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I:\Earnings\2017\Q4 2017\MoneyPenney 10K disclosure\"/>
    </mc:Choice>
  </mc:AlternateContent>
  <bookViews>
    <workbookView xWindow="0" yWindow="0" windowWidth="22500" windowHeight="7920" tabRatio="814" xr2:uid="{00000000-000D-0000-FFFF-FFFF00000000}"/>
  </bookViews>
  <sheets>
    <sheet name="Supplemental Cover" sheetId="25" r:id="rId1"/>
    <sheet name="Tables" sheetId="21" r:id="rId2"/>
    <sheet name="Appendix Cover" sheetId="26" r:id="rId3"/>
    <sheet name="Non-GAAP Items (ASC 605)" sheetId="22" r:id="rId4"/>
    <sheet name="Non-GAAP Items (ASC 606)" sheetId="23" r:id="rId5"/>
    <sheet name="BS 2" sheetId="3" state="hidden" r:id="rId6"/>
    <sheet name="SEG2" sheetId="2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" localSheetId="4">#REF!</definedName>
    <definedName name="_">#REF!</definedName>
    <definedName name="________DAT12" localSheetId="4">'[1]2007.02'!#REF!</definedName>
    <definedName name="________DAT12">'[1]2007.02'!#REF!</definedName>
    <definedName name="________DAT13" localSheetId="4">'[2]SAP system'!#REF!</definedName>
    <definedName name="________DAT13">'[2]SAP system'!#REF!</definedName>
    <definedName name="________DAT14" localSheetId="4">'[1]2007.02'!#REF!</definedName>
    <definedName name="________DAT14">'[1]2007.02'!#REF!</definedName>
    <definedName name="________DAT15" localSheetId="4">'[2]SAP system'!#REF!</definedName>
    <definedName name="________DAT15">'[2]SAP system'!#REF!</definedName>
    <definedName name="________DAT16" localSheetId="4">'[1]2007.02'!#REF!</definedName>
    <definedName name="________DAT16">'[1]2007.02'!#REF!</definedName>
    <definedName name="________DAT18" localSheetId="4">'[1]2007.02'!#REF!</definedName>
    <definedName name="________DAT18">'[1]2007.02'!#REF!</definedName>
    <definedName name="________DAT20" localSheetId="4">'[1]2007.02'!#REF!</definedName>
    <definedName name="________DAT20">'[1]2007.02'!#REF!</definedName>
    <definedName name="________DAT21" localSheetId="4">#REF!</definedName>
    <definedName name="________DAT21">#REF!</definedName>
    <definedName name="________DAT22" localSheetId="4">#REF!</definedName>
    <definedName name="________DAT22">#REF!</definedName>
    <definedName name="_______DAT1" localSheetId="4">#REF!</definedName>
    <definedName name="_______DAT1">#REF!</definedName>
    <definedName name="_______DAT10" localSheetId="4">#REF!</definedName>
    <definedName name="_______DAT10">#REF!</definedName>
    <definedName name="_______DAT11" localSheetId="4">#REF!</definedName>
    <definedName name="_______DAT11">#REF!</definedName>
    <definedName name="_______DAT19" localSheetId="4">#REF!</definedName>
    <definedName name="_______DAT19">#REF!</definedName>
    <definedName name="_______DAT2" localSheetId="4">#REF!</definedName>
    <definedName name="_______DAT2">#REF!</definedName>
    <definedName name="_______DAT28" localSheetId="4">#REF!</definedName>
    <definedName name="_______DAT28">#REF!</definedName>
    <definedName name="_______DAT29" localSheetId="4">#REF!</definedName>
    <definedName name="_______DAT29">#REF!</definedName>
    <definedName name="_______DAT3" localSheetId="4">#REF!</definedName>
    <definedName name="_______DAT3">#REF!</definedName>
    <definedName name="_______DAT30" localSheetId="4">#REF!</definedName>
    <definedName name="_______DAT30">#REF!</definedName>
    <definedName name="_______DAT31" localSheetId="4">#REF!</definedName>
    <definedName name="_______DAT31">#REF!</definedName>
    <definedName name="_______DAT32" localSheetId="4">#REF!</definedName>
    <definedName name="_______DAT32">#REF!</definedName>
    <definedName name="_______DAT33" localSheetId="4">#REF!</definedName>
    <definedName name="_______DAT33">#REF!</definedName>
    <definedName name="_______DAT34" localSheetId="4">#REF!</definedName>
    <definedName name="_______DAT34">#REF!</definedName>
    <definedName name="_______DAT35" localSheetId="4">#REF!</definedName>
    <definedName name="_______DAT35">#REF!</definedName>
    <definedName name="_______DAT36" localSheetId="4">#REF!</definedName>
    <definedName name="_______DAT36">#REF!</definedName>
    <definedName name="_______DAT37" localSheetId="4">#REF!</definedName>
    <definedName name="_______DAT37">#REF!</definedName>
    <definedName name="_______DAT38" localSheetId="4">#REF!</definedName>
    <definedName name="_______DAT38">#REF!</definedName>
    <definedName name="_______DAT39" localSheetId="4">#REF!</definedName>
    <definedName name="_______DAT39">#REF!</definedName>
    <definedName name="_______DAT4" localSheetId="4">#REF!</definedName>
    <definedName name="_______DAT4">#REF!</definedName>
    <definedName name="_______DAT40" localSheetId="4">#REF!</definedName>
    <definedName name="_______DAT40">#REF!</definedName>
    <definedName name="_______DAT41" localSheetId="4">#REF!</definedName>
    <definedName name="_______DAT41">#REF!</definedName>
    <definedName name="_______DAT42" localSheetId="4">#REF!</definedName>
    <definedName name="_______DAT42">#REF!</definedName>
    <definedName name="_______DAT43" localSheetId="4">#REF!</definedName>
    <definedName name="_______DAT43">#REF!</definedName>
    <definedName name="_______DAT44" localSheetId="4">#REF!</definedName>
    <definedName name="_______DAT44">#REF!</definedName>
    <definedName name="_______DAT45" localSheetId="4">#REF!</definedName>
    <definedName name="_______DAT45">#REF!</definedName>
    <definedName name="_______DAT46" localSheetId="4">#REF!</definedName>
    <definedName name="_______DAT46">#REF!</definedName>
    <definedName name="_______DAT47" localSheetId="4">#REF!</definedName>
    <definedName name="_______DAT47">#REF!</definedName>
    <definedName name="_______DAT48" localSheetId="4">#REF!</definedName>
    <definedName name="_______DAT48">#REF!</definedName>
    <definedName name="_______DAT49" localSheetId="4">#REF!</definedName>
    <definedName name="_______DAT49">#REF!</definedName>
    <definedName name="_______DAT5" localSheetId="4">#REF!</definedName>
    <definedName name="_______DAT5">#REF!</definedName>
    <definedName name="_______DAT50" localSheetId="4">#REF!</definedName>
    <definedName name="_______DAT50">#REF!</definedName>
    <definedName name="_______DAT51" localSheetId="4">#REF!</definedName>
    <definedName name="_______DAT51">#REF!</definedName>
    <definedName name="_______DAT52" localSheetId="4">#REF!</definedName>
    <definedName name="_______DAT52">#REF!</definedName>
    <definedName name="_______DAT53" localSheetId="4">#REF!</definedName>
    <definedName name="_______DAT53">#REF!</definedName>
    <definedName name="_______DAT54" localSheetId="4">#REF!</definedName>
    <definedName name="_______DAT54">#REF!</definedName>
    <definedName name="_______DAT56" localSheetId="4">'[3]Billings Feb07'!#REF!</definedName>
    <definedName name="_______DAT56">'[3]Billings Feb07'!#REF!</definedName>
    <definedName name="_______DAT6" localSheetId="4">#REF!</definedName>
    <definedName name="_______DAT6">#REF!</definedName>
    <definedName name="_______DAT7" localSheetId="4">#REF!</definedName>
    <definedName name="_______DAT7">#REF!</definedName>
    <definedName name="_______DAT8" localSheetId="4">#REF!</definedName>
    <definedName name="_______DAT8">#REF!</definedName>
    <definedName name="_______DAT9" localSheetId="4">#REF!</definedName>
    <definedName name="_______DAT9">#REF!</definedName>
    <definedName name="______CC210714" localSheetId="4">'[4]210714-1006700'!#REF!</definedName>
    <definedName name="______CC210714">'[4]210714-1006700'!#REF!</definedName>
    <definedName name="______cc230733" localSheetId="4">'[4]230733-1006701 closed'!#REF!</definedName>
    <definedName name="______cc230733">'[4]230733-1006701 closed'!#REF!</definedName>
    <definedName name="______DAT1" localSheetId="4">#REF!</definedName>
    <definedName name="______DAT1">#REF!</definedName>
    <definedName name="______DAT10" localSheetId="4">#REF!</definedName>
    <definedName name="______DAT10">#REF!</definedName>
    <definedName name="______DAT11" localSheetId="4">#REF!</definedName>
    <definedName name="______DAT11">#REF!</definedName>
    <definedName name="______DAT12" localSheetId="4">'[1]2007.02'!#REF!</definedName>
    <definedName name="______DAT12">'[1]2007.02'!#REF!</definedName>
    <definedName name="______DAT13" localSheetId="4">'[2]SAP system'!#REF!</definedName>
    <definedName name="______DAT13">'[2]SAP system'!#REF!</definedName>
    <definedName name="______DAT14" localSheetId="4">'[1]2007.02'!#REF!</definedName>
    <definedName name="______DAT14">'[1]2007.02'!#REF!</definedName>
    <definedName name="______DAT15" localSheetId="4">'[2]SAP system'!#REF!</definedName>
    <definedName name="______DAT15">'[2]SAP system'!#REF!</definedName>
    <definedName name="______DAT16" localSheetId="4">'[1]2007.02'!#REF!</definedName>
    <definedName name="______DAT16">'[1]2007.02'!#REF!</definedName>
    <definedName name="______DAT17" localSheetId="4">#REF!</definedName>
    <definedName name="______DAT17">#REF!</definedName>
    <definedName name="______DAT18" localSheetId="4">'[1]2007.02'!#REF!</definedName>
    <definedName name="______DAT18">'[1]2007.02'!#REF!</definedName>
    <definedName name="______DAT19" localSheetId="4">#REF!</definedName>
    <definedName name="______DAT19">#REF!</definedName>
    <definedName name="______DAT2" localSheetId="4">#REF!</definedName>
    <definedName name="______DAT2">#REF!</definedName>
    <definedName name="______DAT20" localSheetId="4">'[1]2007.02'!#REF!</definedName>
    <definedName name="______DAT20">'[1]2007.02'!#REF!</definedName>
    <definedName name="______DAT21" localSheetId="4">#REF!</definedName>
    <definedName name="______DAT21">#REF!</definedName>
    <definedName name="______DAT22" localSheetId="4">#REF!</definedName>
    <definedName name="______DAT22">#REF!</definedName>
    <definedName name="______DAT3" localSheetId="4">#REF!</definedName>
    <definedName name="______DAT3">#REF!</definedName>
    <definedName name="______DAT4" localSheetId="4">#REF!</definedName>
    <definedName name="______DAT4">#REF!</definedName>
    <definedName name="______DAT5" localSheetId="4">#REF!</definedName>
    <definedName name="______DAT5">#REF!</definedName>
    <definedName name="______DAT6" localSheetId="4">#REF!</definedName>
    <definedName name="______DAT6">#REF!</definedName>
    <definedName name="______DAT7" localSheetId="4">#REF!</definedName>
    <definedName name="______DAT7">#REF!</definedName>
    <definedName name="______DAT8" localSheetId="4">#REF!</definedName>
    <definedName name="______DAT8">#REF!</definedName>
    <definedName name="______DAT9" localSheetId="4">#REF!</definedName>
    <definedName name="______DAT9">#REF!</definedName>
    <definedName name="______Feb5510" localSheetId="4">'[5]BS-Exp-Luxembourg-1st'!#REF!</definedName>
    <definedName name="______Feb5510">'[5]BS-Exp-Luxembourg-1st'!#REF!</definedName>
    <definedName name="______OP1997" localSheetId="4">#REF!</definedName>
    <definedName name="______OP1997">#REF!</definedName>
    <definedName name="______TB5510" localSheetId="4">'[5]BS-Exp-Luxembourg-1st'!#REF!</definedName>
    <definedName name="______TB5510">'[5]BS-Exp-Luxembourg-1st'!#REF!</definedName>
    <definedName name="_____DAT1" localSheetId="4">#REF!</definedName>
    <definedName name="_____DAT1">#REF!</definedName>
    <definedName name="_____DAT10" localSheetId="4">#REF!</definedName>
    <definedName name="_____DAT10">#REF!</definedName>
    <definedName name="_____DAT11" localSheetId="4">#REF!</definedName>
    <definedName name="_____DAT11">#REF!</definedName>
    <definedName name="_____DAT12" localSheetId="4">'[1]2007.02'!#REF!</definedName>
    <definedName name="_____DAT12">'[1]2007.02'!#REF!</definedName>
    <definedName name="_____DAT13" localSheetId="4">'[2]SAP system'!#REF!</definedName>
    <definedName name="_____DAT13">'[2]SAP system'!#REF!</definedName>
    <definedName name="_____DAT14" localSheetId="4">'[1]2007.02'!#REF!</definedName>
    <definedName name="_____DAT14">'[1]2007.02'!#REF!</definedName>
    <definedName name="_____DAT15" localSheetId="4">'[2]SAP system'!#REF!</definedName>
    <definedName name="_____DAT15">'[2]SAP system'!#REF!</definedName>
    <definedName name="_____DAT16" localSheetId="4">'[1]2007.02'!#REF!</definedName>
    <definedName name="_____DAT16">'[1]2007.02'!#REF!</definedName>
    <definedName name="_____DAT18" localSheetId="4">'[1]2007.02'!#REF!</definedName>
    <definedName name="_____DAT18">'[1]2007.02'!#REF!</definedName>
    <definedName name="_____DAT19" localSheetId="4">#REF!</definedName>
    <definedName name="_____DAT19">#REF!</definedName>
    <definedName name="_____DAT2" localSheetId="4">#REF!</definedName>
    <definedName name="_____DAT2">#REF!</definedName>
    <definedName name="_____DAT20" localSheetId="4">'[1]2007.02'!#REF!</definedName>
    <definedName name="_____DAT20">'[1]2007.02'!#REF!</definedName>
    <definedName name="_____DAT21" localSheetId="4">#REF!</definedName>
    <definedName name="_____DAT21">#REF!</definedName>
    <definedName name="_____DAT22" localSheetId="4">#REF!</definedName>
    <definedName name="_____DAT22">#REF!</definedName>
    <definedName name="_____DAT23" localSheetId="4">#REF!</definedName>
    <definedName name="_____DAT23">#REF!</definedName>
    <definedName name="_____DAT24" localSheetId="4">#REF!</definedName>
    <definedName name="_____DAT24">#REF!</definedName>
    <definedName name="_____DAT25" localSheetId="4">#REF!</definedName>
    <definedName name="_____DAT25">#REF!</definedName>
    <definedName name="_____DAT26" localSheetId="4">#REF!</definedName>
    <definedName name="_____DAT26">#REF!</definedName>
    <definedName name="_____DAT27" localSheetId="4">#REF!</definedName>
    <definedName name="_____DAT27">#REF!</definedName>
    <definedName name="_____DAT3" localSheetId="4">#REF!</definedName>
    <definedName name="_____DAT3">#REF!</definedName>
    <definedName name="_____DAT4" localSheetId="4">#REF!</definedName>
    <definedName name="_____DAT4">#REF!</definedName>
    <definedName name="_____DAT5" localSheetId="4">#REF!</definedName>
    <definedName name="_____DAT5">#REF!</definedName>
    <definedName name="_____DAT55" localSheetId="4">#REF!</definedName>
    <definedName name="_____DAT55">#REF!</definedName>
    <definedName name="_____DAT6" localSheetId="4">#REF!</definedName>
    <definedName name="_____DAT6">#REF!</definedName>
    <definedName name="_____DAT7" localSheetId="4">#REF!</definedName>
    <definedName name="_____DAT7">#REF!</definedName>
    <definedName name="_____DAT8" localSheetId="4">#REF!</definedName>
    <definedName name="_____DAT8">#REF!</definedName>
    <definedName name="_____DAT9" localSheetId="4">#REF!</definedName>
    <definedName name="_____DAT9">#REF!</definedName>
    <definedName name="____BS2" localSheetId="4">#REF!</definedName>
    <definedName name="____BS2">#REF!</definedName>
    <definedName name="____bsq1" localSheetId="4">#REF!</definedName>
    <definedName name="____bsq1">#REF!</definedName>
    <definedName name="____bsq2" localSheetId="4">#REF!</definedName>
    <definedName name="____bsq2">#REF!</definedName>
    <definedName name="____bsq3" localSheetId="4">#REF!</definedName>
    <definedName name="____bsq3">#REF!</definedName>
    <definedName name="____bsq4" localSheetId="4">#REF!</definedName>
    <definedName name="____bsq4">#REF!</definedName>
    <definedName name="____DAT1" localSheetId="4">#REF!</definedName>
    <definedName name="____DAT1">#REF!</definedName>
    <definedName name="____DAT10" localSheetId="4">#REF!</definedName>
    <definedName name="____DAT10">#REF!</definedName>
    <definedName name="____DAT11" localSheetId="4">#REF!</definedName>
    <definedName name="____DAT11">#REF!</definedName>
    <definedName name="____DAT12" localSheetId="4">#REF!</definedName>
    <definedName name="____DAT12">#REF!</definedName>
    <definedName name="____DAT13" localSheetId="4">#REF!</definedName>
    <definedName name="____DAT13">#REF!</definedName>
    <definedName name="____DAT14" localSheetId="4">'[6]Back-up'!#REF!</definedName>
    <definedName name="____DAT14">'[6]Back-up'!#REF!</definedName>
    <definedName name="____DAT15" localSheetId="4">#REF!</definedName>
    <definedName name="____DAT15">#REF!</definedName>
    <definedName name="____DAT16" localSheetId="4">#REF!</definedName>
    <definedName name="____DAT16">#REF!</definedName>
    <definedName name="____DAT17" localSheetId="4">#REF!</definedName>
    <definedName name="____DAT17">#REF!</definedName>
    <definedName name="____DAT18" localSheetId="4">#REF!</definedName>
    <definedName name="____DAT18">#REF!</definedName>
    <definedName name="____DAT19" localSheetId="4">#REF!</definedName>
    <definedName name="____DAT19">#REF!</definedName>
    <definedName name="____DAT2" localSheetId="4">#REF!</definedName>
    <definedName name="____DAT2">#REF!</definedName>
    <definedName name="____DAT20">[7]Q403!$D$2:$D$105</definedName>
    <definedName name="____DAT200" localSheetId="4">#REF!</definedName>
    <definedName name="____DAT200">#REF!</definedName>
    <definedName name="____DAT21" localSheetId="4">#REF!</definedName>
    <definedName name="____DAT21">#REF!</definedName>
    <definedName name="____DAT22" localSheetId="4">#REF!</definedName>
    <definedName name="____DAT22">#REF!</definedName>
    <definedName name="____DAT23" localSheetId="4">#REF!</definedName>
    <definedName name="____DAT23">#REF!</definedName>
    <definedName name="____DAT24" localSheetId="4">#REF!</definedName>
    <definedName name="____DAT24">#REF!</definedName>
    <definedName name="____DAT25" localSheetId="4">#REF!</definedName>
    <definedName name="____DAT25">#REF!</definedName>
    <definedName name="____DAT26" localSheetId="4">#REF!</definedName>
    <definedName name="____DAT26">#REF!</definedName>
    <definedName name="____DAT27" localSheetId="4">#REF!</definedName>
    <definedName name="____DAT27">#REF!</definedName>
    <definedName name="____DAT28" localSheetId="4">#REF!</definedName>
    <definedName name="____DAT28">#REF!</definedName>
    <definedName name="____DAT29" localSheetId="4">#REF!</definedName>
    <definedName name="____DAT29">#REF!</definedName>
    <definedName name="____DAT3" localSheetId="4">#REF!</definedName>
    <definedName name="____DAT3">#REF!</definedName>
    <definedName name="____DAT30" localSheetId="4">#REF!</definedName>
    <definedName name="____DAT30">#REF!</definedName>
    <definedName name="____DAT31" localSheetId="4">#REF!</definedName>
    <definedName name="____DAT31">#REF!</definedName>
    <definedName name="____DAT32" localSheetId="4">#REF!</definedName>
    <definedName name="____DAT32">#REF!</definedName>
    <definedName name="____DAT33" localSheetId="4">#REF!</definedName>
    <definedName name="____DAT33">#REF!</definedName>
    <definedName name="____DAT34" localSheetId="4">#REF!</definedName>
    <definedName name="____DAT34">#REF!</definedName>
    <definedName name="____DAT35" localSheetId="4">#REF!</definedName>
    <definedName name="____DAT35">#REF!</definedName>
    <definedName name="____DAT36" localSheetId="4">#REF!</definedName>
    <definedName name="____DAT36">#REF!</definedName>
    <definedName name="____DAT37" localSheetId="4">#REF!</definedName>
    <definedName name="____DAT37">#REF!</definedName>
    <definedName name="____DAT38" localSheetId="4">#REF!</definedName>
    <definedName name="____DAT38">#REF!</definedName>
    <definedName name="____DAT39" localSheetId="4">#REF!</definedName>
    <definedName name="____DAT39">#REF!</definedName>
    <definedName name="____DAT4" localSheetId="4">#REF!</definedName>
    <definedName name="____DAT4">#REF!</definedName>
    <definedName name="____DAT40" localSheetId="4">#REF!</definedName>
    <definedName name="____DAT40">#REF!</definedName>
    <definedName name="____DAT41" localSheetId="4">#REF!</definedName>
    <definedName name="____DAT41">#REF!</definedName>
    <definedName name="____DAT42" localSheetId="4">#REF!</definedName>
    <definedName name="____DAT42">#REF!</definedName>
    <definedName name="____DAT43" localSheetId="4">#REF!</definedName>
    <definedName name="____DAT43">#REF!</definedName>
    <definedName name="____DAT44" localSheetId="4">#REF!</definedName>
    <definedName name="____DAT44">#REF!</definedName>
    <definedName name="____DAT45" localSheetId="4">#REF!</definedName>
    <definedName name="____DAT45">#REF!</definedName>
    <definedName name="____DAT46" localSheetId="4">#REF!</definedName>
    <definedName name="____DAT46">#REF!</definedName>
    <definedName name="____DAT47" localSheetId="4">#REF!</definedName>
    <definedName name="____DAT47">#REF!</definedName>
    <definedName name="____DAT48" localSheetId="4">#REF!</definedName>
    <definedName name="____DAT48">#REF!</definedName>
    <definedName name="____DAT49" localSheetId="4">#REF!</definedName>
    <definedName name="____DAT49">#REF!</definedName>
    <definedName name="____DAT5" localSheetId="4">#REF!</definedName>
    <definedName name="____DAT5">#REF!</definedName>
    <definedName name="____DAT50" localSheetId="4">#REF!</definedName>
    <definedName name="____DAT50">#REF!</definedName>
    <definedName name="____DAT51" localSheetId="4">#REF!</definedName>
    <definedName name="____DAT51">#REF!</definedName>
    <definedName name="____DAT52" localSheetId="4">#REF!</definedName>
    <definedName name="____DAT52">#REF!</definedName>
    <definedName name="____DAT53" localSheetId="4">#REF!</definedName>
    <definedName name="____DAT53">#REF!</definedName>
    <definedName name="____DAT54" localSheetId="4">#REF!</definedName>
    <definedName name="____DAT54">#REF!</definedName>
    <definedName name="____DAT55" localSheetId="4">#REF!</definedName>
    <definedName name="____DAT55">#REF!</definedName>
    <definedName name="____DAT56" localSheetId="4">#REF!</definedName>
    <definedName name="____DAT56">#REF!</definedName>
    <definedName name="____DAT57" localSheetId="4">#REF!</definedName>
    <definedName name="____DAT57">#REF!</definedName>
    <definedName name="____DAT58" localSheetId="4">#REF!</definedName>
    <definedName name="____DAT58">#REF!</definedName>
    <definedName name="____DAT59" localSheetId="4">#REF!</definedName>
    <definedName name="____DAT59">#REF!</definedName>
    <definedName name="____DAT6" localSheetId="4">#REF!</definedName>
    <definedName name="____DAT6">#REF!</definedName>
    <definedName name="____DAT60" localSheetId="4">#REF!</definedName>
    <definedName name="____DAT60">#REF!</definedName>
    <definedName name="____DAT61" localSheetId="4">#REF!</definedName>
    <definedName name="____DAT61">#REF!</definedName>
    <definedName name="____DAT62" localSheetId="4">#REF!</definedName>
    <definedName name="____DAT62">#REF!</definedName>
    <definedName name="____DAT63" localSheetId="4">#REF!</definedName>
    <definedName name="____DAT63">#REF!</definedName>
    <definedName name="____DAT64" localSheetId="4">#REF!</definedName>
    <definedName name="____DAT64">#REF!</definedName>
    <definedName name="____DAT65" localSheetId="4">#REF!</definedName>
    <definedName name="____DAT65">#REF!</definedName>
    <definedName name="____DAT66" localSheetId="4">#REF!</definedName>
    <definedName name="____DAT66">#REF!</definedName>
    <definedName name="____DAT7" localSheetId="4">#REF!</definedName>
    <definedName name="____DAT7">#REF!</definedName>
    <definedName name="____DAT8" localSheetId="4">#REF!</definedName>
    <definedName name="____DAT8">#REF!</definedName>
    <definedName name="____DAT9" localSheetId="4">#REF!</definedName>
    <definedName name="____DAT9">#REF!</definedName>
    <definedName name="____FIX3">[7]Q403!$C$2:$C$105</definedName>
    <definedName name="____OP1998" localSheetId="4">#REF!</definedName>
    <definedName name="____OP1998">#REF!</definedName>
    <definedName name="___BS2" localSheetId="4">#REF!</definedName>
    <definedName name="___BS2">#REF!</definedName>
    <definedName name="___bsq1" localSheetId="4">#REF!</definedName>
    <definedName name="___bsq1">#REF!</definedName>
    <definedName name="___bsq2" localSheetId="4">#REF!</definedName>
    <definedName name="___bsq2">#REF!</definedName>
    <definedName name="___bsq3" localSheetId="4">#REF!</definedName>
    <definedName name="___bsq3">#REF!</definedName>
    <definedName name="___bsq4" localSheetId="4">#REF!</definedName>
    <definedName name="___bsq4">#REF!</definedName>
    <definedName name="___CC210714" localSheetId="4">'[4]210714-1006700'!#REF!</definedName>
    <definedName name="___CC210714">'[4]210714-1006700'!#REF!</definedName>
    <definedName name="___cc230733" localSheetId="4">'[4]230733-1006701 closed'!#REF!</definedName>
    <definedName name="___cc230733">'[4]230733-1006701 closed'!#REF!</definedName>
    <definedName name="___DAT1" localSheetId="4">#REF!</definedName>
    <definedName name="___DAT1">#REF!</definedName>
    <definedName name="___DAT10" localSheetId="4">#REF!</definedName>
    <definedName name="___DAT10">#REF!</definedName>
    <definedName name="___DAT11" localSheetId="4">#REF!</definedName>
    <definedName name="___DAT11">#REF!</definedName>
    <definedName name="___DAT12" localSheetId="4">#REF!</definedName>
    <definedName name="___DAT12">#REF!</definedName>
    <definedName name="___DAT13" localSheetId="4">#REF!</definedName>
    <definedName name="___DAT13">#REF!</definedName>
    <definedName name="___DAT14" localSheetId="4">'[6]Back-up'!#REF!</definedName>
    <definedName name="___DAT14">'[6]Back-up'!#REF!</definedName>
    <definedName name="___DAT15" localSheetId="4">#REF!</definedName>
    <definedName name="___DAT15">#REF!</definedName>
    <definedName name="___DAT16" localSheetId="4">#REF!</definedName>
    <definedName name="___DAT16">#REF!</definedName>
    <definedName name="___DAT17" localSheetId="4">#REF!</definedName>
    <definedName name="___DAT17">#REF!</definedName>
    <definedName name="___DAT18" localSheetId="4">#REF!</definedName>
    <definedName name="___DAT18">#REF!</definedName>
    <definedName name="___DAT19" localSheetId="4">#REF!</definedName>
    <definedName name="___DAT19">#REF!</definedName>
    <definedName name="___DAT2" localSheetId="4">#REF!</definedName>
    <definedName name="___DAT2">#REF!</definedName>
    <definedName name="___DAT20">[7]Q403!$D$2:$D$105</definedName>
    <definedName name="___DAT200" localSheetId="4">#REF!</definedName>
    <definedName name="___DAT200">#REF!</definedName>
    <definedName name="___DAT21" localSheetId="4">#REF!</definedName>
    <definedName name="___DAT21">#REF!</definedName>
    <definedName name="___DAT22" localSheetId="4">#REF!</definedName>
    <definedName name="___DAT22">#REF!</definedName>
    <definedName name="___DAT23" localSheetId="4">#REF!</definedName>
    <definedName name="___DAT23">#REF!</definedName>
    <definedName name="___DAT24" localSheetId="4">#REF!</definedName>
    <definedName name="___DAT24">#REF!</definedName>
    <definedName name="___DAT25" localSheetId="4">#REF!</definedName>
    <definedName name="___DAT25">#REF!</definedName>
    <definedName name="___DAT26" localSheetId="4">#REF!</definedName>
    <definedName name="___DAT26">#REF!</definedName>
    <definedName name="___DAT27" localSheetId="4">#REF!</definedName>
    <definedName name="___DAT27">#REF!</definedName>
    <definedName name="___DAT28" localSheetId="4">#REF!</definedName>
    <definedName name="___DAT28">#REF!</definedName>
    <definedName name="___DAT29" localSheetId="4">#REF!</definedName>
    <definedName name="___DAT29">#REF!</definedName>
    <definedName name="___DAT3" localSheetId="4">#REF!</definedName>
    <definedName name="___DAT3">#REF!</definedName>
    <definedName name="___DAT30" localSheetId="4">#REF!</definedName>
    <definedName name="___DAT30">#REF!</definedName>
    <definedName name="___DAT31" localSheetId="4">#REF!</definedName>
    <definedName name="___DAT31">#REF!</definedName>
    <definedName name="___DAT32" localSheetId="4">#REF!</definedName>
    <definedName name="___DAT32">#REF!</definedName>
    <definedName name="___DAT33" localSheetId="4">#REF!</definedName>
    <definedName name="___DAT33">#REF!</definedName>
    <definedName name="___DAT34" localSheetId="4">#REF!</definedName>
    <definedName name="___DAT34">#REF!</definedName>
    <definedName name="___DAT35" localSheetId="4">#REF!</definedName>
    <definedName name="___DAT35">#REF!</definedName>
    <definedName name="___DAT36" localSheetId="4">#REF!</definedName>
    <definedName name="___DAT36">#REF!</definedName>
    <definedName name="___DAT37" localSheetId="4">#REF!</definedName>
    <definedName name="___DAT37">#REF!</definedName>
    <definedName name="___DAT38" localSheetId="4">#REF!</definedName>
    <definedName name="___DAT38">#REF!</definedName>
    <definedName name="___DAT39" localSheetId="4">#REF!</definedName>
    <definedName name="___DAT39">#REF!</definedName>
    <definedName name="___DAT4" localSheetId="4">#REF!</definedName>
    <definedName name="___DAT4">#REF!</definedName>
    <definedName name="___DAT40" localSheetId="4">#REF!</definedName>
    <definedName name="___DAT40">#REF!</definedName>
    <definedName name="___DAT41" localSheetId="4">#REF!</definedName>
    <definedName name="___DAT41">#REF!</definedName>
    <definedName name="___DAT42" localSheetId="4">#REF!</definedName>
    <definedName name="___DAT42">#REF!</definedName>
    <definedName name="___DAT43" localSheetId="4">#REF!</definedName>
    <definedName name="___DAT43">#REF!</definedName>
    <definedName name="___DAT44" localSheetId="4">#REF!</definedName>
    <definedName name="___DAT44">#REF!</definedName>
    <definedName name="___DAT45" localSheetId="4">#REF!</definedName>
    <definedName name="___DAT45">#REF!</definedName>
    <definedName name="___DAT46" localSheetId="4">#REF!</definedName>
    <definedName name="___DAT46">#REF!</definedName>
    <definedName name="___DAT47" localSheetId="4">#REF!</definedName>
    <definedName name="___DAT47">#REF!</definedName>
    <definedName name="___DAT48" localSheetId="4">#REF!</definedName>
    <definedName name="___DAT48">#REF!</definedName>
    <definedName name="___DAT49" localSheetId="4">#REF!</definedName>
    <definedName name="___DAT49">#REF!</definedName>
    <definedName name="___DAT5" localSheetId="4">#REF!</definedName>
    <definedName name="___DAT5">#REF!</definedName>
    <definedName name="___DAT50" localSheetId="4">#REF!</definedName>
    <definedName name="___DAT50">#REF!</definedName>
    <definedName name="___DAT51" localSheetId="4">#REF!</definedName>
    <definedName name="___DAT51">#REF!</definedName>
    <definedName name="___DAT52" localSheetId="4">#REF!</definedName>
    <definedName name="___DAT52">#REF!</definedName>
    <definedName name="___DAT53" localSheetId="4">#REF!</definedName>
    <definedName name="___DAT53">#REF!</definedName>
    <definedName name="___DAT54" localSheetId="4">#REF!</definedName>
    <definedName name="___DAT54">#REF!</definedName>
    <definedName name="___DAT55" localSheetId="4">#REF!</definedName>
    <definedName name="___DAT55">#REF!</definedName>
    <definedName name="___DAT56" localSheetId="4">#REF!</definedName>
    <definedName name="___DAT56">#REF!</definedName>
    <definedName name="___DAT57" localSheetId="4">#REF!</definedName>
    <definedName name="___DAT57">#REF!</definedName>
    <definedName name="___DAT58" localSheetId="4">#REF!</definedName>
    <definedName name="___DAT58">#REF!</definedName>
    <definedName name="___DAT59" localSheetId="4">#REF!</definedName>
    <definedName name="___DAT59">#REF!</definedName>
    <definedName name="___DAT6" localSheetId="4">#REF!</definedName>
    <definedName name="___DAT6">#REF!</definedName>
    <definedName name="___DAT60" localSheetId="4">#REF!</definedName>
    <definedName name="___DAT60">#REF!</definedName>
    <definedName name="___DAT61" localSheetId="4">#REF!</definedName>
    <definedName name="___DAT61">#REF!</definedName>
    <definedName name="___DAT62" localSheetId="4">#REF!</definedName>
    <definedName name="___DAT62">#REF!</definedName>
    <definedName name="___DAT63" localSheetId="4">#REF!</definedName>
    <definedName name="___DAT63">#REF!</definedName>
    <definedName name="___DAT64" localSheetId="4">#REF!</definedName>
    <definedName name="___DAT64">#REF!</definedName>
    <definedName name="___DAT65" localSheetId="4">#REF!</definedName>
    <definedName name="___DAT65">#REF!</definedName>
    <definedName name="___DAT66" localSheetId="4">#REF!</definedName>
    <definedName name="___DAT66">#REF!</definedName>
    <definedName name="___DAT7" localSheetId="4">#REF!</definedName>
    <definedName name="___DAT7">#REF!</definedName>
    <definedName name="___DAT8" localSheetId="4">#REF!</definedName>
    <definedName name="___DAT8">#REF!</definedName>
    <definedName name="___DAT9" localSheetId="4">#REF!</definedName>
    <definedName name="___DAT9">#REF!</definedName>
    <definedName name="___Feb5510" localSheetId="4">'[5]BS-Exp-Luxembourg-1st'!#REF!</definedName>
    <definedName name="___Feb5510">'[5]BS-Exp-Luxembourg-1st'!#REF!</definedName>
    <definedName name="___FIX3">[7]Q403!$C$2:$C$105</definedName>
    <definedName name="___OP1997" localSheetId="4">#REF!</definedName>
    <definedName name="___OP1997">#REF!</definedName>
    <definedName name="___OP1998" localSheetId="4">#REF!</definedName>
    <definedName name="___OP1998">#REF!</definedName>
    <definedName name="___TB5510" localSheetId="4">'[5]BS-Exp-Luxembourg-1st'!#REF!</definedName>
    <definedName name="___TB5510">'[5]BS-Exp-Luxembourg-1st'!#REF!</definedName>
    <definedName name="__BS2" localSheetId="4">#REF!</definedName>
    <definedName name="__BS2">#REF!</definedName>
    <definedName name="__bsq1" localSheetId="4">#REF!</definedName>
    <definedName name="__bsq1">#REF!</definedName>
    <definedName name="__bsq2" localSheetId="4">#REF!</definedName>
    <definedName name="__bsq2">#REF!</definedName>
    <definedName name="__bsq3" localSheetId="4">#REF!</definedName>
    <definedName name="__bsq3">#REF!</definedName>
    <definedName name="__bsq4" localSheetId="4">#REF!</definedName>
    <definedName name="__bsq4">#REF!</definedName>
    <definedName name="__CC210714" localSheetId="4">'[4]210714-1006700'!#REF!</definedName>
    <definedName name="__CC210714">'[4]210714-1006700'!#REF!</definedName>
    <definedName name="__cc230733" localSheetId="4">'[4]230733-1006701 closed'!#REF!</definedName>
    <definedName name="__cc230733">'[4]230733-1006701 closed'!#REF!</definedName>
    <definedName name="__CMD81" localSheetId="4">#REF!</definedName>
    <definedName name="__CMD81" localSheetId="1">#REF!</definedName>
    <definedName name="__CMD81">#REF!</definedName>
    <definedName name="__DAT1" localSheetId="4">#REF!</definedName>
    <definedName name="__DAT1">#REF!</definedName>
    <definedName name="__DAT10" localSheetId="4">#REF!</definedName>
    <definedName name="__DAT10">#REF!</definedName>
    <definedName name="__DAT11" localSheetId="4">#REF!</definedName>
    <definedName name="__DAT11">#REF!</definedName>
    <definedName name="__DAT12" localSheetId="4">#REF!</definedName>
    <definedName name="__DAT12">#REF!</definedName>
    <definedName name="__DAT13" localSheetId="4">#REF!</definedName>
    <definedName name="__DAT13">#REF!</definedName>
    <definedName name="__DAT14" localSheetId="4">'[8]Back-up'!#REF!</definedName>
    <definedName name="__DAT14">'[8]Back-up'!#REF!</definedName>
    <definedName name="__DAT15" localSheetId="4">#REF!</definedName>
    <definedName name="__DAT15">#REF!</definedName>
    <definedName name="__DAT16" localSheetId="4">#REF!</definedName>
    <definedName name="__DAT16">#REF!</definedName>
    <definedName name="__DAT17" localSheetId="4">#REF!</definedName>
    <definedName name="__DAT17">#REF!</definedName>
    <definedName name="__DAT18" localSheetId="4">#REF!</definedName>
    <definedName name="__DAT18">#REF!</definedName>
    <definedName name="__DAT19" localSheetId="4">#REF!</definedName>
    <definedName name="__DAT19">#REF!</definedName>
    <definedName name="__DAT2" localSheetId="4">#REF!</definedName>
    <definedName name="__DAT2">#REF!</definedName>
    <definedName name="__DAT20">[9]Q403!$D$2:$D$105</definedName>
    <definedName name="__DAT200" localSheetId="4">#REF!</definedName>
    <definedName name="__DAT200">#REF!</definedName>
    <definedName name="__DAT21" localSheetId="4">#REF!</definedName>
    <definedName name="__DAT21">#REF!</definedName>
    <definedName name="__DAT22" localSheetId="4">#REF!</definedName>
    <definedName name="__DAT22">#REF!</definedName>
    <definedName name="__DAT23" localSheetId="4">#REF!</definedName>
    <definedName name="__DAT23">#REF!</definedName>
    <definedName name="__DAT24" localSheetId="4">#REF!</definedName>
    <definedName name="__DAT24">#REF!</definedName>
    <definedName name="__DAT25" localSheetId="4">#REF!</definedName>
    <definedName name="__DAT25">#REF!</definedName>
    <definedName name="__DAT26" localSheetId="4">#REF!</definedName>
    <definedName name="__DAT26">#REF!</definedName>
    <definedName name="__DAT27" localSheetId="4">#REF!</definedName>
    <definedName name="__DAT27">#REF!</definedName>
    <definedName name="__DAT28" localSheetId="4">#REF!</definedName>
    <definedName name="__DAT28">#REF!</definedName>
    <definedName name="__DAT29" localSheetId="4">#REF!</definedName>
    <definedName name="__DAT29">#REF!</definedName>
    <definedName name="__DAT3" localSheetId="4">#REF!</definedName>
    <definedName name="__DAT3">#REF!</definedName>
    <definedName name="__DAT30" localSheetId="4">#REF!</definedName>
    <definedName name="__DAT30">#REF!</definedName>
    <definedName name="__DAT31" localSheetId="4">#REF!</definedName>
    <definedName name="__DAT31">#REF!</definedName>
    <definedName name="__DAT32" localSheetId="4">#REF!</definedName>
    <definedName name="__DAT32">#REF!</definedName>
    <definedName name="__DAT33" localSheetId="4">#REF!</definedName>
    <definedName name="__DAT33">#REF!</definedName>
    <definedName name="__DAT34" localSheetId="4">#REF!</definedName>
    <definedName name="__DAT34">#REF!</definedName>
    <definedName name="__DAT35" localSheetId="4">#REF!</definedName>
    <definedName name="__DAT35">#REF!</definedName>
    <definedName name="__DAT36" localSheetId="4">#REF!</definedName>
    <definedName name="__DAT36">#REF!</definedName>
    <definedName name="__DAT37" localSheetId="4">#REF!</definedName>
    <definedName name="__DAT37">#REF!</definedName>
    <definedName name="__DAT38" localSheetId="4">#REF!</definedName>
    <definedName name="__DAT38">#REF!</definedName>
    <definedName name="__DAT39" localSheetId="4">#REF!</definedName>
    <definedName name="__DAT39">#REF!</definedName>
    <definedName name="__DAT4" localSheetId="4">#REF!</definedName>
    <definedName name="__DAT4">#REF!</definedName>
    <definedName name="__DAT40" localSheetId="4">#REF!</definedName>
    <definedName name="__DAT40">#REF!</definedName>
    <definedName name="__DAT41" localSheetId="4">#REF!</definedName>
    <definedName name="__DAT41">#REF!</definedName>
    <definedName name="__DAT42" localSheetId="4">#REF!</definedName>
    <definedName name="__DAT42">#REF!</definedName>
    <definedName name="__DAT43" localSheetId="4">#REF!</definedName>
    <definedName name="__DAT43">#REF!</definedName>
    <definedName name="__DAT44" localSheetId="4">#REF!</definedName>
    <definedName name="__DAT44">#REF!</definedName>
    <definedName name="__DAT45" localSheetId="4">#REF!</definedName>
    <definedName name="__DAT45">#REF!</definedName>
    <definedName name="__DAT46" localSheetId="4">#REF!</definedName>
    <definedName name="__DAT46">#REF!</definedName>
    <definedName name="__DAT47" localSheetId="4">#REF!</definedName>
    <definedName name="__DAT47">#REF!</definedName>
    <definedName name="__DAT48" localSheetId="4">#REF!</definedName>
    <definedName name="__DAT48">#REF!</definedName>
    <definedName name="__DAT49" localSheetId="4">#REF!</definedName>
    <definedName name="__DAT49">#REF!</definedName>
    <definedName name="__DAT5" localSheetId="4">#REF!</definedName>
    <definedName name="__DAT5">#REF!</definedName>
    <definedName name="__DAT50" localSheetId="4">#REF!</definedName>
    <definedName name="__DAT50">#REF!</definedName>
    <definedName name="__DAT51" localSheetId="4">#REF!</definedName>
    <definedName name="__DAT51">#REF!</definedName>
    <definedName name="__DAT52" localSheetId="4">#REF!</definedName>
    <definedName name="__DAT52">#REF!</definedName>
    <definedName name="__DAT53" localSheetId="4">#REF!</definedName>
    <definedName name="__DAT53">#REF!</definedName>
    <definedName name="__DAT54" localSheetId="4">#REF!</definedName>
    <definedName name="__DAT54">#REF!</definedName>
    <definedName name="__DAT55" localSheetId="4">#REF!</definedName>
    <definedName name="__DAT55">#REF!</definedName>
    <definedName name="__DAT56" localSheetId="4">#REF!</definedName>
    <definedName name="__DAT56">#REF!</definedName>
    <definedName name="__DAT57" localSheetId="4">#REF!</definedName>
    <definedName name="__DAT57">#REF!</definedName>
    <definedName name="__DAT58" localSheetId="4">#REF!</definedName>
    <definedName name="__DAT58">#REF!</definedName>
    <definedName name="__DAT59" localSheetId="4">#REF!</definedName>
    <definedName name="__DAT59">#REF!</definedName>
    <definedName name="__DAT6" localSheetId="4">#REF!</definedName>
    <definedName name="__DAT6">#REF!</definedName>
    <definedName name="__DAT60" localSheetId="4">#REF!</definedName>
    <definedName name="__DAT60">#REF!</definedName>
    <definedName name="__DAT61" localSheetId="4">#REF!</definedName>
    <definedName name="__DAT61">#REF!</definedName>
    <definedName name="__DAT62" localSheetId="4">#REF!</definedName>
    <definedName name="__DAT62">#REF!</definedName>
    <definedName name="__DAT63" localSheetId="4">#REF!</definedName>
    <definedName name="__DAT63">#REF!</definedName>
    <definedName name="__DAT64" localSheetId="4">#REF!</definedName>
    <definedName name="__DAT64">#REF!</definedName>
    <definedName name="__DAT65" localSheetId="4">#REF!</definedName>
    <definedName name="__DAT65">#REF!</definedName>
    <definedName name="__DAT66" localSheetId="4">#REF!</definedName>
    <definedName name="__DAT66">#REF!</definedName>
    <definedName name="__DAT7" localSheetId="4">#REF!</definedName>
    <definedName name="__DAT7">#REF!</definedName>
    <definedName name="__DAT8" localSheetId="4">#REF!</definedName>
    <definedName name="__DAT8">#REF!</definedName>
    <definedName name="__DAT9" localSheetId="4">#REF!</definedName>
    <definedName name="__DAT9">#REF!</definedName>
    <definedName name="__EdFJsKAA" localSheetId="4" hidden="1">[10]!printp2</definedName>
    <definedName name="__EdFJsKAA" hidden="1">[10]!printp2</definedName>
    <definedName name="__Feb5510" localSheetId="4">'[5]BS-Exp-Luxembourg-1st'!#REF!</definedName>
    <definedName name="__Feb5510">'[5]BS-Exp-Luxembourg-1st'!#REF!</definedName>
    <definedName name="__FIX3">[9]Q403!$C$2:$C$105</definedName>
    <definedName name="__OP1997" localSheetId="4">#REF!</definedName>
    <definedName name="__OP1997">#REF!</definedName>
    <definedName name="__OP1998" localSheetId="4">#REF!</definedName>
    <definedName name="__OP1998">#REF!</definedName>
    <definedName name="__TB5510" localSheetId="4">'[5]BS-Exp-Luxembourg-1st'!#REF!</definedName>
    <definedName name="__TB5510">'[5]BS-Exp-Luxembourg-1st'!#REF!</definedName>
    <definedName name="_AIB3" localSheetId="4">OOC</definedName>
    <definedName name="_AIB3">OOC</definedName>
    <definedName name="_BS2" localSheetId="4">#REF!</definedName>
    <definedName name="_BS2">#REF!</definedName>
    <definedName name="_bsq1" localSheetId="4">#REF!</definedName>
    <definedName name="_bsq1">#REF!</definedName>
    <definedName name="_bsq2" localSheetId="4">#REF!</definedName>
    <definedName name="_bsq2">#REF!</definedName>
    <definedName name="_bsq3" localSheetId="4">#REF!</definedName>
    <definedName name="_bsq3">#REF!</definedName>
    <definedName name="_bsq4" localSheetId="4">#REF!</definedName>
    <definedName name="_bsq4">#REF!</definedName>
    <definedName name="_CC210714" localSheetId="4">'[4]210714-1006700'!#REF!</definedName>
    <definedName name="_CC210714">'[4]210714-1006700'!#REF!</definedName>
    <definedName name="_cc230733" localSheetId="4">'[4]230733-1006701 closed'!#REF!</definedName>
    <definedName name="_cc230733">'[4]230733-1006701 closed'!#REF!</definedName>
    <definedName name="_CMD81" localSheetId="4">#REF!</definedName>
    <definedName name="_CMD81" localSheetId="1">#REF!</definedName>
    <definedName name="_CMD81">#REF!</definedName>
    <definedName name="_DAT1" localSheetId="3">#REF!</definedName>
    <definedName name="_DAT1" localSheetId="4">#REF!</definedName>
    <definedName name="_DAT1" localSheetId="1">#REF!</definedName>
    <definedName name="_DAT1">#REF!</definedName>
    <definedName name="_DAT10" localSheetId="4">#REF!</definedName>
    <definedName name="_DAT10" localSheetId="1">#REF!</definedName>
    <definedName name="_DAT10">#REF!</definedName>
    <definedName name="_DAT11" localSheetId="4">#REF!</definedName>
    <definedName name="_DAT11" localSheetId="1">#REF!</definedName>
    <definedName name="_DAT11">#REF!</definedName>
    <definedName name="_DAT12" localSheetId="3">'[11]2007.02'!#REF!</definedName>
    <definedName name="_DAT12" localSheetId="4">'[11]2007.02'!#REF!</definedName>
    <definedName name="_DAT12" localSheetId="1">#REF!</definedName>
    <definedName name="_DAT12">#REF!</definedName>
    <definedName name="_DAT13" localSheetId="3">'[2]SAP system'!#REF!</definedName>
    <definedName name="_DAT13" localSheetId="4">'[2]SAP system'!#REF!</definedName>
    <definedName name="_DAT13" localSheetId="1">#REF!</definedName>
    <definedName name="_DAT13">#REF!</definedName>
    <definedName name="_DAT14" localSheetId="3">'[2]SAP system'!#REF!</definedName>
    <definedName name="_DAT14" localSheetId="4">'[2]SAP system'!#REF!</definedName>
    <definedName name="_DAT14" localSheetId="1">#REF!</definedName>
    <definedName name="_DAT14">#REF!</definedName>
    <definedName name="_DAT15" localSheetId="3">'[2]SAP system'!#REF!</definedName>
    <definedName name="_DAT15" localSheetId="4">'[2]SAP system'!#REF!</definedName>
    <definedName name="_DAT15" localSheetId="1">#REF!</definedName>
    <definedName name="_DAT15">#REF!</definedName>
    <definedName name="_DAT16" localSheetId="4">'[11]2007.02'!#REF!</definedName>
    <definedName name="_DAT16">'[11]2007.02'!#REF!</definedName>
    <definedName name="_DAT17">'[12]Released CMRs this month'!$Q$2:$Q$35</definedName>
    <definedName name="_DAT18" localSheetId="4">'[11]2007.02'!#REF!</definedName>
    <definedName name="_DAT18">'[11]2007.02'!#REF!</definedName>
    <definedName name="_DAT19" localSheetId="4">#REF!</definedName>
    <definedName name="_DAT19">#REF!</definedName>
    <definedName name="_DAT2" localSheetId="4">#REF!</definedName>
    <definedName name="_DAT2" localSheetId="1">#REF!</definedName>
    <definedName name="_DAT2">#REF!</definedName>
    <definedName name="_DAT20" localSheetId="4">'[11]2007.02'!#REF!</definedName>
    <definedName name="_DAT20">'[11]2007.02'!#REF!</definedName>
    <definedName name="_DAT200" localSheetId="4">#REF!</definedName>
    <definedName name="_DAT200">#REF!</definedName>
    <definedName name="_DAT21" localSheetId="4">#REF!</definedName>
    <definedName name="_DAT21">#REF!</definedName>
    <definedName name="_DAT22" localSheetId="4">#REF!</definedName>
    <definedName name="_DAT22">#REF!</definedName>
    <definedName name="_DAT23" localSheetId="4">#REF!</definedName>
    <definedName name="_DAT23">#REF!</definedName>
    <definedName name="_DAT24" localSheetId="4">#REF!</definedName>
    <definedName name="_DAT24">#REF!</definedName>
    <definedName name="_DAT25" localSheetId="4">#REF!</definedName>
    <definedName name="_DAT25">#REF!</definedName>
    <definedName name="_DAT26" localSheetId="4">#REF!</definedName>
    <definedName name="_DAT26">#REF!</definedName>
    <definedName name="_DAT27" localSheetId="4">#REF!</definedName>
    <definedName name="_DAT27">#REF!</definedName>
    <definedName name="_DAT28" localSheetId="4">#REF!</definedName>
    <definedName name="_DAT28">#REF!</definedName>
    <definedName name="_DAT29" localSheetId="4">#REF!</definedName>
    <definedName name="_DAT29">#REF!</definedName>
    <definedName name="_DAT3" localSheetId="4">#REF!</definedName>
    <definedName name="_DAT3" localSheetId="1">#REF!</definedName>
    <definedName name="_DAT3">#REF!</definedName>
    <definedName name="_DAT30" localSheetId="4">#REF!</definedName>
    <definedName name="_DAT30">#REF!</definedName>
    <definedName name="_DAT31" localSheetId="4">#REF!</definedName>
    <definedName name="_DAT31">#REF!</definedName>
    <definedName name="_DAT32" localSheetId="4">#REF!</definedName>
    <definedName name="_DAT32">#REF!</definedName>
    <definedName name="_DAT33" localSheetId="4">#REF!</definedName>
    <definedName name="_DAT33">#REF!</definedName>
    <definedName name="_DAT34" localSheetId="4">#REF!</definedName>
    <definedName name="_DAT34">#REF!</definedName>
    <definedName name="_DAT35" localSheetId="4">#REF!</definedName>
    <definedName name="_DAT35">#REF!</definedName>
    <definedName name="_DAT36" localSheetId="4">#REF!</definedName>
    <definedName name="_DAT36">#REF!</definedName>
    <definedName name="_DAT37" localSheetId="4">#REF!</definedName>
    <definedName name="_DAT37">#REF!</definedName>
    <definedName name="_DAT38" localSheetId="4">#REF!</definedName>
    <definedName name="_DAT38">#REF!</definedName>
    <definedName name="_DAT39" localSheetId="4">#REF!</definedName>
    <definedName name="_DAT39">#REF!</definedName>
    <definedName name="_DAT4" localSheetId="4">#REF!</definedName>
    <definedName name="_DAT4" localSheetId="1">#REF!</definedName>
    <definedName name="_DAT4">#REF!</definedName>
    <definedName name="_DAT40" localSheetId="4">#REF!</definedName>
    <definedName name="_DAT40">#REF!</definedName>
    <definedName name="_DAT41" localSheetId="4">#REF!</definedName>
    <definedName name="_DAT41">#REF!</definedName>
    <definedName name="_DAT42" localSheetId="4">#REF!</definedName>
    <definedName name="_DAT42">#REF!</definedName>
    <definedName name="_DAT43" localSheetId="4">#REF!</definedName>
    <definedName name="_DAT43">#REF!</definedName>
    <definedName name="_DAT44" localSheetId="4">#REF!</definedName>
    <definedName name="_DAT44">#REF!</definedName>
    <definedName name="_DAT45" localSheetId="4">#REF!</definedName>
    <definedName name="_DAT45">#REF!</definedName>
    <definedName name="_DAT46" localSheetId="4">#REF!</definedName>
    <definedName name="_DAT46">#REF!</definedName>
    <definedName name="_DAT47" localSheetId="4">#REF!</definedName>
    <definedName name="_DAT47">#REF!</definedName>
    <definedName name="_DAT48" localSheetId="4">#REF!</definedName>
    <definedName name="_DAT48">#REF!</definedName>
    <definedName name="_DAT49" localSheetId="4">#REF!</definedName>
    <definedName name="_DAT49">#REF!</definedName>
    <definedName name="_DAT5" localSheetId="4">#REF!</definedName>
    <definedName name="_DAT5" localSheetId="1">#REF!</definedName>
    <definedName name="_DAT5">#REF!</definedName>
    <definedName name="_DAT50" localSheetId="4">#REF!</definedName>
    <definedName name="_DAT50">#REF!</definedName>
    <definedName name="_DAT51" localSheetId="4">#REF!</definedName>
    <definedName name="_DAT51">#REF!</definedName>
    <definedName name="_DAT52" localSheetId="4">#REF!</definedName>
    <definedName name="_DAT52">#REF!</definedName>
    <definedName name="_DAT53" localSheetId="4">#REF!</definedName>
    <definedName name="_DAT53">#REF!</definedName>
    <definedName name="_DAT54" localSheetId="4">#REF!</definedName>
    <definedName name="_DAT54">#REF!</definedName>
    <definedName name="_DAT55" localSheetId="4">#REF!</definedName>
    <definedName name="_DAT55">#REF!</definedName>
    <definedName name="_DAT56" localSheetId="4">#REF!</definedName>
    <definedName name="_DAT56">#REF!</definedName>
    <definedName name="_DAT57" localSheetId="4">#REF!</definedName>
    <definedName name="_DAT57">#REF!</definedName>
    <definedName name="_DAT58" localSheetId="4">#REF!</definedName>
    <definedName name="_DAT58">#REF!</definedName>
    <definedName name="_DAT59" localSheetId="4">#REF!</definedName>
    <definedName name="_DAT59">#REF!</definedName>
    <definedName name="_DAT6" localSheetId="4">#REF!</definedName>
    <definedName name="_DAT6" localSheetId="1">#REF!</definedName>
    <definedName name="_DAT6">#REF!</definedName>
    <definedName name="_DAT60" localSheetId="4">#REF!</definedName>
    <definedName name="_DAT60">#REF!</definedName>
    <definedName name="_DAT61" localSheetId="4">#REF!</definedName>
    <definedName name="_DAT61">#REF!</definedName>
    <definedName name="_DAT62" localSheetId="4">#REF!</definedName>
    <definedName name="_DAT62">#REF!</definedName>
    <definedName name="_DAT63" localSheetId="4">#REF!</definedName>
    <definedName name="_DAT63">#REF!</definedName>
    <definedName name="_DAT64" localSheetId="4">#REF!</definedName>
    <definedName name="_DAT64">#REF!</definedName>
    <definedName name="_DAT65" localSheetId="4">#REF!</definedName>
    <definedName name="_DAT65">#REF!</definedName>
    <definedName name="_DAT66" localSheetId="4">#REF!</definedName>
    <definedName name="_DAT66">#REF!</definedName>
    <definedName name="_DAT7" localSheetId="4">#REF!</definedName>
    <definedName name="_DAT7" localSheetId="1">#REF!</definedName>
    <definedName name="_DAT7">#REF!</definedName>
    <definedName name="_DAT8" localSheetId="4">#REF!</definedName>
    <definedName name="_DAT8" localSheetId="1">#REF!</definedName>
    <definedName name="_DAT8">#REF!</definedName>
    <definedName name="_DAT9" localSheetId="4">#REF!</definedName>
    <definedName name="_DAT9" localSheetId="1">#REF!</definedName>
    <definedName name="_DAT9">#REF!</definedName>
    <definedName name="_Feb5510" localSheetId="4">'[5]BS-Exp-Luxembourg-1st'!#REF!</definedName>
    <definedName name="_Feb5510">'[5]BS-Exp-Luxembourg-1st'!#REF!</definedName>
    <definedName name="_FIX3">[7]Q403!$C$2:$C$105</definedName>
    <definedName name="_OP1997" localSheetId="4">#REF!</definedName>
    <definedName name="_OP1997">#REF!</definedName>
    <definedName name="_OP1998" localSheetId="4">#REF!</definedName>
    <definedName name="_OP1998">#REF!</definedName>
    <definedName name="_R430">70</definedName>
    <definedName name="_TB5510" localSheetId="4">'[5]BS-Exp-Luxembourg-1st'!#REF!</definedName>
    <definedName name="_TB5510">'[5]BS-Exp-Luxembourg-1st'!#REF!</definedName>
    <definedName name="a" hidden="1">"5ZQ1GAVW9A66TXPES2MXC2UQ1"</definedName>
    <definedName name="ac_chart" localSheetId="4">#REF!</definedName>
    <definedName name="ac_chart">#REF!</definedName>
    <definedName name="AccessDatabase" hidden="1">"C:\Documents and Settings\dvilimek\Desktop\Overview of Retail Master (Edit).mdb"</definedName>
    <definedName name="ACCT">'[13]TB- Luxembourg'!$AG$8:$AH$92</definedName>
    <definedName name="ACCT06">'[14]Reference check on 08.30.2006'!$B$2:$C$1191</definedName>
    <definedName name="Activity_Detail_Type__Portal">[15]DDDATA!$A$2:$A$35</definedName>
    <definedName name="Actual" localSheetId="4">#REF!</definedName>
    <definedName name="Actual">#REF!</definedName>
    <definedName name="AllMargin" localSheetId="4">#REF!</definedName>
    <definedName name="AllMargin">#REF!</definedName>
    <definedName name="amdgraph" localSheetId="4">#REF!</definedName>
    <definedName name="amdgraph">#REF!</definedName>
    <definedName name="Answer">[16]Sheet1!$A$2:$A$3</definedName>
    <definedName name="Approved" localSheetId="4">#REF!</definedName>
    <definedName name="Approved">#REF!</definedName>
    <definedName name="April" localSheetId="4">#REF!</definedName>
    <definedName name="April">#REF!</definedName>
    <definedName name="aro" localSheetId="4">#REF!</definedName>
    <definedName name="aro">#REF!</definedName>
    <definedName name="AS2DocOpenMode" hidden="1">"AS2DocumentEdit"</definedName>
    <definedName name="AS2HasNoAutoHeaderFooter">"OFF"</definedName>
    <definedName name="ASIC_LIST" localSheetId="4">#REF!</definedName>
    <definedName name="ASIC_LIST">#REF!</definedName>
    <definedName name="ATI_ATEL" localSheetId="4">#REF!</definedName>
    <definedName name="ATI_ATEL">#REF!</definedName>
    <definedName name="ATI_Canada" localSheetId="4">#REF!</definedName>
    <definedName name="ATI_Canada">#REF!</definedName>
    <definedName name="ATI_CONSOL" localSheetId="4">#REF!</definedName>
    <definedName name="ATI_CONSOL">#REF!</definedName>
    <definedName name="ATI_GMBH" localSheetId="4">#REF!</definedName>
    <definedName name="ATI_GMBH">#REF!</definedName>
    <definedName name="ATI_JAPAN" localSheetId="4">#REF!</definedName>
    <definedName name="ATI_JAPAN">#REF!</definedName>
    <definedName name="ATI_L" localSheetId="4">#REF!</definedName>
    <definedName name="ATI_L">#REF!</definedName>
    <definedName name="ATI_US" localSheetId="4">#REF!</definedName>
    <definedName name="ATI_US">#REF!</definedName>
    <definedName name="August" localSheetId="4">#REF!</definedName>
    <definedName name="August">#REF!</definedName>
    <definedName name="azwfwef" localSheetId="4">#REF!</definedName>
    <definedName name="azwfwef">#REF!</definedName>
    <definedName name="BEx00D6X4UCNBJXKP6YRDS9ITDO4" localSheetId="4" hidden="1">Billings for Close [17]Summary!$A$36:$B$36</definedName>
    <definedName name="BEx00D6X4UCNBJXKP6YRDS9ITDO4" hidden="1">Billings for Close [17]Summary!$A$36:$B$36</definedName>
    <definedName name="BEx010V6KXL0YQ5OBOWO9ZDJ37OY" localSheetId="4" hidden="1">Billings for Close [17]Summary!$A$26:$B$26</definedName>
    <definedName name="BEx010V6KXL0YQ5OBOWO9ZDJ37OY" hidden="1">Billings for Close [17]Summary!$A$26:$B$26</definedName>
    <definedName name="BEx01SFT1C0GBXD6FUB66HUGJVW2" localSheetId="4" hidden="1">CMRs - Detailed [18]Rev!$A$7:$B$7</definedName>
    <definedName name="BEx01SFT1C0GBXD6FUB66HUGJVW2" hidden="1">CMRs - Detailed [18]Rev!$A$7:$B$7</definedName>
    <definedName name="BEx025BRT6A3TS6KFF589C0AC8JQ" localSheetId="4" hidden="1">CMR [19]Report!$A$22:$B$22</definedName>
    <definedName name="BEx025BRT6A3TS6KFF589C0AC8JQ" hidden="1">CMR [19]Report!$A$22:$B$22</definedName>
    <definedName name="BEx035AJJNIC39QFTQ00GCNYWHYQ" localSheetId="4" hidden="1">#REF!</definedName>
    <definedName name="BEx035AJJNIC39QFTQ00GCNYWHYQ" hidden="1">#REF!</definedName>
    <definedName name="BEx1G9R5KQNI7AUPDA80D6ZD2HYW" localSheetId="4" hidden="1">CMR [19]Report!$A$42:$B$42</definedName>
    <definedName name="BEx1G9R5KQNI7AUPDA80D6ZD2HYW" hidden="1">CMR [19]Report!$A$42:$B$42</definedName>
    <definedName name="BEx1GPC75EG2FCHB5MBNNTILYP4N" localSheetId="4" hidden="1">Billings for Close [17]Summary!$A$22:$B$22</definedName>
    <definedName name="BEx1GPC75EG2FCHB5MBNNTILYP4N" hidden="1">Billings for Close [17]Summary!$A$22:$B$22</definedName>
    <definedName name="BEx1GZ88EH14CUPSD6EOVS5RD38A" localSheetId="4" hidden="1">#REF!</definedName>
    <definedName name="BEx1GZ88EH14CUPSD6EOVS5RD38A" hidden="1">#REF!</definedName>
    <definedName name="BEx1H6VAVK8CRZAUK4JQTHCYUD6U" localSheetId="4" hidden="1">Billings for Close [17]Summary!$A$14:$B$14</definedName>
    <definedName name="BEx1H6VAVK8CRZAUK4JQTHCYUD6U" hidden="1">Billings for Close [17]Summary!$A$14:$B$14</definedName>
    <definedName name="BEx1H82GL287ZU0KUVR72PMQ94DP" localSheetId="4" hidden="1">#REF!</definedName>
    <definedName name="BEx1H82GL287ZU0KUVR72PMQ94DP" hidden="1">#REF!</definedName>
    <definedName name="BEx1HQNF4NDZ7C5XY4YTUJ0UU4MR" localSheetId="4" hidden="1">CMR [19]Report!$A$29:$B$29</definedName>
    <definedName name="BEx1HQNF4NDZ7C5XY4YTUJ0UU4MR" hidden="1">CMR [19]Report!$A$29:$B$29</definedName>
    <definedName name="BEx1K12EU5AMRT1RQ3J2XY8FL60R" localSheetId="4" hidden="1">CMR [19]Report!$A$11:$B$11</definedName>
    <definedName name="BEx1K12EU5AMRT1RQ3J2XY8FL60R" hidden="1">CMR [19]Report!$A$11:$B$11</definedName>
    <definedName name="BEx1MTRL7P9RI56ZXBT5FJXZW6LM" localSheetId="4" hidden="1">Billings for Close [17]Summary!$A$37:$B$37</definedName>
    <definedName name="BEx1MTRL7P9RI56ZXBT5FJXZW6LM" hidden="1">Billings for Close [17]Summary!$A$37:$B$37</definedName>
    <definedName name="BEx1N85HWQGL7BSMCA345WAMQ00O" localSheetId="4" hidden="1">CMRs - Detailed [18]Rev!$A$52:$B$52</definedName>
    <definedName name="BEx1N85HWQGL7BSMCA345WAMQ00O" hidden="1">CMRs - Detailed [18]Rev!$A$52:$B$52</definedName>
    <definedName name="BEx1NZ9TSHC5L1KGNSSU6Z0Y8BV4" localSheetId="4" hidden="1">#REF!</definedName>
    <definedName name="BEx1NZ9TSHC5L1KGNSSU6Z0Y8BV4" hidden="1">#REF!</definedName>
    <definedName name="BEx1ODT9Z0LJXPVBWBAUPLFQWZ9N" localSheetId="4" hidden="1">CMR [19]Report!$A$40:$B$40</definedName>
    <definedName name="BEx1ODT9Z0LJXPVBWBAUPLFQWZ9N" hidden="1">CMR [19]Report!$A$40:$B$40</definedName>
    <definedName name="BEx1OJYBXO54PV6IBO73IF73PK11" localSheetId="4" hidden="1">CMRs - Detailed [18]Rev!$A$4:$B$4</definedName>
    <definedName name="BEx1OJYBXO54PV6IBO73IF73PK11" hidden="1">CMRs - Detailed [18]Rev!$A$4:$B$4</definedName>
    <definedName name="BEx1ONEI58PXZM16Z6O2BRFSD4NG" localSheetId="4" hidden="1">CMR [19]Report!$A$6:$B$6</definedName>
    <definedName name="BEx1ONEI58PXZM16Z6O2BRFSD4NG" hidden="1">CMR [19]Report!$A$6:$B$6</definedName>
    <definedName name="BEx1P8DLUGU7P4KC3ZPL0IGWOKZD" localSheetId="4" hidden="1">CMR [19]Report!$A$11:$B$11</definedName>
    <definedName name="BEx1P8DLUGU7P4KC3ZPL0IGWOKZD" hidden="1">CMR [19]Report!$A$11:$B$11</definedName>
    <definedName name="BEx1P8J4FYO7IG416U33BK4AIH0M" localSheetId="4" hidden="1">Billings for Close [17]Summary!$A$60:$Z$1139</definedName>
    <definedName name="BEx1P8J4FYO7IG416U33BK4AIH0M" hidden="1">Billings for Close [17]Summary!$A$60:$Z$1139</definedName>
    <definedName name="BEx1PHISXOPWG7GQQ0F06Q94HOZ5" localSheetId="4" hidden="1">Billings for Close [17]Summary!$A$16:$B$16</definedName>
    <definedName name="BEx1PHISXOPWG7GQQ0F06Q94HOZ5" hidden="1">Billings for Close [17]Summary!$A$16:$B$16</definedName>
    <definedName name="BEx1RXBYY7TCHNFZKJ05W96YMRU0" localSheetId="4" hidden="1">CMR [19]Report!$A$10:$B$10</definedName>
    <definedName name="BEx1RXBYY7TCHNFZKJ05W96YMRU0" hidden="1">CMR [19]Report!$A$10:$B$10</definedName>
    <definedName name="BEx1SBF3OB0FEBXW5GX8HHUJ95S9" localSheetId="4" hidden="1">CMR [19]Report!$A$17:$B$17</definedName>
    <definedName name="BEx1SBF3OB0FEBXW5GX8HHUJ95S9" hidden="1">CMR [19]Report!$A$17:$B$17</definedName>
    <definedName name="BEx1TKO6LIDF9MDHVBAO8AYP9NIK" localSheetId="4" hidden="1">CMR [19]Report!$A$13:$B$13</definedName>
    <definedName name="BEx1TKO6LIDF9MDHVBAO8AYP9NIK" hidden="1">CMR [19]Report!$A$13:$B$13</definedName>
    <definedName name="BEx1TYGHQEJ32SG0TEG69LWBB9NX" localSheetId="4" hidden="1">CMR [19]Report!$A$61:$B$61</definedName>
    <definedName name="BEx1TYGHQEJ32SG0TEG69LWBB9NX" hidden="1">CMR [19]Report!$A$61:$B$61</definedName>
    <definedName name="BEx1UM4WSLIJRCUJDG1HNIPYVX9T" localSheetId="4" hidden="1">CMRs - Detailed [18]Rev!$A$53:$B$53</definedName>
    <definedName name="BEx1UM4WSLIJRCUJDG1HNIPYVX9T" hidden="1">CMRs - Detailed [18]Rev!$A$53:$B$53</definedName>
    <definedName name="BEx1UN6QCSGV2LJYCPMXGA618AM7" localSheetId="4" hidden="1">CMR [19]Report!$A$10:$B$10</definedName>
    <definedName name="BEx1UN6QCSGV2LJYCPMXGA618AM7" hidden="1">CMR [19]Report!$A$10:$B$10</definedName>
    <definedName name="BEx1UY9YB7H2K8D77CKYA3F74N11" localSheetId="4" hidden="1">Billings for Close [17]Summary!$A$6:$B$6</definedName>
    <definedName name="BEx1UY9YB7H2K8D77CKYA3F74N11" hidden="1">Billings for Close [17]Summary!$A$6:$B$6</definedName>
    <definedName name="BEx1V081A5H513FZDNLJBDM7QLV5" localSheetId="4" hidden="1">CMRs - Detailed [18]Rev!$A$59:$K$136</definedName>
    <definedName name="BEx1V081A5H513FZDNLJBDM7QLV5" hidden="1">CMRs - Detailed [18]Rev!$A$59:$K$136</definedName>
    <definedName name="BEx1V0DH2ICIGB8DFEC0DX8MXBY7" localSheetId="4" hidden="1">Billings for [20]Close!$B$13:$C$65</definedName>
    <definedName name="BEx1V0DH2ICIGB8DFEC0DX8MXBY7" hidden="1">Billings for [20]Close!$B$13:$C$65</definedName>
    <definedName name="BEx1VHB0AQ1821NC1A9VM7WPNNOA" localSheetId="4" hidden="1">CMR [19]Report!$A$46:$B$46</definedName>
    <definedName name="BEx1VHB0AQ1821NC1A9VM7WPNNOA" hidden="1">CMR [19]Report!$A$46:$B$46</definedName>
    <definedName name="BEx1VVORR3ELTVZ13JSHG5RGWRNM" localSheetId="4" hidden="1">#REF!</definedName>
    <definedName name="BEx1VVORR3ELTVZ13JSHG5RGWRNM" hidden="1">#REF!</definedName>
    <definedName name="BEx1W2QEV9RBQX2HA4NSCYAJYG2D" localSheetId="4" hidden="1">CMRs - Detailed [18]Rev!$A$4:$B$4</definedName>
    <definedName name="BEx1W2QEV9RBQX2HA4NSCYAJYG2D" hidden="1">CMRs - Detailed [18]Rev!$A$4:$B$4</definedName>
    <definedName name="BEx1WPNPJPXIEI0V5KTM1NMJBMAP" localSheetId="4" hidden="1">CMRs - Detailed [18]Rev!$A$14:$B$14</definedName>
    <definedName name="BEx1WPNPJPXIEI0V5KTM1NMJBMAP" hidden="1">CMRs - Detailed [18]Rev!$A$14:$B$14</definedName>
    <definedName name="BEx1XLA3N51Y434KY523WMB7V5IG" localSheetId="4" hidden="1">Billings for Close [17]Summary!$A$55:$B$55</definedName>
    <definedName name="BEx1XLA3N51Y434KY523WMB7V5IG" hidden="1">Billings for Close [17]Summary!$A$55:$B$55</definedName>
    <definedName name="BEx1XWIMS322QE03JJRV8IOSNQ8X" localSheetId="4" hidden="1">CMRs - Detailed [18]Rev!$A$22:$B$22</definedName>
    <definedName name="BEx1XWIMS322QE03JJRV8IOSNQ8X" hidden="1">CMRs - Detailed [18]Rev!$A$22:$B$22</definedName>
    <definedName name="BEx1Y6PGIVMLPMYZIBO4TKOBH5H0" localSheetId="4" hidden="1">CMRs - Detailed [18]Rev!$A$14:$B$14</definedName>
    <definedName name="BEx1Y6PGIVMLPMYZIBO4TKOBH5H0" hidden="1">CMRs - Detailed [18]Rev!$A$14:$B$14</definedName>
    <definedName name="BEx3C5L6ZYA84S48ICYOSY5EYXLD" localSheetId="4" hidden="1">Billings for Close [17]Summary!$A$56:$B$56</definedName>
    <definedName name="BEx3C5L6ZYA84S48ICYOSY5EYXLD" hidden="1">Billings for Close [17]Summary!$A$56:$B$56</definedName>
    <definedName name="BEx3CC194GYVF7HIJ41913AEVEBB" localSheetId="4" hidden="1">CMRs - Detailed [18]Rev!$A$47:$B$47</definedName>
    <definedName name="BEx3CC194GYVF7HIJ41913AEVEBB" hidden="1">CMRs - Detailed [18]Rev!$A$47:$B$47</definedName>
    <definedName name="BEx3CEKUIOLZU8DWO8CG6TMLOFAT" localSheetId="4" hidden="1">CMRs - Detailed [18]Rev!$A$53:$B$53</definedName>
    <definedName name="BEx3CEKUIOLZU8DWO8CG6TMLOFAT" hidden="1">CMRs - Detailed [18]Rev!$A$53:$B$53</definedName>
    <definedName name="BEx3CIH3L9TQYZVJ092PL6YYCXY3" localSheetId="4" hidden="1">CMRs - Detailed [18]Rev!$A$35:$B$35</definedName>
    <definedName name="BEx3CIH3L9TQYZVJ092PL6YYCXY3" hidden="1">CMRs - Detailed [18]Rev!$A$35:$B$35</definedName>
    <definedName name="BEx3CSTG7DL6FPPJZRGFVFWBNQD1" localSheetId="4" hidden="1">CMRs - Detailed [18]Rev!$A$16:$B$16</definedName>
    <definedName name="BEx3CSTG7DL6FPPJZRGFVFWBNQD1" hidden="1">CMRs - Detailed [18]Rev!$A$16:$B$16</definedName>
    <definedName name="BEx3DA1SWY19SA27ZQPGAD3HPE18" localSheetId="4" hidden="1">CMR [19]Report!$A$56:$B$56</definedName>
    <definedName name="BEx3DA1SWY19SA27ZQPGAD3HPE18" hidden="1">CMR [19]Report!$A$56:$B$56</definedName>
    <definedName name="BEx3DC5AAQUHM6EUJOU4X0T5NX6A" localSheetId="4" hidden="1">CMR [19]Report!$A$15:$B$15</definedName>
    <definedName name="BEx3DC5AAQUHM6EUJOU4X0T5NX6A" hidden="1">CMR [19]Report!$A$15:$B$15</definedName>
    <definedName name="BEx3EWHMEBLIDH1RYJQX4TLW9A9X" localSheetId="4" hidden="1">CMR [19]Report!$A$28:$B$28</definedName>
    <definedName name="BEx3EWHMEBLIDH1RYJQX4TLW9A9X" hidden="1">CMR [19]Report!$A$28:$B$28</definedName>
    <definedName name="BEx3EYLAMLVTQ92AT9MENKBHMUEF" localSheetId="4" hidden="1">CMRs - Detailed [18]Rev!$A$35:$B$35</definedName>
    <definedName name="BEx3EYLAMLVTQ92AT9MENKBHMUEF" hidden="1">CMRs - Detailed [18]Rev!$A$35:$B$35</definedName>
    <definedName name="BEx3FERRKLXIKX1Q0SMB5P8KSRXJ" localSheetId="4" hidden="1">CMRs - Detailed [18]Rev!$A$21:$B$21</definedName>
    <definedName name="BEx3FERRKLXIKX1Q0SMB5P8KSRXJ" hidden="1">CMRs - Detailed [18]Rev!$A$21:$B$21</definedName>
    <definedName name="BEx3GZ9HOJ6J1BC60B0J5JMJAKDJ" localSheetId="4" hidden="1">CMR [19]Report!$A$4:$B$4</definedName>
    <definedName name="BEx3GZ9HOJ6J1BC60B0J5JMJAKDJ" hidden="1">CMR [19]Report!$A$4:$B$4</definedName>
    <definedName name="BEx3H0GO9EB91KOTJ9JH36X8C8A2" localSheetId="4" hidden="1">Billings for Close [17]Summary!$A$5:$B$5</definedName>
    <definedName name="BEx3H0GO9EB91KOTJ9JH36X8C8A2" hidden="1">Billings for Close [17]Summary!$A$5:$B$5</definedName>
    <definedName name="BEx3H3B8TEY4AB0WZQCEHPD4FXR4" localSheetId="4" hidden="1">CMRs - Detailed [18]Rev!$A$51:$B$51</definedName>
    <definedName name="BEx3H3B8TEY4AB0WZQCEHPD4FXR4" hidden="1">CMRs - Detailed [18]Rev!$A$51:$B$51</definedName>
    <definedName name="BEx3H8USW7TGMZ07SESBLQFBEW0C" localSheetId="4" hidden="1">CMRs - Detailed [18]Rev!$A$33:$B$33</definedName>
    <definedName name="BEx3H8USW7TGMZ07SESBLQFBEW0C" hidden="1">CMRs - Detailed [18]Rev!$A$33:$B$33</definedName>
    <definedName name="BEx3JFZ3PZ6JU7VXLM541DGURUDJ" localSheetId="4" hidden="1">Billings for Close [17]Summary!$A$9:$B$9</definedName>
    <definedName name="BEx3JFZ3PZ6JU7VXLM541DGURUDJ" hidden="1">Billings for Close [17]Summary!$A$9:$B$9</definedName>
    <definedName name="BEx3JLYVN2JPEOXYV7DU8IO3Q5AR" localSheetId="4" hidden="1">CMR [19]Report!$A$64:$B$64</definedName>
    <definedName name="BEx3JLYVN2JPEOXYV7DU8IO3Q5AR" hidden="1">CMR [19]Report!$A$64:$B$64</definedName>
    <definedName name="BEx3JPV46O5F2J53Z4QE7C9LQ12Q" localSheetId="4" hidden="1">CMR [19]Report!$A$35:$B$35</definedName>
    <definedName name="BEx3JPV46O5F2J53Z4QE7C9LQ12Q" hidden="1">CMR [19]Report!$A$35:$B$35</definedName>
    <definedName name="BEx3JQRISSXKXXJE0YX6CDA013NZ" localSheetId="4" hidden="1">Billings for Close [17]Summary!$A$41:$B$41</definedName>
    <definedName name="BEx3JQRISSXKXXJE0YX6CDA013NZ" hidden="1">Billings for Close [17]Summary!$A$41:$B$41</definedName>
    <definedName name="BEx3KLMTLIWP13I22YS1A3JEEIS4" localSheetId="4" hidden="1">CMR [19]Report!$A$15:$B$15</definedName>
    <definedName name="BEx3KLMTLIWP13I22YS1A3JEEIS4" hidden="1">CMR [19]Report!$A$15:$B$15</definedName>
    <definedName name="BEx3LRFXZXVOLRQ2RWW4WNNY7NGW" localSheetId="4" hidden="1">#REF!</definedName>
    <definedName name="BEx3LRFXZXVOLRQ2RWW4WNNY7NGW" hidden="1">#REF!</definedName>
    <definedName name="BEx3MZ1QQLBMELHVBI4ND0BK5SQ9" localSheetId="4" hidden="1">CMRs - Detailed [18]Rev!$A$23:$B$23</definedName>
    <definedName name="BEx3MZ1QQLBMELHVBI4ND0BK5SQ9" hidden="1">CMRs - Detailed [18]Rev!$A$23:$B$23</definedName>
    <definedName name="BEx3NITVQCLYVO1WVHKJD2PGRGLJ" localSheetId="4" hidden="1">CMRs - Detailed [18]Rev!$A$54:$B$54</definedName>
    <definedName name="BEx3NITVQCLYVO1WVHKJD2PGRGLJ" hidden="1">CMRs - Detailed [18]Rev!$A$54:$B$54</definedName>
    <definedName name="BEx3NKBSOZ7FE8Q2ID0AO8SBAQR1" localSheetId="4" hidden="1">Billings for Close [17]Summary!$A$6:$B$6</definedName>
    <definedName name="BEx3NKBSOZ7FE8Q2ID0AO8SBAQR1" hidden="1">Billings for Close [17]Summary!$A$6:$B$6</definedName>
    <definedName name="BEx3NQBLDLFJPU0AB4CR0JPGGHE0" localSheetId="4" hidden="1">CMR [19]Report!$A$25:$B$25</definedName>
    <definedName name="BEx3NQBLDLFJPU0AB4CR0JPGGHE0" hidden="1">CMR [19]Report!$A$25:$B$25</definedName>
    <definedName name="BEx3NVV429765VHP6U5CNXLLBZA8" localSheetId="4" hidden="1">CMRs - Detailed [18]Rev!$A$49:$B$49</definedName>
    <definedName name="BEx3NVV429765VHP6U5CNXLLBZA8" hidden="1">CMRs - Detailed [18]Rev!$A$49:$B$49</definedName>
    <definedName name="BEx3NXIEMOETXAHCCHF2128BSWUI" localSheetId="4" hidden="1">#REF!</definedName>
    <definedName name="BEx3NXIEMOETXAHCCHF2128BSWUI" hidden="1">#REF!</definedName>
    <definedName name="BEx3OR19LCPG1S103QP70X9FOWZK" localSheetId="4" hidden="1">CMRs - Detailed [18]Rev!$A$21:$B$21</definedName>
    <definedName name="BEx3OR19LCPG1S103QP70X9FOWZK" hidden="1">CMRs - Detailed [18]Rev!$A$21:$B$21</definedName>
    <definedName name="BEx3OYZ3AAFDKJ2QV0BY795XF2QZ" localSheetId="4" hidden="1">#REF!</definedName>
    <definedName name="BEx3OYZ3AAFDKJ2QV0BY795XF2QZ" hidden="1">#REF!</definedName>
    <definedName name="BEx3P069W0AS2WKCQQXS1TM4TYKZ" localSheetId="4" hidden="1">CMRs - Detailed [18]Rev!$A$52:$B$52</definedName>
    <definedName name="BEx3P069W0AS2WKCQQXS1TM4TYKZ" hidden="1">CMRs - Detailed [18]Rev!$A$52:$B$52</definedName>
    <definedName name="BEx3PSHXZ5DSJJTXBJOX08DW5ONB" localSheetId="4" hidden="1">CMR [19]Report!$A$6:$B$6</definedName>
    <definedName name="BEx3PSHXZ5DSJJTXBJOX08DW5ONB" hidden="1">CMR [19]Report!$A$6:$B$6</definedName>
    <definedName name="BEx3PXVZL5EP5VYO6Y856CKV4U3S" localSheetId="4" hidden="1">CMR [19]Report!$A$40:$B$40</definedName>
    <definedName name="BEx3PXVZL5EP5VYO6Y856CKV4U3S" hidden="1">CMR [19]Report!$A$40:$B$40</definedName>
    <definedName name="BEx3Q233QHOFV9ONIYHUERA8HDS1" localSheetId="4" hidden="1">CMR [19]Report!$A$25:$B$25</definedName>
    <definedName name="BEx3Q233QHOFV9ONIYHUERA8HDS1" hidden="1">CMR [19]Report!$A$25:$B$25</definedName>
    <definedName name="BEx3SE5H6LVABR5CWXPMDL6GU8YC" localSheetId="4" hidden="1">CMRs - Detailed [18]Rev!$A$51:$B$51</definedName>
    <definedName name="BEx3SE5H6LVABR5CWXPMDL6GU8YC" hidden="1">CMRs - Detailed [18]Rev!$A$51:$B$51</definedName>
    <definedName name="BEx3SYTYU34OUGGGDEK0W2Y5TFHI" localSheetId="4" hidden="1">Billings for Close [17]Summary!$A$40:$B$40</definedName>
    <definedName name="BEx3SYTYU34OUGGGDEK0W2Y5TFHI" hidden="1">Billings for Close [17]Summary!$A$40:$B$40</definedName>
    <definedName name="BEx58T5AU40RB5QMT8XYY363OP3Y" localSheetId="4" hidden="1">Billings for Close [17]Summary!$A$31:$B$31</definedName>
    <definedName name="BEx58T5AU40RB5QMT8XYY363OP3Y" hidden="1">Billings for Close [17]Summary!$A$31:$B$31</definedName>
    <definedName name="BEx58ZW03UMG6XLM4AVVIUILYYHX" localSheetId="4" hidden="1">CMR [19]Report!$A$20:$B$20</definedName>
    <definedName name="BEx58ZW03UMG6XLM4AVVIUILYYHX" hidden="1">CMR [19]Report!$A$20:$B$20</definedName>
    <definedName name="BEx5954WREKFF5N2XKLI90BYHB0S" localSheetId="4" hidden="1">#REF!</definedName>
    <definedName name="BEx5954WREKFF5N2XKLI90BYHB0S" hidden="1">#REF!</definedName>
    <definedName name="BEx59PIG77SPIH8D23UMYP3RPC3N" localSheetId="4" hidden="1">CMRs - Detailed [18]Rev!$A$25:$B$25</definedName>
    <definedName name="BEx59PIG77SPIH8D23UMYP3RPC3N" hidden="1">CMRs - Detailed [18]Rev!$A$25:$B$25</definedName>
    <definedName name="BEx59WPK7V4OULDD1Y0TKITLE6E7" localSheetId="4" hidden="1">Billings for [20]Close!$B$13:$C$65</definedName>
    <definedName name="BEx59WPK7V4OULDD1Y0TKITLE6E7" hidden="1">Billings for [20]Close!$B$13:$C$65</definedName>
    <definedName name="BEx5A9G0SAIGQ9D39ZEAYFMHXEGM" localSheetId="4" hidden="1">CMRs - Detailed [18]Rev!$A$48:$B$48</definedName>
    <definedName name="BEx5A9G0SAIGQ9D39ZEAYFMHXEGM" hidden="1">CMRs - Detailed [18]Rev!$A$48:$B$48</definedName>
    <definedName name="BEx5AO4PBSG9O3OLGDABIRA1YT2I" localSheetId="4" hidden="1">Billings for Close [17]Summary!$A$4:$B$4</definedName>
    <definedName name="BEx5AO4PBSG9O3OLGDABIRA1YT2I" hidden="1">Billings for Close [17]Summary!$A$4:$B$4</definedName>
    <definedName name="BEx5BZ6J1S1CEP5GVBP4YKQ3KNQS" localSheetId="4" hidden="1">Billings for Close [17]Summary!$A$13:$B$13</definedName>
    <definedName name="BEx5BZ6J1S1CEP5GVBP4YKQ3KNQS" hidden="1">Billings for Close [17]Summary!$A$13:$B$13</definedName>
    <definedName name="BEx5CS95ZJRF8OJ5M5VXY4KRDAE0" localSheetId="4" hidden="1">CMRs - Detailed [18]Rev!$A$18:$B$18</definedName>
    <definedName name="BEx5CS95ZJRF8OJ5M5VXY4KRDAE0" hidden="1">CMRs - Detailed [18]Rev!$A$18:$B$18</definedName>
    <definedName name="BEx5DJTT96JU7RVPLO9DWMZMFYZ0" localSheetId="4" hidden="1">CMRs - Detailed [18]Rev!$A$24:$B$24</definedName>
    <definedName name="BEx5DJTT96JU7RVPLO9DWMZMFYZ0" hidden="1">CMRs - Detailed [18]Rev!$A$24:$B$24</definedName>
    <definedName name="BEx5EFFZVHYVYI195I8L38605HOL" localSheetId="4" hidden="1">CMR [19]Report!$A$58:$B$58</definedName>
    <definedName name="BEx5EFFZVHYVYI195I8L38605HOL" hidden="1">CMR [19]Report!$A$58:$B$58</definedName>
    <definedName name="BEx5FBNUD667Z4V5Q2TEGPX81S3I" localSheetId="4" hidden="1">CMRs - Detailed [18]Rev!$A$26:$B$26</definedName>
    <definedName name="BEx5FBNUD667Z4V5Q2TEGPX81S3I" hidden="1">CMRs - Detailed [18]Rev!$A$26:$B$26</definedName>
    <definedName name="BEx5GFO6MKXRLOO2C7EASB93OT4N" localSheetId="4" hidden="1">#REF!</definedName>
    <definedName name="BEx5GFO6MKXRLOO2C7EASB93OT4N" hidden="1">#REF!</definedName>
    <definedName name="BEx5JZCDNNBBLA1IEV3XXS4NL1AH" localSheetId="4" hidden="1">Billings for Close [17]Summary!$A$24:$B$24</definedName>
    <definedName name="BEx5JZCDNNBBLA1IEV3XXS4NL1AH" hidden="1">Billings for Close [17]Summary!$A$24:$B$24</definedName>
    <definedName name="BEx5K7A8EKBYZMXUE2331NOOYWED" localSheetId="4" hidden="1">CMRs - Detailed [18]Rev!$A$19:$B$19</definedName>
    <definedName name="BEx5K7A8EKBYZMXUE2331NOOYWED" hidden="1">CMRs - Detailed [18]Rev!$A$19:$B$19</definedName>
    <definedName name="BEx5KEMNLYAX3M3IP6VFNQQMV3EF" localSheetId="4" hidden="1">CMR [19]Report!$A$20:$B$20</definedName>
    <definedName name="BEx5KEMNLYAX3M3IP6VFNQQMV3EF" hidden="1">CMR [19]Report!$A$20:$B$20</definedName>
    <definedName name="BEx5L4UN8WXFVUNTE466J733E21Q" localSheetId="4" hidden="1">CMR [19]Report!$A$29:$B$29</definedName>
    <definedName name="BEx5L4UN8WXFVUNTE466J733E21Q" hidden="1">CMR [19]Report!$A$29:$B$29</definedName>
    <definedName name="BEx5L8ASEAKZK2WSNUQHAP5HS5KL" localSheetId="4" hidden="1">CMR [19]Report!$A$56:$B$56</definedName>
    <definedName name="BEx5L8ASEAKZK2WSNUQHAP5HS5KL" hidden="1">CMR [19]Report!$A$56:$B$56</definedName>
    <definedName name="BEx5LMU0Z8V5T2Q4RAL178KA3Q2W" localSheetId="4" hidden="1">#REF!</definedName>
    <definedName name="BEx5LMU0Z8V5T2Q4RAL178KA3Q2W" hidden="1">#REF!</definedName>
    <definedName name="BEx5N8DHETHVJMN5VUKA04X9QMC3" localSheetId="4" hidden="1">CMRs - Detailed [18]Rev!$A$50:$B$50</definedName>
    <definedName name="BEx5N8DHETHVJMN5VUKA04X9QMC3" hidden="1">CMRs - Detailed [18]Rev!$A$50:$B$50</definedName>
    <definedName name="BEx5NZSMRPFKFJ302PD6MFWPZLGX" localSheetId="4" hidden="1">Billings for Close [17]Summary!$A$28:$B$28</definedName>
    <definedName name="BEx5NZSMRPFKFJ302PD6MFWPZLGX" hidden="1">Billings for Close [17]Summary!$A$28:$B$28</definedName>
    <definedName name="BEx754V7WW2STLD887H8NLFBN1Z5" localSheetId="4" hidden="1">CMRs - Detailed [18]Rev!$A$27:$B$27</definedName>
    <definedName name="BEx754V7WW2STLD887H8NLFBN1Z5" hidden="1">CMRs - Detailed [18]Rev!$A$27:$B$27</definedName>
    <definedName name="BEx756T93TNJDXNOIJL2BSVI62II" localSheetId="4" hidden="1">CMRs - Detailed [18]Rev!$A$26:$B$26</definedName>
    <definedName name="BEx756T93TNJDXNOIJL2BSVI62II" hidden="1">CMRs - Detailed [18]Rev!$A$26:$B$26</definedName>
    <definedName name="BEx75CNR66N0PBG3K5DPLSDXFC5V" localSheetId="4" hidden="1">Billings for [20]Close!$H$3:$I$6</definedName>
    <definedName name="BEx75CNR66N0PBG3K5DPLSDXFC5V" hidden="1">Billings for [20]Close!$H$3:$I$6</definedName>
    <definedName name="BEx75D9BEBET6NR2WZ78YDQI80XH" localSheetId="4" hidden="1">CMRs - Detailed [18]Rev!$A$6:$B$6</definedName>
    <definedName name="BEx75D9BEBET6NR2WZ78YDQI80XH" hidden="1">CMRs - Detailed [18]Rev!$A$6:$B$6</definedName>
    <definedName name="BEx75I79TCMJ2U04NUC8PFB1H1UU" localSheetId="4" hidden="1">CMR [19]Report!$A$42:$B$42</definedName>
    <definedName name="BEx75I79TCMJ2U04NUC8PFB1H1UU" hidden="1">CMR [19]Report!$A$42:$B$42</definedName>
    <definedName name="BEx762QFZMUFLJX4XEWHX1V3GRZT" localSheetId="4" hidden="1">Billings for Close [17]Summary!$A$44:$B$44</definedName>
    <definedName name="BEx762QFZMUFLJX4XEWHX1V3GRZT" hidden="1">Billings for Close [17]Summary!$A$44:$B$44</definedName>
    <definedName name="BEx76P27N1V382VVW395U9IHT3LF" localSheetId="4" hidden="1">#REF!</definedName>
    <definedName name="BEx76P27N1V382VVW395U9IHT3LF" hidden="1">#REF!</definedName>
    <definedName name="BEx76RB6Z3BEHA0OK16CMB9INHU5" localSheetId="4" hidden="1">Billings for Close [17]Summary!$A$54:$B$54</definedName>
    <definedName name="BEx76RB6Z3BEHA0OK16CMB9INHU5" hidden="1">Billings for Close [17]Summary!$A$54:$B$54</definedName>
    <definedName name="BEx78E1SJ1H90EFJGJ6NP544FYKX" localSheetId="4" hidden="1">CMRs - Detailed [18]Rev!$A$20:$B$20</definedName>
    <definedName name="BEx78E1SJ1H90EFJGJ6NP544FYKX" hidden="1">CMRs - Detailed [18]Rev!$A$20:$B$20</definedName>
    <definedName name="BEx78HY0T1F6OOA5GWFMVFTFPPIK" localSheetId="4" hidden="1">CMRs - Detailed [18]Rev!$A$27:$B$27</definedName>
    <definedName name="BEx78HY0T1F6OOA5GWFMVFTFPPIK" hidden="1">CMRs - Detailed [18]Rev!$A$27:$B$27</definedName>
    <definedName name="BEx792XAJQC4MZW1VOSLEXVS2RQN" localSheetId="4" hidden="1">CMRs - Detailed [18]Rev!$A$6:$B$6</definedName>
    <definedName name="BEx792XAJQC4MZW1VOSLEXVS2RQN" hidden="1">CMRs - Detailed [18]Rev!$A$6:$B$6</definedName>
    <definedName name="BEx79CNX8EBGMBHZYCVH1T3G8D3R" localSheetId="4" hidden="1">CMRs - Detailed [18]Rev!$A$15:$B$15</definedName>
    <definedName name="BEx79CNX8EBGMBHZYCVH1T3G8D3R" hidden="1">CMRs - Detailed [18]Rev!$A$15:$B$15</definedName>
    <definedName name="BEx79ONHQ1ZDN2APTMNNL8QT7IUO" localSheetId="4" hidden="1">Return [21]Reserve!$B$13:$C$62</definedName>
    <definedName name="BEx79ONHQ1ZDN2APTMNNL8QT7IUO" hidden="1">Return [21]Reserve!$B$13:$C$62</definedName>
    <definedName name="BEx7B8ED6EZTD73TW573B4QAJQWD" localSheetId="4" hidden="1">#REF!</definedName>
    <definedName name="BEx7B8ED6EZTD73TW573B4QAJQWD" hidden="1">#REF!</definedName>
    <definedName name="BEx7B9WAZCBTV62PWNHLTJFBPC4I" localSheetId="4" hidden="1">CMR [19]Report!$A$69:$M$201</definedName>
    <definedName name="BEx7B9WAZCBTV62PWNHLTJFBPC4I" hidden="1">CMR [19]Report!$A$69:$M$201</definedName>
    <definedName name="BEx7BMS4DM2ULCYSCNHJ9JK9JSML" localSheetId="4" hidden="1">CMR [19]Report!$A$15:$B$15</definedName>
    <definedName name="BEx7BMS4DM2ULCYSCNHJ9JK9JSML" hidden="1">CMR [19]Report!$A$15:$B$15</definedName>
    <definedName name="BEx7BXVB7X1GVF1HTRUQ98JOI8M7" localSheetId="4" hidden="1">CMR [19]Report!$A$57:$B$57</definedName>
    <definedName name="BEx7BXVB7X1GVF1HTRUQ98JOI8M7" hidden="1">CMR [19]Report!$A$57:$B$57</definedName>
    <definedName name="BEx7CHY8QW35YJB6Y5CG2IH6T3EM" localSheetId="4" hidden="1">Billings for Close [17]Summary!$A$11:$B$11</definedName>
    <definedName name="BEx7CHY8QW35YJB6Y5CG2IH6T3EM" hidden="1">Billings for Close [17]Summary!$A$11:$B$11</definedName>
    <definedName name="BEx7EAU44OF3AB9OP3896LNPNI2V" localSheetId="4" hidden="1">Billings for Close [17]Summary!$A$48:$B$48</definedName>
    <definedName name="BEx7EAU44OF3AB9OP3896LNPNI2V" hidden="1">Billings for Close [17]Summary!$A$48:$B$48</definedName>
    <definedName name="BEx7EEFKR942ZFAP43NMI129PZGC" localSheetId="4" hidden="1">CMRs - Detailed [18]Rev!$A$34:$B$34</definedName>
    <definedName name="BEx7EEFKR942ZFAP43NMI129PZGC" hidden="1">CMRs - Detailed [18]Rev!$A$34:$B$34</definedName>
    <definedName name="BEx7EG2UMPN7H505E9ZJIW9HZ6IO" localSheetId="4" hidden="1">Return [21]Reserve!$B$13:$C$62</definedName>
    <definedName name="BEx7EG2UMPN7H505E9ZJIW9HZ6IO" hidden="1">Return [21]Reserve!$B$13:$C$62</definedName>
    <definedName name="BEx7FVH7OMWXPVTWEV4R2FYF4PGA" localSheetId="4" hidden="1">Billings for Close [17]Summary!$A$35:$B$35</definedName>
    <definedName name="BEx7FVH7OMWXPVTWEV4R2FYF4PGA" hidden="1">Billings for Close [17]Summary!$A$35:$B$35</definedName>
    <definedName name="BEx7FX9YL9E92VF1T0T8JI1OD6Z3" localSheetId="4" hidden="1">CMR [19]Report!$A$27:$B$27</definedName>
    <definedName name="BEx7FX9YL9E92VF1T0T8JI1OD6Z3" hidden="1">CMR [19]Report!$A$27:$B$27</definedName>
    <definedName name="BEx7GEYJ3MJD9RUE5TY4DF84WJVO" localSheetId="4" hidden="1">CMR [19]Report!$A$33:$B$33</definedName>
    <definedName name="BEx7GEYJ3MJD9RUE5TY4DF84WJVO" hidden="1">CMR [19]Report!$A$33:$B$33</definedName>
    <definedName name="BEx7GNCM4ER9R0B4PSW4VW05S8VR" localSheetId="4" hidden="1">CMRs - Detailed [18]Rev!$A$31:$B$31</definedName>
    <definedName name="BEx7GNCM4ER9R0B4PSW4VW05S8VR" hidden="1">CMRs - Detailed [18]Rev!$A$31:$B$31</definedName>
    <definedName name="BEx7H6OI1A636IO4LKFBUZ7U5KH5" localSheetId="4" hidden="1">Billings for Close [17]Summary!$A$30:$B$30</definedName>
    <definedName name="BEx7H6OI1A636IO4LKFBUZ7U5KH5" hidden="1">Billings for Close [17]Summary!$A$30:$B$30</definedName>
    <definedName name="BEx7HQWV1QDW8MP8AAC2GY1QW573" localSheetId="4" hidden="1">CMRs - Detailed [18]Rev!$A$4:$B$4</definedName>
    <definedName name="BEx7HQWV1QDW8MP8AAC2GY1QW573" hidden="1">CMRs - Detailed [18]Rev!$A$4:$B$4</definedName>
    <definedName name="BEx7I78UJY5Q2PI1QIU90ZXNPKPP" localSheetId="4" hidden="1">#REF!</definedName>
    <definedName name="BEx7I78UJY5Q2PI1QIU90ZXNPKPP" hidden="1">#REF!</definedName>
    <definedName name="BEx7I9CDO9M0Q53RDFMSAGN5GBPL" localSheetId="4" hidden="1">Billings for Close [17]Summary!$A$44:$B$44</definedName>
    <definedName name="BEx7I9CDO9M0Q53RDFMSAGN5GBPL" hidden="1">Billings for Close [17]Summary!$A$44:$B$44</definedName>
    <definedName name="BEx7IK4S129DZC1NVQO70BASVBLZ" localSheetId="4" hidden="1">Billings for Close [17]Summary!$A$21:$B$21</definedName>
    <definedName name="BEx7IK4S129DZC1NVQO70BASVBLZ" hidden="1">Billings for Close [17]Summary!$A$21:$B$21</definedName>
    <definedName name="BEx7J7T5MJY5OFSSJ8BUSA9J558K" localSheetId="4" hidden="1">CMR [19]Report!$A$19:$B$19</definedName>
    <definedName name="BEx7J7T5MJY5OFSSJ8BUSA9J558K" hidden="1">CMR [19]Report!$A$19:$B$19</definedName>
    <definedName name="BEx7JDCPBHJF0RUPSD2JXSGG7ZPL" localSheetId="4" hidden="1">CMR [19]Report!$A$14:$B$14</definedName>
    <definedName name="BEx7JDCPBHJF0RUPSD2JXSGG7ZPL" hidden="1">CMR [19]Report!$A$14:$B$14</definedName>
    <definedName name="BEx7JPXVGP64WM504K4L4VV3K420" localSheetId="4" hidden="1">CMRs - Detailed [18]Rev!$A$39:$B$39</definedName>
    <definedName name="BEx7JPXVGP64WM504K4L4VV3K420" hidden="1">CMRs - Detailed [18]Rev!$A$39:$B$39</definedName>
    <definedName name="BEx7KP5JW9K6W0DPQ4ZRG44OIE8C" localSheetId="4" hidden="1">CMRs - Detailed [18]Rev!$A$23:$B$23</definedName>
    <definedName name="BEx7KP5JW9K6W0DPQ4ZRG44OIE8C" hidden="1">CMRs - Detailed [18]Rev!$A$23:$B$23</definedName>
    <definedName name="BEx7L9J8VEPJAP5M7BXBV4Y1OPMX" localSheetId="4" hidden="1">CMR [19]Report!$A$17:$B$17</definedName>
    <definedName name="BEx7L9J8VEPJAP5M7BXBV4Y1OPMX" hidden="1">CMR [19]Report!$A$17:$B$17</definedName>
    <definedName name="BEx7LNROCVHYV0NK17S19CBGP4Q4" localSheetId="4" hidden="1">CMRs - Detailed [18]Rev!$A$1:$A$1</definedName>
    <definedName name="BEx7LNROCVHYV0NK17S19CBGP4Q4" hidden="1">CMRs - Detailed [18]Rev!$A$1:$A$1</definedName>
    <definedName name="BEx7M78ZL1C3UWPD2TIY6TUITPJC" localSheetId="4" hidden="1">Billings for Close [17]Summary!$A$18:$B$18</definedName>
    <definedName name="BEx7M78ZL1C3UWPD2TIY6TUITPJC" hidden="1">Billings for Close [17]Summary!$A$18:$B$18</definedName>
    <definedName name="BEx7MISHPT8YYZVJQDKO2QXP48G3" localSheetId="4" hidden="1">CMR [19]Report!$A$51:$B$51</definedName>
    <definedName name="BEx7MISHPT8YYZVJQDKO2QXP48G3" hidden="1">CMR [19]Report!$A$51:$B$51</definedName>
    <definedName name="BEx7NEEPI5VSOE5Y3DVQJSY5EUVT" localSheetId="4" hidden="1">CMRs - Detailed [18]Rev!$A$31:$B$31</definedName>
    <definedName name="BEx7NEEPI5VSOE5Y3DVQJSY5EUVT" hidden="1">CMRs - Detailed [18]Rev!$A$31:$B$31</definedName>
    <definedName name="BEx7NG7GJWQ6AP1GXQT5ZZJ3JO9L" localSheetId="4" hidden="1">CMR [19]Report!$A$40:$B$40</definedName>
    <definedName name="BEx7NG7GJWQ6AP1GXQT5ZZJ3JO9L" hidden="1">CMR [19]Report!$A$40:$B$40</definedName>
    <definedName name="BEx7O3L0ZKH6U5YY6UXIH4VDLQ6Y" localSheetId="4" hidden="1">CMR [19]Report!$A$35:$B$35</definedName>
    <definedName name="BEx7O3L0ZKH6U5YY6UXIH4VDLQ6Y" hidden="1">CMR [19]Report!$A$35:$B$35</definedName>
    <definedName name="BEx90EZ2EBC38IFE7M9BLBXQN9XT" localSheetId="4" hidden="1">CMR [19]Report!$A$44:$B$44</definedName>
    <definedName name="BEx90EZ2EBC38IFE7M9BLBXQN9XT" hidden="1">CMR [19]Report!$A$44:$B$44</definedName>
    <definedName name="BEx91J4UNC5I2W3UW3QLHIKHV2NX" localSheetId="4" hidden="1">#REF!</definedName>
    <definedName name="BEx91J4UNC5I2W3UW3QLHIKHV2NX" hidden="1">#REF!</definedName>
    <definedName name="BEx92QQOCCA5AHQQSEZGIT7FDQ65" localSheetId="4" hidden="1">Billings for [20]Close!$E$13:$AG$35717</definedName>
    <definedName name="BEx92QQOCCA5AHQQSEZGIT7FDQ65" hidden="1">Billings for [20]Close!$E$13:$AG$35717</definedName>
    <definedName name="BEx93N3TRD6NX19LMDMZIDAPLUSZ" localSheetId="4" hidden="1">CMR [19]Report!$A$7:$B$7</definedName>
    <definedName name="BEx93N3TRD6NX19LMDMZIDAPLUSZ" hidden="1">CMR [19]Report!$A$7:$B$7</definedName>
    <definedName name="BEx95GL95E3ISN128CDYTFXP6YBE" localSheetId="4" hidden="1">CMR [19]Report!$A$44:$B$44</definedName>
    <definedName name="BEx95GL95E3ISN128CDYTFXP6YBE" hidden="1">CMR [19]Report!$A$44:$B$44</definedName>
    <definedName name="BEx96TLBN98NXCEVF82GSFBVLSSY" localSheetId="4" hidden="1">CMR [19]Report!$A$39:$B$39</definedName>
    <definedName name="BEx96TLBN98NXCEVF82GSFBVLSSY" hidden="1">CMR [19]Report!$A$39:$B$39</definedName>
    <definedName name="BEx98B8M0GL1ZGY34HCVVISWICPF" localSheetId="4" hidden="1">#REF!</definedName>
    <definedName name="BEx98B8M0GL1ZGY34HCVVISWICPF" hidden="1">#REF!</definedName>
    <definedName name="BEx99Y4QLP1CBJO3XXTAB2V506AY" localSheetId="4" hidden="1">#REF!</definedName>
    <definedName name="BEx99Y4QLP1CBJO3XXTAB2V506AY" hidden="1">#REF!</definedName>
    <definedName name="BEx9A7V9GIXQGJ2W5PF9R3VGSAHI" localSheetId="4" hidden="1">CMR [19]Report!$A$26:$B$26</definedName>
    <definedName name="BEx9A7V9GIXQGJ2W5PF9R3VGSAHI" hidden="1">CMR [19]Report!$A$26:$B$26</definedName>
    <definedName name="BEx9ARSVWLL4LRHVRU0P8B1UT83A" localSheetId="4" hidden="1">CMRs - Detailed [18]Rev!$A$45:$B$45</definedName>
    <definedName name="BEx9ARSVWLL4LRHVRU0P8B1UT83A" hidden="1">CMRs - Detailed [18]Rev!$A$45:$B$45</definedName>
    <definedName name="BEx9BXGH21R8GDXL9XST0AZVDADR" localSheetId="4" hidden="1">CMR [19]Report!$A$28:$B$28</definedName>
    <definedName name="BEx9BXGH21R8GDXL9XST0AZVDADR" hidden="1">CMR [19]Report!$A$28:$B$28</definedName>
    <definedName name="BEx9CFQNOEBOGJJR1MP7W2XM42MD" localSheetId="4" hidden="1">CMR [19]Report!$A$60:$B$60</definedName>
    <definedName name="BEx9CFQNOEBOGJJR1MP7W2XM42MD" hidden="1">CMR [19]Report!$A$60:$B$60</definedName>
    <definedName name="BEx9CIVVWEU3SYIV2IFBX957OP5I" localSheetId="4" hidden="1">CMRs - Detailed [18]Rev!$A$30:$B$30</definedName>
    <definedName name="BEx9CIVVWEU3SYIV2IFBX957OP5I" hidden="1">CMRs - Detailed [18]Rev!$A$30:$B$30</definedName>
    <definedName name="BEx9EIIFLL1QQ9IIHVH6VQO035V9" localSheetId="4" hidden="1">Billings for Close [17]Summary!$A$13:$B$13</definedName>
    <definedName name="BEx9EIIFLL1QQ9IIHVH6VQO035V9" hidden="1">Billings for Close [17]Summary!$A$13:$B$13</definedName>
    <definedName name="BEx9EXHXIDUFU420WINY567TX85S" localSheetId="4" hidden="1">Billings for Close [17]Summary!$A$3:$B$3</definedName>
    <definedName name="BEx9EXHXIDUFU420WINY567TX85S" hidden="1">Billings for Close [17]Summary!$A$3:$B$3</definedName>
    <definedName name="BEx9G3B5HXIX0EI1ZTEWSKE82GOB" localSheetId="4" hidden="1">CMRs - Detailed [18]Rev!$A$46:$B$46</definedName>
    <definedName name="BEx9G3B5HXIX0EI1ZTEWSKE82GOB" hidden="1">CMRs - Detailed [18]Rev!$A$46:$B$46</definedName>
    <definedName name="BEx9G5JZMSWI4QOEO4D7VQ2G8TTO" localSheetId="4" hidden="1">CMR [19]Report!$A$50:$B$50</definedName>
    <definedName name="BEx9G5JZMSWI4QOEO4D7VQ2G8TTO" hidden="1">CMR [19]Report!$A$50:$B$50</definedName>
    <definedName name="BEx9GY6AXXRBN7MEVQY53J806XRY" localSheetId="4" hidden="1">Billings for Close [17]Summary!$A$39:$B$39</definedName>
    <definedName name="BEx9GY6AXXRBN7MEVQY53J806XRY" hidden="1">Billings for Close [17]Summary!$A$39:$B$39</definedName>
    <definedName name="BEx9J3CKAQI5LZPTRNH396TE2SV9" localSheetId="4" hidden="1">Billings for Close [17]Summary!$A$22:$B$22</definedName>
    <definedName name="BEx9J3CKAQI5LZPTRNH396TE2SV9" hidden="1">Billings for Close [17]Summary!$A$22:$B$22</definedName>
    <definedName name="BEx9J7ZV5TU5FRHEJYA6TWH5M2R8" localSheetId="4" hidden="1">Billings for Close [17]Summary!$A$50:$B$50</definedName>
    <definedName name="BEx9J7ZV5TU5FRHEJYA6TWH5M2R8" hidden="1">Billings for Close [17]Summary!$A$50:$B$50</definedName>
    <definedName name="BEx9JHFNMWA5Z8OT5VQR0YSI52YW" localSheetId="4" hidden="1">CMRs - Detailed [18]Rev!$A$28:$B$28</definedName>
    <definedName name="BEx9JHFNMWA5Z8OT5VQR0YSI52YW" hidden="1">CMRs - Detailed [18]Rev!$A$28:$B$28</definedName>
    <definedName name="BExAXQ23NB6UZV2Y5UJP7AST7NP9" localSheetId="4" hidden="1">Billings for Close [17]Summary!$A$46:$B$46</definedName>
    <definedName name="BExAXQ23NB6UZV2Y5UJP7AST7NP9" hidden="1">Billings for Close [17]Summary!$A$46:$B$46</definedName>
    <definedName name="BExAZ6IAOSIAX7SLFZAQ0B8DE2CD" localSheetId="4" hidden="1">CMRs - Detailed [18]Rev!$A$51:$B$51</definedName>
    <definedName name="BExAZ6IAOSIAX7SLFZAQ0B8DE2CD" hidden="1">CMRs - Detailed [18]Rev!$A$51:$B$51</definedName>
    <definedName name="BExAZSZDEGXA6CFEX6SX5XUON06E" localSheetId="4" hidden="1">Billings for Close [17]Summary!$A$18:$B$18</definedName>
    <definedName name="BExAZSZDEGXA6CFEX6SX5XUON06E" hidden="1">Billings for Close [17]Summary!$A$18:$B$18</definedName>
    <definedName name="BExB0QZXWC19FDYFPPS7KUG7HIPW" localSheetId="4" hidden="1">CMR [19]Report!$A$67:$B$67</definedName>
    <definedName name="BExB0QZXWC19FDYFPPS7KUG7HIPW" hidden="1">CMR [19]Report!$A$67:$B$67</definedName>
    <definedName name="BExB1X3S5B3Z4N2MGY5OZ3NL8LO8" localSheetId="4" hidden="1">Billings for Close [17]Summary!$A$45:$B$45</definedName>
    <definedName name="BExB1X3S5B3Z4N2MGY5OZ3NL8LO8" hidden="1">Billings for Close [17]Summary!$A$45:$B$45</definedName>
    <definedName name="BExB2M4RGC9CSZV6CDX16L8OCLOZ" localSheetId="4" hidden="1">CMR [19]Report!$A$69:$M$201</definedName>
    <definedName name="BExB2M4RGC9CSZV6CDX16L8OCLOZ" hidden="1">CMR [19]Report!$A$69:$M$201</definedName>
    <definedName name="BExB2UYZV90R9SJ26T62XQR36Y0E" localSheetId="4" hidden="1">Billings for Close [17]Summary!$A$11:$B$11</definedName>
    <definedName name="BExB2UYZV90R9SJ26T62XQR36Y0E" hidden="1">Billings for Close [17]Summary!$A$11:$B$11</definedName>
    <definedName name="BExB37K6DH7B5MRTSCUGXGWZO7VW" localSheetId="4" hidden="1">Billings for Close [17]Summary!$A$15:$B$15</definedName>
    <definedName name="BExB37K6DH7B5MRTSCUGXGWZO7VW" hidden="1">Billings for Close [17]Summary!$A$15:$B$15</definedName>
    <definedName name="BExB3B5NE4UG45N824OO6BJKL5TG" localSheetId="4" hidden="1">#REF!</definedName>
    <definedName name="BExB3B5NE4UG45N824OO6BJKL5TG" hidden="1">#REF!</definedName>
    <definedName name="BExB3RN3OCCPDZDRS8AGP3GAQQ5N" localSheetId="4" hidden="1">CMR [19]Report!$A$66:$B$66</definedName>
    <definedName name="BExB3RN3OCCPDZDRS8AGP3GAQQ5N" hidden="1">CMR [19]Report!$A$66:$B$66</definedName>
    <definedName name="BExB3TL5JDXXYLTOH5CL7FJ5GUN1" localSheetId="4" hidden="1">CMRs - Detailed [18]Rev!$A$24:$B$24</definedName>
    <definedName name="BExB3TL5JDXXYLTOH5CL7FJ5GUN1" hidden="1">CMRs - Detailed [18]Rev!$A$24:$B$24</definedName>
    <definedName name="BExB4OLX317JLAELSTHNEH51VR62" localSheetId="4" hidden="1">CMR [19]Report!$A$23:$B$23</definedName>
    <definedName name="BExB4OLX317JLAELSTHNEH51VR62" hidden="1">CMR [19]Report!$A$23:$B$23</definedName>
    <definedName name="BExB57XL8K8R71G2MKHX0HGQEIUB" localSheetId="4" hidden="1">CMR [19]Report!$A$9:$B$9</definedName>
    <definedName name="BExB57XL8K8R71G2MKHX0HGQEIUB" hidden="1">CMR [19]Report!$A$9:$B$9</definedName>
    <definedName name="BExB5BZEMY9U3PFSNYM7SD30K1HJ" localSheetId="4" hidden="1">CMRs - Detailed [18]Rev!$A$34:$B$34</definedName>
    <definedName name="BExB5BZEMY9U3PFSNYM7SD30K1HJ" hidden="1">CMRs - Detailed [18]Rev!$A$34:$B$34</definedName>
    <definedName name="BExB5DMSDZW7BI0DCX6MQLSYF9KC" localSheetId="4" hidden="1">CMR [19]Report!$A$42:$B$42</definedName>
    <definedName name="BExB5DMSDZW7BI0DCX6MQLSYF9KC" hidden="1">CMR [19]Report!$A$42:$B$42</definedName>
    <definedName name="BExB60K571NZF8S0KLJ302Y2JFS8" localSheetId="4" hidden="1">CMRs - Detailed [18]Rev!$A$49:$B$49</definedName>
    <definedName name="BExB60K571NZF8S0KLJ302Y2JFS8" hidden="1">CMRs - Detailed [18]Rev!$A$49:$B$49</definedName>
    <definedName name="BExB6IJII0K76F7MUSQRBIFV015P" localSheetId="4" hidden="1">CMRs - Detailed [18]Rev!$A$36:$B$36</definedName>
    <definedName name="BExB6IJII0K76F7MUSQRBIFV015P" hidden="1">CMRs - Detailed [18]Rev!$A$36:$B$36</definedName>
    <definedName name="BExB6SVNC4VWC575GGGI54AFDKIY" localSheetId="4" hidden="1">Billings for Close [17]Summary!$A$15:$B$15</definedName>
    <definedName name="BExB6SVNC4VWC575GGGI54AFDKIY" hidden="1">Billings for Close [17]Summary!$A$15:$B$15</definedName>
    <definedName name="BExB6WH49DNV6LZ2GN133EQDALKH" localSheetId="4" hidden="1">CMRs - Detailed [18]Rev!$A$42:$B$42</definedName>
    <definedName name="BExB6WH49DNV6LZ2GN133EQDALKH" hidden="1">CMRs - Detailed [18]Rev!$A$42:$B$42</definedName>
    <definedName name="BExB6YF6YIB84BWF6SJC9JD0353I" localSheetId="4" hidden="1">CMR [19]Report!$A$58:$B$58</definedName>
    <definedName name="BExB6YF6YIB84BWF6SJC9JD0353I" hidden="1">CMR [19]Report!$A$58:$B$58</definedName>
    <definedName name="BExB77PNG13GWRJU9XQYA763EINW" localSheetId="4" hidden="1">Billings for Close [17]Summary!$A$60:$Z$1235</definedName>
    <definedName name="BExB77PNG13GWRJU9XQYA763EINW" hidden="1">Billings for Close [17]Summary!$A$60:$Z$1235</definedName>
    <definedName name="BExB82VSIHH2V08BDATEQRH52HZD" localSheetId="4" hidden="1">CMRs - Detailed [18]Rev!$A$33:$B$33</definedName>
    <definedName name="BExB82VSIHH2V08BDATEQRH52HZD" hidden="1">CMRs - Detailed [18]Rev!$A$33:$B$33</definedName>
    <definedName name="BExB85FKM27HYMEHE21MODCM3QQM" localSheetId="4" hidden="1">Billings for Close [17]Summary!$A$52:$B$52</definedName>
    <definedName name="BExB85FKM27HYMEHE21MODCM3QQM" hidden="1">Billings for Close [17]Summary!$A$52:$B$52</definedName>
    <definedName name="BExB9IKY3U7KFANRE89LHBEFRMBQ" localSheetId="4" hidden="1">CMRs - Detailed [18]Rev!$A$50:$B$50</definedName>
    <definedName name="BExB9IKY3U7KFANRE89LHBEFRMBQ" hidden="1">CMRs - Detailed [18]Rev!$A$50:$B$50</definedName>
    <definedName name="BExBA3EPLMG75AVP00H3G8EB52VQ" localSheetId="4" hidden="1">CMR [19]Report!$A$64:$B$64</definedName>
    <definedName name="BExBA3EPLMG75AVP00H3G8EB52VQ" hidden="1">CMR [19]Report!$A$64:$B$64</definedName>
    <definedName name="BExBALUCZYPNUQV9CBH8VZDU2MIV" localSheetId="4" hidden="1">CMRs - Detailed [18]Rev!$A$54:$B$54</definedName>
    <definedName name="BExBALUCZYPNUQV9CBH8VZDU2MIV" hidden="1">CMRs - Detailed [18]Rev!$A$54:$B$54</definedName>
    <definedName name="BExBAR331S4NSW39UJR7TIJUOPGX" localSheetId="4" hidden="1">CMRs - Detailed [18]Rev!$A$27:$B$27</definedName>
    <definedName name="BExBAR331S4NSW39UJR7TIJUOPGX" hidden="1">CMRs - Detailed [18]Rev!$A$27:$B$27</definedName>
    <definedName name="BExBBF7KT0O453ZMPNSK4C9BLVBO" localSheetId="4" hidden="1">CMRs - Detailed [18]Rev!$A$44:$B$44</definedName>
    <definedName name="BExBBF7KT0O453ZMPNSK4C9BLVBO" hidden="1">CMRs - Detailed [18]Rev!$A$44:$B$44</definedName>
    <definedName name="BExBBLCUW8TSVJIQBFHO8JEML2YL" localSheetId="4" hidden="1">CMRs - Detailed [18]Rev!$A$41:$B$41</definedName>
    <definedName name="BExBBLCUW8TSVJIQBFHO8JEML2YL" hidden="1">CMRs - Detailed [18]Rev!$A$41:$B$41</definedName>
    <definedName name="BExBBNLPO5RL1NGIFWB3SSD9A793" localSheetId="4" hidden="1">Billings for Close [17]Summary!$A$1:$A$1</definedName>
    <definedName name="BExBBNLPO5RL1NGIFWB3SSD9A793" hidden="1">Billings for Close [17]Summary!$A$1:$A$1</definedName>
    <definedName name="BExBBO79KCDGNUQGAGRH44HVU0FE" localSheetId="4" hidden="1">CMRs - Detailed [18]Rev!$A$1:$A$1</definedName>
    <definedName name="BExBBO79KCDGNUQGAGRH44HVU0FE" hidden="1">CMRs - Detailed [18]Rev!$A$1:$A$1</definedName>
    <definedName name="BExBBVJOZU9YL8YMQQEUQAHKHFGU" localSheetId="4" hidden="1">CMR [19]Report!$A$34:$B$34</definedName>
    <definedName name="BExBBVJOZU9YL8YMQQEUQAHKHFGU" hidden="1">CMR [19]Report!$A$34:$B$34</definedName>
    <definedName name="BExBC01KCE1F2YI37LXQFMHSEKSI" localSheetId="4" hidden="1">CMR [19]Report!$A$21:$B$21</definedName>
    <definedName name="BExBC01KCE1F2YI37LXQFMHSEKSI" hidden="1">CMR [19]Report!$A$21:$B$21</definedName>
    <definedName name="BExBCST6XW3T3NTS41ITB7M9ICEZ" localSheetId="4" hidden="1">CMRs - Detailed [18]Rev!$A$11:$B$11</definedName>
    <definedName name="BExBCST6XW3T3NTS41ITB7M9ICEZ" hidden="1">CMRs - Detailed [18]Rev!$A$11:$B$11</definedName>
    <definedName name="BExBCZ98J7HTU0ESTU9GIO4IBEJF" localSheetId="4" hidden="1">Billings for Close [17]Summary!$A$47:$B$47</definedName>
    <definedName name="BExBCZ98J7HTU0ESTU9GIO4IBEJF" hidden="1">Billings for Close [17]Summary!$A$47:$B$47</definedName>
    <definedName name="BExBEI92XB9DWICK4B5X3X097RKP" localSheetId="4" hidden="1">CMRs - Detailed [18]Rev!$A$25:$B$25</definedName>
    <definedName name="BExBEI92XB9DWICK4B5X3X097RKP" hidden="1">CMRs - Detailed [18]Rev!$A$25:$B$25</definedName>
    <definedName name="BExBESQQTZWQRC17D3E6MPN21BSY" localSheetId="4" hidden="1">#REF!</definedName>
    <definedName name="BExBESQQTZWQRC17D3E6MPN21BSY" hidden="1">#REF!</definedName>
    <definedName name="BExCT23ZPYP0LQFSO5NTZKR8J7JT" localSheetId="4" hidden="1">CMRs - Detailed [18]Rev!$A$41:$B$41</definedName>
    <definedName name="BExCT23ZPYP0LQFSO5NTZKR8J7JT" hidden="1">CMRs - Detailed [18]Rev!$A$41:$B$41</definedName>
    <definedName name="BExCU82K9R4JR3WR2ZD8YTE62QK8" localSheetId="4" hidden="1">CMRs - Detailed [18]Rev!$A$47:$B$47</definedName>
    <definedName name="BExCU82K9R4JR3WR2ZD8YTE62QK8" hidden="1">CMRs - Detailed [18]Rev!$A$47:$B$47</definedName>
    <definedName name="BExCUK25O9OGJL7S44F46VIH3AEG" localSheetId="4" hidden="1">CMR [19]Report!$A$52:$B$52</definedName>
    <definedName name="BExCUK25O9OGJL7S44F46VIH3AEG" hidden="1">CMR [19]Report!$A$52:$B$52</definedName>
    <definedName name="BExCV6ZHPD7QI4YOY4WRDHZTE387" localSheetId="4" hidden="1">Return [21]Reserve!$B$13:$C$62</definedName>
    <definedName name="BExCV6ZHPD7QI4YOY4WRDHZTE387" hidden="1">Return [21]Reserve!$B$13:$C$62</definedName>
    <definedName name="BExCVJ9VGHFUY29F0K55XY5OWRT6" localSheetId="4" hidden="1">CMRs - Detailed [18]Rev!$A$10:$B$10</definedName>
    <definedName name="BExCVJ9VGHFUY29F0K55XY5OWRT6" hidden="1">CMRs - Detailed [18]Rev!$A$10:$B$10</definedName>
    <definedName name="BExCVQRM7EZUD3VYSFLW5KP4B756" localSheetId="4" hidden="1">CMRs - Detailed [18]Rev!$A$1:$A$1</definedName>
    <definedName name="BExCVQRM7EZUD3VYSFLW5KP4B756" hidden="1">CMRs - Detailed [18]Rev!$A$1:$A$1</definedName>
    <definedName name="BExCX89HB935A3W9MCGYZ4BBIB7C" localSheetId="4" hidden="1">CMR [19]Report!$A$63:$B$63</definedName>
    <definedName name="BExCX89HB935A3W9MCGYZ4BBIB7C" hidden="1">CMR [19]Report!$A$63:$B$63</definedName>
    <definedName name="BExCXQOZJ2B8OO5S7G6EGF21LA9L" localSheetId="4" hidden="1">CMR [19]Report!$A$35:$B$35</definedName>
    <definedName name="BExCXQOZJ2B8OO5S7G6EGF21LA9L" hidden="1">CMR [19]Report!$A$35:$B$35</definedName>
    <definedName name="BExCYSAY7DSEBYLBEC9GBOH17CJI" localSheetId="4" hidden="1">CMR [19]Report!$A$22:$B$22</definedName>
    <definedName name="BExCYSAY7DSEBYLBEC9GBOH17CJI" hidden="1">CMR [19]Report!$A$22:$B$22</definedName>
    <definedName name="BExCZ8SEBM77MLWE7SR160QCOAUM" localSheetId="4" hidden="1">Return [21]Reserve!$E$13:$AL$31556</definedName>
    <definedName name="BExCZ8SEBM77MLWE7SR160QCOAUM" hidden="1">Return [21]Reserve!$E$13:$AL$31556</definedName>
    <definedName name="BExD27HE36GQHBSPF2LI75K4NBZ7" localSheetId="4" hidden="1">CMRs - Detailed [18]Rev!$A$8:$B$8</definedName>
    <definedName name="BExD27HE36GQHBSPF2LI75K4NBZ7" hidden="1">CMRs - Detailed [18]Rev!$A$8:$B$8</definedName>
    <definedName name="BExD29QCZ7S0CSKH53VFN71U38M0" localSheetId="4" hidden="1">#REF!</definedName>
    <definedName name="BExD29QCZ7S0CSKH53VFN71U38M0" hidden="1">#REF!</definedName>
    <definedName name="BExD2B8BGGRW7B9JTZPJYLQGLQAG" localSheetId="4" hidden="1">#REF!</definedName>
    <definedName name="BExD2B8BGGRW7B9JTZPJYLQGLQAG" hidden="1">#REF!</definedName>
    <definedName name="BExD2CKSUMMGEJ278LQRGX92US7P" localSheetId="4" hidden="1">CMRs - Detailed [18]Rev!$A$22:$B$22</definedName>
    <definedName name="BExD2CKSUMMGEJ278LQRGX92US7P" hidden="1">CMRs - Detailed [18]Rev!$A$22:$B$22</definedName>
    <definedName name="BExD2N2FTDZRCB3U3FXZYIKYH3WS" localSheetId="4" hidden="1">CMRs - Detailed [18]Rev!$A$9:$B$9</definedName>
    <definedName name="BExD2N2FTDZRCB3U3FXZYIKYH3WS" hidden="1">CMRs - Detailed [18]Rev!$A$9:$B$9</definedName>
    <definedName name="BExD38CIQZ9S63QLVFGI5TFSQAN9" localSheetId="4" hidden="1">CMR [19]Report!$A$11:$B$11</definedName>
    <definedName name="BExD38CIQZ9S63QLVFGI5TFSQAN9" hidden="1">CMR [19]Report!$A$11:$B$11</definedName>
    <definedName name="BExD4R6TMXX37J2PWZ3IRE4C7EEX" localSheetId="4" hidden="1">CMRs - Detailed [18]Rev!$A$9:$B$9</definedName>
    <definedName name="BExD4R6TMXX37J2PWZ3IRE4C7EEX" hidden="1">CMRs - Detailed [18]Rev!$A$9:$B$9</definedName>
    <definedName name="BExD4Y2ZKM9LJLAGY0KIRGPX6AMM" localSheetId="4" hidden="1">CMR [19]Report!$A$18:$B$18</definedName>
    <definedName name="BExD4Y2ZKM9LJLAGY0KIRGPX6AMM" hidden="1">CMR [19]Report!$A$18:$B$18</definedName>
    <definedName name="BExD694YDALA3T7GTPXI1X6T7VKK" localSheetId="4" hidden="1">Billings for Close [17]Summary!$A$20:$B$20</definedName>
    <definedName name="BExD694YDALA3T7GTPXI1X6T7VKK" hidden="1">Billings for Close [17]Summary!$A$20:$B$20</definedName>
    <definedName name="BExD6UKBZHNI5PN0JD0DTIU0PUUK" localSheetId="4" hidden="1">Billings for Close [17]Summary!$A$37:$B$37</definedName>
    <definedName name="BExD6UKBZHNI5PN0JD0DTIU0PUUK" hidden="1">Billings for Close [17]Summary!$A$37:$B$37</definedName>
    <definedName name="BExD7DQUSX09OU1GSTCGHFLN42GE" localSheetId="4" hidden="1">CMR [19]Report!$A$16:$B$16</definedName>
    <definedName name="BExD7DQUSX09OU1GSTCGHFLN42GE" hidden="1">CMR [19]Report!$A$16:$B$16</definedName>
    <definedName name="BExD7RJ7O43DV52HRKA0X1KFLOVZ" localSheetId="4" hidden="1">Billings for Close [17]Summary!$A$6:$B$6</definedName>
    <definedName name="BExD7RJ7O43DV52HRKA0X1KFLOVZ" hidden="1">Billings for Close [17]Summary!$A$6:$B$6</definedName>
    <definedName name="BExD96XJ7UBHL1U2R4QBD99QE5DG" localSheetId="4" hidden="1">Billings for Close [17]Summary!$A$28:$B$28</definedName>
    <definedName name="BExD96XJ7UBHL1U2R4QBD99QE5DG" hidden="1">Billings for Close [17]Summary!$A$28:$B$28</definedName>
    <definedName name="BExD9FX8DW1SLSKJUKVYU5VB0KSF" localSheetId="4" hidden="1">CMR [19]Report!$A$7:$B$7</definedName>
    <definedName name="BExD9FX8DW1SLSKJUKVYU5VB0KSF" hidden="1">CMR [19]Report!$A$7:$B$7</definedName>
    <definedName name="BExD9MYOWBUZY9MXAYWP3183326Z" localSheetId="4" hidden="1">Billings for Close [17]Summary!$A$1:$A$1</definedName>
    <definedName name="BExD9MYOWBUZY9MXAYWP3183326Z" hidden="1">Billings for Close [17]Summary!$A$1:$A$1</definedName>
    <definedName name="BExDA7N7MN3B2UM9SLLWKS5OQMLX" localSheetId="4" hidden="1">Billings for Close [17]Summary!$A$34:$B$34</definedName>
    <definedName name="BExDA7N7MN3B2UM9SLLWKS5OQMLX" hidden="1">Billings for Close [17]Summary!$A$34:$B$34</definedName>
    <definedName name="BExDAA1J5WPOJBS8UOF9HR2SA2QL" localSheetId="4" hidden="1">CMRs - Detailed [18]Rev!$A$12:$B$12</definedName>
    <definedName name="BExDAA1J5WPOJBS8UOF9HR2SA2QL" hidden="1">CMRs - Detailed [18]Rev!$A$12:$B$12</definedName>
    <definedName name="BExDATYYK8P7C5E2H73QSBQ9E1MV" localSheetId="4" hidden="1">CMR [19]Report!$A$10:$B$10</definedName>
    <definedName name="BExDATYYK8P7C5E2H73QSBQ9E1MV" hidden="1">CMR [19]Report!$A$10:$B$10</definedName>
    <definedName name="BExDAZNXZTRQ25AWDT9YOQKG4X5T" localSheetId="4" hidden="1">CMRs - Detailed [18]Rev!$A$17:$B$17</definedName>
    <definedName name="BExDAZNXZTRQ25AWDT9YOQKG4X5T" hidden="1">CMRs - Detailed [18]Rev!$A$17:$B$17</definedName>
    <definedName name="BExDBC3SBW6DDSQ6BVSAH0HWM3OJ" localSheetId="4" hidden="1">Billings for Close [17]Summary!$A$12:$B$12</definedName>
    <definedName name="BExDBC3SBW6DDSQ6BVSAH0HWM3OJ" hidden="1">Billings for Close [17]Summary!$A$12:$B$12</definedName>
    <definedName name="BExEO6IW06M65CXT4TDNN1M450Z7" localSheetId="4" hidden="1">Billings for Close [17]Summary!$A$26:$B$26</definedName>
    <definedName name="BExEO6IW06M65CXT4TDNN1M450Z7" hidden="1">Billings for Close [17]Summary!$A$26:$B$26</definedName>
    <definedName name="BExEOT5ESVZPKHD86GL4TF7NRWIM" localSheetId="4" hidden="1">CMR [19]Report!$A$48:$B$48</definedName>
    <definedName name="BExEOT5ESVZPKHD86GL4TF7NRWIM" hidden="1">CMR [19]Report!$A$48:$B$48</definedName>
    <definedName name="BExEP0HUP8O1HB6KGO5EJNWRVDGT" localSheetId="4" hidden="1">CMRs - Detailed [18]Rev!$A$39:$B$39</definedName>
    <definedName name="BExEP0HUP8O1HB6KGO5EJNWRVDGT" hidden="1">CMRs - Detailed [18]Rev!$A$39:$B$39</definedName>
    <definedName name="BExEPYD3TR0ERO031AX4KL2HHV03" localSheetId="4" hidden="1">CMRs - Detailed [18]Rev!$A$13:$B$13</definedName>
    <definedName name="BExEPYD3TR0ERO031AX4KL2HHV03" hidden="1">CMRs - Detailed [18]Rev!$A$13:$B$13</definedName>
    <definedName name="BExEQXQ38SXIOZIUXRMT67HP0MRB" localSheetId="4" hidden="1">CMRs - Detailed [18]Rev!$A$37:$B$37</definedName>
    <definedName name="BExEQXQ38SXIOZIUXRMT67HP0MRB" hidden="1">CMRs - Detailed [18]Rev!$A$37:$B$37</definedName>
    <definedName name="BExERCK9LUGKCBJD18FDM11ALSBI" localSheetId="4" hidden="1">CMR [19]Report!$A$45:$B$45</definedName>
    <definedName name="BExERCK9LUGKCBJD18FDM11ALSBI" hidden="1">CMR [19]Report!$A$45:$B$45</definedName>
    <definedName name="BExES9Z7N4YT2JCIBX80IE0K8HYR" localSheetId="4" hidden="1">CMR [19]Report!$A$32:$B$32</definedName>
    <definedName name="BExES9Z7N4YT2JCIBX80IE0K8HYR" hidden="1">CMR [19]Report!$A$32:$B$32</definedName>
    <definedName name="BExESKGU0K7IXDUJCIMAJL422Z93" localSheetId="4" hidden="1">CMR [19]Report!$A$32:$B$32</definedName>
    <definedName name="BExESKGU0K7IXDUJCIMAJL422Z93" hidden="1">CMR [19]Report!$A$32:$B$32</definedName>
    <definedName name="BExESO7NUUL0965ZWWPDHYT9FZZA" localSheetId="4" hidden="1">Billings for Close [17]Summary!$A$30:$B$30</definedName>
    <definedName name="BExESO7NUUL0965ZWWPDHYT9FZZA" hidden="1">Billings for Close [17]Summary!$A$30:$B$30</definedName>
    <definedName name="BExEV4RWAAAGRWMDRJ25H2SZUGA2" localSheetId="4" hidden="1">CMR [19]Report!$A$1:$A$1</definedName>
    <definedName name="BExEV4RWAAAGRWMDRJ25H2SZUGA2" hidden="1">CMR [19]Report!$A$1:$A$1</definedName>
    <definedName name="BExEZ82RR0H2LTRCI0LJZ6QGLALJ" localSheetId="4" hidden="1">Billings for Close [17]Summary!$A$27:$B$27</definedName>
    <definedName name="BExEZ82RR0H2LTRCI0LJZ6QGLALJ" hidden="1">Billings for Close [17]Summary!$A$27:$B$27</definedName>
    <definedName name="BExEZB2OMB8DZG0B806GOOIHBMPI" localSheetId="4" hidden="1">Return [21]Reserve!$H$3:$I$6</definedName>
    <definedName name="BExEZB2OMB8DZG0B806GOOIHBMPI" hidden="1">Return [21]Reserve!$H$3:$I$6</definedName>
    <definedName name="BExF0ES7W2S21ST4NVWEV9OWFPVK" localSheetId="4" hidden="1">CMRs - Detailed [18]Rev!$A$50:$B$50</definedName>
    <definedName name="BExF0ES7W2S21ST4NVWEV9OWFPVK" hidden="1">CMRs - Detailed [18]Rev!$A$50:$B$50</definedName>
    <definedName name="BExF0W61GU4S6UKESW7O5CMF6A91" localSheetId="4" hidden="1">Billings for Close [17]Summary!$A$41:$B$41</definedName>
    <definedName name="BExF0W61GU4S6UKESW7O5CMF6A91" hidden="1">Billings for Close [17]Summary!$A$41:$B$41</definedName>
    <definedName name="BExF107LQLEOQ861JULZACYRCML5" localSheetId="4" hidden="1">Billings for Close [17]Summary!$A$31:$B$31</definedName>
    <definedName name="BExF107LQLEOQ861JULZACYRCML5" hidden="1">Billings for Close [17]Summary!$A$31:$B$31</definedName>
    <definedName name="BExF2TE9OVLD8U4KAXMQC09X93VG" localSheetId="4" hidden="1">Billings for Close [17]Summary!$A$15:$B$15</definedName>
    <definedName name="BExF2TE9OVLD8U4KAXMQC09X93VG" hidden="1">Billings for Close [17]Summary!$A$15:$B$15</definedName>
    <definedName name="BExF2V1OTFAI9PA1YJ44DWYMWHZ3" localSheetId="4" hidden="1">CMR [19]Report!$A$32:$B$32</definedName>
    <definedName name="BExF2V1OTFAI9PA1YJ44DWYMWHZ3" hidden="1">CMR [19]Report!$A$32:$B$32</definedName>
    <definedName name="BExF3F9WQZ2QWC914MYN4HYJ5WUI" localSheetId="4" hidden="1">CMRs - Detailed [18]Rev!$A$38:$B$38</definedName>
    <definedName name="BExF3F9WQZ2QWC914MYN4HYJ5WUI" hidden="1">CMRs - Detailed [18]Rev!$A$38:$B$38</definedName>
    <definedName name="BExF3ZYF8JD40BJ3Y12HYFBYSA4C" localSheetId="4" hidden="1">Billings for Close [17]Summary!$A$30:$B$30</definedName>
    <definedName name="BExF3ZYF8JD40BJ3Y12HYFBYSA4C" hidden="1">Billings for Close [17]Summary!$A$30:$B$30</definedName>
    <definedName name="BExF4F35U8Z3CPPLQAG7Z0LISRM0" localSheetId="4" hidden="1">CMR [19]Report!$A$24:$B$24</definedName>
    <definedName name="BExF4F35U8Z3CPPLQAG7Z0LISRM0" hidden="1">CMR [19]Report!$A$24:$B$24</definedName>
    <definedName name="BExF4X2M5LY7P5QNV7FIL6Q83S0S" localSheetId="4" hidden="1">CMRs - Detailed [18]Rev!$A$12:$B$12</definedName>
    <definedName name="BExF4X2M5LY7P5QNV7FIL6Q83S0S" hidden="1">CMRs - Detailed [18]Rev!$A$12:$B$12</definedName>
    <definedName name="BExF57EW1RZQCRC79HF0RY3VOVH6" localSheetId="4" hidden="1">Billings for Close [17]Summary!$A$29:$B$29</definedName>
    <definedName name="BExF57EW1RZQCRC79HF0RY3VOVH6" hidden="1">Billings for Close [17]Summary!$A$29:$B$29</definedName>
    <definedName name="BExF5LNCIVKATGEM0GHQ3SZQ10WS" localSheetId="4" hidden="1">Billings for Close [17]Summary!$A$34:$B$34</definedName>
    <definedName name="BExF5LNCIVKATGEM0GHQ3SZQ10WS" hidden="1">Billings for Close [17]Summary!$A$34:$B$34</definedName>
    <definedName name="BExF5QQQK2Y50Q7T3TLQU8TCB2DJ" localSheetId="4" hidden="1">CMR [19]Report!$A$33:$B$33</definedName>
    <definedName name="BExF5QQQK2Y50Q7T3TLQU8TCB2DJ" hidden="1">CMR [19]Report!$A$33:$B$33</definedName>
    <definedName name="BExF6IRJEVPWPPX24TGCMWDZWJ79" localSheetId="4" hidden="1">#REF!</definedName>
    <definedName name="BExF6IRJEVPWPPX24TGCMWDZWJ79" hidden="1">#REF!</definedName>
    <definedName name="BExF7ZYL1D2OKIJO47LKC208TA4X" localSheetId="4" hidden="1">CMR [19]Report!$A$30:$B$30</definedName>
    <definedName name="BExF7ZYL1D2OKIJO47LKC208TA4X" hidden="1">CMR [19]Report!$A$30:$B$30</definedName>
    <definedName name="BExGKWXFTLFZ4Q317Z4JP7PP3MAE" localSheetId="4" hidden="1">CMRs - Detailed [18]Rev!$A$13:$B$13</definedName>
    <definedName name="BExGKWXFTLFZ4Q317Z4JP7PP3MAE" hidden="1">CMRs - Detailed [18]Rev!$A$13:$B$13</definedName>
    <definedName name="BExGLKWMRBKTYM3O92BSK3ZO8ULF" localSheetId="4" hidden="1">CMR [19]Report!$A$39:$B$39</definedName>
    <definedName name="BExGLKWMRBKTYM3O92BSK3ZO8ULF" hidden="1">CMR [19]Report!$A$39:$B$39</definedName>
    <definedName name="BExGLS3KI6JLKEKCWW3ITFDBX3VE" localSheetId="4" hidden="1">Billings for Close [17]Summary!$A$47:$B$47</definedName>
    <definedName name="BExGLS3KI6JLKEKCWW3ITFDBX3VE" hidden="1">Billings for Close [17]Summary!$A$47:$B$47</definedName>
    <definedName name="BExGMNV93LBL0C5RDKQ2K3T1VR49" localSheetId="4" hidden="1">CMRs - Detailed [18]Rev!$A$34:$B$34</definedName>
    <definedName name="BExGMNV93LBL0C5RDKQ2K3T1VR49" hidden="1">CMRs - Detailed [18]Rev!$A$34:$B$34</definedName>
    <definedName name="BExGNB8UIVTC0O2QBES2L53EHUSG" localSheetId="4" hidden="1">CMRs - Detailed [18]Rev!$A$11:$B$11</definedName>
    <definedName name="BExGNB8UIVTC0O2QBES2L53EHUSG" hidden="1">CMRs - Detailed [18]Rev!$A$11:$B$11</definedName>
    <definedName name="BExGO3EXRMAOEAHRT40JC9CLN8N7" localSheetId="4" hidden="1">Billings for Close [17]Summary!$A$18:$B$18</definedName>
    <definedName name="BExGO3EXRMAOEAHRT40JC9CLN8N7" hidden="1">Billings for Close [17]Summary!$A$18:$B$18</definedName>
    <definedName name="BExGOEY949ACCVBZWOVNNJ9SNG1K" localSheetId="4" hidden="1">Billings for Close [17]Summary!$A$14:$B$14</definedName>
    <definedName name="BExGOEY949ACCVBZWOVNNJ9SNG1K" hidden="1">Billings for Close [17]Summary!$A$14:$B$14</definedName>
    <definedName name="BExGPI2EI8LMHX1MBDP6K0O9Z2KN" localSheetId="4" hidden="1">#REF!</definedName>
    <definedName name="BExGPI2EI8LMHX1MBDP6K0O9Z2KN" hidden="1">#REF!</definedName>
    <definedName name="BExGQDDSTNU9UK3GV97PP9RTGD8W" localSheetId="4" hidden="1">CMR [19]Report!$A$56:$B$56</definedName>
    <definedName name="BExGQDDSTNU9UK3GV97PP9RTGD8W" hidden="1">CMR [19]Report!$A$56:$B$56</definedName>
    <definedName name="BExGRIAJPF36RIY16TIWGSXF7Z5B" localSheetId="4" hidden="1">CMRs - Detailed [18]Rev!$A$10:$B$10</definedName>
    <definedName name="BExGRIAJPF36RIY16TIWGSXF7Z5B" hidden="1">CMRs - Detailed [18]Rev!$A$10:$B$10</definedName>
    <definedName name="BExGRLW0CF5CXWBOKPCRKQ1AYCC0" localSheetId="4" hidden="1">Billings for Close [17]Summary!$A$54:$B$54</definedName>
    <definedName name="BExGRLW0CF5CXWBOKPCRKQ1AYCC0" hidden="1">Billings for Close [17]Summary!$A$54:$B$54</definedName>
    <definedName name="BExGSZSEHIP9EBI5YYLPXYWBY09V" localSheetId="4" hidden="1">Billings for Close [17]Summary!$A$49:$B$49</definedName>
    <definedName name="BExGSZSEHIP9EBI5YYLPXYWBY09V" hidden="1">Billings for Close [17]Summary!$A$49:$B$49</definedName>
    <definedName name="BExGUBW230C8E3U0N3449T112CD5" localSheetId="4" hidden="1">CMRs - Detailed [18]Rev!$A$47:$B$47</definedName>
    <definedName name="BExGUBW230C8E3U0N3449T112CD5" hidden="1">CMRs - Detailed [18]Rev!$A$47:$B$47</definedName>
    <definedName name="BExGUO14BNF6DTHD7GM3VDFRUOWZ" localSheetId="4" hidden="1">CMR [19]Report!$A$52:$B$52</definedName>
    <definedName name="BExGUO14BNF6DTHD7GM3VDFRUOWZ" hidden="1">CMR [19]Report!$A$52:$B$52</definedName>
    <definedName name="BExGV2V3NDQ204CJVM7213Q1D16T" localSheetId="4" hidden="1">CMRs - Detailed [18]Rev!$A$42:$B$42</definedName>
    <definedName name="BExGV2V3NDQ204CJVM7213Q1D16T" hidden="1">CMRs - Detailed [18]Rev!$A$42:$B$42</definedName>
    <definedName name="BExGYICBQ8AZUL6N08ZO7PN74ZNX" localSheetId="4" hidden="1">Billings for Close [17]Summary!$A$17:$B$17</definedName>
    <definedName name="BExGYICBQ8AZUL6N08ZO7PN74ZNX" hidden="1">Billings for Close [17]Summary!$A$17:$B$17</definedName>
    <definedName name="BExGZEUWQSC539FFQR8UJSZK6BL1" localSheetId="4" hidden="1">#REF!</definedName>
    <definedName name="BExGZEUWQSC539FFQR8UJSZK6BL1" hidden="1">#REF!</definedName>
    <definedName name="BExGZJI2BXPVTX066GLC4JNQXBYI" localSheetId="4" hidden="1">Billings for Close [17]Summary!$A$1:$A$1</definedName>
    <definedName name="BExGZJI2BXPVTX066GLC4JNQXBYI" hidden="1">Billings for Close [17]Summary!$A$1:$A$1</definedName>
    <definedName name="BExH0E2M54SJO837AYMI0GTW4MRS" localSheetId="4" hidden="1">CMRs - Detailed [18]Rev!$A$40:$B$40</definedName>
    <definedName name="BExH0E2M54SJO837AYMI0GTW4MRS" hidden="1">CMRs - Detailed [18]Rev!$A$40:$B$40</definedName>
    <definedName name="BExH0O3ZMXARQ1U5V1GAL0WX0P8W" localSheetId="4" hidden="1">Billings for Close [17]Summary!$A$36:$B$36</definedName>
    <definedName name="BExH0O3ZMXARQ1U5V1GAL0WX0P8W" hidden="1">Billings for Close [17]Summary!$A$36:$B$36</definedName>
    <definedName name="BExH0VLQ2C155S0YTDI23P4RE95X" localSheetId="4" hidden="1">CMRs - Detailed [18]Rev!$A$30:$B$30</definedName>
    <definedName name="BExH0VLQ2C155S0YTDI23P4RE95X" hidden="1">CMRs - Detailed [18]Rev!$A$30:$B$30</definedName>
    <definedName name="BExH1Y9KMHID32A3JSYKXU52IUEL" localSheetId="4" hidden="1">CMRs - Detailed [18]Rev!$A$44:$B$44</definedName>
    <definedName name="BExH1Y9KMHID32A3JSYKXU52IUEL" hidden="1">CMRs - Detailed [18]Rev!$A$44:$B$44</definedName>
    <definedName name="BExH29I3C2GEF7NK4VO3THI1YGBG" localSheetId="4" hidden="1">CMR [19]Report!$A$4:$B$4</definedName>
    <definedName name="BExH29I3C2GEF7NK4VO3THI1YGBG" hidden="1">CMR [19]Report!$A$4:$B$4</definedName>
    <definedName name="BExH2HAO1UMKFFR7XQ3TJOH32RWU" localSheetId="4" hidden="1">Billings for [20]Close!$E$13:$AG$35717</definedName>
    <definedName name="BExH2HAO1UMKFFR7XQ3TJOH32RWU" hidden="1">Billings for [20]Close!$E$13:$AG$35717</definedName>
    <definedName name="BExH48J9IWDP48KYTCGXEHLIHSJH" localSheetId="4" hidden="1">CMR [19]Report!$A$5:$B$5</definedName>
    <definedName name="BExH48J9IWDP48KYTCGXEHLIHSJH" hidden="1">CMR [19]Report!$A$5:$B$5</definedName>
    <definedName name="BExIH8SS19GVTU5Y3ICO46INORKB" localSheetId="4" hidden="1">CMRs - Detailed [18]Rev!$A$23:$B$23</definedName>
    <definedName name="BExIH8SS19GVTU5Y3ICO46INORKB" hidden="1">CMRs - Detailed [18]Rev!$A$23:$B$23</definedName>
    <definedName name="BExIHGLBQRSGGG3Y6YJBDRFAWJD8" localSheetId="4" hidden="1">Billings for Close [17]Summary!$A$35:$B$35</definedName>
    <definedName name="BExIHGLBQRSGGG3Y6YJBDRFAWJD8" hidden="1">Billings for Close [17]Summary!$A$35:$B$35</definedName>
    <definedName name="BExIIM3MROALPQ0SICJ9VC0SDWCD" localSheetId="4" hidden="1">Billings for Close [17]Summary!$A$8:$B$8</definedName>
    <definedName name="BExIIM3MROALPQ0SICJ9VC0SDWCD" hidden="1">Billings for Close [17]Summary!$A$8:$B$8</definedName>
    <definedName name="BExIK11PRPXJ2PCM9G2N6Z2UCVL2" localSheetId="4" hidden="1">CMR [19]Report!$A$61:$B$61</definedName>
    <definedName name="BExIK11PRPXJ2PCM9G2N6Z2UCVL2" hidden="1">CMR [19]Report!$A$61:$B$61</definedName>
    <definedName name="BExILH72HREL589VXN99QMJIRKXD" localSheetId="4" hidden="1">#REF!</definedName>
    <definedName name="BExILH72HREL589VXN99QMJIRKXD" hidden="1">#REF!</definedName>
    <definedName name="BExIM3OBE0ZHL375Y9MQUC6V7LM8" localSheetId="4" hidden="1">CMR [19]Report!$A$27:$B$27</definedName>
    <definedName name="BExIM3OBE0ZHL375Y9MQUC6V7LM8" hidden="1">CMR [19]Report!$A$27:$B$27</definedName>
    <definedName name="BExIMEM35SFLGD8PKQSH66VFP1QM" localSheetId="4" hidden="1">Billings for [20]Close!$E$3:$F$6</definedName>
    <definedName name="BExIMEM35SFLGD8PKQSH66VFP1QM" hidden="1">Billings for [20]Close!$E$3:$F$6</definedName>
    <definedName name="BExIMMEL6HL7WWUUOD5IIOPSPT8R" localSheetId="4" hidden="1">Return [21]Reserve!$E$13:$AL$35717</definedName>
    <definedName name="BExIMMEL6HL7WWUUOD5IIOPSPT8R" hidden="1">Return [21]Reserve!$E$13:$AL$35717</definedName>
    <definedName name="BExINKVELWLB2D7EHHR0H9BWNWLY" localSheetId="4" hidden="1">CMRs - Detailed [18]Rev!$A$20:$B$20</definedName>
    <definedName name="BExINKVELWLB2D7EHHR0H9BWNWLY" hidden="1">CMRs - Detailed [18]Rev!$A$20:$B$20</definedName>
    <definedName name="BExIOO4UEGNJ6FSVMEDW0Q97H5FU" localSheetId="4" hidden="1">CMR [19]Report!$A$46:$B$46</definedName>
    <definedName name="BExIOO4UEGNJ6FSVMEDW0Q97H5FU" hidden="1">CMR [19]Report!$A$46:$B$46</definedName>
    <definedName name="BExIPVAFPZ00HLCZA31OGI5DKD7E" localSheetId="4" hidden="1">CMR [19]Report!$A$28:$B$28</definedName>
    <definedName name="BExIPVAFPZ00HLCZA31OGI5DKD7E" hidden="1">CMR [19]Report!$A$28:$B$28</definedName>
    <definedName name="BExIR5W53TB7GZ0XNGEMHU1TB8G1" localSheetId="4" hidden="1">CMR [19]Report!$A$1:$A$1</definedName>
    <definedName name="BExIR5W53TB7GZ0XNGEMHU1TB8G1" hidden="1">CMR [19]Report!$A$1:$A$1</definedName>
    <definedName name="BExISTTVXWDOBFZV3Y1GZF5C9805" localSheetId="4" hidden="1">Billings for Close [17]Summary!$A$33:$B$33</definedName>
    <definedName name="BExISTTVXWDOBFZV3Y1GZF5C9805" hidden="1">Billings for Close [17]Summary!$A$33:$B$33</definedName>
    <definedName name="BExISW2WMDG5SF6FYE7M7RL2I1X5" localSheetId="4" hidden="1">CMRs - Detailed [18]Rev!$A$28:$B$28</definedName>
    <definedName name="BExISW2WMDG5SF6FYE7M7RL2I1X5" hidden="1">CMRs - Detailed [18]Rev!$A$28:$B$28</definedName>
    <definedName name="BExITIENWZN4PFKVTUNRTKDJED1M" localSheetId="4" hidden="1">Billings for Close [17]Summary!$A$17:$B$17</definedName>
    <definedName name="BExITIENWZN4PFKVTUNRTKDJED1M" hidden="1">Billings for Close [17]Summary!$A$17:$B$17</definedName>
    <definedName name="BExITWN2ETNJBJSMBWKIMWGO1MN9" localSheetId="4" hidden="1">CMR [19]Report!$A$13:$B$13</definedName>
    <definedName name="BExITWN2ETNJBJSMBWKIMWGO1MN9" hidden="1">CMR [19]Report!$A$13:$B$13</definedName>
    <definedName name="BExIVAUEL6S2LWD3TQP17VIR3XQH" localSheetId="4" hidden="1">Billings for Close [17]Summary!$A$21:$B$21</definedName>
    <definedName name="BExIVAUEL6S2LWD3TQP17VIR3XQH" hidden="1">Billings for Close [17]Summary!$A$21:$B$21</definedName>
    <definedName name="BExIVDE1ZQD6D4872VGW54K56DVI" localSheetId="4" hidden="1">CMRs - Detailed [18]Rev!$A$18:$B$18</definedName>
    <definedName name="BExIVDE1ZQD6D4872VGW54K56DVI" hidden="1">CMRs - Detailed [18]Rev!$A$18:$B$18</definedName>
    <definedName name="BExIVHL2C39CY02ZYB0YKK33QLUE" localSheetId="4" hidden="1">Billings for Close [17]Summary!$A$53:$B$53</definedName>
    <definedName name="BExIVHL2C39CY02ZYB0YKK33QLUE" hidden="1">Billings for Close [17]Summary!$A$53:$B$53</definedName>
    <definedName name="BExIVIXQ4Y6DE0K4CRDNX8PAMEID" localSheetId="4" hidden="1">CMR [19]Report!$A$60:$B$60</definedName>
    <definedName name="BExIVIXQ4Y6DE0K4CRDNX8PAMEID" hidden="1">CMR [19]Report!$A$60:$B$60</definedName>
    <definedName name="BExIVQQ7W9CZXPA8MR9D7OW6OJXH" localSheetId="4" hidden="1">Billings for Close [17]Summary!$A$5:$B$5</definedName>
    <definedName name="BExIVQQ7W9CZXPA8MR9D7OW6OJXH" hidden="1">Billings for Close [17]Summary!$A$5:$B$5</definedName>
    <definedName name="BExIX04NCFD66TOFMR21G9EJ4Y5J" localSheetId="4" hidden="1">CMR [19]Report!$A$69:$M$201</definedName>
    <definedName name="BExIX04NCFD66TOFMR21G9EJ4Y5J" hidden="1">CMR [19]Report!$A$69:$M$201</definedName>
    <definedName name="BExIXN7GWTSKY4QF4U393OP0VXS0" localSheetId="4" hidden="1">#REF!</definedName>
    <definedName name="BExIXN7GWTSKY4QF4U393OP0VXS0" hidden="1">#REF!</definedName>
    <definedName name="BExJ0D26WEMYDXJDCX06TT5RGIDE" localSheetId="4" hidden="1">CMR [19]Report!$A$1:$A$1</definedName>
    <definedName name="BExJ0D26WEMYDXJDCX06TT5RGIDE" hidden="1">CMR [19]Report!$A$1:$A$1</definedName>
    <definedName name="BExJ0T8T7Z6DNHLE3BJ6FKT3SUJC" localSheetId="4" hidden="1">Billings for Close [17]Summary!$A$8:$B$8</definedName>
    <definedName name="BExJ0T8T7Z6DNHLE3BJ6FKT3SUJC" hidden="1">Billings for Close [17]Summary!$A$8:$B$8</definedName>
    <definedName name="BExKCJNJSRQWJXS0D9EHZR5H3R0L" localSheetId="4" hidden="1">Billings for Close [17]Summary!$A$39:$B$39</definedName>
    <definedName name="BExKCJNJSRQWJXS0D9EHZR5H3R0L" hidden="1">Billings for Close [17]Summary!$A$39:$B$39</definedName>
    <definedName name="BExKECOY6RYVJCOHLEOISBYHQGUE" localSheetId="4" hidden="1">Return [21]Reserve!$H$3:$I$6</definedName>
    <definedName name="BExKECOY6RYVJCOHLEOISBYHQGUE" hidden="1">Return [21]Reserve!$H$3:$I$6</definedName>
    <definedName name="BExKES9ZTZXPMHIX3BRQDKSAY3M7" localSheetId="4" hidden="1">CMRs - Detailed [18]Rev!$A$5:$B$5</definedName>
    <definedName name="BExKES9ZTZXPMHIX3BRQDKSAY3M7" hidden="1">CMRs - Detailed [18]Rev!$A$5:$B$5</definedName>
    <definedName name="BExKF5WSPZFVIQLMX1U3CLOMDBE7" localSheetId="4" hidden="1">Billings for Close [17]Summary!$A$27:$B$27</definedName>
    <definedName name="BExKF5WSPZFVIQLMX1U3CLOMDBE7" hidden="1">Billings for Close [17]Summary!$A$27:$B$27</definedName>
    <definedName name="BExKF80C5TO7HRKLZ418XHNIUE03" localSheetId="4" hidden="1">CMRs - Detailed [18]Rev!$A$46:$B$46</definedName>
    <definedName name="BExKF80C5TO7HRKLZ418XHNIUE03" hidden="1">CMRs - Detailed [18]Rev!$A$46:$B$46</definedName>
    <definedName name="BExKFJZWX30F6OZG7678FUZWM8HR" localSheetId="4" hidden="1">Billings for Close [17]Summary!$A$13:$B$13</definedName>
    <definedName name="BExKFJZWX30F6OZG7678FUZWM8HR" hidden="1">Billings for Close [17]Summary!$A$13:$B$13</definedName>
    <definedName name="BExKI57CP94SS4S7CYJNZJ6WL79K" localSheetId="4" hidden="1">Billings for Close [17]Summary!$A$41:$B$41</definedName>
    <definedName name="BExKI57CP94SS4S7CYJNZJ6WL79K" hidden="1">Billings for Close [17]Summary!$A$41:$B$41</definedName>
    <definedName name="BExKIF3E8KE8CCA3E5E0E40RA7QV" localSheetId="4" hidden="1">Billings for Close [17]Summary!$A$33:$B$33</definedName>
    <definedName name="BExKIF3E8KE8CCA3E5E0E40RA7QV" hidden="1">Billings for Close [17]Summary!$A$33:$B$33</definedName>
    <definedName name="BExKIJAGBFX675N5YECYSM0CBCHS" localSheetId="4" hidden="1">CMR [19]Report!$A$38:$B$38</definedName>
    <definedName name="BExKIJAGBFX675N5YECYSM0CBCHS" hidden="1">CMR [19]Report!$A$38:$B$38</definedName>
    <definedName name="BExKIVQ6NNJHIT4A9QJFEZSJ0LMH" localSheetId="4" hidden="1">CMR [19]Report!$A$46:$B$46</definedName>
    <definedName name="BExKIVQ6NNJHIT4A9QJFEZSJ0LMH" hidden="1">CMR [19]Report!$A$46:$B$46</definedName>
    <definedName name="BExKJ97OWYFXKUA35X87DZ9C35XT" localSheetId="4" hidden="1">CMR [19]Report!$A$44:$B$44</definedName>
    <definedName name="BExKJ97OWYFXKUA35X87DZ9C35XT" hidden="1">CMR [19]Report!$A$44:$B$44</definedName>
    <definedName name="BExKKU08MXGALHQP62BLLWX7V71H" localSheetId="4" hidden="1">CMRs - Detailed [18]Rev!$A$37:$B$37</definedName>
    <definedName name="BExKKU08MXGALHQP62BLLWX7V71H" hidden="1">CMRs - Detailed [18]Rev!$A$37:$B$37</definedName>
    <definedName name="BExKLF4Z5TQKBCO6A75DVOZ4YUSU" localSheetId="4" hidden="1">CMR [19]Report!$A$36:$B$36</definedName>
    <definedName name="BExKLF4Z5TQKBCO6A75DVOZ4YUSU" hidden="1">CMR [19]Report!$A$36:$B$36</definedName>
    <definedName name="BExKLFVWDZMEI8NV3GKBR83DUEYJ" localSheetId="4" hidden="1">CMRs - Detailed [18]Rev!$A$11:$B$11</definedName>
    <definedName name="BExKLFVWDZMEI8NV3GKBR83DUEYJ" hidden="1">CMRs - Detailed [18]Rev!$A$11:$B$11</definedName>
    <definedName name="BExKM6EPI3CIT58942JG3YLUQF3E" localSheetId="4" hidden="1">CMR [19]Report!$A$21:$B$21</definedName>
    <definedName name="BExKM6EPI3CIT58942JG3YLUQF3E" hidden="1">CMR [19]Report!$A$21:$B$21</definedName>
    <definedName name="BExKMENCFUKGOVM494L2I33LSCOV" localSheetId="4" hidden="1">Billings for Close [17]Summary!$A$16:$B$16</definedName>
    <definedName name="BExKMENCFUKGOVM494L2I33LSCOV" hidden="1">Billings for Close [17]Summary!$A$16:$B$16</definedName>
    <definedName name="BExKMF3LSC3FPZTBN3EIP6YZ98ZV" localSheetId="4" hidden="1">CMR [19]Report!$A$14:$B$14</definedName>
    <definedName name="BExKMF3LSC3FPZTBN3EIP6YZ98ZV" hidden="1">CMR [19]Report!$A$14:$B$14</definedName>
    <definedName name="BExKN3TMO0PD5J5VX8GLLOGDGLYD" localSheetId="4" hidden="1">CMRs - Detailed [18]Rev!$A$39:$B$39</definedName>
    <definedName name="BExKN3TMO0PD5J5VX8GLLOGDGLYD" hidden="1">CMRs - Detailed [18]Rev!$A$39:$B$39</definedName>
    <definedName name="BExKNW5C3T5F3J7TND9JQ6LGHPT6" localSheetId="4" hidden="1">Billings for Close [17]Summary!$A$25:$B$25</definedName>
    <definedName name="BExKNW5C3T5F3J7TND9JQ6LGHPT6" hidden="1">Billings for Close [17]Summary!$A$25:$B$25</definedName>
    <definedName name="BExKOIH3YHD05X1181MG0RCJ9DLX" localSheetId="4" hidden="1">CMR [19]Report!$A$54:$B$54</definedName>
    <definedName name="BExKOIH3YHD05X1181MG0RCJ9DLX" hidden="1">CMR [19]Report!$A$54:$B$54</definedName>
    <definedName name="BExKOZ9BV1P92A6K7BOL1VGYV5OS" localSheetId="4" hidden="1">CMR [19]Report!$A$57:$B$57</definedName>
    <definedName name="BExKOZ9BV1P92A6K7BOL1VGYV5OS" hidden="1">CMR [19]Report!$A$57:$B$57</definedName>
    <definedName name="BExKPJXNUXEP4QSS052KA2ROI8QM" localSheetId="4" hidden="1">Billings for Close [17]Summary!$A$55:$B$55</definedName>
    <definedName name="BExKPJXNUXEP4QSS052KA2ROI8QM" hidden="1">Billings for Close [17]Summary!$A$55:$B$55</definedName>
    <definedName name="BExKPQ2YA3PXD3IHBEFE4LI6D6LF" localSheetId="4" hidden="1">CMR [19]Report!$A$53:$B$53</definedName>
    <definedName name="BExKPQ2YA3PXD3IHBEFE4LI6D6LF" hidden="1">CMR [19]Report!$A$53:$B$53</definedName>
    <definedName name="BExKPYMDE25I3ZO9MHW5N0WLJ0WC" localSheetId="4" hidden="1">Billings for Close [17]Summary!$A$50:$B$50</definedName>
    <definedName name="BExKPYMDE25I3ZO9MHW5N0WLJ0WC" hidden="1">Billings for Close [17]Summary!$A$50:$B$50</definedName>
    <definedName name="BExKR1VTT8DZ5BLY7METHIDLQTGB" localSheetId="4" hidden="1">CMR [19]Report!$A$57:$B$57</definedName>
    <definedName name="BExKR1VTT8DZ5BLY7METHIDLQTGB" hidden="1">CMR [19]Report!$A$57:$B$57</definedName>
    <definedName name="BExKRYP6U880BBXUOVMNUWDXSOMZ" localSheetId="4" hidden="1">Billings for Close [17]Summary!$A$38:$B$38</definedName>
    <definedName name="BExKRYP6U880BBXUOVMNUWDXSOMZ" hidden="1">Billings for Close [17]Summary!$A$38:$B$38</definedName>
    <definedName name="BExKS61FMPI30NCGL1FE6M9LWITU" localSheetId="4" hidden="1">Billings for Close [17]Summary!$A$25:$B$25</definedName>
    <definedName name="BExKS61FMPI30NCGL1FE6M9LWITU" hidden="1">Billings for Close [17]Summary!$A$25:$B$25</definedName>
    <definedName name="BExKS73BGMDNRBLRSY22G3VZKZN1" localSheetId="4" hidden="1">CMR [19]Report!$A$49:$B$49</definedName>
    <definedName name="BExKS73BGMDNRBLRSY22G3VZKZN1" hidden="1">CMR [19]Report!$A$49:$B$49</definedName>
    <definedName name="BExKSJZ8CTNRQUFBI131LMGBV72W" localSheetId="4" hidden="1">CMRs - Detailed [18]Rev!$A$16:$B$16</definedName>
    <definedName name="BExKSJZ8CTNRQUFBI131LMGBV72W" hidden="1">CMRs - Detailed [18]Rev!$A$16:$B$16</definedName>
    <definedName name="BExKSS7W2BGHIP1TFLX3ZY0C27U1" localSheetId="4" hidden="1">#REF!</definedName>
    <definedName name="BExKSS7W2BGHIP1TFLX3ZY0C27U1" hidden="1">#REF!</definedName>
    <definedName name="BExKTQ8FKC5V6T9PI65QT7KWLLJQ" localSheetId="4" hidden="1">Billings for Close [17]Summary!$A$25:$B$25</definedName>
    <definedName name="BExKTQ8FKC5V6T9PI65QT7KWLLJQ" hidden="1">Billings for Close [17]Summary!$A$25:$B$25</definedName>
    <definedName name="BExKV5S8DJXO1S8NSND601KW1ELB" localSheetId="4" hidden="1">Billings for Close [17]Summary!$A$4:$B$4</definedName>
    <definedName name="BExKV5S8DJXO1S8NSND601KW1ELB" hidden="1">Billings for Close [17]Summary!$A$4:$B$4</definedName>
    <definedName name="BExMALEWES0IVW32NRINFYQV6ZIA" localSheetId="4" hidden="1">CMRs - Detailed [18]Rev!$A$42:$B$42</definedName>
    <definedName name="BExMALEWES0IVW32NRINFYQV6ZIA" hidden="1">CMRs - Detailed [18]Rev!$A$42:$B$42</definedName>
    <definedName name="BExMBXIIRVY02T3WCDBQXZJZ3CC6" localSheetId="4" hidden="1">#REF!</definedName>
    <definedName name="BExMBXIIRVY02T3WCDBQXZJZ3CC6" hidden="1">#REF!</definedName>
    <definedName name="BExMDIB3GN0BKGKRJ65OBENLWX0I" localSheetId="4" hidden="1">CMR [19]Report!$A$37:$B$37</definedName>
    <definedName name="BExMDIB3GN0BKGKRJ65OBENLWX0I" hidden="1">CMR [19]Report!$A$37:$B$37</definedName>
    <definedName name="BExME7HFK8FK9WBQXV9SHWJBJ6VL" localSheetId="4" hidden="1">Billings for Close [17]Summary!$A$11:$B$11</definedName>
    <definedName name="BExME7HFK8FK9WBQXV9SHWJBJ6VL" hidden="1">Billings for Close [17]Summary!$A$11:$B$11</definedName>
    <definedName name="BExMEPRL512JM4T6CQHZWYEEFLH8" localSheetId="4" hidden="1">#REF!</definedName>
    <definedName name="BExMEPRL512JM4T6CQHZWYEEFLH8" hidden="1">#REF!</definedName>
    <definedName name="BExMETIESHO2DXJMBFM6ID554P0I" localSheetId="4" hidden="1">CMRs - Detailed [18]Rev!$A$3:$B$3</definedName>
    <definedName name="BExMETIESHO2DXJMBFM6ID554P0I" hidden="1">CMRs - Detailed [18]Rev!$A$3:$B$3</definedName>
    <definedName name="BExMGY32EYLLWLBHLM1CGVK6EPVC" localSheetId="4" hidden="1">Billings for Close [17]Summary!$A$49:$B$49</definedName>
    <definedName name="BExMGY32EYLLWLBHLM1CGVK6EPVC" hidden="1">Billings for Close [17]Summary!$A$49:$B$49</definedName>
    <definedName name="BExMH66EMTZ1H7YAOWLURWK13Y6K" localSheetId="4" hidden="1">CMR [19]Report!$A$25:$B$25</definedName>
    <definedName name="BExMH66EMTZ1H7YAOWLURWK13Y6K" hidden="1">CMR [19]Report!$A$25:$B$25</definedName>
    <definedName name="BExMHVI1PWVVF1DEGGCVHG0VSGD2" localSheetId="4" hidden="1">CMR [19]Report!$A$45:$B$45</definedName>
    <definedName name="BExMHVI1PWVVF1DEGGCVHG0VSGD2" hidden="1">CMR [19]Report!$A$45:$B$45</definedName>
    <definedName name="BExMIGMMKZYVXD02A36Y0IV729PI" localSheetId="4" hidden="1">#REF!</definedName>
    <definedName name="BExMIGMMKZYVXD02A36Y0IV729PI" hidden="1">#REF!</definedName>
    <definedName name="BExMIPX42KWTB6OXDKBCVJTS6UJB" localSheetId="4" hidden="1">Billings for Close [17]Summary!$A$9:$B$9</definedName>
    <definedName name="BExMIPX42KWTB6OXDKBCVJTS6UJB" hidden="1">Billings for Close [17]Summary!$A$9:$B$9</definedName>
    <definedName name="BExMISM82PR8QB3EXMLJS2OBRI8V" localSheetId="4" hidden="1">Billings for Close [17]Summary!$A$50:$B$50</definedName>
    <definedName name="BExMISM82PR8QB3EXMLJS2OBRI8V" hidden="1">Billings for Close [17]Summary!$A$50:$B$50</definedName>
    <definedName name="BExMJ75L6IFMIYP69Z922NLOX1AS" localSheetId="4" hidden="1">Billings for Close [17]Summary!$A$40:$B$40</definedName>
    <definedName name="BExMJ75L6IFMIYP69Z922NLOX1AS" hidden="1">Billings for Close [17]Summary!$A$40:$B$40</definedName>
    <definedName name="BExMJ9UQ74RV73GKSOTZ3ZXC6599" localSheetId="4" hidden="1">CMR [19]Report!$A$41:$B$41</definedName>
    <definedName name="BExMJ9UQ74RV73GKSOTZ3ZXC6599" hidden="1">CMR [19]Report!$A$41:$B$41</definedName>
    <definedName name="BExMKFIBIZE5UWOVPRU31FK070XN" localSheetId="4" hidden="1">Billings for Close [17]Summary!$A$4:$B$4</definedName>
    <definedName name="BExMKFIBIZE5UWOVPRU31FK070XN" hidden="1">Billings for Close [17]Summary!$A$4:$B$4</definedName>
    <definedName name="BExMN27OMSMUFB9SSISHFPK1H7DH" localSheetId="4" hidden="1">#REF!</definedName>
    <definedName name="BExMN27OMSMUFB9SSISHFPK1H7DH" hidden="1">#REF!</definedName>
    <definedName name="BExMNCJZCU3HGZ7D3S328NY0W05M" localSheetId="4" hidden="1">Return [21]Reserve!$E$3:$F$6</definedName>
    <definedName name="BExMNCJZCU3HGZ7D3S328NY0W05M" hidden="1">Return [21]Reserve!$E$3:$F$6</definedName>
    <definedName name="BExMNRU84OHJQ7O2TU8NGNW04AVV" localSheetId="4" hidden="1">CMR [19]Report!$A$63:$B$63</definedName>
    <definedName name="BExMNRU84OHJQ7O2TU8NGNW04AVV" hidden="1">CMR [19]Report!$A$63:$B$63</definedName>
    <definedName name="BExMOTR27WS6FZ3YZ50L6H3H6S34" localSheetId="4" hidden="1">CMR [19]Report!$A$37:$B$37</definedName>
    <definedName name="BExMOTR27WS6FZ3YZ50L6H3H6S34" hidden="1">CMR [19]Report!$A$37:$B$37</definedName>
    <definedName name="BExMPF6FLKLCCOZ51E120KW81PQ5" localSheetId="4" hidden="1">CMR [19]Report!$A$55:$B$55</definedName>
    <definedName name="BExMPF6FLKLCCOZ51E120KW81PQ5" hidden="1">CMR [19]Report!$A$55:$B$55</definedName>
    <definedName name="BExMPSYSI1S1BZO1JA36KW9PQ08B" localSheetId="4" hidden="1">#REF!</definedName>
    <definedName name="BExMPSYSI1S1BZO1JA36KW9PQ08B" hidden="1">#REF!</definedName>
    <definedName name="BExMPYYLIM5DAYQX4YG172AC08T4" localSheetId="4" hidden="1">Billings for Close [17]Summary!$A$56:$B$56</definedName>
    <definedName name="BExMPYYLIM5DAYQX4YG172AC08T4" hidden="1">Billings for Close [17]Summary!$A$56:$B$56</definedName>
    <definedName name="BExMQ11Y8NXXMU5OY23K0ILTMQHW" localSheetId="4" hidden="1">Billings for Close [17]Summary!$A$40:$B$40</definedName>
    <definedName name="BExMQ11Y8NXXMU5OY23K0ILTMQHW" hidden="1">Billings for Close [17]Summary!$A$40:$B$40</definedName>
    <definedName name="BExMQ83KPSOTEVQ3Y9LGCFIO91NM" localSheetId="4" hidden="1">CMR [19]Report!$A$38:$B$38</definedName>
    <definedName name="BExMQ83KPSOTEVQ3Y9LGCFIO91NM" hidden="1">CMR [19]Report!$A$38:$B$38</definedName>
    <definedName name="BExMRMLKXDVS55UTPHS5IL0DCNQX" localSheetId="4" hidden="1">CMRs - Detailed [18]Rev!$A$46:$B$46</definedName>
    <definedName name="BExMRMLKXDVS55UTPHS5IL0DCNQX" hidden="1">CMRs - Detailed [18]Rev!$A$46:$B$46</definedName>
    <definedName name="BExMRTN5T4EOFASE9PVNOUKCDQ0G" localSheetId="4" hidden="1">Return [21]Reserve!$H$3:$I$6</definedName>
    <definedName name="BExMRTN5T4EOFASE9PVNOUKCDQ0G" hidden="1">Return [21]Reserve!$H$3:$I$6</definedName>
    <definedName name="BExO4M9IJAJYPYGOPL57BUOZGUDF" localSheetId="4" hidden="1">Billings for Close [17]Summary!$A$31:$B$31</definedName>
    <definedName name="BExO4M9IJAJYPYGOPL57BUOZGUDF" hidden="1">Billings for Close [17]Summary!$A$31:$B$31</definedName>
    <definedName name="BExO6CLROCUWW0STOXIBSRWXS6DA" localSheetId="4" hidden="1">Billings for Close [17]Summary!$A$19:$B$19</definedName>
    <definedName name="BExO6CLROCUWW0STOXIBSRWXS6DA" hidden="1">Billings for Close [17]Summary!$A$19:$B$19</definedName>
    <definedName name="BExO6TOR3FQQUHFN59UEZSNCV7K1" localSheetId="4" hidden="1">CMRs - Detailed [18]Rev!$A$29:$B$29</definedName>
    <definedName name="BExO6TOR3FQQUHFN59UEZSNCV7K1" hidden="1">CMRs - Detailed [18]Rev!$A$29:$B$29</definedName>
    <definedName name="BExO7IEV0D72DV5YFO2U6Z2RFIZ2" localSheetId="4" hidden="1">CMRs - Detailed [18]Rev!$A$18:$B$18</definedName>
    <definedName name="BExO7IEV0D72DV5YFO2U6Z2RFIZ2" hidden="1">CMRs - Detailed [18]Rev!$A$18:$B$18</definedName>
    <definedName name="BExO7J0FCJV1T8PQQWFH31238GHU" localSheetId="4" hidden="1">CMR [19]Report!$A$9:$B$9</definedName>
    <definedName name="BExO7J0FCJV1T8PQQWFH31238GHU" hidden="1">CMR [19]Report!$A$9:$B$9</definedName>
    <definedName name="BExO97EGVK6QN3WAHO0OR8ANRXDX" localSheetId="4" hidden="1">Billings for Close [17]Summary!$A$8:$B$8</definedName>
    <definedName name="BExO97EGVK6QN3WAHO0OR8ANRXDX" hidden="1">Billings for Close [17]Summary!$A$8:$B$8</definedName>
    <definedName name="BExOA0X5EWERFQ7LM6AKV79LI1DE" localSheetId="4" hidden="1">CMR [19]Report!$A$29:$B$29</definedName>
    <definedName name="BExOA0X5EWERFQ7LM6AKV79LI1DE" hidden="1">CMR [19]Report!$A$29:$B$29</definedName>
    <definedName name="BExOAPN7NNOIEC5GBZCINDLN24ZZ" localSheetId="4" hidden="1">CMRs - Detailed [18]Rev!$A$5:$B$5</definedName>
    <definedName name="BExOAPN7NNOIEC5GBZCINDLN24ZZ" hidden="1">CMRs - Detailed [18]Rev!$A$5:$B$5</definedName>
    <definedName name="BExOCNRYNVFQC7GBE1JHVYMA2G9F" localSheetId="4" hidden="1">CMRs - Detailed [18]Rev!$A$48:$B$48</definedName>
    <definedName name="BExOCNRYNVFQC7GBE1JHVYMA2G9F" hidden="1">CMRs - Detailed [18]Rev!$A$48:$B$48</definedName>
    <definedName name="BExOE3X8B4QU4N2J2W88F1NB6DDI" localSheetId="4" hidden="1">CMR [19]Report!$A$24:$B$24</definedName>
    <definedName name="BExOE3X8B4QU4N2J2W88F1NB6DDI" hidden="1">CMR [19]Report!$A$24:$B$24</definedName>
    <definedName name="BExOE5PZP1ED3CQG0MHF6O2U882Z" localSheetId="4" hidden="1">CMR [19]Report!$A$4:$B$4</definedName>
    <definedName name="BExOE5PZP1ED3CQG0MHF6O2U882Z" hidden="1">CMR [19]Report!$A$4:$B$4</definedName>
    <definedName name="BExOE6BK3SAWERGJ9F33K32SXLSC" localSheetId="4" hidden="1">#REF!</definedName>
    <definedName name="BExOE6BK3SAWERGJ9F33K32SXLSC" hidden="1">#REF!</definedName>
    <definedName name="BExOETJTOFUQNUJNB5G7HF8VTRRC" localSheetId="4" hidden="1">Billings for Close [17]Summary!$A$16:$B$16</definedName>
    <definedName name="BExOETJTOFUQNUJNB5G7HF8VTRRC" hidden="1">Billings for Close [17]Summary!$A$16:$B$16</definedName>
    <definedName name="BExOGVVHAJPZH5JGNWQ2ZI6EKC63" localSheetId="4" hidden="1">Return [21]Reserve!$E$13:$AL$35717</definedName>
    <definedName name="BExOGVVHAJPZH5JGNWQ2ZI6EKC63" hidden="1">Return [21]Reserve!$E$13:$AL$35717</definedName>
    <definedName name="BExOI1DRKS02896J9ZHMP48QPBKR" localSheetId="4" hidden="1">CMRs - Detailed [18]Rev!$A$32:$B$32</definedName>
    <definedName name="BExOI1DRKS02896J9ZHMP48QPBKR" hidden="1">CMRs - Detailed [18]Rev!$A$32:$B$32</definedName>
    <definedName name="BExOIT3R4U5W2RRSG8MWNW1KTJLB" localSheetId="4" hidden="1">CMRs - Detailed [18]Rev!$A$8:$B$8</definedName>
    <definedName name="BExOIT3R4U5W2RRSG8MWNW1KTJLB" hidden="1">CMRs - Detailed [18]Rev!$A$8:$B$8</definedName>
    <definedName name="BExOJ9L6YEJ59GMJT4GMYS03TB1I" localSheetId="4" hidden="1">#REF!</definedName>
    <definedName name="BExOJ9L6YEJ59GMJT4GMYS03TB1I" hidden="1">#REF!</definedName>
    <definedName name="BExOJYRBWUFGX0EVELSKPCTHF2NR" localSheetId="4" hidden="1">CMRs - Detailed [18]Rev!$A$36:$B$36</definedName>
    <definedName name="BExOJYRBWUFGX0EVELSKPCTHF2NR" hidden="1">CMRs - Detailed [18]Rev!$A$36:$B$36</definedName>
    <definedName name="BExOK3PHLQ4Z6P6Y51ZFUNK2S33Q" localSheetId="4" hidden="1">CMRs - Detailed [18]Rev!$A$29:$B$29</definedName>
    <definedName name="BExOK3PHLQ4Z6P6Y51ZFUNK2S33Q" hidden="1">CMRs - Detailed [18]Rev!$A$29:$B$29</definedName>
    <definedName name="BExOKUJ24XI5DCHHGFWGVK6JJYJZ" localSheetId="4" hidden="1">CMR [19]Report!$A$3:$B$3</definedName>
    <definedName name="BExOKUJ24XI5DCHHGFWGVK6JJYJZ" hidden="1">CMR [19]Report!$A$3:$B$3</definedName>
    <definedName name="BExOKZRXA2RC6FGC4KTVXM4IU6VH" localSheetId="4" hidden="1">Billings for Close [17]Summary!$A$38:$B$38</definedName>
    <definedName name="BExOKZRXA2RC6FGC4KTVXM4IU6VH" hidden="1">Billings for Close [17]Summary!$A$38:$B$38</definedName>
    <definedName name="BExOLPUNC4B3ON17JNQ4IPEGCIIV" localSheetId="4" hidden="1">#REF!</definedName>
    <definedName name="BExOLPUNC4B3ON17JNQ4IPEGCIIV" hidden="1">#REF!</definedName>
    <definedName name="BExOLUCC7U7PB2ZEKOPS8O9Z9G2H" localSheetId="4" hidden="1">CMRs - Detailed [18]Rev!$A$24:$B$24</definedName>
    <definedName name="BExOLUCC7U7PB2ZEKOPS8O9Z9G2H" hidden="1">CMRs - Detailed [18]Rev!$A$24:$B$24</definedName>
    <definedName name="BExOLYZO7ONHK3EDBQ37I0H06H75" localSheetId="4" hidden="1">CMR [19]Report!$A$5:$B$5</definedName>
    <definedName name="BExOLYZO7ONHK3EDBQ37I0H06H75" hidden="1">CMR [19]Report!$A$5:$B$5</definedName>
    <definedName name="BExOMDDJJFHPNHN5YJN3YYD1LNR6" localSheetId="4" hidden="1">CMR [19]Report!$A$6:$B$6</definedName>
    <definedName name="BExOMDDJJFHPNHN5YJN3YYD1LNR6" hidden="1">CMR [19]Report!$A$6:$B$6</definedName>
    <definedName name="BExOMU5MFFVTXNVLZ7G9LDW5SIAM" localSheetId="4" hidden="1">CMR [19]Report!$A$34:$B$34</definedName>
    <definedName name="BExOMU5MFFVTXNVLZ7G9LDW5SIAM" hidden="1">CMR [19]Report!$A$34:$B$34</definedName>
    <definedName name="BExONGSCQYE7TM8B75S17N1KSXFL" localSheetId="4" hidden="1">CMRs - Detailed [18]Rev!$A$53:$B$53</definedName>
    <definedName name="BExONGSCQYE7TM8B75S17N1KSXFL" hidden="1">CMRs - Detailed [18]Rev!$A$53:$B$53</definedName>
    <definedName name="BExONO4K3SSF13R1L68HM1CE5JMU" localSheetId="4" hidden="1">CMRs - Detailed [18]Rev!$A$49:$B$49</definedName>
    <definedName name="BExONO4K3SSF13R1L68HM1CE5JMU" hidden="1">CMRs - Detailed [18]Rev!$A$49:$B$49</definedName>
    <definedName name="BExONWO6FOKPNJZI8HDJAIJLQONH" localSheetId="4" hidden="1">CMRs - Detailed [18]Rev!$A$3:$B$3</definedName>
    <definedName name="BExONWO6FOKPNJZI8HDJAIJLQONH" hidden="1">CMRs - Detailed [18]Rev!$A$3:$B$3</definedName>
    <definedName name="BExONYGXLP1R1YWPLF955LKZYKPT" localSheetId="4" hidden="1">Billings for Close [17]Summary!$A$54:$B$54</definedName>
    <definedName name="BExONYGXLP1R1YWPLF955LKZYKPT" hidden="1">Billings for Close [17]Summary!$A$54:$B$54</definedName>
    <definedName name="BExOO6PJLIYG13BQBAOHAVGBITCP" localSheetId="4" hidden="1">CMR [19]Report!$A$36:$B$36</definedName>
    <definedName name="BExOO6PJLIYG13BQBAOHAVGBITCP" hidden="1">CMR [19]Report!$A$36:$B$36</definedName>
    <definedName name="BExOP0OI6YGGD44ON56QL21DDS4P" localSheetId="4" hidden="1">CMR [19]Report!$A$16:$B$16</definedName>
    <definedName name="BExOP0OI6YGGD44ON56QL21DDS4P" hidden="1">CMR [19]Report!$A$16:$B$16</definedName>
    <definedName name="BExQ2J88LJLY2DR89DSETEDVS609" localSheetId="4" hidden="1">Billings for Close [17]Summary!$A$38:$B$38</definedName>
    <definedName name="BExQ2J88LJLY2DR89DSETEDVS609" hidden="1">Billings for Close [17]Summary!$A$38:$B$38</definedName>
    <definedName name="BExQ3KE5HW47WGU5TWA7YUT25BP5" localSheetId="4" hidden="1">CMRs - Detailed [18]Rev!$A$16:$B$16</definedName>
    <definedName name="BExQ3KE5HW47WGU5TWA7YUT25BP5" hidden="1">CMRs - Detailed [18]Rev!$A$16:$B$16</definedName>
    <definedName name="BExQ5K606JUO9GZOLNBPWI8SO2SW" localSheetId="4" hidden="1">CMR [19]Report!$A$5:$B$5</definedName>
    <definedName name="BExQ5K606JUO9GZOLNBPWI8SO2SW" hidden="1">CMR [19]Report!$A$5:$B$5</definedName>
    <definedName name="BExQ613PMUF84W3HR1HAOHHI6N12" localSheetId="4" hidden="1">Billings for Close [17]Summary!$A$19:$B$19</definedName>
    <definedName name="BExQ613PMUF84W3HR1HAOHHI6N12" hidden="1">Billings for Close [17]Summary!$A$19:$B$19</definedName>
    <definedName name="BExQ8LERI262QYLCJR1W4G8WF3PU" localSheetId="4" hidden="1">CMRs - Detailed [18]Rev!$A$5:$B$5</definedName>
    <definedName name="BExQ8LERI262QYLCJR1W4G8WF3PU" hidden="1">CMRs - Detailed [18]Rev!$A$5:$B$5</definedName>
    <definedName name="BExQ9JA03KVLPE6T52VGKEAHE33D" localSheetId="4" hidden="1">CMR [19]Report!$A$13:$B$13</definedName>
    <definedName name="BExQ9JA03KVLPE6T52VGKEAHE33D" hidden="1">CMR [19]Report!$A$13:$B$13</definedName>
    <definedName name="BExQ9WB9VZ2CJ4UA1GI8PYVWDJKV" localSheetId="4" hidden="1">#REF!</definedName>
    <definedName name="BExQ9WB9VZ2CJ4UA1GI8PYVWDJKV" hidden="1">#REF!</definedName>
    <definedName name="BExQAJ3A0Q704CBL0PL666VP96W9" localSheetId="4" hidden="1">CMRs - Detailed [18]Rev!$A$32:$B$32</definedName>
    <definedName name="BExQAJ3A0Q704CBL0PL666VP96W9" hidden="1">CMRs - Detailed [18]Rev!$A$32:$B$32</definedName>
    <definedName name="BExQB4YWCKUNTOLHCIWBBRJTO3FR" localSheetId="4" hidden="1">CMR [19]Report!$A$3:$B$3</definedName>
    <definedName name="BExQB4YWCKUNTOLHCIWBBRJTO3FR" hidden="1">CMR [19]Report!$A$3:$B$3</definedName>
    <definedName name="BExQB8V04STYHB01W7WKUAW0R7WA" localSheetId="4" hidden="1">Billings for Close [17]Summary!$A$49:$B$49</definedName>
    <definedName name="BExQB8V04STYHB01W7WKUAW0R7WA" hidden="1">Billings for Close [17]Summary!$A$49:$B$49</definedName>
    <definedName name="BExQCREQSB3RFZH3XU44BJJE5QPH" localSheetId="4" hidden="1">CMRs - Detailed [18]Rev!$A$59:$K$136</definedName>
    <definedName name="BExQCREQSB3RFZH3XU44BJJE5QPH" hidden="1">CMRs - Detailed [18]Rev!$A$59:$K$136</definedName>
    <definedName name="BExQDMQ65PM6HU7EZCU59BX9PNMN" localSheetId="4" hidden="1">Billings for Close [17]Summary!$A$48:$B$48</definedName>
    <definedName name="BExQDMQ65PM6HU7EZCU59BX9PNMN" hidden="1">Billings for Close [17]Summary!$A$48:$B$48</definedName>
    <definedName name="BExQE07PSIKDR23J3BBT1LGV56TV" localSheetId="4" hidden="1">CMR [19]Report!$A$67:$B$67</definedName>
    <definedName name="BExQE07PSIKDR23J3BBT1LGV56TV" hidden="1">CMR [19]Report!$A$67:$B$67</definedName>
    <definedName name="BExQEUXL29MVO620O43L40U107VZ" localSheetId="4" hidden="1">CMR [19]Report!$A$30:$B$30</definedName>
    <definedName name="BExQEUXL29MVO620O43L40U107VZ" hidden="1">CMR [19]Report!$A$30:$B$30</definedName>
    <definedName name="BExQGHO74S25P6VTLMKZZ4BNKCSB" localSheetId="4" hidden="1">CMR [19]Report!$A$38:$B$38</definedName>
    <definedName name="BExQGHO74S25P6VTLMKZZ4BNKCSB" hidden="1">CMR [19]Report!$A$38:$B$38</definedName>
    <definedName name="BExQHVFAPBSHITE46IEBEQSD5ACL" localSheetId="4" hidden="1">#REF!</definedName>
    <definedName name="BExQHVFAPBSHITE46IEBEQSD5ACL" hidden="1">#REF!</definedName>
    <definedName name="BExQI6IHS5ZJGQFO0FB3JP00M1FP" localSheetId="4" hidden="1">#REF!</definedName>
    <definedName name="BExQI6IHS5ZJGQFO0FB3JP00M1FP" hidden="1">#REF!</definedName>
    <definedName name="BExQIAUUHXTI81ARQOEI22SB3JI1" localSheetId="4" hidden="1">CMR [19]Report!$A$49:$B$49</definedName>
    <definedName name="BExQIAUUHXTI81ARQOEI22SB3JI1" hidden="1">CMR [19]Report!$A$49:$B$49</definedName>
    <definedName name="BExQIB0CVR4BU83ALE7HR5MA7SYU" localSheetId="4" hidden="1">CMR [19]Report!$A$19:$B$19</definedName>
    <definedName name="BExQIB0CVR4BU83ALE7HR5MA7SYU" hidden="1">CMR [19]Report!$A$19:$B$19</definedName>
    <definedName name="BExQII79XND3X6D2S9XP70VZY8WF" localSheetId="4" hidden="1">CMR [19]Report!$A$34:$B$34</definedName>
    <definedName name="BExQII79XND3X6D2S9XP70VZY8WF" hidden="1">CMR [19]Report!$A$34:$B$34</definedName>
    <definedName name="BExQIRCFNSL52FYO92U3NV2ULAVI" localSheetId="4" hidden="1">Billings for Close [17]Summary!$A$46:$B$46</definedName>
    <definedName name="BExQIRCFNSL52FYO92U3NV2ULAVI" hidden="1">Billings for Close [17]Summary!$A$46:$B$46</definedName>
    <definedName name="BExQJ9MFW34Q0JSOTBJ4NFQY3752" localSheetId="4" hidden="1">CMRs - Detailed [18]Rev!$A$15:$B$15</definedName>
    <definedName name="BExQJ9MFW34Q0JSOTBJ4NFQY3752" hidden="1">CMRs - Detailed [18]Rev!$A$15:$B$15</definedName>
    <definedName name="BExQJIM67YCTXOPY2TUJ15YHCLHV" localSheetId="4" hidden="1">#REF!</definedName>
    <definedName name="BExQJIM67YCTXOPY2TUJ15YHCLHV" hidden="1">#REF!</definedName>
    <definedName name="BExQK0APISK6I01UHG3O3X4CNZO8" localSheetId="4" hidden="1">CMRs - Detailed [18]Rev!$A$45:$B$45</definedName>
    <definedName name="BExQK0APISK6I01UHG3O3X4CNZO8" hidden="1">CMRs - Detailed [18]Rev!$A$45:$B$45</definedName>
    <definedName name="BExQL15VQ2I3O2JMWCKXUOGND1NY" localSheetId="4" hidden="1">CMRs - Detailed [18]Rev!$A$7:$B$7</definedName>
    <definedName name="BExQL15VQ2I3O2JMWCKXUOGND1NY" hidden="1">CMRs - Detailed [18]Rev!$A$7:$B$7</definedName>
    <definedName name="BExRZ1UAX8X4UDV86F1VCCVHKNGU" localSheetId="4" hidden="1">CMR [19]Report!$A$39:$B$39</definedName>
    <definedName name="BExRZ1UAX8X4UDV86F1VCCVHKNGU" hidden="1">CMR [19]Report!$A$39:$B$39</definedName>
    <definedName name="BExS01NJSUAV000ZVXNGT3N1H52C" localSheetId="4" hidden="1">CMR [19]Report!$A$54:$B$54</definedName>
    <definedName name="BExS01NJSUAV000ZVXNGT3N1H52C" hidden="1">CMR [19]Report!$A$54:$B$54</definedName>
    <definedName name="BExS0GC81GIF8Y6RLMFGQFS8J3II" localSheetId="4" hidden="1">CMRs - Detailed [18]Rev!$A$22:$B$22</definedName>
    <definedName name="BExS0GC81GIF8Y6RLMFGQFS8J3II" hidden="1">CMRs - Detailed [18]Rev!$A$22:$B$22</definedName>
    <definedName name="BExS0P15XQKVMQJN2W8Z5QMEZFRU" localSheetId="4" hidden="1">Billings for Close [17]Summary!$A$46:$B$46</definedName>
    <definedName name="BExS0P15XQKVMQJN2W8Z5QMEZFRU" hidden="1">Billings for Close [17]Summary!$A$46:$B$46</definedName>
    <definedName name="BExS0QODRL0K2W103HQ96GNCV7NH" localSheetId="4" hidden="1">CMRs - Detailed [18]Rev!$A$59:$K$136</definedName>
    <definedName name="BExS0QODRL0K2W103HQ96GNCV7NH" hidden="1">CMRs - Detailed [18]Rev!$A$59:$K$136</definedName>
    <definedName name="BExS1BCVMJ3XU3TC4RRUMF3SCORU" localSheetId="4" hidden="1">CMR [19]Report!$A$48:$B$48</definedName>
    <definedName name="BExS1BCVMJ3XU3TC4RRUMF3SCORU" hidden="1">CMR [19]Report!$A$48:$B$48</definedName>
    <definedName name="BExS1S547F3I6N9RE6AK80T208G9" localSheetId="4" hidden="1">CMR [19]Report!$A$36:$B$36</definedName>
    <definedName name="BExS1S547F3I6N9RE6AK80T208G9" hidden="1">CMR [19]Report!$A$36:$B$36</definedName>
    <definedName name="BExS21AA7DMHIPWBQWJ8MV2CRQ36" localSheetId="4" hidden="1">CMRs - Detailed [18]Rev!$A$17:$B$17</definedName>
    <definedName name="BExS21AA7DMHIPWBQWJ8MV2CRQ36" hidden="1">CMRs - Detailed [18]Rev!$A$17:$B$17</definedName>
    <definedName name="BExS24A6U5537KH7RODODJV080KP" localSheetId="4" hidden="1">Billings for Close [17]Summary!$A$27:$B$27</definedName>
    <definedName name="BExS24A6U5537KH7RODODJV080KP" hidden="1">Billings for Close [17]Summary!$A$27:$B$27</definedName>
    <definedName name="BExS2MV035BQ4B9RPHL2JTEMUE32" localSheetId="4" hidden="1">CMRs - Detailed [18]Rev!$A$9:$B$9</definedName>
    <definedName name="BExS2MV035BQ4B9RPHL2JTEMUE32" hidden="1">CMRs - Detailed [18]Rev!$A$9:$B$9</definedName>
    <definedName name="BExS39SFQNP3JRRV7OCHZ6NLDYH5" localSheetId="4" hidden="1">Billings for [20]Close!$H$3:$I$6</definedName>
    <definedName name="BExS39SFQNP3JRRV7OCHZ6NLDYH5" hidden="1">Billings for [20]Close!$H$3:$I$6</definedName>
    <definedName name="BExS4CWF40ZJVEXJTWQ8WHXTRH4J" localSheetId="4" hidden="1">CMR [19]Report!$A$23:$B$23</definedName>
    <definedName name="BExS4CWF40ZJVEXJTWQ8WHXTRH4J" hidden="1">CMR [19]Report!$A$23:$B$23</definedName>
    <definedName name="BExS4ILGBU39LYKGEQW8QJGQ57TA" localSheetId="4" hidden="1">CMR [19]Report!$A$55:$B$55</definedName>
    <definedName name="BExS4ILGBU39LYKGEQW8QJGQ57TA" hidden="1">CMR [19]Report!$A$55:$B$55</definedName>
    <definedName name="BExS52TNIXEHU2X31RNFRGZ3TF1B" localSheetId="4" hidden="1">CMR [19]Report!$A$14:$B$14</definedName>
    <definedName name="BExS52TNIXEHU2X31RNFRGZ3TF1B" hidden="1">CMR [19]Report!$A$14:$B$14</definedName>
    <definedName name="BExS57MB363NQRTQ8YA1NKKJMT6V" localSheetId="4" hidden="1">Billings for Close [17]Summary!$A$32:$B$32</definedName>
    <definedName name="BExS57MB363NQRTQ8YA1NKKJMT6V" hidden="1">Billings for Close [17]Summary!$A$32:$B$32</definedName>
    <definedName name="BExS86RCELGCIK79WGYRRZI3VT52" localSheetId="4" hidden="1">CMR [19]Report!$A$33:$B$33</definedName>
    <definedName name="BExS86RCELGCIK79WGYRRZI3VT52" hidden="1">CMR [19]Report!$A$33:$B$33</definedName>
    <definedName name="BExS8OALXH2Q5O1SZ076IT6RRWMY" localSheetId="4" hidden="1">Billings for Close [17]Summary!$A$53:$B$53</definedName>
    <definedName name="BExS8OALXH2Q5O1SZ076IT6RRWMY" hidden="1">Billings for Close [17]Summary!$A$53:$B$53</definedName>
    <definedName name="BExS8X4STZ37CB1N3GWT5147AUPH" localSheetId="4" hidden="1">Billings for Close [17]Summary!$A$3:$B$3</definedName>
    <definedName name="BExS8X4STZ37CB1N3GWT5147AUPH" hidden="1">Billings for Close [17]Summary!$A$3:$B$3</definedName>
    <definedName name="BExS9BO7CRKO02X0OJAYGC89VK1F" localSheetId="4" hidden="1">CMRs - Detailed [18]Rev!$A$20:$B$20</definedName>
    <definedName name="BExS9BO7CRKO02X0OJAYGC89VK1F" hidden="1">CMRs - Detailed [18]Rev!$A$20:$B$20</definedName>
    <definedName name="BExS9K7MK4WWXSGW5Q58SDBSSUF2" localSheetId="4" hidden="1">CMRs - Detailed [18]Rev!$A$35:$B$35</definedName>
    <definedName name="BExS9K7MK4WWXSGW5Q58SDBSSUF2" hidden="1">CMRs - Detailed [18]Rev!$A$35:$B$35</definedName>
    <definedName name="BExS9V01IP0C8GRTVNYN23LKY3WE" localSheetId="4" hidden="1">CMRs - Detailed [18]Rev!$A$21:$B$21</definedName>
    <definedName name="BExS9V01IP0C8GRTVNYN23LKY3WE" hidden="1">CMRs - Detailed [18]Rev!$A$21:$B$21</definedName>
    <definedName name="BExSAEMP4HG048QXTT0ETY36QLEN" localSheetId="4" hidden="1">CMRs - Detailed [18]Rev!$A$54:$B$54</definedName>
    <definedName name="BExSAEMP4HG048QXTT0ETY36QLEN" hidden="1">CMRs - Detailed [18]Rev!$A$54:$B$54</definedName>
    <definedName name="BExSAHHBBLTL2W27OHOEHP6S9GOS" localSheetId="4" hidden="1">CMRs - Detailed [18]Rev!$A$6:$B$6</definedName>
    <definedName name="BExSAHHBBLTL2W27OHOEHP6S9GOS" hidden="1">CMRs - Detailed [18]Rev!$A$6:$B$6</definedName>
    <definedName name="BExSASPSHXAZVFOTQ9YW63GDDW26" localSheetId="4" hidden="1">CMR [19]Report!$A$64:$B$64</definedName>
    <definedName name="BExSASPSHXAZVFOTQ9YW63GDDW26" hidden="1">CMR [19]Report!$A$64:$B$64</definedName>
    <definedName name="BExSBZ4GQE270RZYF6GZURZXRL2D" localSheetId="4" hidden="1">Billings for Close [17]Summary!$A$52:$B$52</definedName>
    <definedName name="BExSBZ4GQE270RZYF6GZURZXRL2D" hidden="1">Billings for Close [17]Summary!$A$52:$B$52</definedName>
    <definedName name="BExSC7TCFIDSJQJLLTA2UN85DRDU" localSheetId="4" hidden="1">CMR [19]Report!$A$30:$B$30</definedName>
    <definedName name="BExSC7TCFIDSJQJLLTA2UN85DRDU" hidden="1">CMR [19]Report!$A$30:$B$30</definedName>
    <definedName name="BExSCQZWI67LOCHPJODRZ7FGV3OS" localSheetId="4" hidden="1">Billings for Close [17]Summary!$A$37:$B$37</definedName>
    <definedName name="BExSCQZWI67LOCHPJODRZ7FGV3OS" hidden="1">Billings for Close [17]Summary!$A$37:$B$37</definedName>
    <definedName name="BExSDEO456NS99A4N1758JL00IA5" localSheetId="4" hidden="1">CMRs - Detailed [18]Rev!$A$44:$B$44</definedName>
    <definedName name="BExSDEO456NS99A4N1758JL00IA5" hidden="1">CMRs - Detailed [18]Rev!$A$44:$B$44</definedName>
    <definedName name="BExSE4LHZSCX2WIY07Z5PM5WQR79" localSheetId="4" hidden="1">CMR [19]Report!$A$41:$B$41</definedName>
    <definedName name="BExSE4LHZSCX2WIY07Z5PM5WQR79" hidden="1">CMR [19]Report!$A$41:$B$41</definedName>
    <definedName name="BExSFEAUYG0LBT0AKXJMPEVCZS27" localSheetId="4" hidden="1">Billings for Close [17]Summary!$A$14:$B$14</definedName>
    <definedName name="BExSFEAUYG0LBT0AKXJMPEVCZS27" hidden="1">Billings for Close [17]Summary!$A$14:$B$14</definedName>
    <definedName name="BExSG2Q5CB7F2QS2ETPNRNZAS8O2" localSheetId="4" hidden="1">#REF!</definedName>
    <definedName name="BExSG2Q5CB7F2QS2ETPNRNZAS8O2" hidden="1">#REF!</definedName>
    <definedName name="BExSGNPEGLK98QYWG3H70OJCW039" localSheetId="4" hidden="1">CMR [19]Report!$A$26:$B$26</definedName>
    <definedName name="BExSGNPEGLK98QYWG3H70OJCW039" hidden="1">CMR [19]Report!$A$26:$B$26</definedName>
    <definedName name="BExSHH2S30HN9YAMSMFEYRVHY2VG" localSheetId="4" hidden="1">CMRs - Detailed [18]Rev!$A$3:$B$3</definedName>
    <definedName name="BExSHH2S30HN9YAMSMFEYRVHY2VG" hidden="1">CMRs - Detailed [18]Rev!$A$3:$B$3</definedName>
    <definedName name="BExTT7SBG73ES21ZPG71D2PTU0RX" localSheetId="4" hidden="1">Billings for Close [17]Summary!$A$45:$B$45</definedName>
    <definedName name="BExTT7SBG73ES21ZPG71D2PTU0RX" hidden="1">Billings for Close [17]Summary!$A$45:$B$45</definedName>
    <definedName name="BExTTIKPOAQC1W6K23QC2IROP9H6" localSheetId="4" hidden="1">Billings for Close [17]Summary!$A$3:$B$3</definedName>
    <definedName name="BExTTIKPOAQC1W6K23QC2IROP9H6" hidden="1">Billings for Close [17]Summary!$A$3:$B$3</definedName>
    <definedName name="BExTU5YBZDRZXCA0VXNFWGDJGGYW" localSheetId="4" hidden="1">#REF!</definedName>
    <definedName name="BExTU5YBZDRZXCA0VXNFWGDJGGYW" hidden="1">#REF!</definedName>
    <definedName name="BExTUZMJ9Z7XJTS4XN0GGO0W65FF" localSheetId="4" hidden="1">CMRs - Detailed [18]Rev!$A$14:$B$14</definedName>
    <definedName name="BExTUZMJ9Z7XJTS4XN0GGO0W65FF" hidden="1">CMRs - Detailed [18]Rev!$A$14:$B$14</definedName>
    <definedName name="BExTVA44TYFDHVKLJM1OXUTWSC29" localSheetId="4" hidden="1">Billings for Close [17]Summary!$A$19:$B$19</definedName>
    <definedName name="BExTVA44TYFDHVKLJM1OXUTWSC29" hidden="1">Billings for Close [17]Summary!$A$19:$B$19</definedName>
    <definedName name="BExTVD41OM4ONDJJMNZ1EYVE2EJW" localSheetId="4" hidden="1">CMR [19]Report!$A$49:$B$49</definedName>
    <definedName name="BExTVD41OM4ONDJJMNZ1EYVE2EJW" hidden="1">CMR [19]Report!$A$49:$B$49</definedName>
    <definedName name="BExTWK9M9VNQ6RAKXS5WCQSRDAEW" localSheetId="4" hidden="1">Billings for Close [17]Summary!$A$35:$B$35</definedName>
    <definedName name="BExTWK9M9VNQ6RAKXS5WCQSRDAEW" hidden="1">Billings for Close [17]Summary!$A$35:$B$35</definedName>
    <definedName name="BExTWLGSBR61TA2KPKBMRRTTGHZE" localSheetId="4" hidden="1">CMRs - Detailed [18]Rev!$A$8:$B$8</definedName>
    <definedName name="BExTWLGSBR61TA2KPKBMRRTTGHZE" hidden="1">CMRs - Detailed [18]Rev!$A$8:$B$8</definedName>
    <definedName name="BExTWXWMGKEF8OD25CYYW7VJGIJ5" localSheetId="4" hidden="1">Billings for Close [17]Summary!$A$17:$B$17</definedName>
    <definedName name="BExTWXWMGKEF8OD25CYYW7VJGIJ5" hidden="1">Billings for Close [17]Summary!$A$17:$B$17</definedName>
    <definedName name="BExTXBJH4ZNDZZWRY436MZ8HLRNM" localSheetId="4" hidden="1">CMRs - Detailed [18]Rev!$A$38:$B$38</definedName>
    <definedName name="BExTXBJH4ZNDZZWRY436MZ8HLRNM" hidden="1">CMRs - Detailed [18]Rev!$A$38:$B$38</definedName>
    <definedName name="BExTXMXHICSY0MUIXQN4QLRF0N91" localSheetId="4" hidden="1">CMR [19]Report!$A$26:$B$26</definedName>
    <definedName name="BExTXMXHICSY0MUIXQN4QLRF0N91" hidden="1">CMR [19]Report!$A$26:$B$26</definedName>
    <definedName name="BExTY0F0V4Q6YHT720D0DBR4SG5Z" localSheetId="4" hidden="1">Billings for Close [17]Summary!$A$53:$B$53</definedName>
    <definedName name="BExTY0F0V4Q6YHT720D0DBR4SG5Z" hidden="1">Billings for Close [17]Summary!$A$53:$B$53</definedName>
    <definedName name="BExTYK1N1HY0DRMC4G7KSXW30RYR" localSheetId="4" hidden="1">Billings for Close [17]Summary!$A$20:$B$20</definedName>
    <definedName name="BExTYK1N1HY0DRMC4G7KSXW30RYR" hidden="1">Billings for Close [17]Summary!$A$20:$B$20</definedName>
    <definedName name="BExTYVQF8H455V2WBYU9TFC2I2UJ" localSheetId="4" hidden="1">CMRs - Detailed [18]Rev!$A$13:$B$13</definedName>
    <definedName name="BExTYVQF8H455V2WBYU9TFC2I2UJ" hidden="1">CMRs - Detailed [18]Rev!$A$13:$B$13</definedName>
    <definedName name="BExTYZ130YC043GVDPWR9MG02ZIP" localSheetId="4" hidden="1">Billings for Close [17]Summary!$A$12:$B$12</definedName>
    <definedName name="BExTYZ130YC043GVDPWR9MG02ZIP" hidden="1">Billings for Close [17]Summary!$A$12:$B$12</definedName>
    <definedName name="BExTYZHDJH284BYLFJOSCPNJ59Y3" localSheetId="4" hidden="1">CMRs - Detailed [18]Rev!$A$31:$B$31</definedName>
    <definedName name="BExTYZHDJH284BYLFJOSCPNJ59Y3" hidden="1">CMRs - Detailed [18]Rev!$A$31:$B$31</definedName>
    <definedName name="BExU1I50B7IQLAC7SEG64LYV90C7" localSheetId="4" hidden="1">CMR [19]Report!$A$66:$B$66</definedName>
    <definedName name="BExU1I50B7IQLAC7SEG64LYV90C7" hidden="1">CMR [19]Report!$A$66:$B$66</definedName>
    <definedName name="BExU23F2KOTOLNJU891CMQ9KJ0B2" localSheetId="4" hidden="1">CMRs - Detailed [18]Rev!$A$41:$B$41</definedName>
    <definedName name="BExU23F2KOTOLNJU891CMQ9KJ0B2" hidden="1">CMRs - Detailed [18]Rev!$A$41:$B$41</definedName>
    <definedName name="BExU36899PYI03KG6OHVKHIEEW8L" localSheetId="4" hidden="1">#REF!</definedName>
    <definedName name="BExU36899PYI03KG6OHVKHIEEW8L" hidden="1">#REF!</definedName>
    <definedName name="BExU40CHVUWRKTKBFOX2OAUZ07EW" localSheetId="4" hidden="1">CMR [19]Report!$A$48:$B$48</definedName>
    <definedName name="BExU40CHVUWRKTKBFOX2OAUZ07EW" hidden="1">CMR [19]Report!$A$48:$B$48</definedName>
    <definedName name="BExU4A8LIA0M36LURNUL0NPCFGAI" localSheetId="4" hidden="1">Billings for Close [17]Summary!$A$42:$B$42</definedName>
    <definedName name="BExU4A8LIA0M36LURNUL0NPCFGAI" hidden="1">Billings for Close [17]Summary!$A$42:$B$42</definedName>
    <definedName name="BExU4LMLMGV660AV76OOTOS17ZF0" localSheetId="4" hidden="1">#REF!</definedName>
    <definedName name="BExU4LMLMGV660AV76OOTOS17ZF0" hidden="1">#REF!</definedName>
    <definedName name="BExU5HE9U7ZQF61Y3W3YRPVRXI46" localSheetId="4" hidden="1">Billings for Close [17]Summary!$A$5:$B$5</definedName>
    <definedName name="BExU5HE9U7ZQF61Y3W3YRPVRXI46" hidden="1">Billings for Close [17]Summary!$A$5:$B$5</definedName>
    <definedName name="BExU63VIAP5LLUGIE3IHU5H9J5LR" localSheetId="4" hidden="1">CMR [19]Report!$A$50:$B$50</definedName>
    <definedName name="BExU63VIAP5LLUGIE3IHU5H9J5LR" hidden="1">CMR [19]Report!$A$50:$B$50</definedName>
    <definedName name="BExU640T1NEO500KSPJYE0ILGIRQ" localSheetId="4" hidden="1">Billings for [20]Close!$E$13:$AG$31556</definedName>
    <definedName name="BExU640T1NEO500KSPJYE0ILGIRQ" hidden="1">Billings for [20]Close!$E$13:$AG$31556</definedName>
    <definedName name="BExU6BTE65KKFWSUHCW2PKIEMPE6" localSheetId="4" hidden="1">Billings for Close [17]Summary!$A$47:$B$47</definedName>
    <definedName name="BExU6BTE65KKFWSUHCW2PKIEMPE6" hidden="1">Billings for Close [17]Summary!$A$47:$B$47</definedName>
    <definedName name="BExU6SG4YS28ZLHVSU59JX8W8CBH" localSheetId="4" hidden="1">Billings for Close [17]Summary!$A$28:$B$28</definedName>
    <definedName name="BExU6SG4YS28ZLHVSU59JX8W8CBH" hidden="1">Billings for Close [17]Summary!$A$28:$B$28</definedName>
    <definedName name="BExU7OYVPPFNKW5G8VNLR573HNGI" localSheetId="4" hidden="1">Billings for Close [17]Summary!$A$21:$B$21</definedName>
    <definedName name="BExU7OYVPPFNKW5G8VNLR573HNGI" hidden="1">Billings for Close [17]Summary!$A$21:$B$21</definedName>
    <definedName name="BExU82G99JTGST10YWU5AZ60RCKJ" localSheetId="4" hidden="1">Billings for Close [17]Summary!$A$22:$B$22</definedName>
    <definedName name="BExU82G99JTGST10YWU5AZ60RCKJ" hidden="1">Billings for Close [17]Summary!$A$22:$B$22</definedName>
    <definedName name="BExU8D3CT1PHHCATGJ2QYK6YE2WS" localSheetId="4" hidden="1">#REF!</definedName>
    <definedName name="BExU8D3CT1PHHCATGJ2QYK6YE2WS" hidden="1">#REF!</definedName>
    <definedName name="BExU8P87TRDJZ4MS1KYVQRZPC6EF" localSheetId="4" hidden="1">Return [21]Reserve!$E$3:$F$6</definedName>
    <definedName name="BExU8P87TRDJZ4MS1KYVQRZPC6EF" hidden="1">Return [21]Reserve!$E$3:$F$6</definedName>
    <definedName name="BExU9AT3KLGWN5JOE8OI22UOFJEW" localSheetId="4" hidden="1">Billings for Close [17]Summary!$A$56:$B$56</definedName>
    <definedName name="BExU9AT3KLGWN5JOE8OI22UOFJEW" hidden="1">Billings for Close [17]Summary!$A$56:$B$56</definedName>
    <definedName name="BExU9YXM2XI661BRLZS4CPLRMHB0" localSheetId="4" hidden="1">Billings for Close [17]Summary!$A$32:$B$32</definedName>
    <definedName name="BExU9YXM2XI661BRLZS4CPLRMHB0" hidden="1">Billings for Close [17]Summary!$A$32:$B$32</definedName>
    <definedName name="BExUACPWQJI8UT4F260RP5CWEXGB" localSheetId="4" hidden="1">Billings for Close [17]Summary!$A$24:$B$24</definedName>
    <definedName name="BExUACPWQJI8UT4F260RP5CWEXGB" hidden="1">Billings for Close [17]Summary!$A$24:$B$24</definedName>
    <definedName name="BExUB68MG4L9C0L31I04Y0BGY9IO" localSheetId="4" hidden="1">Billings for Close [17]Summary!$A$32:$B$32</definedName>
    <definedName name="BExUB68MG4L9C0L31I04Y0BGY9IO" hidden="1">Billings for Close [17]Summary!$A$32:$B$32</definedName>
    <definedName name="BExUCEQTAZKYN99IZ77HH1MYLD7V" localSheetId="4" hidden="1">CMR [19]Report!$A$9:$B$9</definedName>
    <definedName name="BExUCEQTAZKYN99IZ77HH1MYLD7V" hidden="1">CMR [19]Report!$A$9:$B$9</definedName>
    <definedName name="BExVQMGVBGM4LAU3IUZA2JBQNRDF" localSheetId="4" hidden="1">Billings for Close [17]Summary!$A$39:$B$39</definedName>
    <definedName name="BExVQMGVBGM4LAU3IUZA2JBQNRDF" hidden="1">Billings for Close [17]Summary!$A$39:$B$39</definedName>
    <definedName name="BExVRHMZUPNA7MO2ZWNZ3GJDURKK" localSheetId="4" hidden="1">CMRs - Detailed [18]Rev!$A$10:$B$10</definedName>
    <definedName name="BExVRHMZUPNA7MO2ZWNZ3GJDURKK" hidden="1">CMRs - Detailed [18]Rev!$A$10:$B$10</definedName>
    <definedName name="BExVS2RKFK1M5IXF4Z29BNVDXEIC" localSheetId="4" hidden="1">CMR [19]Report!$A$20:$B$20</definedName>
    <definedName name="BExVS2RKFK1M5IXF4Z29BNVDXEIC" hidden="1">CMR [19]Report!$A$20:$B$20</definedName>
    <definedName name="BExVT8KN85DLTQDY1TPDNURVYJ8I" localSheetId="4" hidden="1">CMR [19]Report!$A$23:$B$23</definedName>
    <definedName name="BExVT8KN85DLTQDY1TPDNURVYJ8I" hidden="1">CMR [19]Report!$A$23:$B$23</definedName>
    <definedName name="BExVUFL1U1Z3LYGJA9CGLPSX3I94" localSheetId="4" hidden="1">CMR [19]Report!$A$27:$B$27</definedName>
    <definedName name="BExVUFL1U1Z3LYGJA9CGLPSX3I94" hidden="1">CMR [19]Report!$A$27:$B$27</definedName>
    <definedName name="BExVUFQCAZ7SHGKN0W7HBL4LXYB9" localSheetId="4" hidden="1">Billings for Close [17]Summary!$A$42:$B$42</definedName>
    <definedName name="BExVUFQCAZ7SHGKN0W7HBL4LXYB9" hidden="1">Billings for Close [17]Summary!$A$42:$B$42</definedName>
    <definedName name="BExVUTYWZEEHCLE9A5V4XNWDKK6L" localSheetId="4" hidden="1">CMRs - Detailed [18]Rev!$A$28:$B$28</definedName>
    <definedName name="BExVUTYWZEEHCLE9A5V4XNWDKK6L" hidden="1">CMRs - Detailed [18]Rev!$A$28:$B$28</definedName>
    <definedName name="BExVUX44A4LSF2PI18BTIWZ0040H" localSheetId="4" hidden="1">CMRs - Detailed [18]Rev!$A$32:$B$32</definedName>
    <definedName name="BExVUX44A4LSF2PI18BTIWZ0040H" hidden="1">CMRs - Detailed [18]Rev!$A$32:$B$32</definedName>
    <definedName name="BExVW4V9CP6F33ZCKVRG1K5484HD" localSheetId="4" hidden="1">CMR [19]Report!$A$50:$B$50</definedName>
    <definedName name="BExVW4V9CP6F33ZCKVRG1K5484HD" hidden="1">CMR [19]Report!$A$50:$B$50</definedName>
    <definedName name="BExVWINLU0ZY6CSNV760QN8JMGMG" localSheetId="4" hidden="1">CMR [19]Report!$A$18:$B$18</definedName>
    <definedName name="BExVWINLU0ZY6CSNV760QN8JMGMG" hidden="1">CMR [19]Report!$A$18:$B$18</definedName>
    <definedName name="BExVWOY6JQ3FYSKHOF4YV2JKFZC8" localSheetId="4" hidden="1">CMR [19]Report!$A$7:$B$7</definedName>
    <definedName name="BExVWOY6JQ3FYSKHOF4YV2JKFZC8" hidden="1">CMR [19]Report!$A$7:$B$7</definedName>
    <definedName name="BExVWR1OLF8M31AV2GHAY33T310R" localSheetId="4" hidden="1">Billings for [20]Close!$H$3:$I$6</definedName>
    <definedName name="BExVWR1OLF8M31AV2GHAY33T310R" hidden="1">Billings for [20]Close!$H$3:$I$6</definedName>
    <definedName name="BExVWVP21JM4L4VZC6B0503Q6AHX" localSheetId="4" hidden="1">CMR [19]Report!$A$37:$B$37</definedName>
    <definedName name="BExVWVP21JM4L4VZC6B0503Q6AHX" hidden="1">CMR [19]Report!$A$37:$B$37</definedName>
    <definedName name="BExVYLQBYO270Y6Y399U32BOB7XX" localSheetId="4" hidden="1">CMRs - Detailed [18]Rev!$A$40:$B$40</definedName>
    <definedName name="BExVYLQBYO270Y6Y399U32BOB7XX" hidden="1">CMRs - Detailed [18]Rev!$A$40:$B$40</definedName>
    <definedName name="BExVYZYRX7DNOTF7ZNRADHV5KMPA" localSheetId="4" hidden="1">CMR [19]Report!$A$19:$B$19</definedName>
    <definedName name="BExVYZYRX7DNOTF7ZNRADHV5KMPA" hidden="1">CMR [19]Report!$A$19:$B$19</definedName>
    <definedName name="BExVZB7GT5RU4Z4VLO4767BCWYSA" localSheetId="4" hidden="1">CMR [19]Report!$A$60:$B$60</definedName>
    <definedName name="BExVZB7GT5RU4Z4VLO4767BCWYSA" hidden="1">CMR [19]Report!$A$60:$B$60</definedName>
    <definedName name="BExW03DJ347XPR613DHEOYR9P69D" localSheetId="4" hidden="1">CMRs - Detailed [18]Rev!$A$26:$B$26</definedName>
    <definedName name="BExW03DJ347XPR613DHEOYR9P69D" hidden="1">CMRs - Detailed [18]Rev!$A$26:$B$26</definedName>
    <definedName name="BExW0H605UM4FY4NR4GFV2H8FQK0" localSheetId="4" hidden="1">CMR [19]Report!$A$63:$B$63</definedName>
    <definedName name="BExW0H605UM4FY4NR4GFV2H8FQK0" hidden="1">CMR [19]Report!$A$63:$B$63</definedName>
    <definedName name="BExW1ZUV1RTXZKFE49BVZDIW2I3E" localSheetId="4" hidden="1">Billings for Close [17]Summary!$A$44:$B$44</definedName>
    <definedName name="BExW1ZUV1RTXZKFE49BVZDIW2I3E" hidden="1">Billings for Close [17]Summary!$A$44:$B$44</definedName>
    <definedName name="BExW2LVYCFZ2F21JW6FDEI97O68X" localSheetId="4" hidden="1">CMR [19]Report!$A$53:$B$53</definedName>
    <definedName name="BExW2LVYCFZ2F21JW6FDEI97O68X" hidden="1">CMR [19]Report!$A$53:$B$53</definedName>
    <definedName name="BExW3FURMV5I93GX8UM23JVC3QCE" localSheetId="4" hidden="1">Billings for Close [17]Summary!$A$42:$B$42</definedName>
    <definedName name="BExW3FURMV5I93GX8UM23JVC3QCE" hidden="1">Billings for Close [17]Summary!$A$42:$B$42</definedName>
    <definedName name="BExW42HGRPFBP635PADEMAXF4N3W" localSheetId="4" hidden="1">CMRs - Detailed [18]Rev!$A$19:$B$19</definedName>
    <definedName name="BExW42HGRPFBP635PADEMAXF4N3W" hidden="1">CMRs - Detailed [18]Rev!$A$19:$B$19</definedName>
    <definedName name="BExW51P71UD52GSU3GBXMOJBKY32" localSheetId="4" hidden="1">CMRs - Detailed [18]Rev!$A$52:$B$52</definedName>
    <definedName name="BExW51P71UD52GSU3GBXMOJBKY32" hidden="1">CMRs - Detailed [18]Rev!$A$52:$B$52</definedName>
    <definedName name="BExW60M3EES5IKD7I7QB68XTHQCL" localSheetId="4" hidden="1">CMRs - Detailed [18]Rev!$A$29:$B$29</definedName>
    <definedName name="BExW60M3EES5IKD7I7QB68XTHQCL" hidden="1">CMRs - Detailed [18]Rev!$A$29:$B$29</definedName>
    <definedName name="BExW6JXYIWM4US0WNPVKNC5EBXKY" localSheetId="4" hidden="1">CMRs - Detailed [18]Rev!$A$15:$B$15</definedName>
    <definedName name="BExW6JXYIWM4US0WNPVKNC5EBXKY" hidden="1">CMRs - Detailed [18]Rev!$A$15:$B$15</definedName>
    <definedName name="BExW74X8Z78KS80BSN8NRYBJJUKV" localSheetId="4" hidden="1">Billings for Close [17]Summary!$A$9:$B$9</definedName>
    <definedName name="BExW74X8Z78KS80BSN8NRYBJJUKV" hidden="1">Billings for Close [17]Summary!$A$9:$B$9</definedName>
    <definedName name="BExW7JB4H4UB9C5R80GYX3O7QE2O" localSheetId="4" hidden="1">CMRs - Detailed [18]Rev!$A$48:$B$48</definedName>
    <definedName name="BExW7JB4H4UB9C5R80GYX3O7QE2O" hidden="1">CMRs - Detailed [18]Rev!$A$48:$B$48</definedName>
    <definedName name="BExW7SASUSXVDL7DTHX02VTSY8RG" localSheetId="4" hidden="1">CMRs - Detailed [18]Rev!$A$19:$B$19</definedName>
    <definedName name="BExW7SASUSXVDL7DTHX02VTSY8RG" hidden="1">CMRs - Detailed [18]Rev!$A$19:$B$19</definedName>
    <definedName name="BExW7YQPB328R0X5QS48UF4H0FNP" localSheetId="4" hidden="1">Billings for Close [17]Summary!$A$29:$B$29</definedName>
    <definedName name="BExW7YQPB328R0X5QS48UF4H0FNP" hidden="1">Billings for Close [17]Summary!$A$29:$B$29</definedName>
    <definedName name="BExW8XD08Y7RAAVB52L0AD4VJ5DF" localSheetId="4" hidden="1">CMR [19]Report!$A$18:$B$18</definedName>
    <definedName name="BExW8XD08Y7RAAVB52L0AD4VJ5DF" hidden="1">CMR [19]Report!$A$18:$B$18</definedName>
    <definedName name="BExW9U6EN8EN6787TPH7WWW9UOFV" localSheetId="4" hidden="1">CMR [19]Report!$A$41:$B$41</definedName>
    <definedName name="BExW9U6EN8EN6787TPH7WWW9UOFV" hidden="1">CMR [19]Report!$A$41:$B$41</definedName>
    <definedName name="BExXNGBLRT5C1V81X5HISZ3MIC7G" localSheetId="4" hidden="1">CMRs - Detailed [18]Rev!$A$25:$B$25</definedName>
    <definedName name="BExXNGBLRT5C1V81X5HISZ3MIC7G" hidden="1">CMRs - Detailed [18]Rev!$A$25:$B$25</definedName>
    <definedName name="BExXPXBY0M67186HTVOTAXLK4SBN" localSheetId="4" hidden="1">Billings for Close [17]Summary!$A$12:$B$12</definedName>
    <definedName name="BExXPXBY0M67186HTVOTAXLK4SBN" hidden="1">Billings for Close [17]Summary!$A$12:$B$12</definedName>
    <definedName name="BExXQ9BJR2WKL7O0IB1T8LKLT190" localSheetId="4" hidden="1">Billings for Close [17]Summary!$A$29:$B$29</definedName>
    <definedName name="BExXQ9BJR2WKL7O0IB1T8LKLT190" hidden="1">Billings for Close [17]Summary!$A$29:$B$29</definedName>
    <definedName name="BExXQBF2WW4DL6SUHS62G89IZPBA" localSheetId="4" hidden="1">CMR [19]Report!$A$51:$B$51</definedName>
    <definedName name="BExXQBF2WW4DL6SUHS62G89IZPBA" hidden="1">CMR [19]Report!$A$51:$B$51</definedName>
    <definedName name="BExXS45GTXR7H2YAVAAW12EOX3OT" localSheetId="4" hidden="1">CMR [19]Report!$A$66:$B$66</definedName>
    <definedName name="BExXS45GTXR7H2YAVAAW12EOX3OT" hidden="1">CMR [19]Report!$A$66:$B$66</definedName>
    <definedName name="BExXSIDXALY9RGD7KDN20PMS5913" localSheetId="4" hidden="1">Return [21]Reserve!$E$3:$F$6</definedName>
    <definedName name="BExXSIDXALY9RGD7KDN20PMS5913" hidden="1">Return [21]Reserve!$E$3:$F$6</definedName>
    <definedName name="BExXSM4UGURRFOO9MILPM9ITA2LQ" localSheetId="4" hidden="1">Billings for Close [17]Summary!$A$48:$B$48</definedName>
    <definedName name="BExXSM4UGURRFOO9MILPM9ITA2LQ" hidden="1">Billings for Close [17]Summary!$A$48:$B$48</definedName>
    <definedName name="BExXTPUCPX5IS76V8JP1CDTO6CFO" localSheetId="4" hidden="1">CMRs - Detailed [18]Rev!$A$7:$B$7</definedName>
    <definedName name="BExXTPUCPX5IS76V8JP1CDTO6CFO" hidden="1">CMRs - Detailed [18]Rev!$A$7:$B$7</definedName>
    <definedName name="BExXUDTJXVZ90LJQ389VJ1A24Y70" localSheetId="4" hidden="1">CMR [19]Report!$A$51:$B$51</definedName>
    <definedName name="BExXUDTJXVZ90LJQ389VJ1A24Y70" hidden="1">CMR [19]Report!$A$51:$B$51</definedName>
    <definedName name="BExXUPCW7DUU0H7OO91YKYJ71TTS" localSheetId="4" hidden="1">CMR [19]Report!$A$21:$B$21</definedName>
    <definedName name="BExXUPCW7DUU0H7OO91YKYJ71TTS" hidden="1">CMR [19]Report!$A$21:$B$21</definedName>
    <definedName name="BExXX6IP91BGS7NA6SGP2FFJFGJU" localSheetId="4" hidden="1">CMR [19]Report!$A$45:$B$45</definedName>
    <definedName name="BExXX6IP91BGS7NA6SGP2FFJFGJU" hidden="1">CMR [19]Report!$A$45:$B$45</definedName>
    <definedName name="BExXXD43QR814YHX7NYKKECWIPBN" localSheetId="4" hidden="1">CMRs - Detailed [18]Rev!$A$12:$B$12</definedName>
    <definedName name="BExXXD43QR814YHX7NYKKECWIPBN" hidden="1">CMRs - Detailed [18]Rev!$A$12:$B$12</definedName>
    <definedName name="BExXXH5OCGMGPU9BZR2BDA1K6W5Y" localSheetId="4" hidden="1">Billings for Close [17]Summary!$A$60:$Z$1401</definedName>
    <definedName name="BExXXH5OCGMGPU9BZR2BDA1K6W5Y" hidden="1">Billings for Close [17]Summary!$A$60:$Z$1401</definedName>
    <definedName name="BExXZNTVL6A0Y046VRXLJRXLMRYB" localSheetId="4" hidden="1">CMR [19]Report!$A$16:$B$16</definedName>
    <definedName name="BExXZNTVL6A0Y046VRXLJRXLMRYB" hidden="1">CMR [19]Report!$A$16:$B$16</definedName>
    <definedName name="BExXZO9YQUYAPOIWZ2LNMNG61GJQ" localSheetId="4" hidden="1">Billings for Close [17]Summary!$A$20:$B$20</definedName>
    <definedName name="BExXZO9YQUYAPOIWZ2LNMNG61GJQ" hidden="1">Billings for Close [17]Summary!$A$20:$B$20</definedName>
    <definedName name="BExXZRKODHCVVYKH9IOZ8M8H6RCH" localSheetId="4" hidden="1">Billings for Close [17]Summary!$A$52:$B$52</definedName>
    <definedName name="BExXZRKODHCVVYKH9IOZ8M8H6RCH" hidden="1">Billings for Close [17]Summary!$A$52:$B$52</definedName>
    <definedName name="BExY0EY9JT9TRN8KKCYO6PVDGQ1J" localSheetId="4" hidden="1">CMR [19]Report!$A$55:$B$55</definedName>
    <definedName name="BExY0EY9JT9TRN8KKCYO6PVDGQ1J" hidden="1">CMR [19]Report!$A$55:$B$55</definedName>
    <definedName name="BExY0M5779BS65SNQDFF6FIVOMTA" localSheetId="4" hidden="1">CMRs - Detailed [18]Rev!$A$30:$B$30</definedName>
    <definedName name="BExY0M5779BS65SNQDFF6FIVOMTA" hidden="1">CMRs - Detailed [18]Rev!$A$30:$B$30</definedName>
    <definedName name="BExY162SFSZCK7VG9JVMBA3MNP4H" localSheetId="4" hidden="1">#REF!</definedName>
    <definedName name="BExY162SFSZCK7VG9JVMBA3MNP4H" hidden="1">#REF!</definedName>
    <definedName name="BExY1W5CIIKO7X7M3YCYOJPX026L" localSheetId="4" hidden="1">Billings for Close [17]Summary!$A$33:$B$33</definedName>
    <definedName name="BExY1W5CIIKO7X7M3YCYOJPX026L" hidden="1">Billings for Close [17]Summary!$A$33:$B$33</definedName>
    <definedName name="BExY2RRJ93MLHNFJH13IQWMYPBHV" localSheetId="4" hidden="1">#REF!</definedName>
    <definedName name="BExY2RRJ93MLHNFJH13IQWMYPBHV" hidden="1">#REF!</definedName>
    <definedName name="BExY4GR6AJJLA21CB9EOZ3O0GF11" localSheetId="4" hidden="1">CMR [19]Report!$A$24:$B$24</definedName>
    <definedName name="BExY4GR6AJJLA21CB9EOZ3O0GF11" hidden="1">CMR [19]Report!$A$24:$B$24</definedName>
    <definedName name="BExY514VLF5EXKU5WXIPTQ508BID" localSheetId="4" hidden="1">CMR [19]Report!$A$67:$B$67</definedName>
    <definedName name="BExY514VLF5EXKU5WXIPTQ508BID" hidden="1">CMR [19]Report!$A$67:$B$67</definedName>
    <definedName name="BExY58115NK0FM51SJFT1J4ZGUAK" localSheetId="4" hidden="1">CMR [19]Report!$A$22:$B$22</definedName>
    <definedName name="BExY58115NK0FM51SJFT1J4ZGUAK" hidden="1">CMR [19]Report!$A$22:$B$22</definedName>
    <definedName name="BExZIOS01N03JJPI4BSU92C9TW20" localSheetId="4" hidden="1">Billings for Close [17]Summary!$A$24:$B$24</definedName>
    <definedName name="BExZIOS01N03JJPI4BSU92C9TW20" hidden="1">Billings for Close [17]Summary!$A$24:$B$24</definedName>
    <definedName name="BExZIPOE872E7KE5RR8YYKG4KCI6" localSheetId="4" hidden="1">CMR [19]Report!$A$61:$B$61</definedName>
    <definedName name="BExZIPOE872E7KE5RR8YYKG4KCI6" hidden="1">CMR [19]Report!$A$61:$B$61</definedName>
    <definedName name="BExZJ89CXYZIBXK3EJ5T91F22K5U" localSheetId="4" hidden="1">CMRs - Detailed [18]Rev!$A$40:$B$40</definedName>
    <definedName name="BExZJ89CXYZIBXK3EJ5T91F22K5U" hidden="1">CMRs - Detailed [18]Rev!$A$40:$B$40</definedName>
    <definedName name="BExZKNCWA7WRQWGSXE77EKQ709PP" localSheetId="4" hidden="1">CMRs - Detailed [18]Rev!$A$17:$B$17</definedName>
    <definedName name="BExZKNCWA7WRQWGSXE77EKQ709PP" hidden="1">CMRs - Detailed [18]Rev!$A$17:$B$17</definedName>
    <definedName name="BExZKSLT7SW3VG3QMUZR0A2991H4" localSheetId="4" hidden="1">CMR [19]Report!$A$52:$B$52</definedName>
    <definedName name="BExZKSLT7SW3VG3QMUZR0A2991H4" hidden="1">CMR [19]Report!$A$52:$B$52</definedName>
    <definedName name="BExZMZKMF9TH2M208SRCGNV7D2GG" localSheetId="4" hidden="1">Billings for Close [17]Summary!$A$26:$B$26</definedName>
    <definedName name="BExZMZKMF9TH2M208SRCGNV7D2GG" hidden="1">Billings for Close [17]Summary!$A$26:$B$26</definedName>
    <definedName name="BExZNQ8WTAG5R6889DR31FVHTVBV" localSheetId="4" hidden="1">CMR [19]Report!$A$17:$B$17</definedName>
    <definedName name="BExZNQ8WTAG5R6889DR31FVHTVBV" hidden="1">CMR [19]Report!$A$17:$B$17</definedName>
    <definedName name="BExZNTEAYXH7JB3UCD1PJ75THDP7" localSheetId="4" hidden="1">Billings for [20]Close!$E$3:$F$6</definedName>
    <definedName name="BExZNTEAYXH7JB3UCD1PJ75THDP7" hidden="1">Billings for [20]Close!$E$3:$F$6</definedName>
    <definedName name="BExZNYXTMIUPUY97DJBEQQ7D5XAU" localSheetId="4" hidden="1">CMRs - Detailed [18]Rev!$A$36:$B$36</definedName>
    <definedName name="BExZNYXTMIUPUY97DJBEQQ7D5XAU" hidden="1">CMRs - Detailed [18]Rev!$A$36:$B$36</definedName>
    <definedName name="BExZOWI9992WQUHO5EYQ0MEL3FXW" localSheetId="4" hidden="1">Billings for [20]Close!$E$3:$F$6</definedName>
    <definedName name="BExZOWI9992WQUHO5EYQ0MEL3FXW" hidden="1">Billings for [20]Close!$E$3:$F$6</definedName>
    <definedName name="BExZOZNGBVENJJ89EO0VH0743V2M" localSheetId="4" hidden="1">CMRs - Detailed [18]Rev!$A$38:$B$38</definedName>
    <definedName name="BExZOZNGBVENJJ89EO0VH0743V2M" hidden="1">CMRs - Detailed [18]Rev!$A$38:$B$38</definedName>
    <definedName name="BExZP9ZSLDXKHY1PRG03VD4MXRN8" localSheetId="4" hidden="1">Billings for Close [17]Summary!$A$45:$B$45</definedName>
    <definedName name="BExZP9ZSLDXKHY1PRG03VD4MXRN8" hidden="1">Billings for Close [17]Summary!$A$45:$B$45</definedName>
    <definedName name="BExZRHEVQW8N3MYL2IYCU9QR4N2R" localSheetId="4" hidden="1">CMRs - Detailed [18]Rev!$A$33:$B$33</definedName>
    <definedName name="BExZRHEVQW8N3MYL2IYCU9QR4N2R" hidden="1">CMRs - Detailed [18]Rev!$A$33:$B$33</definedName>
    <definedName name="BExZSG10KB1OLCVT53GGIM1KURU0" localSheetId="4" hidden="1">CMRs - Detailed [18]Rev!$A$37:$B$37</definedName>
    <definedName name="BExZSG10KB1OLCVT53GGIM1KURU0" hidden="1">CMRs - Detailed [18]Rev!$A$37:$B$37</definedName>
    <definedName name="BExZTESMCBMZE7DT2ZY8FU7CPRO1" localSheetId="4" hidden="1">Billings for Close [17]Summary!$A$55:$B$55</definedName>
    <definedName name="BExZTESMCBMZE7DT2ZY8FU7CPRO1" hidden="1">Billings for Close [17]Summary!$A$55:$B$55</definedName>
    <definedName name="BExZVH49MWPQS9JXYES9U9IEYK6W" localSheetId="4" hidden="1">CMR [19]Report!$A$58:$B$58</definedName>
    <definedName name="BExZVH49MWPQS9JXYES9U9IEYK6W" hidden="1">CMR [19]Report!$A$58:$B$58</definedName>
    <definedName name="BExZWJH7500RM46A8KQ98OHWRDD0" localSheetId="4" hidden="1">Billings for Close [17]Summary!$A$34:$B$34</definedName>
    <definedName name="BExZWJH7500RM46A8KQ98OHWRDD0" hidden="1">Billings for Close [17]Summary!$A$34:$B$34</definedName>
    <definedName name="BExZWSX62GYH008AUI3A93RZ8SFK" localSheetId="4" hidden="1">Billings for Close [17]Summary!$A$36:$B$36</definedName>
    <definedName name="BExZWSX62GYH008AUI3A93RZ8SFK" hidden="1">Billings for Close [17]Summary!$A$36:$B$36</definedName>
    <definedName name="BExZY9INA7EO66AFD8UO0495M94V" localSheetId="4" hidden="1">CMR [19]Report!$A$53:$B$53</definedName>
    <definedName name="BExZY9INA7EO66AFD8UO0495M94V" hidden="1">CMR [19]Report!$A$53:$B$53</definedName>
    <definedName name="BExZYERDJA0CG2XWYX5FBU42KG2N" localSheetId="4" hidden="1">CMRs - Detailed [18]Rev!$A$45:$B$45</definedName>
    <definedName name="BExZYERDJA0CG2XWYX5FBU42KG2N" hidden="1">CMRs - Detailed [18]Rev!$A$45:$B$45</definedName>
    <definedName name="BExZYOY862RGKEOK456TS72JR5NP" localSheetId="4" hidden="1">CMR [19]Report!$A$54:$B$54</definedName>
    <definedName name="BExZYOY862RGKEOK456TS72JR5NP" hidden="1">CMR [19]Report!$A$54:$B$54</definedName>
    <definedName name="BExZYP90T4SMMRY1U0ODKHYCSY71" localSheetId="4" hidden="1">Billings for [20]Close!$B$13:$C$65</definedName>
    <definedName name="BExZYP90T4SMMRY1U0ODKHYCSY71" hidden="1">Billings for [20]Close!$B$13:$C$65</definedName>
    <definedName name="BExZZATV3H92E15RUH1W0OABQXOG" localSheetId="4" hidden="1">CMR [19]Report!$A$3:$B$3</definedName>
    <definedName name="BExZZATV3H92E15RUH1W0OABQXOG" hidden="1">CMR [19]Report!$A$3:$B$3</definedName>
    <definedName name="BILL">[22]BILLING!$A$1:$IV$65536</definedName>
    <definedName name="BKLG">[22]BACKLOG!$A$1:$N$65536</definedName>
    <definedName name="BS" localSheetId="4">#REF!</definedName>
    <definedName name="BS">#REF!</definedName>
    <definedName name="BSB">[23]DLBS!$I$3:$I$120</definedName>
    <definedName name="BSC">[23]DLBS!$D$3:$D$120</definedName>
    <definedName name="BSDIST">[24]DLBS!$Z$3:$Z$152</definedName>
    <definedName name="BSEL">[23]DLBS!$J$3:$J$120</definedName>
    <definedName name="BSG">[23]DLBS!$O$3:$O$121</definedName>
    <definedName name="BSH">[24]DLBS!$W$3:$W$152</definedName>
    <definedName name="BSJ">[23]DLBS!$R$3:$R$120</definedName>
    <definedName name="BSQtrly" localSheetId="4">#REF!</definedName>
    <definedName name="BSQtrly">#REF!</definedName>
    <definedName name="BSR">[23]DLBS!$F$3:$F$120</definedName>
    <definedName name="BSRGMBH">[23]DLBS!$S$3:$S$120</definedName>
    <definedName name="BSS">[23]DLBS!$G$3:$G$120</definedName>
    <definedName name="BSSV">[23]DLBS!$H$3:$H$120</definedName>
    <definedName name="BSUS">[23]DLBS!$E$3:$E$120</definedName>
    <definedName name="Budget_Changes_Desc" localSheetId="4">#REF!</definedName>
    <definedName name="Budget_Changes_Desc">#REF!</definedName>
    <definedName name="Button_1">"Overview_of_Retail_Master__Edit__Circuit_City_List"</definedName>
    <definedName name="Button_14">"Overview_of_Retail_Master__Edit__Consolidated_Summary_List"</definedName>
    <definedName name="Button_15">"Overview_of_Retail_Master__Edit__Consolidated_Summary_List"</definedName>
    <definedName name="Button_16">"Overview_of_Retail_Master__Edit__Consolidated_Summary_List1"</definedName>
    <definedName name="Button_17">"Overview_of_Retail_Master__Edit__Consolidated_Summary_List"</definedName>
    <definedName name="Button_18">"Overview_of_Retail_Master__Edit__Consolidated_Summary_List2"</definedName>
    <definedName name="Categories">[25]Dropdown!$A$2:$A$15</definedName>
    <definedName name="CC">[26]CCs!$A$1:$A$13</definedName>
    <definedName name="CF" localSheetId="4">#REF!</definedName>
    <definedName name="CF">#REF!</definedName>
    <definedName name="CFQtrly" localSheetId="4">#REF!</definedName>
    <definedName name="CFQtrly">#REF!</definedName>
    <definedName name="Channel">'[27]DropDown Menu Data'!$C$3:$C$6</definedName>
    <definedName name="Check" localSheetId="4">#REF!</definedName>
    <definedName name="Check">#REF!</definedName>
    <definedName name="CMD" localSheetId="4">#REF!</definedName>
    <definedName name="CMD" localSheetId="1">#REF!</definedName>
    <definedName name="CMD">#REF!</definedName>
    <definedName name="CMD_DISTI" localSheetId="4">#REF!</definedName>
    <definedName name="CMD_DISTI" localSheetId="1">#REF!</definedName>
    <definedName name="CMD_DISTI">#REF!</definedName>
    <definedName name="Commit_Accrual" localSheetId="4">#REF!</definedName>
    <definedName name="Commit_Accrual">#REF!</definedName>
    <definedName name="Company_Name">[28]Data!$B$1</definedName>
    <definedName name="CompanyCode">[29]Location!$A$10:$A$15</definedName>
    <definedName name="Completion_Per">[30]Inputs!$A$4:$A$8</definedName>
    <definedName name="Corrected_Ptr_Ctr_to_P00002" localSheetId="4">#REF!</definedName>
    <definedName name="Corrected_Ptr_Ctr_to_P00002">#REF!</definedName>
    <definedName name="COST_CAPITAL" localSheetId="4">#REF!</definedName>
    <definedName name="COST_CAPITAL" localSheetId="1">#REF!</definedName>
    <definedName name="COST_CAPITAL">#REF!</definedName>
    <definedName name="Costperheadcount" localSheetId="4">#REF!</definedName>
    <definedName name="Costperheadcount">#REF!</definedName>
    <definedName name="couldBe" localSheetId="4">#REF!</definedName>
    <definedName name="couldBe">#REF!</definedName>
    <definedName name="COUNTRIES" localSheetId="4">#REF!</definedName>
    <definedName name="COUNTRIES">#REF!</definedName>
    <definedName name="Country" localSheetId="4">#REF!</definedName>
    <definedName name="Country">#REF!</definedName>
    <definedName name="CP" localSheetId="4">#REF!</definedName>
    <definedName name="CP">#REF!</definedName>
    <definedName name="CPD" localSheetId="4">#REF!</definedName>
    <definedName name="CPD" localSheetId="1">#REF!</definedName>
    <definedName name="CPD">#REF!</definedName>
    <definedName name="cpdgraph" localSheetId="4">#REF!</definedName>
    <definedName name="cpdgraph">#REF!</definedName>
    <definedName name="cpgdetailgraph" localSheetId="4">#REF!</definedName>
    <definedName name="cpgdetailgraph">#REF!</definedName>
    <definedName name="cpggraph" localSheetId="4">#REF!</definedName>
    <definedName name="cpggraph">#REF!</definedName>
    <definedName name="Currency">[29]Location!$A$24:$A$26</definedName>
    <definedName name="Current_Inv._On_Hand">INDIRECT("Business Depot Canada!A1"):INDIRECT("Business Depot Canada!M110")</definedName>
    <definedName name="Current_Quarter">'[31]10-Q BS'!$E$5</definedName>
    <definedName name="CurrentQtrAndYear">'[32]Current Qtr to Seq Qtr'!$D$8</definedName>
    <definedName name="Cust1" localSheetId="4">#REF!</definedName>
    <definedName name="Cust1">#REF!</definedName>
    <definedName name="Cust2" localSheetId="4">#REF!</definedName>
    <definedName name="Cust2">#REF!</definedName>
    <definedName name="Cust3" localSheetId="4">#REF!</definedName>
    <definedName name="Cust3">#REF!</definedName>
    <definedName name="CustDesc">'[33]DropDown Menu Data'!$T$3:$T$98</definedName>
    <definedName name="CustNum" localSheetId="4">#REF!</definedName>
    <definedName name="CustNum">#REF!</definedName>
    <definedName name="CUSTOMER_LIST" localSheetId="4">#REF!</definedName>
    <definedName name="CUSTOMER_LIST">#REF!</definedName>
    <definedName name="cy_net_income" localSheetId="4">#REF!</definedName>
    <definedName name="cy_net_income">#REF!</definedName>
    <definedName name="cy_ret_earn_beg" localSheetId="4">#REF!</definedName>
    <definedName name="cy_ret_earn_beg">#REF!</definedName>
    <definedName name="cy_retained_earnings" localSheetId="4">#REF!</definedName>
    <definedName name="cy_retained_earnings">#REF!</definedName>
    <definedName name="cy_share_equity" localSheetId="4">#REF!</definedName>
    <definedName name="cy_share_equity">#REF!</definedName>
    <definedName name="Cycling">[34]Dropdown!$B$2:$B$10</definedName>
    <definedName name="DAT" localSheetId="4">#REF!</definedName>
    <definedName name="DAT">#REF!</definedName>
    <definedName name="DATA" localSheetId="4">#REF!</definedName>
    <definedName name="DATA">#REF!</definedName>
    <definedName name="data_billqty">[35]Sheet1!$AN$2:$AN$45392</definedName>
    <definedName name="data_doctype">[35]Sheet1!$AD$2:$AD$45392</definedName>
    <definedName name="data_material">[35]Sheet1!$Q$2:$Q$45392</definedName>
    <definedName name="data_priceea">[35]Sheet1!$AP$2:$AP$45392</definedName>
    <definedName name="data_topend">[35]Sheet1!$O$2:$O$45392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21" localSheetId="4">#REF!</definedName>
    <definedName name="DATA21">#REF!</definedName>
    <definedName name="DATA22" localSheetId="4">#REF!</definedName>
    <definedName name="DATA22">#REF!</definedName>
    <definedName name="DATA23" localSheetId="4">#REF!</definedName>
    <definedName name="DATA23">#REF!</definedName>
    <definedName name="DATA24" localSheetId="4">#REF!</definedName>
    <definedName name="DATA24">#REF!</definedName>
    <definedName name="DATA25" localSheetId="4">#REF!</definedName>
    <definedName name="DATA25">#REF!</definedName>
    <definedName name="DATA26" localSheetId="4">#REF!</definedName>
    <definedName name="DATA26">#REF!</definedName>
    <definedName name="DATA27" localSheetId="4">#REF!</definedName>
    <definedName name="DATA27">#REF!</definedName>
    <definedName name="DATA28" localSheetId="4">#REF!</definedName>
    <definedName name="DATA28">#REF!</definedName>
    <definedName name="DATA29" localSheetId="4">#REF!</definedName>
    <definedName name="DATA29">#REF!</definedName>
    <definedName name="DATA3" localSheetId="4">#REF!</definedName>
    <definedName name="DATA3">#REF!</definedName>
    <definedName name="DATA30" localSheetId="4">#REF!</definedName>
    <definedName name="DATA30">#REF!</definedName>
    <definedName name="DATA31" localSheetId="4">#REF!</definedName>
    <definedName name="DATA31">#REF!</definedName>
    <definedName name="DATA32" localSheetId="4">#REF!</definedName>
    <definedName name="DATA32">#REF!</definedName>
    <definedName name="DATA33" localSheetId="4">#REF!</definedName>
    <definedName name="DATA33">#REF!</definedName>
    <definedName name="DATA34" localSheetId="4">#REF!</definedName>
    <definedName name="DATA34">#REF!</definedName>
    <definedName name="DATA35" localSheetId="4">#REF!</definedName>
    <definedName name="DATA35">#REF!</definedName>
    <definedName name="DATA36" localSheetId="4">[36]all!#REF!</definedName>
    <definedName name="DATA36">[36]all!#REF!</definedName>
    <definedName name="DATA37" localSheetId="4">[36]all!#REF!</definedName>
    <definedName name="DATA37">[36]all!#REF!</definedName>
    <definedName name="DATA38" localSheetId="4">[36]all!#REF!</definedName>
    <definedName name="DATA38">[36]all!#REF!</definedName>
    <definedName name="DATA39" localSheetId="4">[36]all!#REF!</definedName>
    <definedName name="DATA39">[36]all!#REF!</definedName>
    <definedName name="Data4" localSheetId="4">#REF!</definedName>
    <definedName name="Data4">#REF!</definedName>
    <definedName name="DATA40" localSheetId="4">[36]all!#REF!</definedName>
    <definedName name="DATA40">[36]all!#REF!</definedName>
    <definedName name="DATA41" localSheetId="4">[36]all!#REF!</definedName>
    <definedName name="DATA41">[36]all!#REF!</definedName>
    <definedName name="DATA42" localSheetId="4">[36]all!#REF!</definedName>
    <definedName name="DATA42">[36]all!#REF!</definedName>
    <definedName name="DATA43" localSheetId="4">[36]all!#REF!</definedName>
    <definedName name="DATA43">[36]all!#REF!</definedName>
    <definedName name="DATA44" localSheetId="4">[36]all!#REF!</definedName>
    <definedName name="DATA44">[36]all!#REF!</definedName>
    <definedName name="DATA5" localSheetId="4">[37]Sheet1!#REF!</definedName>
    <definedName name="DATA5">[37]Sheet1!#REF!</definedName>
    <definedName name="DATA6" localSheetId="4">[37]Sheet1!#REF!</definedName>
    <definedName name="DATA6">[37]Sheet1!#REF!</definedName>
    <definedName name="DATA7" localSheetId="4">#REF!</definedName>
    <definedName name="DATA7">#REF!</definedName>
    <definedName name="DATA8" localSheetId="4">[37]Sheet1!#REF!</definedName>
    <definedName name="DATA8">[37]Sheet1!#REF!</definedName>
    <definedName name="DATA9" localSheetId="4">[37]Sheet1!#REF!</definedName>
    <definedName name="DATA9">[37]Sheet1!#REF!</definedName>
    <definedName name="_xlnm.Database" localSheetId="4">#REF!</definedName>
    <definedName name="_xlnm.Database">#REF!</definedName>
    <definedName name="DataStart" localSheetId="4">#REF!</definedName>
    <definedName name="DataStart">#REF!</definedName>
    <definedName name="dd" localSheetId="4">#REF!</definedName>
    <definedName name="dd">#REF!</definedName>
    <definedName name="DEC">'[38]OCT 1 MRP PUR'!$E$1</definedName>
    <definedName name="December" localSheetId="4">#REF!</definedName>
    <definedName name="December">#REF!</definedName>
    <definedName name="Dell1" localSheetId="4">#REF!</definedName>
    <definedName name="Dell1">#REF!</definedName>
    <definedName name="Dell2" localSheetId="4">#REF!</definedName>
    <definedName name="Dell2">#REF!</definedName>
    <definedName name="Dell3" localSheetId="4">#REF!</definedName>
    <definedName name="Dell3">#REF!</definedName>
    <definedName name="Desktop" localSheetId="4">#REF!</definedName>
    <definedName name="Desktop">#REF!</definedName>
    <definedName name="DetailsPresent">[39]AlliantData!$A$17</definedName>
    <definedName name="DF_GRID_1" localSheetId="4">#REF!</definedName>
    <definedName name="DF_GRID_1">#REF!</definedName>
    <definedName name="DF_GRID_2" localSheetId="4">Blocked and [40]Released!$E$13:$M$238</definedName>
    <definedName name="DF_GRID_2">Blocked and [40]Released!$E$13:$M$238</definedName>
    <definedName name="DF_GRID_3" localSheetId="4">Billings for [20]Close!$E$13:$AG$35182</definedName>
    <definedName name="DF_GRID_3">Billings for [20]Close!$E$13:$AG$35182</definedName>
    <definedName name="DF_GRID_4" localSheetId="4">Return [21]Reserve!$E$13:$M$14</definedName>
    <definedName name="DF_GRID_4">Return [21]Reserve!$E$13:$M$14</definedName>
    <definedName name="DF_GRID_5" localSheetId="4">ECSD D-[41]Terms!$E$13</definedName>
    <definedName name="DF_GRID_5">ECSD D-[41]Terms!$E$13</definedName>
    <definedName name="DF_GRID_6" localSheetId="4">Open [42]CMR!$E$13:$I$19</definedName>
    <definedName name="DF_GRID_6">Open [42]CMR!$E$13:$I$19</definedName>
    <definedName name="Disti" localSheetId="3">#REF!</definedName>
    <definedName name="Disti" localSheetId="4">#REF!</definedName>
    <definedName name="DISTI" localSheetId="1">#REF!</definedName>
    <definedName name="DISTI">#REF!</definedName>
    <definedName name="DistiCustName">'[27]DropDown Menu Data'!$V$3:$V$56</definedName>
    <definedName name="DistiCustNm" localSheetId="4">#REF!</definedName>
    <definedName name="DistiCustNm">#REF!</definedName>
    <definedName name="DM_SERVERNAME">"HTTP://TORCAOSOFT2/"</definedName>
    <definedName name="dollars" localSheetId="4">#REF!</definedName>
    <definedName name="dollars">#REF!</definedName>
    <definedName name="dollars2" localSheetId="4">#REF!</definedName>
    <definedName name="dollars2">#REF!</definedName>
    <definedName name="dollars3" localSheetId="4">#REF!</definedName>
    <definedName name="dollars3">#REF!</definedName>
    <definedName name="dropdown_material">[35]Sheet3!$I$2:$I$1738</definedName>
    <definedName name="dropdown_topend">[35]Sheet3!$A$2:$A$237</definedName>
    <definedName name="Eastern_Europe_Commit" localSheetId="4">#REF!</definedName>
    <definedName name="Eastern_Europe_Commit">#REF!</definedName>
    <definedName name="Eastern_Europe_GAAP" localSheetId="4">#REF!</definedName>
    <definedName name="Eastern_Europe_GAAP">#REF!</definedName>
    <definedName name="Eastern_Europe_Open" localSheetId="4">#REF!</definedName>
    <definedName name="Eastern_Europe_Open">#REF!</definedName>
    <definedName name="Eastern_Europe_Percent_Accrued" localSheetId="4">#REF!</definedName>
    <definedName name="Eastern_Europe_Percent_Accrued">#REF!</definedName>
    <definedName name="ECD_List" localSheetId="4">#REF!</definedName>
    <definedName name="ECD_List">#REF!</definedName>
    <definedName name="el" localSheetId="4">'[43]Cost Center Rollup'!#REF!</definedName>
    <definedName name="el">'[43]Cost Center Rollup'!#REF!</definedName>
    <definedName name="Eligible_Reimbursement" localSheetId="4">#REF!</definedName>
    <definedName name="Eligible_Reimbursement">#REF!</definedName>
    <definedName name="Environment">"Users"</definedName>
    <definedName name="ESP" localSheetId="4">#REF!</definedName>
    <definedName name="ESP">#REF!</definedName>
    <definedName name="EV__CVPARAMS__" hidden="1">"Nested Row!$B$20:$C$41;"</definedName>
    <definedName name="EV__LASTREFTIME__" hidden="1">39099.9744560185</definedName>
    <definedName name="EV__LOCKEDCVW__CAPITAL" hidden="1">"AMOUNT,ASSET,YRPLAN1STPASS,ZRICKHB,USD,2007.TOTAL,PERIODIC,"</definedName>
    <definedName name="EV__LOCKEDCVW__CONTRIBUTION" hidden="1">"ZSAPOH,XFATTL,V107,GRANDTOTAL,ZRICKHB,USD,2009.TOTAL,PERIODIC,"</definedName>
    <definedName name="EV__LOCKEDCVW__ENGINEERING" hidden="1">"ACTUAL,ALLENG,ZRICKHB,ECOST,LC,2003.TOTAL,PERIODIC,"</definedName>
    <definedName name="EV__LOCKEDCVW__HCM" hidden="1">"YRPLAN1STPASS,ALLATI,220520,MSALARY,ATIHEAD,USD,2007.TOTAL,PERIODIC,"</definedName>
    <definedName name="EV__LOCKEDCVW__RATE" hidden="1">"ACTUAL,USD,PLAN,RATEINPUT,2003.TOTAL,PERIODIC,"</definedName>
    <definedName name="EV__LOCKSTATUS__" hidden="1">2</definedName>
    <definedName name="EV__MAXEXPCOLS__" hidden="1">100</definedName>
    <definedName name="EV__MAXEXPROWS__" hidden="1">5000</definedName>
    <definedName name="EV__WBEVMODE__" hidden="1">0</definedName>
    <definedName name="EV__WBREFOPTIONS__" hidden="1">134217728</definedName>
    <definedName name="EV__WBVERSION__" hidden="1">0</definedName>
    <definedName name="EV__WSINFO__" hidden="1">"everest!2#"</definedName>
    <definedName name="exchange" localSheetId="4">#REF!</definedName>
    <definedName name="exchange">#REF!</definedName>
    <definedName name="Exclusions">[44]Exclusions!$A:$A</definedName>
    <definedName name="ExpansionFlags" localSheetId="4">#REF!</definedName>
    <definedName name="ExpansionFlags">#REF!</definedName>
    <definedName name="ExpCC" localSheetId="4">#REF!</definedName>
    <definedName name="ExpCC">#REF!</definedName>
    <definedName name="Expense" localSheetId="4">#REF!</definedName>
    <definedName name="Expense">#REF!</definedName>
    <definedName name="_xlnm.Extract" localSheetId="4">#REF!</definedName>
    <definedName name="_xlnm.Extract">#REF!</definedName>
    <definedName name="FA" localSheetId="4">#REF!</definedName>
    <definedName name="FA">#REF!</definedName>
    <definedName name="Feb_07_Total">'[45]Released CMRs this month'!$E$441</definedName>
    <definedName name="February" localSheetId="4">#REF!</definedName>
    <definedName name="February">#REF!</definedName>
    <definedName name="FFix">'[46]Reference Table'!$A$13:$A$17</definedName>
    <definedName name="FileInfo" localSheetId="4">#REF!</definedName>
    <definedName name="FileInfo">#REF!</definedName>
    <definedName name="Finished_goods">'[31]Historical Data'!$A$21:$IV$21</definedName>
    <definedName name="FirstRow" localSheetId="4">#REF!</definedName>
    <definedName name="FirstRow">#REF!</definedName>
    <definedName name="FirstWorkWeek" localSheetId="4">#REF!</definedName>
    <definedName name="FirstWorkWeek">#REF!</definedName>
    <definedName name="Format" localSheetId="4">#REF!</definedName>
    <definedName name="Format">#REF!</definedName>
    <definedName name="found">[47]Rebate!$A$7:$E$238</definedName>
    <definedName name="FS" localSheetId="4">#REF!</definedName>
    <definedName name="FS">#REF!</definedName>
    <definedName name="FX_AVERAGE" localSheetId="4">#REF!</definedName>
    <definedName name="FX_AVERAGE">#REF!</definedName>
    <definedName name="FX_COGS" localSheetId="4">#REF!</definedName>
    <definedName name="FX_COGS">#REF!</definedName>
    <definedName name="FX_INVTY" localSheetId="4">#REF!</definedName>
    <definedName name="FX_INVTY">#REF!</definedName>
    <definedName name="FX_MONTHEND" localSheetId="4">#REF!</definedName>
    <definedName name="FX_MONTHEND">#REF!</definedName>
    <definedName name="GAAP_Accrual" localSheetId="4">#REF!</definedName>
    <definedName name="GAAP_Accrual">#REF!</definedName>
    <definedName name="GB" localSheetId="4">#REF!</definedName>
    <definedName name="GB">#REF!</definedName>
    <definedName name="GeoName" localSheetId="4">#REF!</definedName>
    <definedName name="GeoName">#REF!</definedName>
    <definedName name="GP" localSheetId="4">#REF!</definedName>
    <definedName name="GP">#REF!</definedName>
    <definedName name="GPBS">[23]DLBS!$B$3:$B$120</definedName>
    <definedName name="GPBS1">[48]DLBS!$B$3:$B$119</definedName>
    <definedName name="GPIS">[23]DLIS!$B$3:$B$85</definedName>
    <definedName name="Greater_China_Commit" localSheetId="4">#REF!</definedName>
    <definedName name="Greater_China_Commit">#REF!</definedName>
    <definedName name="Greater_China_GAAP" localSheetId="4">#REF!</definedName>
    <definedName name="Greater_China_GAAP">#REF!</definedName>
    <definedName name="Greater_China_Open" localSheetId="4">#REF!</definedName>
    <definedName name="Greater_China_Open">#REF!</definedName>
    <definedName name="Greater_China_Percent_Accrued" localSheetId="4">#REF!</definedName>
    <definedName name="Greater_China_Percent_Accrued">#REF!</definedName>
    <definedName name="GroupingIS" localSheetId="4">#REF!</definedName>
    <definedName name="GroupingIS">#REF!</definedName>
    <definedName name="gsADPCategory">"Demand Collection Tool"</definedName>
    <definedName name="gsADPPortfolio">"OOC"</definedName>
    <definedName name="gsADPRepository">"MMBP"</definedName>
    <definedName name="Header" localSheetId="4">#REF!</definedName>
    <definedName name="Header">#REF!</definedName>
    <definedName name="Historical_Dates">'[31]Historical Data'!$A$4:$IV$4</definedName>
    <definedName name="HT" localSheetId="4">#REF!</definedName>
    <definedName name="HT">#REF!</definedName>
    <definedName name="IGP">25</definedName>
    <definedName name="India_Commit" localSheetId="4">#REF!</definedName>
    <definedName name="India_Commit">#REF!</definedName>
    <definedName name="India_GAAP" localSheetId="4">#REF!</definedName>
    <definedName name="India_GAAP">#REF!</definedName>
    <definedName name="India_Open" localSheetId="4">#REF!</definedName>
    <definedName name="India_Open">#REF!</definedName>
    <definedName name="India_Percent_Accrued" localSheetId="4">#REF!</definedName>
    <definedName name="India_Percent_Accrued">#REF!</definedName>
    <definedName name="InitialCell" localSheetId="4">#REF!</definedName>
    <definedName name="InitialCell">#REF!</definedName>
    <definedName name="ISB">[23]DLIS!$F$3:$F$85</definedName>
    <definedName name="ISC">[23]DLIS!$D$3:$D$85</definedName>
    <definedName name="ISDIST">[24]DLIS!$Z$3:$Z$108</definedName>
    <definedName name="ISDLDATA" localSheetId="4">#REF!</definedName>
    <definedName name="ISDLDATA">#REF!</definedName>
    <definedName name="ISEL">[23]DLIS!$G$3:$G$85</definedName>
    <definedName name="ISG">[23]DLIS!$P$3:$P$85</definedName>
    <definedName name="ISR">[23]DLIS!$K$3:$K$85</definedName>
    <definedName name="ISRGMBH">[23]DLIS!$S$3:$S$85</definedName>
    <definedName name="ISS">[23]DLIS!$E$3:$E$85</definedName>
    <definedName name="ISSV">[23]DLIS!$L$3:$L$85</definedName>
    <definedName name="IsTemplate" localSheetId="4">Yes</definedName>
    <definedName name="IsTemplate">Yes</definedName>
    <definedName name="ISUS">[23]DLIS!$J$3:$J$85</definedName>
    <definedName name="January" localSheetId="4">#REF!</definedName>
    <definedName name="January">#REF!</definedName>
    <definedName name="Japan_Commit" localSheetId="4">#REF!</definedName>
    <definedName name="Japan_Commit">#REF!</definedName>
    <definedName name="Japan_GAAP" localSheetId="4">#REF!</definedName>
    <definedName name="Japan_GAAP">#REF!</definedName>
    <definedName name="Japan_Open" localSheetId="4">#REF!</definedName>
    <definedName name="Japan_Open">#REF!</definedName>
    <definedName name="Japan_Percent_Accrued" localSheetId="4">#REF!</definedName>
    <definedName name="Japan_Percent_Accrued">#REF!</definedName>
    <definedName name="JEType" localSheetId="4">#REF!</definedName>
    <definedName name="JEType">#REF!</definedName>
    <definedName name="jhkjkkjn">[49]DLIS!$D$3:$D$99</definedName>
    <definedName name="JNL_SUM" localSheetId="4">#REF!</definedName>
    <definedName name="JNL_SUM">#REF!</definedName>
    <definedName name="Jo_Ann_Enrollment_Report" localSheetId="4">#REF!</definedName>
    <definedName name="Jo_Ann_Enrollment_Report">#REF!</definedName>
    <definedName name="Journal" localSheetId="4">#REF!</definedName>
    <definedName name="Journal">#REF!</definedName>
    <definedName name="journal_print" localSheetId="4">#REF!</definedName>
    <definedName name="journal_print">#REF!</definedName>
    <definedName name="Journallist" localSheetId="4">#REF!</definedName>
    <definedName name="Journallist">#REF!</definedName>
    <definedName name="Journallist2" localSheetId="4">#REF!</definedName>
    <definedName name="Journallist2">#REF!</definedName>
    <definedName name="July" localSheetId="4">#REF!</definedName>
    <definedName name="July">#REF!</definedName>
    <definedName name="June" localSheetId="4">#REF!</definedName>
    <definedName name="June">#REF!</definedName>
    <definedName name="K2_WBEVMODE" hidden="1">0</definedName>
    <definedName name="khu">[49]DLBS!$B$3:$B$135</definedName>
    <definedName name="Korea_Commit" localSheetId="4">#REF!</definedName>
    <definedName name="Korea_Commit">#REF!</definedName>
    <definedName name="Korea_GAAP" localSheetId="4">#REF!</definedName>
    <definedName name="Korea_GAAP">#REF!</definedName>
    <definedName name="Korea_Open" localSheetId="4">#REF!</definedName>
    <definedName name="Korea_Open">#REF!</definedName>
    <definedName name="Korea_Percent_Accrued" localSheetId="4">#REF!</definedName>
    <definedName name="Korea_Percent_Accrued">#REF!</definedName>
    <definedName name="Latin_America_Commit" localSheetId="4">#REF!</definedName>
    <definedName name="Latin_America_Commit">#REF!</definedName>
    <definedName name="Latin_America_GAAP" localSheetId="4">#REF!</definedName>
    <definedName name="Latin_America_GAAP">#REF!</definedName>
    <definedName name="Latin_America_Open" localSheetId="4">#REF!</definedName>
    <definedName name="Latin_America_Open">#REF!</definedName>
    <definedName name="Latin_America_Percent_Accrued" localSheetId="4">#REF!</definedName>
    <definedName name="Latin_America_Percent_Accrued">#REF!</definedName>
    <definedName name="LeadershipAdjustFactor">[50]Assumptions!$B$29:$B$31</definedName>
    <definedName name="Litigation1">[51]Sheet1!$A$1:$A$2</definedName>
    <definedName name="Location">[29]Location!$A$3:$A$6</definedName>
    <definedName name="LowerRight" localSheetId="4">#REF!</definedName>
    <definedName name="LowerRight">#REF!</definedName>
    <definedName name="LPD" localSheetId="4">#REF!</definedName>
    <definedName name="LPD" localSheetId="1">#REF!</definedName>
    <definedName name="LPD">#REF!</definedName>
    <definedName name="lpdgraph" localSheetId="4">#REF!</definedName>
    <definedName name="lpdgraph">#REF!</definedName>
    <definedName name="LS" localSheetId="4">'[52]Exhibit Q'!#REF!</definedName>
    <definedName name="LS">'[52]Exhibit Q'!#REF!</definedName>
    <definedName name="Main" localSheetId="4">#REF!</definedName>
    <definedName name="Main">#REF!</definedName>
    <definedName name="Main_mandy">'[53]By Chnl , Bd Type (000)bfr comb'!$A$3:$AG$75</definedName>
    <definedName name="Main_WL">'[53]By Terri af combo &amp; rma rc (WL)'!$D$116:$M$132</definedName>
    <definedName name="March" localSheetId="4">#REF!</definedName>
    <definedName name="March">#REF!</definedName>
    <definedName name="Marketing_Regions">[30]Inputs!$B$4:$B$15</definedName>
    <definedName name="Material">'[27]DropDown Menu Data'!$K$3:$K$28</definedName>
    <definedName name="May" localSheetId="4">#REF!</definedName>
    <definedName name="May">#REF!</definedName>
    <definedName name="ME_date">[28]Data!$B$3</definedName>
    <definedName name="memorygraph" localSheetId="4">#REF!</definedName>
    <definedName name="memorygraph">#REF!</definedName>
    <definedName name="Mobile" localSheetId="4">#REF!</definedName>
    <definedName name="Mobile">#REF!</definedName>
    <definedName name="Motor_Sports">[25]Dropdown!$A$2:$A$4</definedName>
    <definedName name="mpparts" localSheetId="4">#REF!</definedName>
    <definedName name="mpparts">#REF!</definedName>
    <definedName name="Name1" localSheetId="4">#REF!</definedName>
    <definedName name="Name1">#REF!</definedName>
    <definedName name="new" localSheetId="4">#REF!</definedName>
    <definedName name="new">#REF!</definedName>
    <definedName name="North_America_Commit" localSheetId="4">#REF!</definedName>
    <definedName name="North_America_Commit">#REF!</definedName>
    <definedName name="North_America_GAAP" localSheetId="4">#REF!</definedName>
    <definedName name="North_America_GAAP">#REF!</definedName>
    <definedName name="North_America_Open" localSheetId="4">#REF!</definedName>
    <definedName name="North_America_Open">#REF!</definedName>
    <definedName name="North_America_Percent_Accrued" localSheetId="4">#REF!</definedName>
    <definedName name="North_America_Percent_Accrued">#REF!</definedName>
    <definedName name="note2" localSheetId="4">#REF!</definedName>
    <definedName name="note2">#REF!</definedName>
    <definedName name="note3" localSheetId="4">#REF!</definedName>
    <definedName name="note3">#REF!</definedName>
    <definedName name="November" localSheetId="4">#REF!</definedName>
    <definedName name="November">#REF!</definedName>
    <definedName name="npdgraph" localSheetId="4">#REF!</definedName>
    <definedName name="npdgraph">#REF!</definedName>
    <definedName name="NumofReport">2</definedName>
    <definedName name="October" localSheetId="4">#REF!</definedName>
    <definedName name="October">#REF!</definedName>
    <definedName name="OEM" localSheetId="4">#REF!</definedName>
    <definedName name="OEM">#REF!</definedName>
    <definedName name="OEMcusname1">'[54]DropDown Menu Data'!$T$3:$T$98</definedName>
    <definedName name="OEMCustName">'[27]DropDown Menu Data'!$T$3:$T$98</definedName>
    <definedName name="OrderReasons" localSheetId="4">#REF!</definedName>
    <definedName name="OrderReasons">#REF!</definedName>
    <definedName name="Overview_of_Retail_Master__Edit__Consolidated_Summary_List" localSheetId="4">#REF!</definedName>
    <definedName name="Overview_of_Retail_Master__Edit__Consolidated_Summary_List">#REF!</definedName>
    <definedName name="Overview_of_Retail_Master__Edit__Consolidated_Summary_List1" localSheetId="4">#REF!</definedName>
    <definedName name="Overview_of_Retail_Master__Edit__Consolidated_Summary_List1">#REF!</definedName>
    <definedName name="Overview_of_Retail_Master__Edit__Consolidated_Summary_List2" localSheetId="4">#REF!</definedName>
    <definedName name="Overview_of_Retail_Master__Edit__Consolidated_Summary_List2">#REF!</definedName>
    <definedName name="Partner">'[55]Dropdown Menus'!$G$3:$G$63</definedName>
    <definedName name="PC" localSheetId="4">#REF!</definedName>
    <definedName name="PC">#REF!</definedName>
    <definedName name="Percent_Accrued" localSheetId="4">#REF!</definedName>
    <definedName name="Percent_Accrued">#REF!</definedName>
    <definedName name="PeriodType" localSheetId="4">#REF!</definedName>
    <definedName name="PeriodType">#REF!</definedName>
    <definedName name="ph1look">'[56]PRODH Lookup'!$D$17:$E$19</definedName>
    <definedName name="ph2look">'[56]PRODH Lookup'!$D$23:$E$31</definedName>
    <definedName name="ph4look">'[56]PRODH Lookup'!$D$44:$E$62</definedName>
    <definedName name="ph5look">'[56]PRODH Lookup'!$D$67:$E$71</definedName>
    <definedName name="ph6look">'[56]PRODH Lookup'!$D$75:$E$78</definedName>
    <definedName name="ph7look">'[56]PRODH Lookup'!$D$82:$E$83</definedName>
    <definedName name="ph8look">'[56]PRODH Lookup'!$D$87:$E$93</definedName>
    <definedName name="ph9look">'[56]PRODH Lookup'!$D$97:$E$98</definedName>
    <definedName name="phlevel1">'[56]PRODH Lookup'!$D$17:$D$19</definedName>
    <definedName name="phlevel2">'[56]PRODH Lookup'!$D$23:$D$31</definedName>
    <definedName name="phlevel4">'[56]PRODH Lookup'!$D$44:$D$62</definedName>
    <definedName name="phlevel5">'[56]PRODH Lookup'!$D$67:$D$71</definedName>
    <definedName name="phlevel6">'[56]PRODH Lookup'!$D$75:$D$78</definedName>
    <definedName name="phlevel7">'[56]PRODH Lookup'!$D$82:$D$83</definedName>
    <definedName name="phlevel8">'[56]PRODH Lookup'!$D$87:$D$93</definedName>
    <definedName name="phlevel9">'[56]PRODH Lookup'!$D$97:$D$98</definedName>
    <definedName name="Pivot_Data" localSheetId="4">#REF!</definedName>
    <definedName name="Pivot_Data">#REF!</definedName>
    <definedName name="pivot200507" localSheetId="4">#REF!</definedName>
    <definedName name="pivot200507">#REF!</definedName>
    <definedName name="pivot200508" localSheetId="4">#REF!</definedName>
    <definedName name="pivot200508">#REF!</definedName>
    <definedName name="PlusMinusToUse" localSheetId="4">#REF!</definedName>
    <definedName name="PlusMinusToUse">#REF!</definedName>
    <definedName name="PNL" localSheetId="4">#REF!</definedName>
    <definedName name="PNL">#REF!</definedName>
    <definedName name="PO_Concatenation_Field">'[57]List of POs'!$A$2:$A$60</definedName>
    <definedName name="PO_Number" localSheetId="4">#REF!</definedName>
    <definedName name="PO_Number">#REF!</definedName>
    <definedName name="price" localSheetId="4">#REF!</definedName>
    <definedName name="price">#REF!</definedName>
    <definedName name="_xlnm.Print_Area" localSheetId="3">'Non-GAAP Items (ASC 605)'!$B$1:$T$81</definedName>
    <definedName name="_xlnm.Print_Area" localSheetId="4">'Non-GAAP Items (ASC 606)'!$B$1:$T$81</definedName>
    <definedName name="_xlnm.Print_Area" localSheetId="1">Tables!$B$1:$V$286</definedName>
    <definedName name="_xlnm.Print_Area">#REF!</definedName>
    <definedName name="PRINT_AREA_MI" localSheetId="4">#REF!</definedName>
    <definedName name="PRINT_AREA_MI">#REF!</definedName>
    <definedName name="PriorPeriodType" localSheetId="4">#REF!</definedName>
    <definedName name="PriorPeriodType">#REF!</definedName>
    <definedName name="PriorSequencialQtr">'[32]Getting Started'!$F$8</definedName>
    <definedName name="PriorYearQtr">'[32]Current Qtr to Seq Qtr'!$F$8</definedName>
    <definedName name="Prnt_mon_compare" localSheetId="4">#REF!</definedName>
    <definedName name="Prnt_mon_compare">#REF!</definedName>
    <definedName name="Prnt_wk_mon" localSheetId="4">#REF!</definedName>
    <definedName name="Prnt_wk_mon">#REF!</definedName>
    <definedName name="Product__Material" localSheetId="4">#REF!</definedName>
    <definedName name="Product__Material">#REF!</definedName>
    <definedName name="Product_LU">[58]FM_Product_List!$A$2:$A$161</definedName>
    <definedName name="Productdata" localSheetId="4">#REF!</definedName>
    <definedName name="Productdata">#REF!</definedName>
    <definedName name="ProductNo">'[29]PC_Mat #'!$E$17:$E$26</definedName>
    <definedName name="ProfitCenter">'[29]PC_Mat #'!$F$2:$F$12</definedName>
    <definedName name="py_net_income" localSheetId="4">#REF!</definedName>
    <definedName name="py_net_income">#REF!</definedName>
    <definedName name="py_ret_earn_beg" localSheetId="4">#REF!</definedName>
    <definedName name="py_ret_earn_beg">#REF!</definedName>
    <definedName name="py_retained_earnings" localSheetId="4">#REF!</definedName>
    <definedName name="py_retained_earnings">#REF!</definedName>
    <definedName name="py_share_equity" localSheetId="4">#REF!</definedName>
    <definedName name="py_share_equity">#REF!</definedName>
    <definedName name="qqq">'[59]DropDown Menu Data'!$V$3:$V$81</definedName>
    <definedName name="qtr">[60]Instruct!$D$18</definedName>
    <definedName name="Qtr_Dollar" localSheetId="4">#REF!</definedName>
    <definedName name="Qtr_Dollar">#REF!</definedName>
    <definedName name="qtr_table">[60]Table!$B$4:$C$8</definedName>
    <definedName name="QtrPercentage" localSheetId="4">#REF!</definedName>
    <definedName name="QtrPercentage">#REF!</definedName>
    <definedName name="QtrToMonth" localSheetId="4">'[61]PC Contribution Statement'!#REF!</definedName>
    <definedName name="QtrToMonth">'[61]PC Contribution Statement'!#REF!</definedName>
    <definedName name="QtrToPlusMinus" localSheetId="4">#REF!</definedName>
    <definedName name="QtrToPlusMinus">#REF!</definedName>
    <definedName name="QtrToThreeMonths" localSheetId="4">#REF!</definedName>
    <definedName name="QtrToThreeMonths">#REF!</definedName>
    <definedName name="Quarter_1" localSheetId="4">#REF!</definedName>
    <definedName name="Quarter_1">#REF!</definedName>
    <definedName name="Quarter_2" localSheetId="4">#REF!</definedName>
    <definedName name="Quarter_2">#REF!</definedName>
    <definedName name="Quarter_3" localSheetId="4">#REF!</definedName>
    <definedName name="Quarter_3">#REF!</definedName>
    <definedName name="Quarter_4" localSheetId="4">#REF!</definedName>
    <definedName name="Quarter_4">#REF!</definedName>
    <definedName name="Query6" localSheetId="4">#REF!</definedName>
    <definedName name="Query6">#REF!</definedName>
    <definedName name="Radeon9000Bd">'[62]Product Data'!$A$24:$A$30,'[62]Product Data'!$C$24:$G$30</definedName>
    <definedName name="Radeon9700Bd">'[62]Product Data'!$I$24:$I$30,'[62]Product Data'!$K$24:$O$30</definedName>
    <definedName name="Raw_materials">'[31]Historical Data'!$A$19:$IV$19</definedName>
    <definedName name="RawData" localSheetId="4">#REF!</definedName>
    <definedName name="RawData">#REF!</definedName>
    <definedName name="reason" localSheetId="4">#REF!</definedName>
    <definedName name="reason">#REF!</definedName>
    <definedName name="RebateName" localSheetId="4">#REF!</definedName>
    <definedName name="RebateName">#REF!</definedName>
    <definedName name="Regions">'[27]DropDown Menu Data'!$E$3:$E$13</definedName>
    <definedName name="REPORT_VERSION">[63]List!$I$4:$J$5</definedName>
    <definedName name="Report1">"OOC_Cust"</definedName>
    <definedName name="Report2">"OOC_Sku"</definedName>
    <definedName name="ReportName" localSheetId="4">OOC</definedName>
    <definedName name="ReportName">OOC</definedName>
    <definedName name="Reserve">[29]Location!$A$19:$A$20</definedName>
    <definedName name="ResourcePlanName">[50]Sheet1!$A$1:$A$11</definedName>
    <definedName name="Reverse" localSheetId="4">#REF!</definedName>
    <definedName name="Reverse">#REF!</definedName>
    <definedName name="Risk" localSheetId="4">#REF!</definedName>
    <definedName name="Risk">#REF!</definedName>
    <definedName name="Risk2" localSheetId="4">#REF!</definedName>
    <definedName name="Risk2">#REF!</definedName>
    <definedName name="Rounding_Control" localSheetId="4">#REF!</definedName>
    <definedName name="Rounding_Control">#REF!</definedName>
    <definedName name="RowAboveData" localSheetId="4">#REF!</definedName>
    <definedName name="RowAboveData">#REF!</definedName>
    <definedName name="RowBelowData" localSheetId="4">#REF!</definedName>
    <definedName name="RowBelowData">#REF!</definedName>
    <definedName name="rshao" localSheetId="4">'[64]M01 - Debt Rollforward'!#REF!</definedName>
    <definedName name="rshao">'[64]M01 - Debt Rollforward'!#REF!</definedName>
    <definedName name="RunReport1">TRUE</definedName>
    <definedName name="RunReport2">TRUE</definedName>
    <definedName name="RV350_range_1_begin" localSheetId="4">#REF!</definedName>
    <definedName name="RV350_range_1_begin">#REF!</definedName>
    <definedName name="RV350_range_1_end" localSheetId="4">#REF!</definedName>
    <definedName name="RV350_range_1_end">#REF!</definedName>
    <definedName name="RV350_range_2_begin" localSheetId="4">#REF!</definedName>
    <definedName name="RV350_range_2_begin">#REF!</definedName>
    <definedName name="RV350_range_2_end" localSheetId="4">#REF!</definedName>
    <definedName name="RV350_range_2_end">#REF!</definedName>
    <definedName name="RV350_range_3_begin" localSheetId="4">#REF!</definedName>
    <definedName name="RV350_range_3_begin">#REF!</definedName>
    <definedName name="RV350_range_3_end" localSheetId="4">#REF!</definedName>
    <definedName name="RV350_range_3_end">#REF!</definedName>
    <definedName name="s" localSheetId="4">#REF!</definedName>
    <definedName name="s">#REF!</definedName>
    <definedName name="Salaries" localSheetId="4">'[4]230733-1006701 closed'!#REF!</definedName>
    <definedName name="Salaries">'[4]230733-1006701 closed'!#REF!</definedName>
    <definedName name="Sales">[65]Input!$B$4</definedName>
    <definedName name="Sales_analysis_by_product" localSheetId="4">'[66]Q4 ''000 (FS)-not used '!#REF!</definedName>
    <definedName name="Sales_analysis_by_product">'[66]Q4 ''000 (FS)-not used '!#REF!</definedName>
    <definedName name="Sales_Channels_multiple_channel_cust_pn_assign_List" localSheetId="4">'[67]multiple channel cust pn assign'!#REF!</definedName>
    <definedName name="Sales_Channels_multiple_channel_cust_pn_assign_List">'[67]multiple channel cust pn assign'!#REF!</definedName>
    <definedName name="SalesDistrict">[29]Region!$D$3:$D$13</definedName>
    <definedName name="SalesDocType" localSheetId="4">#REF!</definedName>
    <definedName name="SalesDocType">#REF!</definedName>
    <definedName name="sap">[68]Detail!$A$12:$I$154</definedName>
    <definedName name="SAPBEXhrIndnt" hidden="1">"Wide"</definedName>
    <definedName name="SAPBEXrevision" hidden="1">1</definedName>
    <definedName name="SAPBEXsysID" hidden="1">"BWP"</definedName>
    <definedName name="SAPBEXwbID" hidden="1">"D3K7N0ARKS6XEPSF2BVFU5VZX"</definedName>
    <definedName name="sapphire" localSheetId="4">#REF!</definedName>
    <definedName name="sapphire">#REF!</definedName>
    <definedName name="SAPsysID" hidden="1">"708C5W7SBKP804JT78WJ0JNKI"</definedName>
    <definedName name="SAPwbID" hidden="1">"ARS"</definedName>
    <definedName name="Scaling" localSheetId="4">'[69]Rev &amp; GM by Divison - Yearly'!#REF!</definedName>
    <definedName name="Scaling">'[69]Rev &amp; GM by Divison - Yearly'!#REF!</definedName>
    <definedName name="Schedule">'[70]Consolidated schedule'!$CN$8:$CS$81</definedName>
    <definedName name="Segment">'[27]DropDown Menu Data'!$H$3:$H$7</definedName>
    <definedName name="September" localSheetId="4">#REF!</definedName>
    <definedName name="September">#REF!</definedName>
    <definedName name="SERVERNAME" localSheetId="4">[69]CONVERSION!#REF!</definedName>
    <definedName name="SERVERNAME">[69]CONVERSION!#REF!</definedName>
    <definedName name="SheetName1">"""Geography"""</definedName>
    <definedName name="SheetName2">"""Geography"""</definedName>
    <definedName name="SoldTo_List" localSheetId="4">#REF!</definedName>
    <definedName name="SoldTo_List">#REF!</definedName>
    <definedName name="South_Asia_Commit" localSheetId="4">#REF!</definedName>
    <definedName name="South_Asia_Commit">#REF!</definedName>
    <definedName name="South_Asia_GAAP" localSheetId="4">#REF!</definedName>
    <definedName name="South_Asia_GAAP">#REF!</definedName>
    <definedName name="South_Asia_Open" localSheetId="4">#REF!</definedName>
    <definedName name="South_Asia_Open">#REF!</definedName>
    <definedName name="South_Asia_Percent_Accrued" localSheetId="4">#REF!</definedName>
    <definedName name="South_Asia_Percent_Accrued">#REF!</definedName>
    <definedName name="split" localSheetId="4">#REF!</definedName>
    <definedName name="split">#REF!</definedName>
    <definedName name="sss">'[59]DropDown Menu Data'!$K$3:$K$20</definedName>
    <definedName name="Submission" localSheetId="4">#REF!</definedName>
    <definedName name="Submission">#REF!</definedName>
    <definedName name="sum" localSheetId="4">#REF!</definedName>
    <definedName name="sum">#REF!</definedName>
    <definedName name="Summary" localSheetId="4">#REF!</definedName>
    <definedName name="Summary">#REF!</definedName>
    <definedName name="Sun_Q107" localSheetId="4">#REF!</definedName>
    <definedName name="Sun_Q107">#REF!</definedName>
    <definedName name="Sun_Q207" localSheetId="4">#REF!</definedName>
    <definedName name="Sun_Q207">#REF!</definedName>
    <definedName name="Sun_Q306" localSheetId="4">#REF!</definedName>
    <definedName name="Sun_Q306">#REF!</definedName>
    <definedName name="Sun_Q307" localSheetId="4">#REF!</definedName>
    <definedName name="Sun_Q307">#REF!</definedName>
    <definedName name="Sun_Q406" localSheetId="4">#REF!</definedName>
    <definedName name="Sun_Q406">#REF!</definedName>
    <definedName name="Sun_Q407" localSheetId="4">#REF!</definedName>
    <definedName name="Sun_Q407">#REF!</definedName>
    <definedName name="t" localSheetId="4">#REF!</definedName>
    <definedName name="t">#REF!</definedName>
    <definedName name="Tb">[71]TB!$F$6:$I$180</definedName>
    <definedName name="Terri_FA" localSheetId="4">#REF!</definedName>
    <definedName name="Terri_FA">#REF!</definedName>
    <definedName name="Terri_main" localSheetId="4">#REF!</definedName>
    <definedName name="Terri_main">#REF!</definedName>
    <definedName name="TEST" localSheetId="4">'[72]2002.11'!#REF!</definedName>
    <definedName name="TEST">'[72]2002.11'!#REF!</definedName>
    <definedName name="TEST0" localSheetId="3">#REF!</definedName>
    <definedName name="TEST0" localSheetId="4">#REF!</definedName>
    <definedName name="TEST0" localSheetId="1">#REF!</definedName>
    <definedName name="TEST0">#REF!</definedName>
    <definedName name="TEST1" localSheetId="4">#REF!</definedName>
    <definedName name="TEST1" localSheetId="1">#REF!</definedName>
    <definedName name="TEST1">#REF!</definedName>
    <definedName name="TEST14" localSheetId="4">'[72]2002.11'!#REF!</definedName>
    <definedName name="TEST14">'[72]2002.11'!#REF!</definedName>
    <definedName name="TEST18" localSheetId="4">'[72]2002.11'!#REF!</definedName>
    <definedName name="TEST18">'[72]2002.11'!#REF!</definedName>
    <definedName name="TEST2" localSheetId="3">#REF!</definedName>
    <definedName name="TEST2" localSheetId="4">#REF!</definedName>
    <definedName name="TEST2" localSheetId="1">#REF!</definedName>
    <definedName name="TEST2">#REF!</definedName>
    <definedName name="TEST3" localSheetId="4">#REF!</definedName>
    <definedName name="TEST3" localSheetId="1">#REF!</definedName>
    <definedName name="TEST3">#REF!</definedName>
    <definedName name="TEST4" localSheetId="4">#REF!</definedName>
    <definedName name="TEST4" localSheetId="1">#REF!</definedName>
    <definedName name="TEST4">#REF!</definedName>
    <definedName name="TEST5" localSheetId="4">#REF!</definedName>
    <definedName name="TEST5" localSheetId="1">#REF!</definedName>
    <definedName name="TEST5">#REF!</definedName>
    <definedName name="TEST6" localSheetId="4">#REF!</definedName>
    <definedName name="TEST6" localSheetId="1">#REF!</definedName>
    <definedName name="TEST6">#REF!</definedName>
    <definedName name="TEST7" localSheetId="4">#REF!</definedName>
    <definedName name="TEST7">#REF!</definedName>
    <definedName name="TESTHKEY" localSheetId="4">#REF!</definedName>
    <definedName name="TESTHKEY" localSheetId="1">#REF!</definedName>
    <definedName name="TESTHKEY">#REF!</definedName>
    <definedName name="TESTKEYS" localSheetId="4">#REF!</definedName>
    <definedName name="TESTKEYS" localSheetId="1">#REF!</definedName>
    <definedName name="TESTKEYS">#REF!</definedName>
    <definedName name="TESTVKEY" localSheetId="4">#REF!</definedName>
    <definedName name="TESTVKEY" localSheetId="1">#REF!</definedName>
    <definedName name="TESTVKEY">#REF!</definedName>
    <definedName name="TONY" localSheetId="4">#REF!</definedName>
    <definedName name="TONY">#REF!</definedName>
    <definedName name="Total_Potential_Claim_Amount" localSheetId="4">#REF!</definedName>
    <definedName name="Total_Potential_Claim_Amount">#REF!</definedName>
    <definedName name="Total1" localSheetId="4">#REF!</definedName>
    <definedName name="Total1">#REF!</definedName>
    <definedName name="Total2" localSheetId="4">#REF!</definedName>
    <definedName name="Total2">#REF!</definedName>
    <definedName name="Total3" localSheetId="4">#REF!</definedName>
    <definedName name="Total3">#REF!</definedName>
    <definedName name="TransferStatus">'[73]Fund Bdgts'!$A$34:$A$39</definedName>
    <definedName name="trusted" localSheetId="4">#REF!</definedName>
    <definedName name="trusted">#REF!</definedName>
    <definedName name="UpperLeft" localSheetId="4">#REF!</definedName>
    <definedName name="UpperLeft">#REF!</definedName>
    <definedName name="USD" localSheetId="4">#REF!</definedName>
    <definedName name="USD">#REF!</definedName>
    <definedName name="vantisgraph" localSheetId="4">#REF!</definedName>
    <definedName name="vantisgraph">#REF!</definedName>
    <definedName name="w" localSheetId="4">#REF!</definedName>
    <definedName name="w">#REF!</definedName>
    <definedName name="Western_Europe_Commit" localSheetId="4">#REF!</definedName>
    <definedName name="Western_Europe_Commit">#REF!</definedName>
    <definedName name="Western_Europe_GAAP" localSheetId="4">#REF!</definedName>
    <definedName name="Western_Europe_GAAP">#REF!</definedName>
    <definedName name="Western_Europe_Open" localSheetId="4">#REF!</definedName>
    <definedName name="Western_Europe_Open">#REF!</definedName>
    <definedName name="Western_Europe_Percent" localSheetId="4">#REF!</definedName>
    <definedName name="Western_Europe_Percent">#REF!</definedName>
    <definedName name="Western_Europe_Percent_Accrued" localSheetId="4">#REF!</definedName>
    <definedName name="Western_Europe_Percent_Accrued">#REF!</definedName>
    <definedName name="Wistron" localSheetId="4">#REF!</definedName>
    <definedName name="Wistron">#REF!</definedName>
    <definedName name="Work_in_process">'[31]Historical Data'!$A$20:$IV$20</definedName>
    <definedName name="WORKING_CAPITAL" localSheetId="4">#REF!</definedName>
    <definedName name="WORKING_CAPITAL" localSheetId="1">#REF!</definedName>
    <definedName name="WORKING_CAPITAL">#REF!</definedName>
    <definedName name="WorkingArea" localSheetId="4">#REF!</definedName>
    <definedName name="WorkingArea">#REF!</definedName>
    <definedName name="wrn.BKK._.Assembly._.Capacity._.Statement." localSheetId="4" hidden="1">{#N/A,#N/A,TRUE,"Forcast Volumn";#N/A,#N/A,TRUE,"Principle mc";#N/A,#N/A,TRUE,"Common mc";#N/A,#N/A,TRUE,"SP Calculation";#N/A,#N/A,TRUE,"SP Assignment";#N/A,#N/A,TRUE,"Tablet Loader";#N/A,#N/A,TRUE,"Tablet Assignment";#N/A,#N/A,TRUE,"Accessories"}</definedName>
    <definedName name="wrn.BKK._.Assembly._.Capacity._.Statement." hidden="1">{#N/A,#N/A,TRUE,"Forcast Volumn";#N/A,#N/A,TRUE,"Principle mc";#N/A,#N/A,TRUE,"Common mc";#N/A,#N/A,TRUE,"SP Calculation";#N/A,#N/A,TRUE,"SP Assignment";#N/A,#N/A,TRUE,"Tablet Loader";#N/A,#N/A,TRUE,"Tablet Assignment";#N/A,#N/A,TRUE,"Accessories"}</definedName>
    <definedName name="WSServer" localSheetId="4">#REF!</definedName>
    <definedName name="WSServer">#REF!</definedName>
    <definedName name="xenos" localSheetId="4">#REF!</definedName>
    <definedName name="xenos">#REF!</definedName>
    <definedName name="xxx">[74]List!$I$4:$J$5</definedName>
    <definedName name="XYZ">'[75]Q3 '!$A$87:$IV$129</definedName>
    <definedName name="y" localSheetId="4">#REF!</definedName>
    <definedName name="y">#REF!</definedName>
    <definedName name="Yearly_Dollar" localSheetId="4">#REF!</definedName>
    <definedName name="Yearly_Dollar">#REF!</definedName>
    <definedName name="Yearly_Percentage" localSheetId="4">#REF!</definedName>
    <definedName name="Yearly_Percentage">#REF!</definedName>
    <definedName name="yyy">[51]Sheet1!$A$1:$A$2</definedName>
    <definedName name="Z_5B9870C7_8283_4109_85E3_74627CCC9C91_.wvu.FilterData" localSheetId="4" hidden="1">#REF!</definedName>
    <definedName name="Z_5B9870C7_8283_4109_85E3_74627CCC9C91_.wvu.FilterData" hidden="1">#REF!</definedName>
    <definedName name="Z_694987C1_A483_11D4_A1EF_000102AB6CF6_.wvu.Cols" localSheetId="4" hidden="1">#REF!,#REF!</definedName>
    <definedName name="Z_694987C1_A483_11D4_A1EF_000102AB6CF6_.wvu.Cols" hidden="1">#REF!,#REF!</definedName>
    <definedName name="Z_694987C1_A483_11D4_A1EF_000102AB6CF6_.wvu.PrintArea" localSheetId="4" hidden="1">#REF!</definedName>
    <definedName name="Z_694987C1_A483_11D4_A1EF_000102AB6CF6_.wvu.PrintArea" hidden="1">#REF!</definedName>
    <definedName name="Z_694987C1_A483_11D4_A1EF_000102AB6CF6_.wvu.Rows" localSheetId="4" hidden="1">#REF!,#REF!</definedName>
    <definedName name="Z_694987C1_A483_11D4_A1EF_000102AB6CF6_.wvu.Rows" hidden="1">#REF!,#REF!</definedName>
    <definedName name="Z_7CC739C6_BC45_4674_990D_5122F4E5F9F4_.wvu.Cols" localSheetId="4" hidden="1">#REF!</definedName>
    <definedName name="Z_7CC739C6_BC45_4674_990D_5122F4E5F9F4_.wvu.Cols" hidden="1">#REF!</definedName>
    <definedName name="Z_7CC739C6_BC45_4674_990D_5122F4E5F9F4_.wvu.PrintArea" localSheetId="4" hidden="1">#REF!</definedName>
    <definedName name="Z_7CC739C6_BC45_4674_990D_5122F4E5F9F4_.wvu.PrintArea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K18" i="2" l="1"/>
  <c r="Y12" i="2" l="1"/>
  <c r="U12" i="2"/>
  <c r="U8" i="2"/>
  <c r="Q12" i="2"/>
  <c r="Q11" i="2"/>
  <c r="E12" i="2"/>
  <c r="I7" i="2" l="1"/>
  <c r="H7" i="2" s="1"/>
  <c r="AC8" i="2" l="1"/>
  <c r="AB8" i="2" s="1"/>
  <c r="Y8" i="2"/>
  <c r="X8" i="2" s="1"/>
  <c r="Q8" i="2"/>
  <c r="P8" i="2" s="1"/>
  <c r="M8" i="2"/>
  <c r="L8" i="2" s="1"/>
  <c r="AC7" i="2"/>
  <c r="AB7" i="2" s="1"/>
  <c r="Y7" i="2"/>
  <c r="U7" i="2"/>
  <c r="T7" i="2" s="1"/>
  <c r="Q7" i="2"/>
  <c r="M7" i="2"/>
  <c r="L7" i="2" s="1"/>
  <c r="AC16" i="2"/>
  <c r="AB16" i="2" s="1"/>
  <c r="Y16" i="2"/>
  <c r="X16" i="2" s="1"/>
  <c r="U16" i="2"/>
  <c r="U19" i="2" s="1"/>
  <c r="Q16" i="2"/>
  <c r="P16" i="2" s="1"/>
  <c r="M16" i="2"/>
  <c r="L16" i="2" s="1"/>
  <c r="I16" i="2"/>
  <c r="H16" i="2" s="1"/>
  <c r="AC15" i="2"/>
  <c r="AB15" i="2" s="1"/>
  <c r="Y15" i="2"/>
  <c r="X15" i="2" s="1"/>
  <c r="U15" i="2"/>
  <c r="T15" i="2" s="1"/>
  <c r="Q15" i="2"/>
  <c r="P15" i="2" s="1"/>
  <c r="M15" i="2"/>
  <c r="L15" i="2" s="1"/>
  <c r="I15" i="2"/>
  <c r="H15" i="2" s="1"/>
  <c r="M11" i="2"/>
  <c r="L11" i="2" s="1"/>
  <c r="P11" i="2"/>
  <c r="U11" i="2"/>
  <c r="T11" i="2" s="1"/>
  <c r="Y11" i="2"/>
  <c r="X11" i="2" s="1"/>
  <c r="AC11" i="2"/>
  <c r="AB11" i="2" s="1"/>
  <c r="AC12" i="2"/>
  <c r="AB12" i="2" s="1"/>
  <c r="M12" i="2"/>
  <c r="L12" i="2" s="1"/>
  <c r="I12" i="2"/>
  <c r="H12" i="2" s="1"/>
  <c r="I11" i="2"/>
  <c r="I8" i="2"/>
  <c r="H8" i="2" s="1"/>
  <c r="E16" i="2"/>
  <c r="E15" i="2"/>
  <c r="D15" i="2" s="1"/>
  <c r="E11" i="2"/>
  <c r="D11" i="2" s="1"/>
  <c r="X12" i="2"/>
  <c r="T12" i="2"/>
  <c r="T8" i="2"/>
  <c r="P12" i="2"/>
  <c r="D12" i="2"/>
  <c r="E7" i="2"/>
  <c r="Q18" i="2" l="1"/>
  <c r="E18" i="2"/>
  <c r="I18" i="2"/>
  <c r="D16" i="2"/>
  <c r="E19" i="2"/>
  <c r="T16" i="2"/>
  <c r="P7" i="2"/>
  <c r="Y19" i="2"/>
  <c r="H11" i="2"/>
  <c r="U18" i="2"/>
  <c r="Q19" i="2"/>
  <c r="Y18" i="2"/>
  <c r="D8" i="2"/>
  <c r="X7" i="2"/>
  <c r="I19" i="2"/>
  <c r="M18" i="2"/>
  <c r="L18" i="2" s="1"/>
  <c r="AC18" i="2"/>
  <c r="M19" i="2"/>
  <c r="AC19" i="2"/>
  <c r="D7" i="2"/>
  <c r="C19" i="2" l="1"/>
  <c r="D19" i="2" s="1"/>
  <c r="C18" i="2"/>
  <c r="D18" i="2" s="1"/>
  <c r="M34" i="3" l="1"/>
  <c r="L34" i="3" s="1"/>
  <c r="I34" i="3"/>
  <c r="H34" i="3" s="1"/>
  <c r="H17" i="3"/>
  <c r="E34" i="3"/>
  <c r="D34" i="3" s="1"/>
  <c r="AC34" i="3"/>
  <c r="AB34" i="3" s="1"/>
  <c r="Y34" i="3"/>
  <c r="X34" i="3" s="1"/>
  <c r="U34" i="3"/>
  <c r="T34" i="3" s="1"/>
  <c r="T17" i="3"/>
  <c r="AB17" i="3"/>
  <c r="X17" i="3"/>
  <c r="P34" i="3"/>
  <c r="P17" i="3"/>
  <c r="L17" i="3"/>
  <c r="D17" i="3"/>
  <c r="AT42" i="3"/>
  <c r="AU42" i="3"/>
  <c r="AV42" i="3"/>
  <c r="AW42" i="3"/>
  <c r="K41" i="3"/>
  <c r="O41" i="3"/>
  <c r="S41" i="3"/>
  <c r="W41" i="3"/>
  <c r="AA41" i="3"/>
  <c r="AA29" i="3"/>
  <c r="Q19" i="3" l="1"/>
  <c r="P19" i="3" s="1"/>
  <c r="M7" i="3"/>
  <c r="L7" i="3" s="1"/>
  <c r="AC36" i="3"/>
  <c r="AB36" i="3" s="1"/>
  <c r="Q11" i="3"/>
  <c r="P11" i="3" s="1"/>
  <c r="M16" i="3"/>
  <c r="L16" i="3" s="1"/>
  <c r="Y28" i="3"/>
  <c r="X28" i="3" s="1"/>
  <c r="AC16" i="3"/>
  <c r="AB16" i="3" s="1"/>
  <c r="U19" i="3"/>
  <c r="T19" i="3" s="1"/>
  <c r="U28" i="3"/>
  <c r="T28" i="3" s="1"/>
  <c r="Y8" i="3"/>
  <c r="X8" i="3" s="1"/>
  <c r="Y19" i="3"/>
  <c r="X19" i="3" s="1"/>
  <c r="AC11" i="3"/>
  <c r="AB11" i="3" s="1"/>
  <c r="AC18" i="3"/>
  <c r="AB18" i="3" s="1"/>
  <c r="AC28" i="3"/>
  <c r="AB28" i="3" s="1"/>
  <c r="AC38" i="3"/>
  <c r="AB38" i="3" s="1"/>
  <c r="I9" i="3"/>
  <c r="H9" i="3" s="1"/>
  <c r="M11" i="3"/>
  <c r="L11" i="3" s="1"/>
  <c r="E19" i="3"/>
  <c r="D19" i="3" s="1"/>
  <c r="E38" i="3"/>
  <c r="D38" i="3" s="1"/>
  <c r="I7" i="3"/>
  <c r="H7" i="3" s="1"/>
  <c r="I19" i="3"/>
  <c r="H19" i="3" s="1"/>
  <c r="M6" i="3"/>
  <c r="L6" i="3" s="1"/>
  <c r="M24" i="3"/>
  <c r="L24" i="3" s="1"/>
  <c r="U24" i="3"/>
  <c r="T24" i="3" s="1"/>
  <c r="U38" i="3"/>
  <c r="T38" i="3" s="1"/>
  <c r="Y18" i="3"/>
  <c r="X18" i="3" s="1"/>
  <c r="E18" i="3"/>
  <c r="D18" i="3" s="1"/>
  <c r="I11" i="3"/>
  <c r="H11" i="3" s="1"/>
  <c r="M8" i="3"/>
  <c r="L8" i="3" s="1"/>
  <c r="M32" i="3"/>
  <c r="L32" i="3" s="1"/>
  <c r="E11" i="3"/>
  <c r="D11" i="3" s="1"/>
  <c r="I6" i="3"/>
  <c r="H6" i="3" s="1"/>
  <c r="I28" i="3"/>
  <c r="H28" i="3" s="1"/>
  <c r="M19" i="3"/>
  <c r="L19" i="3" s="1"/>
  <c r="M28" i="3"/>
  <c r="L28" i="3" s="1"/>
  <c r="M38" i="3"/>
  <c r="L38" i="3" s="1"/>
  <c r="U23" i="3"/>
  <c r="T23" i="3" s="1"/>
  <c r="Y9" i="3"/>
  <c r="X9" i="3" s="1"/>
  <c r="Y32" i="3"/>
  <c r="X32" i="3" s="1"/>
  <c r="AC23" i="3"/>
  <c r="AB23" i="3" s="1"/>
  <c r="E9" i="3"/>
  <c r="D9" i="3" s="1"/>
  <c r="E32" i="3"/>
  <c r="D32" i="3" s="1"/>
  <c r="I18" i="3"/>
  <c r="H18" i="3" s="1"/>
  <c r="I32" i="3"/>
  <c r="H32" i="3" s="1"/>
  <c r="U7" i="3"/>
  <c r="T7" i="3" s="1"/>
  <c r="AC8" i="3"/>
  <c r="AB8" i="3" s="1"/>
  <c r="Q8" i="3"/>
  <c r="P8" i="3" s="1"/>
  <c r="Q23" i="3"/>
  <c r="P23" i="3" s="1"/>
  <c r="U16" i="3"/>
  <c r="T16" i="3" s="1"/>
  <c r="U32" i="3"/>
  <c r="T32" i="3" s="1"/>
  <c r="Y7" i="3"/>
  <c r="X7" i="3" s="1"/>
  <c r="Y16" i="3"/>
  <c r="X16" i="3" s="1"/>
  <c r="Y23" i="3"/>
  <c r="X23" i="3" s="1"/>
  <c r="Y38" i="3"/>
  <c r="X38" i="3" s="1"/>
  <c r="AC9" i="3"/>
  <c r="AB9" i="3" s="1"/>
  <c r="AC19" i="3"/>
  <c r="AB19" i="3" s="1"/>
  <c r="AC32" i="3"/>
  <c r="AB32" i="3" s="1"/>
  <c r="E8" i="3"/>
  <c r="D8" i="3" s="1"/>
  <c r="E16" i="3"/>
  <c r="D16" i="3" s="1"/>
  <c r="I8" i="3"/>
  <c r="H8" i="3" s="1"/>
  <c r="I16" i="3"/>
  <c r="H16" i="3" s="1"/>
  <c r="I24" i="3"/>
  <c r="H24" i="3" s="1"/>
  <c r="I23" i="3"/>
  <c r="H23" i="3" s="1"/>
  <c r="M9" i="3"/>
  <c r="L9" i="3" s="1"/>
  <c r="M18" i="3"/>
  <c r="L18" i="3" s="1"/>
  <c r="M23" i="3"/>
  <c r="L23" i="3" s="1"/>
  <c r="E6" i="3"/>
  <c r="D6" i="3" s="1"/>
  <c r="Q24" i="3"/>
  <c r="P24" i="3" s="1"/>
  <c r="AC24" i="3"/>
  <c r="AB24" i="3" s="1"/>
  <c r="Y24" i="3"/>
  <c r="X24" i="3" s="1"/>
  <c r="U36" i="3"/>
  <c r="T36" i="3" s="1"/>
  <c r="Y11" i="3"/>
  <c r="X11" i="3" s="1"/>
  <c r="Q9" i="3"/>
  <c r="P9" i="3" s="1"/>
  <c r="Y6" i="3"/>
  <c r="X6" i="3" s="1"/>
  <c r="I36" i="3"/>
  <c r="H36" i="3" s="1"/>
  <c r="AC25" i="3"/>
  <c r="AB25" i="3" s="1"/>
  <c r="Y25" i="3"/>
  <c r="M36" i="3"/>
  <c r="L36" i="3" s="1"/>
  <c r="I25" i="3"/>
  <c r="H25" i="3" s="1"/>
  <c r="M25" i="3"/>
  <c r="E36" i="3"/>
  <c r="D36" i="3" s="1"/>
  <c r="I39" i="3"/>
  <c r="H39" i="3" s="1"/>
  <c r="Q25" i="3"/>
  <c r="U25" i="3"/>
  <c r="Y36" i="3"/>
  <c r="X36" i="3" s="1"/>
  <c r="AA42" i="3"/>
  <c r="Q36" i="3" l="1"/>
  <c r="P36" i="3" s="1"/>
  <c r="Q32" i="3"/>
  <c r="P32" i="3" s="1"/>
  <c r="Q7" i="3"/>
  <c r="P7" i="3" s="1"/>
  <c r="E7" i="3"/>
  <c r="D7" i="3" s="1"/>
  <c r="Q16" i="3"/>
  <c r="P16" i="3" s="1"/>
  <c r="Q38" i="3"/>
  <c r="P38" i="3" s="1"/>
  <c r="Q20" i="3"/>
  <c r="P20" i="3" s="1"/>
  <c r="Q33" i="3"/>
  <c r="P33" i="3" s="1"/>
  <c r="AC7" i="3"/>
  <c r="AB7" i="3" s="1"/>
  <c r="U33" i="3"/>
  <c r="T33" i="3" s="1"/>
  <c r="E10" i="3"/>
  <c r="D10" i="3" s="1"/>
  <c r="M20" i="3"/>
  <c r="L20" i="3" s="1"/>
  <c r="M37" i="3"/>
  <c r="L37" i="3" s="1"/>
  <c r="M10" i="3"/>
  <c r="I26" i="3"/>
  <c r="H26" i="3" s="1"/>
  <c r="AC10" i="3"/>
  <c r="AB10" i="3" s="1"/>
  <c r="AC27" i="3"/>
  <c r="AB27" i="3" s="1"/>
  <c r="U37" i="3"/>
  <c r="T37" i="3" s="1"/>
  <c r="Y26" i="3"/>
  <c r="X26" i="3" s="1"/>
  <c r="AC33" i="3"/>
  <c r="AB33" i="3" s="1"/>
  <c r="E23" i="3"/>
  <c r="D23" i="3" s="1"/>
  <c r="E24" i="3"/>
  <c r="D24" i="3" s="1"/>
  <c r="E27" i="3"/>
  <c r="D27" i="3" s="1"/>
  <c r="U6" i="3"/>
  <c r="T6" i="3" s="1"/>
  <c r="U26" i="3"/>
  <c r="T26" i="3" s="1"/>
  <c r="E20" i="3"/>
  <c r="D20" i="3" s="1"/>
  <c r="I10" i="3"/>
  <c r="H10" i="3" s="1"/>
  <c r="Q28" i="3"/>
  <c r="P28" i="3" s="1"/>
  <c r="E37" i="3"/>
  <c r="D37" i="3" s="1"/>
  <c r="M33" i="3"/>
  <c r="L33" i="3" s="1"/>
  <c r="Y27" i="3"/>
  <c r="X27" i="3" s="1"/>
  <c r="Y10" i="3"/>
  <c r="X10" i="3" s="1"/>
  <c r="E28" i="3"/>
  <c r="D28" i="3" s="1"/>
  <c r="U20" i="3"/>
  <c r="T20" i="3" s="1"/>
  <c r="Q6" i="3"/>
  <c r="P6" i="3" s="1"/>
  <c r="U27" i="3"/>
  <c r="T27" i="3" s="1"/>
  <c r="E33" i="3"/>
  <c r="D33" i="3" s="1"/>
  <c r="I27" i="3"/>
  <c r="H27" i="3" s="1"/>
  <c r="M27" i="3"/>
  <c r="L27" i="3" s="1"/>
  <c r="M12" i="3"/>
  <c r="L12" i="3" s="1"/>
  <c r="U10" i="3"/>
  <c r="T10" i="3" s="1"/>
  <c r="Y37" i="3"/>
  <c r="X37" i="3" s="1"/>
  <c r="Y20" i="3"/>
  <c r="X20" i="3" s="1"/>
  <c r="I38" i="3"/>
  <c r="H38" i="3" s="1"/>
  <c r="Q12" i="3"/>
  <c r="P12" i="3" s="1"/>
  <c r="U9" i="3"/>
  <c r="T9" i="3" s="1"/>
  <c r="U18" i="3"/>
  <c r="T18" i="3" s="1"/>
  <c r="I33" i="3"/>
  <c r="H33" i="3" s="1"/>
  <c r="U40" i="3"/>
  <c r="T40" i="3" s="1"/>
  <c r="U12" i="3"/>
  <c r="T12" i="3" s="1"/>
  <c r="Q18" i="3"/>
  <c r="P18" i="3" s="1"/>
  <c r="AC37" i="3"/>
  <c r="AB37" i="3" s="1"/>
  <c r="I12" i="3"/>
  <c r="H12" i="3" s="1"/>
  <c r="M26" i="3"/>
  <c r="L26" i="3" s="1"/>
  <c r="I20" i="3"/>
  <c r="H20" i="3" s="1"/>
  <c r="Y33" i="3"/>
  <c r="X33" i="3" s="1"/>
  <c r="Y12" i="3"/>
  <c r="X12" i="3" s="1"/>
  <c r="AC26" i="3"/>
  <c r="AB26" i="3" s="1"/>
  <c r="AC40" i="3"/>
  <c r="AB40" i="3" s="1"/>
  <c r="E40" i="3"/>
  <c r="D40" i="3" s="1"/>
  <c r="U8" i="3"/>
  <c r="T8" i="3" s="1"/>
  <c r="U11" i="3"/>
  <c r="T11" i="3" s="1"/>
  <c r="AC20" i="3"/>
  <c r="AB20" i="3" s="1"/>
  <c r="AC12" i="3"/>
  <c r="AB12" i="3" s="1"/>
  <c r="E12" i="3"/>
  <c r="D12" i="3" s="1"/>
  <c r="Q26" i="3"/>
  <c r="P26" i="3" s="1"/>
  <c r="Q27" i="3"/>
  <c r="P27" i="3" s="1"/>
  <c r="E25" i="3"/>
  <c r="D25" i="3" s="1"/>
  <c r="M39" i="3"/>
  <c r="L39" i="3" s="1"/>
  <c r="E39" i="3"/>
  <c r="D39" i="3" s="1"/>
  <c r="AC39" i="3"/>
  <c r="U39" i="3"/>
  <c r="T39" i="3" s="1"/>
  <c r="Y39" i="3"/>
  <c r="X39" i="3" s="1"/>
  <c r="E26" i="3"/>
  <c r="D26" i="3" s="1"/>
  <c r="I40" i="3"/>
  <c r="H40" i="3" s="1"/>
  <c r="Y40" i="3"/>
  <c r="AC6" i="3"/>
  <c r="Q10" i="3"/>
  <c r="Q39" i="3"/>
  <c r="M40" i="3" l="1"/>
  <c r="L40" i="3" s="1"/>
  <c r="L41" i="3" s="1"/>
  <c r="Q37" i="3"/>
  <c r="P37" i="3" s="1"/>
  <c r="Q40" i="3"/>
  <c r="P40" i="3" s="1"/>
  <c r="AB29" i="3"/>
  <c r="H13" i="3"/>
  <c r="H21" i="3" s="1"/>
  <c r="X13" i="3"/>
  <c r="X21" i="3" s="1"/>
  <c r="H29" i="3"/>
  <c r="M29" i="3"/>
  <c r="I13" i="3"/>
  <c r="I21" i="3" s="1"/>
  <c r="Y29" i="3"/>
  <c r="M13" i="3"/>
  <c r="M21" i="3" s="1"/>
  <c r="D41" i="3"/>
  <c r="T13" i="3"/>
  <c r="T21" i="3" s="1"/>
  <c r="I29" i="3"/>
  <c r="U29" i="3"/>
  <c r="U13" i="3"/>
  <c r="U21" i="3" s="1"/>
  <c r="T41" i="3"/>
  <c r="D13" i="3"/>
  <c r="D21" i="3" s="1"/>
  <c r="Y13" i="3"/>
  <c r="Y21" i="3" s="1"/>
  <c r="AC29" i="3"/>
  <c r="AB39" i="3"/>
  <c r="AB41" i="3" s="1"/>
  <c r="E13" i="3"/>
  <c r="E21" i="3" s="1"/>
  <c r="D29" i="3"/>
  <c r="Q29" i="3"/>
  <c r="AC41" i="3"/>
  <c r="E41" i="3"/>
  <c r="I37" i="3"/>
  <c r="H37" i="3" s="1"/>
  <c r="H41" i="3" s="1"/>
  <c r="E29" i="3"/>
  <c r="U41" i="3"/>
  <c r="X40" i="3"/>
  <c r="X41" i="3" s="1"/>
  <c r="Y41" i="3"/>
  <c r="AB6" i="3"/>
  <c r="AB13" i="3" s="1"/>
  <c r="AB21" i="3" s="1"/>
  <c r="AC13" i="3"/>
  <c r="AC21" i="3" s="1"/>
  <c r="P10" i="3"/>
  <c r="P13" i="3" s="1"/>
  <c r="P21" i="3" s="1"/>
  <c r="Q13" i="3"/>
  <c r="Q21" i="3" s="1"/>
  <c r="P39" i="3"/>
  <c r="M41" i="3" l="1"/>
  <c r="M42" i="3" s="1"/>
  <c r="M44" i="3" s="1"/>
  <c r="P41" i="3"/>
  <c r="Q41" i="3"/>
  <c r="Q42" i="3" s="1"/>
  <c r="Q44" i="3" s="1"/>
  <c r="AB42" i="3"/>
  <c r="AC42" i="3"/>
  <c r="AC44" i="3" s="1"/>
  <c r="H42" i="3"/>
  <c r="U42" i="3"/>
  <c r="U44" i="3" s="1"/>
  <c r="Y42" i="3"/>
  <c r="Y44" i="3" s="1"/>
  <c r="D42" i="3"/>
  <c r="E42" i="3"/>
  <c r="E44" i="3" s="1"/>
  <c r="I41" i="3"/>
  <c r="I42" i="3" s="1"/>
  <c r="I44" i="3" s="1"/>
  <c r="Y21" i="2" l="1"/>
  <c r="AC21" i="2"/>
  <c r="U21" i="2"/>
  <c r="AC22" i="2" l="1"/>
  <c r="U22" i="2"/>
  <c r="Y22" i="2"/>
  <c r="I21" i="2" l="1"/>
  <c r="M21" i="2"/>
  <c r="I22" i="2" l="1"/>
  <c r="M22" i="2"/>
  <c r="AN41" i="3" l="1"/>
  <c r="AM41" i="3"/>
  <c r="AL41" i="3"/>
  <c r="AK41" i="3"/>
  <c r="AJ41" i="3"/>
  <c r="AI41" i="3"/>
  <c r="AH41" i="3"/>
  <c r="AG41" i="3"/>
  <c r="AF41" i="3"/>
  <c r="AE41" i="3"/>
  <c r="AD41" i="3"/>
  <c r="G41" i="3"/>
  <c r="C41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N29" i="3"/>
  <c r="AD29" i="3"/>
  <c r="G29" i="3"/>
  <c r="C29" i="3"/>
  <c r="C42" i="3" s="1"/>
  <c r="AS27" i="3"/>
  <c r="AS29" i="3" s="1"/>
  <c r="AS42" i="3" s="1"/>
  <c r="AR27" i="3"/>
  <c r="AR29" i="3" s="1"/>
  <c r="AR42" i="3" s="1"/>
  <c r="AQ27" i="3"/>
  <c r="AQ29" i="3" s="1"/>
  <c r="AQ42" i="3" s="1"/>
  <c r="AP27" i="3"/>
  <c r="AP29" i="3" s="1"/>
  <c r="AP42" i="3" s="1"/>
  <c r="AO27" i="3"/>
  <c r="AM27" i="3"/>
  <c r="AO26" i="3"/>
  <c r="AM26" i="3"/>
  <c r="AE26" i="3"/>
  <c r="W25" i="3"/>
  <c r="S25" i="3"/>
  <c r="O25" i="3"/>
  <c r="P25" i="3" s="1"/>
  <c r="K25" i="3"/>
  <c r="AL23" i="3"/>
  <c r="AL29" i="3" s="1"/>
  <c r="AK23" i="3"/>
  <c r="AK29" i="3" s="1"/>
  <c r="AJ23" i="3"/>
  <c r="AJ29" i="3" s="1"/>
  <c r="AI23" i="3"/>
  <c r="AI29" i="3" s="1"/>
  <c r="AH23" i="3"/>
  <c r="AH29" i="3" s="1"/>
  <c r="AG23" i="3"/>
  <c r="AG29" i="3" s="1"/>
  <c r="AF23" i="3"/>
  <c r="AF29" i="3" s="1"/>
  <c r="AE23" i="3"/>
  <c r="AE29" i="3" s="1"/>
  <c r="AO20" i="3"/>
  <c r="AN20" i="3"/>
  <c r="AM20" i="3"/>
  <c r="AL20" i="3"/>
  <c r="AK20" i="3"/>
  <c r="AJ20" i="3"/>
  <c r="AI20" i="3"/>
  <c r="AH20" i="3"/>
  <c r="AG20" i="3"/>
  <c r="AF20" i="3"/>
  <c r="AE20" i="3"/>
  <c r="AO13" i="3"/>
  <c r="AM13" i="3"/>
  <c r="AL13" i="3"/>
  <c r="AK13" i="3"/>
  <c r="AJ13" i="3"/>
  <c r="AI13" i="3"/>
  <c r="AH13" i="3"/>
  <c r="AG13" i="3"/>
  <c r="AF13" i="3"/>
  <c r="AD13" i="3"/>
  <c r="AD21" i="3" s="1"/>
  <c r="AA13" i="3"/>
  <c r="AA21" i="3" s="1"/>
  <c r="W13" i="3"/>
  <c r="W21" i="3" s="1"/>
  <c r="S13" i="3"/>
  <c r="S21" i="3" s="1"/>
  <c r="O13" i="3"/>
  <c r="O21" i="3" s="1"/>
  <c r="G13" i="3"/>
  <c r="G21" i="3" s="1"/>
  <c r="C13" i="3"/>
  <c r="C21" i="3" s="1"/>
  <c r="C44" i="3" s="1"/>
  <c r="AE12" i="3"/>
  <c r="AE13" i="3" s="1"/>
  <c r="K10" i="3"/>
  <c r="AN7" i="3"/>
  <c r="AN13" i="3" s="1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A19" i="2"/>
  <c r="AB19" i="2" s="1"/>
  <c r="W19" i="2"/>
  <c r="X19" i="2" s="1"/>
  <c r="S19" i="2"/>
  <c r="T19" i="2" s="1"/>
  <c r="O19" i="2"/>
  <c r="P19" i="2" s="1"/>
  <c r="K19" i="2"/>
  <c r="L19" i="2" s="1"/>
  <c r="G19" i="2"/>
  <c r="H19" i="2" s="1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A18" i="2"/>
  <c r="AB18" i="2" s="1"/>
  <c r="W18" i="2"/>
  <c r="X18" i="2" s="1"/>
  <c r="S18" i="2"/>
  <c r="T18" i="2" s="1"/>
  <c r="O18" i="2"/>
  <c r="P18" i="2" s="1"/>
  <c r="G18" i="2"/>
  <c r="H18" i="2" s="1"/>
  <c r="AH42" i="3" l="1"/>
  <c r="AL42" i="3"/>
  <c r="AD42" i="3"/>
  <c r="AD44" i="3" s="1"/>
  <c r="AE21" i="3"/>
  <c r="AN42" i="3"/>
  <c r="W29" i="3"/>
  <c r="W42" i="3" s="1"/>
  <c r="W44" i="3" s="1"/>
  <c r="X25" i="3"/>
  <c r="X29" i="3" s="1"/>
  <c r="X42" i="3" s="1"/>
  <c r="AI42" i="3"/>
  <c r="K29" i="3"/>
  <c r="K42" i="3" s="1"/>
  <c r="L25" i="3"/>
  <c r="L29" i="3" s="1"/>
  <c r="L42" i="3" s="1"/>
  <c r="AG21" i="3"/>
  <c r="AK21" i="3"/>
  <c r="AF42" i="3"/>
  <c r="AJ42" i="3"/>
  <c r="O29" i="3"/>
  <c r="O42" i="3" s="1"/>
  <c r="O44" i="3" s="1"/>
  <c r="P29" i="3"/>
  <c r="P42" i="3" s="1"/>
  <c r="AM29" i="3"/>
  <c r="AM42" i="3" s="1"/>
  <c r="K13" i="3"/>
  <c r="K21" i="3" s="1"/>
  <c r="L10" i="3"/>
  <c r="L13" i="3" s="1"/>
  <c r="L21" i="3" s="1"/>
  <c r="AO21" i="3"/>
  <c r="AE42" i="3"/>
  <c r="AH21" i="3"/>
  <c r="AH44" i="3" s="1"/>
  <c r="AL21" i="3"/>
  <c r="AG42" i="3"/>
  <c r="AK42" i="3"/>
  <c r="T25" i="3"/>
  <c r="T29" i="3" s="1"/>
  <c r="T42" i="3" s="1"/>
  <c r="S29" i="3"/>
  <c r="S42" i="3" s="1"/>
  <c r="S44" i="3" s="1"/>
  <c r="AO29" i="3"/>
  <c r="AO42" i="3" s="1"/>
  <c r="G42" i="3"/>
  <c r="G44" i="3" s="1"/>
  <c r="AI21" i="3"/>
  <c r="AM21" i="3"/>
  <c r="AF21" i="3"/>
  <c r="AJ21" i="3"/>
  <c r="AN21" i="3"/>
  <c r="AA44" i="3"/>
  <c r="AL44" i="3" l="1"/>
  <c r="AJ44" i="3"/>
  <c r="AI44" i="3"/>
  <c r="AE44" i="3"/>
  <c r="K44" i="3"/>
  <c r="AN44" i="3"/>
  <c r="AG44" i="3"/>
  <c r="AK44" i="3"/>
  <c r="AM44" i="3"/>
  <c r="AO44" i="3"/>
  <c r="AF44" i="3"/>
  <c r="E21" i="2" l="1"/>
  <c r="E22" i="2" l="1"/>
  <c r="Q21" i="2" l="1"/>
  <c r="Q22" i="2" l="1"/>
</calcChain>
</file>

<file path=xl/sharedStrings.xml><?xml version="1.0" encoding="utf-8"?>
<sst xmlns="http://schemas.openxmlformats.org/spreadsheetml/2006/main" count="656" uniqueCount="202">
  <si>
    <t>(Millions, except per share amounts and percentages)</t>
  </si>
  <si>
    <t>Q317</t>
  </si>
  <si>
    <t>Q217</t>
  </si>
  <si>
    <t>Q117</t>
  </si>
  <si>
    <t>Q416</t>
  </si>
  <si>
    <t>Q316</t>
  </si>
  <si>
    <t>Q216</t>
  </si>
  <si>
    <t>Q116</t>
  </si>
  <si>
    <t>Q415</t>
  </si>
  <si>
    <t>Q315</t>
  </si>
  <si>
    <t>Q215</t>
  </si>
  <si>
    <t>Q115</t>
  </si>
  <si>
    <t>Q414</t>
  </si>
  <si>
    <t>Q314</t>
  </si>
  <si>
    <t>Q214</t>
  </si>
  <si>
    <t>Q114</t>
  </si>
  <si>
    <t>Q413</t>
  </si>
  <si>
    <t>Q313</t>
  </si>
  <si>
    <t>Q213</t>
  </si>
  <si>
    <t>Q113</t>
  </si>
  <si>
    <t>Q411</t>
  </si>
  <si>
    <t>Q311</t>
  </si>
  <si>
    <t>Q211</t>
  </si>
  <si>
    <t>Q111</t>
  </si>
  <si>
    <t>Q410</t>
  </si>
  <si>
    <t>Q310</t>
  </si>
  <si>
    <t>Q210</t>
  </si>
  <si>
    <t>Q110</t>
  </si>
  <si>
    <t>Net revenue</t>
  </si>
  <si>
    <t>Cost of sales</t>
  </si>
  <si>
    <t>Gross margin</t>
  </si>
  <si>
    <t>Gross margin %</t>
  </si>
  <si>
    <t>Research and development</t>
  </si>
  <si>
    <t>Marketing, general and administrative</t>
  </si>
  <si>
    <t>Restructuring and other special charges, net</t>
  </si>
  <si>
    <t>Licensing gain</t>
  </si>
  <si>
    <t>Operating income (loss)</t>
  </si>
  <si>
    <t>Interest expense</t>
  </si>
  <si>
    <t>Other income (expense), net</t>
  </si>
  <si>
    <t>Income (loss) before equity loss and income taxes</t>
  </si>
  <si>
    <t>Equity loss in investee</t>
  </si>
  <si>
    <t>Net income (loss)</t>
  </si>
  <si>
    <t>Basic</t>
  </si>
  <si>
    <t>Diluted</t>
  </si>
  <si>
    <t>Shares used in per share calculation:</t>
  </si>
  <si>
    <t>SEGMENT AND CATEGORY INFORMATION</t>
  </si>
  <si>
    <t>(Millions)</t>
  </si>
  <si>
    <t>Q412</t>
  </si>
  <si>
    <t>Q312</t>
  </si>
  <si>
    <t>Q212</t>
  </si>
  <si>
    <t>Q112</t>
  </si>
  <si>
    <t>Computing and Graphics</t>
  </si>
  <si>
    <t>Enterprise, Embedded and Semi-Custom</t>
  </si>
  <si>
    <t>Operating income</t>
  </si>
  <si>
    <t>All Other</t>
  </si>
  <si>
    <t>Operating loss</t>
  </si>
  <si>
    <t>CONSOLIDATED BALANCE SHEETS</t>
  </si>
  <si>
    <t>Cash and cash equivalents</t>
  </si>
  <si>
    <t>Marketable securities</t>
  </si>
  <si>
    <t>Accounts receivable, net</t>
  </si>
  <si>
    <t>Inventories, net</t>
  </si>
  <si>
    <t>Prepayment and other receivables - related parties</t>
  </si>
  <si>
    <t>Prepaid expenses</t>
  </si>
  <si>
    <t>Other current assets</t>
  </si>
  <si>
    <t>Total Current Assets</t>
  </si>
  <si>
    <t>Long-term marketable securities</t>
  </si>
  <si>
    <t>Property, plant and equipment, net</t>
  </si>
  <si>
    <t>Acquisition related intangible assets, net</t>
  </si>
  <si>
    <t>Goodwill</t>
  </si>
  <si>
    <t>Investment: equity method</t>
  </si>
  <si>
    <t>Other assets</t>
  </si>
  <si>
    <t>Total Assets</t>
  </si>
  <si>
    <t>Short-term debt</t>
  </si>
  <si>
    <t>Accounts payable</t>
  </si>
  <si>
    <t>Payables to related parties</t>
  </si>
  <si>
    <t>Accrued liabilities</t>
  </si>
  <si>
    <t>Other current liabilities</t>
  </si>
  <si>
    <t>Deferred income on shipments to distributors</t>
  </si>
  <si>
    <t>Total Current Liabilities</t>
  </si>
  <si>
    <t>Deferred income taxes</t>
  </si>
  <si>
    <t>Long-term debt</t>
  </si>
  <si>
    <t xml:space="preserve">Other long-term liabilities </t>
  </si>
  <si>
    <t>Accumulated loss in excess of investment in GF</t>
  </si>
  <si>
    <t xml:space="preserve">Common stock, par value </t>
  </si>
  <si>
    <t>Additional paid-in capital</t>
  </si>
  <si>
    <t>Treasury stock, at cost</t>
  </si>
  <si>
    <t>Accumulated deficit</t>
  </si>
  <si>
    <t>Accumulated other comprehensive income (loss)</t>
  </si>
  <si>
    <t>Total stockholders' equity (Deficit)</t>
  </si>
  <si>
    <t>Total Liabilities and Stockholders' Equity (Deficit)</t>
  </si>
  <si>
    <t>As previously reported</t>
  </si>
  <si>
    <t>Adjustments</t>
  </si>
  <si>
    <t>As adjusted</t>
  </si>
  <si>
    <t>Check</t>
  </si>
  <si>
    <t>Cash flows from operating activities:</t>
  </si>
  <si>
    <t>Adjustments to reconcile net income (loss) to net cash provided by (used in) operating activities:</t>
  </si>
  <si>
    <t>Net gain on sale of equity interests in ATMP JV</t>
  </si>
  <si>
    <t>Depreciation and amortization</t>
  </si>
  <si>
    <t>Provision for deferred income taxes</t>
  </si>
  <si>
    <t>Stock-based compensation expense</t>
  </si>
  <si>
    <t>Loss on debt redemption</t>
  </si>
  <si>
    <t>Fair value of warrant issued related to sixth amendment to the WSA</t>
  </si>
  <si>
    <t>Other</t>
  </si>
  <si>
    <t>Changes in operating assets and liabilities:</t>
  </si>
  <si>
    <t>Accounts receivable</t>
  </si>
  <si>
    <t>Inventories</t>
  </si>
  <si>
    <t>Prepaid expenses and other assets</t>
  </si>
  <si>
    <t>Accounts payable, accrued liabilities and other</t>
  </si>
  <si>
    <t>Net cash provided by (used in) operating activities</t>
  </si>
  <si>
    <t>Adj</t>
  </si>
  <si>
    <t>Provision (benefit) for income taxes</t>
  </si>
  <si>
    <t>Net Income (loss)</t>
  </si>
  <si>
    <t>GAAP</t>
  </si>
  <si>
    <t>Q4'16</t>
  </si>
  <si>
    <t>Q1'17</t>
  </si>
  <si>
    <t>Q2'17</t>
  </si>
  <si>
    <t>Q3'17</t>
  </si>
  <si>
    <t>Q4'17</t>
  </si>
  <si>
    <t>Assets</t>
  </si>
  <si>
    <t>Current assets:</t>
  </si>
  <si>
    <t xml:space="preserve">Liabilities and Stockholders' Equity </t>
  </si>
  <si>
    <t>Stockholders' equity:</t>
  </si>
  <si>
    <t>Capital stock:</t>
  </si>
  <si>
    <t>Total stockholders' equity (deficit)</t>
  </si>
  <si>
    <t>Current Liabilities:</t>
  </si>
  <si>
    <t>ADVANCED MICRO DEVICES, INC.</t>
  </si>
  <si>
    <r>
      <t xml:space="preserve">605 </t>
    </r>
    <r>
      <rPr>
        <b/>
        <vertAlign val="superscript"/>
        <sz val="9.8000000000000007"/>
        <rFont val="Calibri"/>
        <family val="2"/>
      </rPr>
      <t>(1)</t>
    </r>
  </si>
  <si>
    <r>
      <t xml:space="preserve">606 </t>
    </r>
    <r>
      <rPr>
        <b/>
        <vertAlign val="superscript"/>
        <sz val="9.8000000000000007"/>
        <rFont val="Calibri"/>
        <family val="2"/>
      </rPr>
      <t>(2)</t>
    </r>
  </si>
  <si>
    <t>GAAP Gross Margin</t>
  </si>
  <si>
    <t>GAAP Gross Margin %</t>
  </si>
  <si>
    <t>Charge related to the sixth amendment to the WSA with GF</t>
  </si>
  <si>
    <t>Stock-based compensation</t>
  </si>
  <si>
    <t>Non-GAAP Gross Margin</t>
  </si>
  <si>
    <t>Non-GAAP Gross Margin %</t>
  </si>
  <si>
    <t>GAAP operating income (loss)</t>
  </si>
  <si>
    <t>Non-GAAP operating income (loss)</t>
  </si>
  <si>
    <t>(Millions except per share amounts)</t>
  </si>
  <si>
    <t>GAAP net income (loss) / Earnings (loss) per share</t>
  </si>
  <si>
    <t>Non-cash interest expense related to convertible debt</t>
  </si>
  <si>
    <t>Gain on sale of 85% of ATMP</t>
  </si>
  <si>
    <t>Tax provision related to sale of 85% of ATMP JV</t>
  </si>
  <si>
    <t>Non-GAAP net income (loss) / Earnings (loss) per share</t>
  </si>
  <si>
    <t>R&amp;D</t>
  </si>
  <si>
    <t>SG&amp;A</t>
  </si>
  <si>
    <t>Total</t>
  </si>
  <si>
    <t>GAAP R&amp;D &amp; SG&amp;A</t>
  </si>
  <si>
    <t>Non-GAAP R&amp;D &amp; SG&amp;A</t>
  </si>
  <si>
    <t xml:space="preserve">Non-cash interest expense related to convertible debt </t>
  </si>
  <si>
    <t>Gain on sale of 85% of ATMP JV</t>
  </si>
  <si>
    <t>(Millions, except percentages)</t>
  </si>
  <si>
    <t>RECONCILIATION OF GAAP TO NON-GAAP GROSS MARGIN (ASC 605)</t>
  </si>
  <si>
    <t>Accumulated other comprehensive loss</t>
  </si>
  <si>
    <t>GAAP Interest expense</t>
  </si>
  <si>
    <t>Non-GAAP Interest Expense</t>
  </si>
  <si>
    <t>GAAP Other income (expense), net</t>
  </si>
  <si>
    <t>Non-GAAP Other income (expense), net</t>
  </si>
  <si>
    <t>GAAP Provision (benefit) for income taxes</t>
  </si>
  <si>
    <t>Non-GAAP Provision (benefit) for income taxes</t>
  </si>
  <si>
    <t>RECONCILIATION OF GAAP TO NON-GAAP GROSS MARGIN (ASC 606)</t>
  </si>
  <si>
    <t>GAAP TO NON-GAAP RECONCILIATIONS UNDER ASC 605</t>
  </si>
  <si>
    <t>GAAP TO NON-GAAP RECONCILIATIONS UNDER ASC 606</t>
  </si>
  <si>
    <t>Amortization of debt discount and issuance costs</t>
  </si>
  <si>
    <t>Net loss on debt redemption</t>
  </si>
  <si>
    <t>Provision for income taxes</t>
  </si>
  <si>
    <t>Earnings (loss) per share:</t>
  </si>
  <si>
    <t>RECONCILIATION OF GAAP TO NON-GAAP OPERATING INCOME (LOSS) (ASC 605)</t>
  </si>
  <si>
    <t>RECONCILIATION OF GAAP TO NON-GAAP OPERATING INCOME (LOSS) (ASC 606)</t>
  </si>
  <si>
    <t>RECONCILIATION OF GAAP TO NON-GAAP NET INCOME (LOSS) / EARNINGS (LOSS) PER SHARE (ASC 606)</t>
  </si>
  <si>
    <t>RECONCILIATION OF GAAP TO NON-GAAP NET INCOME (LOSS) / EARNINGS (LOSS) PER SHARE (ASC 605)</t>
  </si>
  <si>
    <t>RECONCILIATION OF GAAP TO NON-GAAP RESEARCH AND DEVELOPMENT (R&amp;D) AND MARKETING, GENERAL AND ADMINISTRATIVE EXPENSES (SG&amp;A) (ASC 606)</t>
  </si>
  <si>
    <t>RECONCILIATION OF GAAP TO NON-GAAP INTEREST EXPENSE (ASC 606)</t>
  </si>
  <si>
    <t>RECONCILIATION OF GAAP TO NON-GAAP OTHER INCOME (EXPENSE) (ASC 606)</t>
  </si>
  <si>
    <t>RECONCILIATION OF GAAP TO NON-GAAP PROVISION FOR INCOME TAXES (ASC 606)</t>
  </si>
  <si>
    <t>RECONCILIATION OF GAAP TO NON-GAAP PROVISION FOR INCOME TAXES (ASC 605)</t>
  </si>
  <si>
    <t>RECONCILIATION OF GAAP TO NON-GAAP OTHER INCOME (EXPENSE) (ASC 605)</t>
  </si>
  <si>
    <t>RECONCILIATION OF GAAP TO NON-GAAP INTEREST EXPENSE (ASC 605)</t>
  </si>
  <si>
    <t>RECONCILIATION OF GAAP TO NON-GAAP RESEARCH AND DEVELOPMENT (R&amp;D) AND MARKETING, GENERAL AND ADMINISTRATIVE EXPENSES (SG&amp;A) (ASC 605)</t>
  </si>
  <si>
    <r>
      <t xml:space="preserve">Non-GAAP </t>
    </r>
    <r>
      <rPr>
        <b/>
        <vertAlign val="superscript"/>
        <sz val="7"/>
        <rFont val="Calibri"/>
        <family val="2"/>
      </rPr>
      <t>(1)</t>
    </r>
  </si>
  <si>
    <r>
      <rPr>
        <vertAlign val="superscript"/>
        <sz val="9.8000000000000007"/>
        <rFont val="Calibri"/>
        <family val="2"/>
      </rPr>
      <t xml:space="preserve">(1) </t>
    </r>
    <r>
      <rPr>
        <sz val="14"/>
        <rFont val="Calibri"/>
        <family val="2"/>
        <scheme val="minor"/>
      </rPr>
      <t xml:space="preserve">See Appendices for GAAP to Non-GAAP reconciliations.  </t>
    </r>
  </si>
  <si>
    <t>Appendices</t>
  </si>
  <si>
    <t>Supplemental information on the impact of the adoption of 
ASC 606 on 2016 and 2017 financial information</t>
  </si>
  <si>
    <r>
      <t xml:space="preserve">Free Cash Flow </t>
    </r>
    <r>
      <rPr>
        <b/>
        <vertAlign val="superscript"/>
        <sz val="9.8000000000000007"/>
        <rFont val="Calibri"/>
        <family val="2"/>
      </rPr>
      <t>(1)</t>
    </r>
  </si>
  <si>
    <r>
      <rPr>
        <vertAlign val="superscript"/>
        <sz val="14"/>
        <color theme="1"/>
        <rFont val="Calibri"/>
        <family val="2"/>
        <scheme val="minor"/>
      </rPr>
      <t xml:space="preserve">(2) </t>
    </r>
    <r>
      <rPr>
        <sz val="14"/>
        <color rgb="FF000000"/>
        <rFont val="Calibri"/>
        <family val="2"/>
        <scheme val="minor"/>
      </rPr>
      <t>606: ASC 606 new revenue recognition accounting standard that creates a single source of revenue guidance under U.S. GAAP for all companies in all industries and replaces most existing revenue recognition guidance in U.S. GAAP.</t>
    </r>
  </si>
  <si>
    <t>GAAP net cash provided by (used in) operating activities</t>
  </si>
  <si>
    <t>Purchases of property, plant and equipment</t>
  </si>
  <si>
    <t>2016 and 2017 GAAP to NON-GAAP Reconciliation Tables
under ASC 605 and ASC 606</t>
  </si>
  <si>
    <r>
      <rPr>
        <vertAlign val="superscript"/>
        <sz val="9.8000000000000007"/>
        <rFont val="Calibri"/>
        <family val="2"/>
      </rPr>
      <t xml:space="preserve">(1) </t>
    </r>
    <r>
      <rPr>
        <sz val="14"/>
        <rFont val="Calibri"/>
        <family val="2"/>
        <scheme val="minor"/>
      </rPr>
      <t>See Appendix for Free cash flow reconciliation.</t>
    </r>
  </si>
  <si>
    <r>
      <rPr>
        <vertAlign val="superscript"/>
        <sz val="14"/>
        <color rgb="FF000000"/>
        <rFont val="Calibri"/>
        <family val="2"/>
        <scheme val="minor"/>
      </rPr>
      <t xml:space="preserve">(1) </t>
    </r>
    <r>
      <rPr>
        <sz val="14"/>
        <color rgb="FF000000"/>
        <rFont val="Calibri"/>
        <family val="2"/>
        <scheme val="minor"/>
      </rPr>
      <t>605: Prior revenue recognition guidance under U.S. GAAP in effect through December 30, 2017 for AMD. Annual results are derived from audited financial statements included in Form 10-K.</t>
    </r>
  </si>
  <si>
    <t>2017 QUARTERS CONSOLIDATED STATEMENTS OF OPERATIONS (GAAP)</t>
  </si>
  <si>
    <t>2017 QUARTERS CONSOLIDATED STATEMENTS OF OPERATIONS (NON-GAAP)</t>
  </si>
  <si>
    <t>2017 QUARTERS CONSOLIDATED STATEMENT OF CASH FLOWS - OPERATING ACTIVITIES</t>
  </si>
  <si>
    <t>FY 2016 AND FY 2017 CONSOLIDATED STATEMENT OF CASH FLOWS - OPERATING ACTIVITIES</t>
  </si>
  <si>
    <t>Q4'16 AND 2017 QUARTERS CONSOLIDATED BALANCE SHEETS - LIABILITIES AND STOCKHOLDERS' EQUITY</t>
  </si>
  <si>
    <t>2017 QUARTERS SEGMENT INFORMATION</t>
  </si>
  <si>
    <t>FY 2016 AND FY 2017 SEGMENT INFORMATION</t>
  </si>
  <si>
    <t>Q4'16 AND 2017 QUARTERS CONSOLIDATED BALANCE SHEETS - ASSETS</t>
  </si>
  <si>
    <t>FY 2016 AND FY 2017 CONSOLIDATED STATEMENTS OF OPERATIONS (GAAP)</t>
  </si>
  <si>
    <t>FY 2016 AND FY 2017 CONSOLIDATED STATEMENTS OF OPERATIONS (NON-GAAP)</t>
  </si>
  <si>
    <t xml:space="preserve">The adoption of ASC 606 has no impact on the cash provided by or used in operating, financing, or investing activities on the Consolidated Statements of Cash Flows. </t>
  </si>
  <si>
    <t>Net cash provided by operating activities</t>
  </si>
  <si>
    <t xml:space="preserve">Free cash flow </t>
  </si>
  <si>
    <t>FREE CASH FLOW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</si>
</sst>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_(#,##0%_);_(\(#,##0%\);_(&quot;-&quot;??_);_(@_)"/>
    <numFmt numFmtId="168" formatCode="_(&quot;$&quot;* #,##0_);_(&quot;$&quot;* \(#,##0\);_(&quot;$&quot;* &quot;—&quot;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8"/>
      <color theme="1"/>
      <name val="Inherit"/>
    </font>
    <font>
      <sz val="10"/>
      <name val="Arial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4"/>
      <name val="Calibri"/>
      <family val="2"/>
      <scheme val="minor"/>
    </font>
    <font>
      <b/>
      <vertAlign val="superscript"/>
      <sz val="9.8000000000000007"/>
      <name val="Calibri"/>
      <family val="2"/>
    </font>
    <font>
      <vertAlign val="superscript"/>
      <sz val="14"/>
      <color rgb="FF00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vertAlign val="superscript"/>
      <sz val="7"/>
      <name val="Calibri"/>
      <family val="2"/>
    </font>
    <font>
      <vertAlign val="superscript"/>
      <sz val="9.8000000000000007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1B8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B8C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AD8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96CFD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59B3CB"/>
      </top>
      <bottom/>
      <diagonal/>
    </border>
    <border>
      <left/>
      <right/>
      <top/>
      <bottom style="thick">
        <color rgb="FF59B3CB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149998474074526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ck">
        <color rgb="FF59B3CB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medium">
        <color theme="0" tint="-0.499984740745262"/>
      </bottom>
      <diagonal/>
    </border>
    <border>
      <left/>
      <right style="thin">
        <color theme="0" tint="-0.249977111117893"/>
      </right>
      <top style="thick">
        <color rgb="FF59B3CB"/>
      </top>
      <bottom/>
      <diagonal/>
    </border>
    <border>
      <left/>
      <right style="thin">
        <color theme="0" tint="-0.249977111117893"/>
      </right>
      <top/>
      <bottom style="thick">
        <color rgb="FF59B3CB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medium">
        <color theme="0" tint="-0.499984740745262"/>
      </bottom>
      <diagonal/>
    </border>
    <border>
      <left/>
      <right style="thin">
        <color theme="0" tint="-0.34998626667073579"/>
      </right>
      <top style="thick">
        <color rgb="FF59B3CB"/>
      </top>
      <bottom/>
      <diagonal/>
    </border>
    <border>
      <left/>
      <right style="thin">
        <color theme="0" tint="-0.34998626667073579"/>
      </right>
      <top/>
      <bottom style="thick">
        <color rgb="FF59B3CB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ck">
        <color rgb="FF59B3CB"/>
      </bottom>
      <diagonal/>
    </border>
    <border>
      <left style="thin">
        <color theme="0" tint="-0.249977111117893"/>
      </left>
      <right/>
      <top style="thick">
        <color rgb="FF59B3CB"/>
      </top>
      <bottom/>
      <diagonal/>
    </border>
    <border>
      <left/>
      <right style="thin">
        <color theme="2" tint="-9.9978637043366805E-2"/>
      </right>
      <top style="thick">
        <color rgb="FF59B3CB"/>
      </top>
      <bottom/>
      <diagonal/>
    </border>
    <border>
      <left/>
      <right/>
      <top style="thick">
        <color rgb="FF59B3CB"/>
      </top>
      <bottom style="thin">
        <color theme="2"/>
      </bottom>
      <diagonal/>
    </border>
    <border>
      <left/>
      <right style="thin">
        <color theme="0" tint="-0.249977111117893"/>
      </right>
      <top style="thick">
        <color rgb="FF59B3CB"/>
      </top>
      <bottom style="thin">
        <color theme="2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440">
    <xf numFmtId="0" fontId="0" fillId="0" borderId="0" xfId="0"/>
    <xf numFmtId="0" fontId="2" fillId="0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64" fontId="4" fillId="0" borderId="0" xfId="2" applyNumberFormat="1" applyFont="1" applyAlignment="1">
      <alignment horizontal="left" indent="1"/>
    </xf>
    <xf numFmtId="164" fontId="2" fillId="0" borderId="0" xfId="2" applyNumberFormat="1" applyFont="1" applyAlignment="1">
      <alignment horizontal="left" indent="1"/>
    </xf>
    <xf numFmtId="165" fontId="4" fillId="0" borderId="1" xfId="1" applyNumberFormat="1" applyFont="1" applyBorder="1" applyAlignment="1">
      <alignment horizontal="left" indent="1"/>
    </xf>
    <xf numFmtId="165" fontId="2" fillId="0" borderId="1" xfId="1" applyNumberFormat="1" applyFont="1" applyBorder="1" applyAlignment="1">
      <alignment horizontal="left" indent="1"/>
    </xf>
    <xf numFmtId="165" fontId="2" fillId="0" borderId="0" xfId="1" applyNumberFormat="1" applyFont="1" applyAlignment="1">
      <alignment horizontal="left" indent="1"/>
    </xf>
    <xf numFmtId="0" fontId="4" fillId="4" borderId="0" xfId="0" applyFont="1" applyFill="1" applyBorder="1" applyAlignment="1">
      <alignment horizontal="left" vertical="center" wrapText="1"/>
    </xf>
    <xf numFmtId="165" fontId="4" fillId="4" borderId="0" xfId="1" applyNumberFormat="1" applyFont="1" applyFill="1" applyAlignment="1">
      <alignment horizontal="left" indent="1"/>
    </xf>
    <xf numFmtId="165" fontId="4" fillId="0" borderId="0" xfId="1" applyNumberFormat="1" applyFont="1" applyAlignment="1">
      <alignment horizontal="left" indent="1"/>
    </xf>
    <xf numFmtId="165" fontId="4" fillId="0" borderId="0" xfId="1" applyNumberFormat="1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 indent="1"/>
    </xf>
    <xf numFmtId="165" fontId="2" fillId="0" borderId="0" xfId="1" applyNumberFormat="1" applyFont="1" applyFill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5" fontId="4" fillId="0" borderId="0" xfId="1" applyNumberFormat="1" applyFont="1" applyFill="1" applyAlignment="1">
      <alignment horizontal="left" indent="1"/>
    </xf>
    <xf numFmtId="165" fontId="4" fillId="0" borderId="1" xfId="1" applyNumberFormat="1" applyFont="1" applyFill="1" applyBorder="1" applyAlignment="1">
      <alignment horizontal="left" indent="1"/>
    </xf>
    <xf numFmtId="164" fontId="4" fillId="4" borderId="4" xfId="2" applyNumberFormat="1" applyFont="1" applyFill="1" applyBorder="1" applyAlignment="1">
      <alignment horizontal="left" indent="1"/>
    </xf>
    <xf numFmtId="0" fontId="9" fillId="0" borderId="0" xfId="4" applyFont="1" applyFill="1" applyBorder="1"/>
    <xf numFmtId="0" fontId="9" fillId="0" borderId="0" xfId="4" applyFont="1" applyFill="1" applyBorder="1" applyAlignment="1">
      <alignment horizontal="center"/>
    </xf>
    <xf numFmtId="0" fontId="10" fillId="0" borderId="0" xfId="0" applyFont="1" applyFill="1" applyBorder="1"/>
    <xf numFmtId="0" fontId="1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0" fillId="0" borderId="0" xfId="4" applyFont="1" applyFill="1" applyBorder="1"/>
    <xf numFmtId="0" fontId="13" fillId="0" borderId="0" xfId="0" applyFont="1" applyFill="1" applyBorder="1"/>
    <xf numFmtId="164" fontId="10" fillId="0" borderId="0" xfId="5" applyNumberFormat="1" applyFont="1" applyFill="1" applyBorder="1" applyAlignment="1">
      <alignment horizontal="right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left" indent="2"/>
    </xf>
    <xf numFmtId="164" fontId="15" fillId="0" borderId="0" xfId="5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/>
    <xf numFmtId="165" fontId="10" fillId="0" borderId="0" xfId="6" applyNumberFormat="1" applyFont="1" applyFill="1" applyBorder="1" applyAlignment="1"/>
    <xf numFmtId="0" fontId="9" fillId="7" borderId="0" xfId="0" applyFont="1" applyFill="1" applyBorder="1"/>
    <xf numFmtId="164" fontId="9" fillId="7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164" fontId="12" fillId="0" borderId="0" xfId="2" applyNumberFormat="1" applyFont="1" applyFill="1" applyBorder="1" applyAlignment="1"/>
    <xf numFmtId="0" fontId="9" fillId="8" borderId="0" xfId="0" applyFont="1" applyFill="1" applyBorder="1"/>
    <xf numFmtId="164" fontId="9" fillId="8" borderId="0" xfId="2" applyNumberFormat="1" applyFont="1" applyFill="1" applyBorder="1" applyAlignment="1"/>
    <xf numFmtId="0" fontId="10" fillId="8" borderId="0" xfId="0" applyFont="1" applyFill="1" applyBorder="1"/>
    <xf numFmtId="166" fontId="10" fillId="0" borderId="0" xfId="4" applyNumberFormat="1" applyFont="1" applyFill="1" applyBorder="1"/>
    <xf numFmtId="0" fontId="10" fillId="0" borderId="0" xfId="4" applyFont="1" applyFill="1" applyBorder="1" applyAlignment="1">
      <alignment horizontal="right"/>
    </xf>
    <xf numFmtId="165" fontId="10" fillId="0" borderId="0" xfId="4" applyNumberFormat="1" applyFont="1" applyFill="1" applyBorder="1"/>
    <xf numFmtId="164" fontId="10" fillId="0" borderId="0" xfId="0" applyNumberFormat="1" applyFont="1" applyFill="1" applyBorder="1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4" borderId="4" xfId="1" applyNumberFormat="1" applyFont="1" applyFill="1" applyBorder="1" applyAlignment="1">
      <alignment horizontal="left" indent="1"/>
    </xf>
    <xf numFmtId="165" fontId="4" fillId="0" borderId="4" xfId="1" applyNumberFormat="1" applyFont="1" applyFill="1" applyBorder="1" applyAlignment="1">
      <alignment horizontal="left" indent="1"/>
    </xf>
    <xf numFmtId="165" fontId="4" fillId="0" borderId="0" xfId="1" applyNumberFormat="1" applyFont="1" applyBorder="1" applyAlignment="1">
      <alignment horizontal="left" indent="1"/>
    </xf>
    <xf numFmtId="165" fontId="2" fillId="0" borderId="0" xfId="1" applyNumberFormat="1" applyFont="1" applyBorder="1" applyAlignment="1">
      <alignment horizontal="left" indent="1"/>
    </xf>
    <xf numFmtId="165" fontId="4" fillId="4" borderId="5" xfId="1" applyNumberFormat="1" applyFont="1" applyFill="1" applyBorder="1" applyAlignment="1">
      <alignment horizontal="left" indent="1"/>
    </xf>
    <xf numFmtId="165" fontId="4" fillId="0" borderId="5" xfId="1" applyNumberFormat="1" applyFont="1" applyBorder="1" applyAlignment="1">
      <alignment horizontal="left" indent="1"/>
    </xf>
    <xf numFmtId="165" fontId="2" fillId="0" borderId="5" xfId="1" applyNumberFormat="1" applyFont="1" applyBorder="1" applyAlignment="1">
      <alignment horizontal="left" indent="1"/>
    </xf>
    <xf numFmtId="0" fontId="2" fillId="0" borderId="0" xfId="0" applyFont="1" applyBorder="1"/>
    <xf numFmtId="165" fontId="2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64" fontId="4" fillId="9" borderId="0" xfId="2" applyNumberFormat="1" applyFont="1" applyFill="1" applyBorder="1" applyAlignment="1">
      <alignment horizontal="left" indent="1"/>
    </xf>
    <xf numFmtId="165" fontId="4" fillId="9" borderId="0" xfId="1" applyNumberFormat="1" applyFont="1" applyFill="1" applyBorder="1" applyAlignment="1">
      <alignment horizontal="left" indent="1"/>
    </xf>
    <xf numFmtId="165" fontId="2" fillId="9" borderId="0" xfId="1" applyNumberFormat="1" applyFont="1" applyFill="1" applyBorder="1"/>
    <xf numFmtId="0" fontId="2" fillId="9" borderId="0" xfId="0" applyFont="1" applyFill="1" applyBorder="1"/>
    <xf numFmtId="165" fontId="2" fillId="9" borderId="0" xfId="0" applyNumberFormat="1" applyFont="1" applyFill="1" applyBorder="1"/>
    <xf numFmtId="165" fontId="4" fillId="9" borderId="0" xfId="1" applyNumberFormat="1" applyFont="1" applyFill="1" applyAlignment="1">
      <alignment horizontal="left" indent="1"/>
    </xf>
    <xf numFmtId="165" fontId="4" fillId="9" borderId="1" xfId="1" applyNumberFormat="1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vertical="center"/>
    </xf>
    <xf numFmtId="0" fontId="21" fillId="9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9" borderId="0" xfId="2" applyNumberFormat="1" applyFont="1" applyFill="1" applyBorder="1" applyAlignment="1">
      <alignment horizontal="left" vertical="center"/>
    </xf>
    <xf numFmtId="164" fontId="21" fillId="0" borderId="0" xfId="2" applyNumberFormat="1" applyFont="1" applyFill="1" applyBorder="1" applyAlignment="1">
      <alignment horizontal="left" vertical="center"/>
    </xf>
    <xf numFmtId="165" fontId="21" fillId="0" borderId="0" xfId="1" applyNumberFormat="1" applyFont="1" applyFill="1" applyBorder="1" applyAlignment="1">
      <alignment horizontal="left" vertical="center"/>
    </xf>
    <xf numFmtId="167" fontId="21" fillId="9" borderId="0" xfId="3" applyNumberFormat="1" applyFont="1" applyFill="1" applyBorder="1" applyAlignment="1">
      <alignment horizontal="right" vertical="center"/>
    </xf>
    <xf numFmtId="9" fontId="21" fillId="9" borderId="0" xfId="3" applyFont="1" applyFill="1" applyBorder="1" applyAlignment="1">
      <alignment horizontal="right" vertical="center"/>
    </xf>
    <xf numFmtId="9" fontId="21" fillId="0" borderId="0" xfId="3" applyFont="1" applyFill="1" applyBorder="1" applyAlignment="1">
      <alignment horizontal="right" vertical="center"/>
    </xf>
    <xf numFmtId="165" fontId="21" fillId="9" borderId="0" xfId="1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2" fontId="21" fillId="9" borderId="0" xfId="0" applyNumberFormat="1" applyFont="1" applyFill="1" applyBorder="1" applyAlignment="1" applyProtection="1">
      <alignment vertical="center"/>
      <protection locked="0"/>
    </xf>
    <xf numFmtId="42" fontId="21" fillId="0" borderId="0" xfId="0" applyNumberFormat="1" applyFont="1" applyFill="1" applyBorder="1" applyAlignment="1" applyProtection="1">
      <alignment vertical="center"/>
      <protection locked="0"/>
    </xf>
    <xf numFmtId="41" fontId="21" fillId="9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4" fontId="21" fillId="9" borderId="0" xfId="2" applyFont="1" applyFill="1" applyBorder="1" applyAlignment="1" applyProtection="1">
      <alignment horizontal="right" vertical="center"/>
    </xf>
    <xf numFmtId="44" fontId="21" fillId="0" borderId="0" xfId="2" applyFont="1" applyFill="1" applyBorder="1" applyAlignment="1" applyProtection="1">
      <alignment horizontal="right" vertical="center"/>
    </xf>
    <xf numFmtId="44" fontId="21" fillId="9" borderId="0" xfId="2" applyFont="1" applyFill="1" applyBorder="1" applyAlignment="1" applyProtection="1">
      <alignment vertical="center"/>
    </xf>
    <xf numFmtId="44" fontId="21" fillId="0" borderId="0" xfId="2" applyFont="1" applyFill="1" applyBorder="1" applyAlignment="1" applyProtection="1">
      <alignment vertical="center"/>
    </xf>
    <xf numFmtId="0" fontId="21" fillId="9" borderId="0" xfId="0" applyFont="1" applyFill="1" applyBorder="1" applyAlignment="1" applyProtection="1">
      <alignment vertical="center"/>
      <protection locked="0"/>
    </xf>
    <xf numFmtId="0" fontId="21" fillId="9" borderId="0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167" fontId="21" fillId="0" borderId="0" xfId="0" applyNumberFormat="1" applyFont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43" fontId="21" fillId="0" borderId="0" xfId="0" applyNumberFormat="1" applyFont="1" applyAlignment="1">
      <alignment horizontal="left" vertical="center"/>
    </xf>
    <xf numFmtId="43" fontId="21" fillId="9" borderId="0" xfId="0" applyNumberFormat="1" applyFont="1" applyFill="1" applyBorder="1" applyAlignment="1">
      <alignment horizontal="left" vertical="center"/>
    </xf>
    <xf numFmtId="43" fontId="21" fillId="0" borderId="0" xfId="0" applyNumberFormat="1" applyFont="1" applyFill="1" applyBorder="1" applyAlignment="1">
      <alignment horizontal="left" vertical="center"/>
    </xf>
    <xf numFmtId="165" fontId="20" fillId="0" borderId="0" xfId="1" applyNumberFormat="1" applyFont="1" applyFill="1" applyBorder="1" applyAlignment="1">
      <alignment horizontal="left" vertical="center"/>
    </xf>
    <xf numFmtId="0" fontId="21" fillId="9" borderId="0" xfId="0" applyFont="1" applyFill="1"/>
    <xf numFmtId="0" fontId="21" fillId="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9" borderId="0" xfId="0" applyFont="1" applyFill="1" applyAlignment="1">
      <alignment vertical="center" wrapText="1"/>
    </xf>
    <xf numFmtId="42" fontId="25" fillId="9" borderId="10" xfId="0" applyNumberFormat="1" applyFont="1" applyFill="1" applyBorder="1" applyAlignment="1">
      <alignment vertical="center"/>
    </xf>
    <xf numFmtId="41" fontId="27" fillId="9" borderId="10" xfId="0" applyNumberFormat="1" applyFont="1" applyFill="1" applyBorder="1" applyAlignment="1">
      <alignment vertical="center"/>
    </xf>
    <xf numFmtId="41" fontId="21" fillId="9" borderId="10" xfId="0" applyNumberFormat="1" applyFont="1" applyFill="1" applyBorder="1" applyAlignment="1">
      <alignment vertical="center"/>
    </xf>
    <xf numFmtId="165" fontId="21" fillId="9" borderId="10" xfId="1" applyNumberFormat="1" applyFont="1" applyFill="1" applyBorder="1" applyAlignment="1">
      <alignment horizontal="left" vertical="center"/>
    </xf>
    <xf numFmtId="165" fontId="21" fillId="0" borderId="10" xfId="1" applyNumberFormat="1" applyFont="1" applyBorder="1" applyAlignment="1">
      <alignment horizontal="left" vertical="center"/>
    </xf>
    <xf numFmtId="41" fontId="25" fillId="9" borderId="10" xfId="0" applyNumberFormat="1" applyFont="1" applyFill="1" applyBorder="1" applyAlignment="1">
      <alignment vertical="center"/>
    </xf>
    <xf numFmtId="41" fontId="25" fillId="9" borderId="0" xfId="0" applyNumberFormat="1" applyFont="1" applyFill="1" applyAlignment="1">
      <alignment vertical="center"/>
    </xf>
    <xf numFmtId="0" fontId="21" fillId="9" borderId="0" xfId="0" applyFont="1" applyFill="1" applyAlignment="1">
      <alignment horizontal="left" inden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horizontal="left" vertical="center"/>
    </xf>
    <xf numFmtId="42" fontId="21" fillId="11" borderId="0" xfId="0" applyNumberFormat="1" applyFont="1" applyFill="1" applyBorder="1" applyAlignment="1" applyProtection="1">
      <alignment vertical="center"/>
      <protection locked="0"/>
    </xf>
    <xf numFmtId="0" fontId="21" fillId="11" borderId="0" xfId="0" applyFont="1" applyFill="1" applyBorder="1" applyAlignment="1">
      <alignment horizontal="left" vertical="center"/>
    </xf>
    <xf numFmtId="165" fontId="21" fillId="11" borderId="0" xfId="1" applyNumberFormat="1" applyFont="1" applyFill="1" applyBorder="1" applyAlignment="1">
      <alignment horizontal="left" vertical="center"/>
    </xf>
    <xf numFmtId="164" fontId="21" fillId="11" borderId="8" xfId="2" applyNumberFormat="1" applyFont="1" applyFill="1" applyBorder="1" applyAlignment="1">
      <alignment horizontal="left" vertical="center"/>
    </xf>
    <xf numFmtId="0" fontId="21" fillId="11" borderId="8" xfId="0" applyFont="1" applyFill="1" applyBorder="1" applyAlignment="1">
      <alignment horizontal="left" vertical="center"/>
    </xf>
    <xf numFmtId="41" fontId="21" fillId="0" borderId="9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left" vertical="center"/>
    </xf>
    <xf numFmtId="167" fontId="21" fillId="0" borderId="0" xfId="3" applyNumberFormat="1" applyFont="1" applyFill="1" applyBorder="1" applyAlignment="1">
      <alignment horizontal="right" vertical="center"/>
    </xf>
    <xf numFmtId="0" fontId="20" fillId="0" borderId="0" xfId="0" quotePrefix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>
      <alignment horizontal="left" vertical="center"/>
    </xf>
    <xf numFmtId="165" fontId="21" fillId="0" borderId="15" xfId="1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 applyProtection="1">
      <alignment vertical="center"/>
      <protection locked="0"/>
    </xf>
    <xf numFmtId="41" fontId="21" fillId="0" borderId="15" xfId="0" applyNumberFormat="1" applyFont="1" applyFill="1" applyBorder="1" applyAlignment="1" applyProtection="1">
      <alignment vertical="center"/>
      <protection locked="0"/>
    </xf>
    <xf numFmtId="165" fontId="21" fillId="9" borderId="14" xfId="1" applyNumberFormat="1" applyFont="1" applyFill="1" applyBorder="1" applyAlignment="1">
      <alignment horizontal="left" vertical="center"/>
    </xf>
    <xf numFmtId="165" fontId="21" fillId="9" borderId="0" xfId="1" applyNumberFormat="1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3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indent="1"/>
    </xf>
    <xf numFmtId="0" fontId="21" fillId="11" borderId="15" xfId="0" applyFont="1" applyFill="1" applyBorder="1" applyAlignment="1">
      <alignment horizontal="left" vertical="center"/>
    </xf>
    <xf numFmtId="165" fontId="21" fillId="11" borderId="15" xfId="1" applyNumberFormat="1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left" vertical="center"/>
    </xf>
    <xf numFmtId="167" fontId="22" fillId="11" borderId="15" xfId="3" applyNumberFormat="1" applyFont="1" applyFill="1" applyBorder="1" applyAlignment="1">
      <alignment horizontal="right" vertical="center"/>
    </xf>
    <xf numFmtId="167" fontId="22" fillId="11" borderId="15" xfId="0" applyNumberFormat="1" applyFont="1" applyFill="1" applyBorder="1" applyAlignment="1">
      <alignment horizontal="left" vertical="center"/>
    </xf>
    <xf numFmtId="44" fontId="21" fillId="11" borderId="15" xfId="2" applyFont="1" applyFill="1" applyBorder="1" applyAlignment="1" applyProtection="1">
      <alignment horizontal="right" vertical="center"/>
    </xf>
    <xf numFmtId="0" fontId="21" fillId="11" borderId="15" xfId="0" applyFont="1" applyFill="1" applyBorder="1" applyAlignment="1" applyProtection="1">
      <alignment vertical="center"/>
      <protection locked="0"/>
    </xf>
    <xf numFmtId="44" fontId="21" fillId="11" borderId="15" xfId="2" applyNumberFormat="1" applyFont="1" applyFill="1" applyBorder="1" applyAlignment="1" applyProtection="1">
      <alignment horizontal="right" vertical="center"/>
    </xf>
    <xf numFmtId="0" fontId="21" fillId="11" borderId="14" xfId="0" applyFont="1" applyFill="1" applyBorder="1" applyAlignment="1" applyProtection="1">
      <alignment vertical="center"/>
      <protection locked="0"/>
    </xf>
    <xf numFmtId="44" fontId="21" fillId="11" borderId="14" xfId="2" applyFont="1" applyFill="1" applyBorder="1" applyAlignment="1" applyProtection="1">
      <alignment vertical="center"/>
    </xf>
    <xf numFmtId="44" fontId="21" fillId="11" borderId="14" xfId="2" applyNumberFormat="1" applyFont="1" applyFill="1" applyBorder="1" applyAlignment="1" applyProtection="1">
      <alignment vertical="center"/>
    </xf>
    <xf numFmtId="44" fontId="21" fillId="12" borderId="15" xfId="2" applyFont="1" applyFill="1" applyBorder="1" applyAlignment="1" applyProtection="1">
      <alignment horizontal="right" vertical="center"/>
    </xf>
    <xf numFmtId="44" fontId="21" fillId="12" borderId="14" xfId="2" applyFont="1" applyFill="1" applyBorder="1" applyAlignment="1" applyProtection="1">
      <alignment horizontal="right" vertical="center"/>
    </xf>
    <xf numFmtId="165" fontId="21" fillId="11" borderId="14" xfId="1" applyNumberFormat="1" applyFont="1" applyFill="1" applyBorder="1" applyAlignment="1">
      <alignment horizontal="left" vertical="center"/>
    </xf>
    <xf numFmtId="165" fontId="21" fillId="11" borderId="0" xfId="1" applyNumberFormat="1" applyFont="1" applyFill="1" applyAlignment="1">
      <alignment horizontal="left" vertical="center"/>
    </xf>
    <xf numFmtId="165" fontId="20" fillId="11" borderId="15" xfId="1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 indent="2"/>
    </xf>
    <xf numFmtId="164" fontId="20" fillId="11" borderId="9" xfId="5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29" fillId="9" borderId="0" xfId="0" applyFont="1" applyFill="1" applyAlignment="1">
      <alignment horizontal="center" vertical="center" wrapText="1"/>
    </xf>
    <xf numFmtId="0" fontId="20" fillId="10" borderId="11" xfId="0" applyFont="1" applyFill="1" applyBorder="1" applyAlignment="1">
      <alignment vertical="center" wrapText="1"/>
    </xf>
    <xf numFmtId="0" fontId="20" fillId="10" borderId="12" xfId="0" applyFont="1" applyFill="1" applyBorder="1" applyAlignment="1">
      <alignment vertical="center" wrapText="1"/>
    </xf>
    <xf numFmtId="0" fontId="20" fillId="11" borderId="8" xfId="0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center"/>
    </xf>
    <xf numFmtId="0" fontId="21" fillId="9" borderId="0" xfId="0" applyFont="1" applyFill="1" applyAlignment="1">
      <alignment vertical="center" wrapText="1"/>
    </xf>
    <xf numFmtId="0" fontId="21" fillId="9" borderId="0" xfId="0" applyFont="1" applyFill="1" applyAlignment="1">
      <alignment horizontal="left" vertical="center" wrapText="1" indent="2"/>
    </xf>
    <xf numFmtId="165" fontId="20" fillId="12" borderId="15" xfId="1" applyNumberFormat="1" applyFont="1" applyFill="1" applyBorder="1" applyAlignment="1">
      <alignment horizontal="left" vertical="center"/>
    </xf>
    <xf numFmtId="164" fontId="20" fillId="12" borderId="9" xfId="5" applyNumberFormat="1" applyFont="1" applyFill="1" applyBorder="1" applyAlignment="1">
      <alignment horizontal="right"/>
    </xf>
    <xf numFmtId="0" fontId="20" fillId="10" borderId="11" xfId="0" applyFont="1" applyFill="1" applyBorder="1" applyAlignment="1">
      <alignment wrapText="1"/>
    </xf>
    <xf numFmtId="0" fontId="20" fillId="10" borderId="12" xfId="0" applyFont="1" applyFill="1" applyBorder="1" applyAlignment="1">
      <alignment wrapText="1"/>
    </xf>
    <xf numFmtId="0" fontId="21" fillId="9" borderId="15" xfId="0" applyFont="1" applyFill="1" applyBorder="1" applyAlignment="1">
      <alignment horizontal="left" vertical="center" wrapText="1"/>
    </xf>
    <xf numFmtId="164" fontId="21" fillId="9" borderId="15" xfId="2" applyNumberFormat="1" applyFont="1" applyFill="1" applyBorder="1" applyAlignment="1">
      <alignment horizontal="left" vertical="center"/>
    </xf>
    <xf numFmtId="164" fontId="21" fillId="11" borderId="15" xfId="2" applyNumberFormat="1" applyFont="1" applyFill="1" applyBorder="1" applyAlignment="1">
      <alignment horizontal="left" vertical="center"/>
    </xf>
    <xf numFmtId="165" fontId="21" fillId="9" borderId="6" xfId="1" applyNumberFormat="1" applyFont="1" applyFill="1" applyBorder="1" applyAlignment="1">
      <alignment horizontal="left" vertical="center"/>
    </xf>
    <xf numFmtId="165" fontId="21" fillId="11" borderId="6" xfId="1" applyNumberFormat="1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 wrapText="1"/>
    </xf>
    <xf numFmtId="165" fontId="21" fillId="11" borderId="17" xfId="1" applyNumberFormat="1" applyFont="1" applyFill="1" applyBorder="1" applyAlignment="1">
      <alignment horizontal="left" vertical="center"/>
    </xf>
    <xf numFmtId="165" fontId="21" fillId="12" borderId="17" xfId="1" applyNumberFormat="1" applyFont="1" applyFill="1" applyBorder="1" applyAlignment="1">
      <alignment horizontal="left" vertical="center"/>
    </xf>
    <xf numFmtId="167" fontId="22" fillId="0" borderId="0" xfId="3" applyNumberFormat="1" applyFont="1" applyFill="1" applyBorder="1" applyAlignment="1">
      <alignment horizontal="right" vertical="center"/>
    </xf>
    <xf numFmtId="0" fontId="22" fillId="11" borderId="15" xfId="0" applyNumberFormat="1" applyFont="1" applyFill="1" applyBorder="1" applyAlignment="1">
      <alignment horizontal="left" vertical="center" wrapText="1"/>
    </xf>
    <xf numFmtId="167" fontId="22" fillId="12" borderId="15" xfId="3" applyNumberFormat="1" applyFont="1" applyFill="1" applyBorder="1" applyAlignment="1">
      <alignment horizontal="right" vertical="center"/>
    </xf>
    <xf numFmtId="167" fontId="22" fillId="11" borderId="0" xfId="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1" applyNumberFormat="1" applyFont="1" applyFill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165" fontId="21" fillId="0" borderId="14" xfId="1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165" fontId="21" fillId="0" borderId="6" xfId="1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165" fontId="21" fillId="0" borderId="16" xfId="1" applyNumberFormat="1" applyFont="1" applyFill="1" applyBorder="1" applyAlignment="1">
      <alignment horizontal="left" vertical="center"/>
    </xf>
    <xf numFmtId="165" fontId="21" fillId="11" borderId="16" xfId="1" applyNumberFormat="1" applyFont="1" applyFill="1" applyBorder="1" applyAlignment="1">
      <alignment horizontal="left" vertical="center"/>
    </xf>
    <xf numFmtId="0" fontId="21" fillId="11" borderId="8" xfId="0" applyFont="1" applyFill="1" applyBorder="1" applyAlignment="1">
      <alignment horizontal="left" vertical="center" wrapText="1"/>
    </xf>
    <xf numFmtId="164" fontId="21" fillId="12" borderId="8" xfId="2" applyNumberFormat="1" applyFont="1" applyFill="1" applyBorder="1" applyAlignment="1">
      <alignment horizontal="left" vertical="center"/>
    </xf>
    <xf numFmtId="164" fontId="21" fillId="11" borderId="0" xfId="2" applyNumberFormat="1" applyFont="1" applyFill="1" applyBorder="1" applyAlignment="1">
      <alignment horizontal="left" vertical="center"/>
    </xf>
    <xf numFmtId="0" fontId="21" fillId="9" borderId="14" xfId="0" applyFont="1" applyFill="1" applyBorder="1" applyAlignment="1">
      <alignment horizontal="left" vertical="center" wrapText="1"/>
    </xf>
    <xf numFmtId="165" fontId="21" fillId="9" borderId="15" xfId="1" applyNumberFormat="1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 wrapText="1"/>
    </xf>
    <xf numFmtId="165" fontId="21" fillId="9" borderId="16" xfId="1" applyNumberFormat="1" applyFont="1" applyFill="1" applyBorder="1" applyAlignment="1">
      <alignment horizontal="left" vertical="center"/>
    </xf>
    <xf numFmtId="0" fontId="20" fillId="0" borderId="0" xfId="4" applyFont="1" applyFill="1" applyBorder="1" applyAlignment="1">
      <alignment vertical="center"/>
    </xf>
    <xf numFmtId="0" fontId="20" fillId="9" borderId="0" xfId="4" applyFont="1" applyFill="1" applyBorder="1" applyAlignment="1">
      <alignment vertical="center"/>
    </xf>
    <xf numFmtId="0" fontId="20" fillId="9" borderId="0" xfId="4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9" borderId="0" xfId="4" applyFont="1" applyFill="1" applyBorder="1" applyAlignment="1">
      <alignment vertical="center"/>
    </xf>
    <xf numFmtId="0" fontId="21" fillId="11" borderId="0" xfId="4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21" fillId="9" borderId="13" xfId="0" applyFont="1" applyFill="1" applyBorder="1" applyAlignment="1">
      <alignment horizontal="left" vertical="center"/>
    </xf>
    <xf numFmtId="164" fontId="21" fillId="9" borderId="13" xfId="5" applyNumberFormat="1" applyFont="1" applyFill="1" applyBorder="1" applyAlignment="1">
      <alignment horizontal="right" vertical="center"/>
    </xf>
    <xf numFmtId="164" fontId="21" fillId="11" borderId="13" xfId="5" applyNumberFormat="1" applyFont="1" applyFill="1" applyBorder="1" applyAlignment="1">
      <alignment horizontal="right" vertical="center"/>
    </xf>
    <xf numFmtId="0" fontId="21" fillId="9" borderId="14" xfId="0" applyFont="1" applyFill="1" applyBorder="1" applyAlignment="1">
      <alignment horizontal="left" vertical="center"/>
    </xf>
    <xf numFmtId="166" fontId="21" fillId="9" borderId="0" xfId="0" applyNumberFormat="1" applyFont="1" applyFill="1" applyBorder="1" applyAlignment="1">
      <alignment horizontal="right" vertical="center"/>
    </xf>
    <xf numFmtId="166" fontId="21" fillId="11" borderId="0" xfId="0" applyNumberFormat="1" applyFont="1" applyFill="1" applyBorder="1" applyAlignment="1">
      <alignment horizontal="right" vertical="center"/>
    </xf>
    <xf numFmtId="165" fontId="21" fillId="9" borderId="0" xfId="1" applyNumberFormat="1" applyFont="1" applyFill="1" applyBorder="1" applyAlignment="1">
      <alignment horizontal="right" vertical="center"/>
    </xf>
    <xf numFmtId="165" fontId="21" fillId="11" borderId="0" xfId="1" applyNumberFormat="1" applyFont="1" applyFill="1" applyBorder="1" applyAlignment="1">
      <alignment horizontal="right" vertical="center"/>
    </xf>
    <xf numFmtId="164" fontId="20" fillId="11" borderId="9" xfId="5" applyNumberFormat="1" applyFont="1" applyFill="1" applyBorder="1" applyAlignment="1">
      <alignment horizontal="right" vertical="center"/>
    </xf>
    <xf numFmtId="0" fontId="20" fillId="13" borderId="15" xfId="0" applyFont="1" applyFill="1" applyBorder="1" applyAlignment="1">
      <alignment vertical="center"/>
    </xf>
    <xf numFmtId="0" fontId="20" fillId="13" borderId="9" xfId="0" applyFont="1" applyFill="1" applyBorder="1" applyAlignment="1">
      <alignment vertical="center"/>
    </xf>
    <xf numFmtId="164" fontId="20" fillId="12" borderId="9" xfId="5" applyNumberFormat="1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164" fontId="21" fillId="9" borderId="18" xfId="2" applyNumberFormat="1" applyFont="1" applyFill="1" applyBorder="1" applyAlignment="1">
      <alignment horizontal="left" vertical="center"/>
    </xf>
    <xf numFmtId="164" fontId="21" fillId="11" borderId="18" xfId="2" applyNumberFormat="1" applyFont="1" applyFill="1" applyBorder="1" applyAlignment="1">
      <alignment horizontal="left" vertical="center"/>
    </xf>
    <xf numFmtId="165" fontId="21" fillId="11" borderId="10" xfId="1" applyNumberFormat="1" applyFont="1" applyFill="1" applyBorder="1" applyAlignment="1">
      <alignment horizontal="left" vertical="center"/>
    </xf>
    <xf numFmtId="165" fontId="21" fillId="12" borderId="0" xfId="1" applyNumberFormat="1" applyFont="1" applyFill="1" applyAlignment="1">
      <alignment horizontal="left" vertical="center"/>
    </xf>
    <xf numFmtId="165" fontId="21" fillId="9" borderId="18" xfId="1" applyNumberFormat="1" applyFont="1" applyFill="1" applyBorder="1" applyAlignment="1">
      <alignment horizontal="left" vertical="center"/>
    </xf>
    <xf numFmtId="165" fontId="21" fillId="11" borderId="18" xfId="1" applyNumberFormat="1" applyFont="1" applyFill="1" applyBorder="1" applyAlignment="1">
      <alignment horizontal="left" vertical="center"/>
    </xf>
    <xf numFmtId="165" fontId="21" fillId="11" borderId="7" xfId="1" applyNumberFormat="1" applyFont="1" applyFill="1" applyBorder="1" applyAlignment="1">
      <alignment horizontal="left" vertical="center"/>
    </xf>
    <xf numFmtId="165" fontId="21" fillId="12" borderId="7" xfId="1" applyNumberFormat="1" applyFont="1" applyFill="1" applyBorder="1" applyAlignment="1">
      <alignment horizontal="left" vertical="center"/>
    </xf>
    <xf numFmtId="164" fontId="20" fillId="11" borderId="8" xfId="2" applyNumberFormat="1" applyFont="1" applyFill="1" applyBorder="1" applyAlignment="1">
      <alignment horizontal="left" vertical="center"/>
    </xf>
    <xf numFmtId="164" fontId="20" fillId="12" borderId="8" xfId="2" applyNumberFormat="1" applyFont="1" applyFill="1" applyBorder="1" applyAlignment="1">
      <alignment horizontal="left" vertical="center"/>
    </xf>
    <xf numFmtId="42" fontId="25" fillId="11" borderId="10" xfId="0" applyNumberFormat="1" applyFont="1" applyFill="1" applyBorder="1" applyAlignment="1">
      <alignment vertical="center"/>
    </xf>
    <xf numFmtId="41" fontId="21" fillId="11" borderId="10" xfId="0" applyNumberFormat="1" applyFont="1" applyFill="1" applyBorder="1" applyAlignment="1">
      <alignment vertical="center"/>
    </xf>
    <xf numFmtId="164" fontId="19" fillId="12" borderId="8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 indent="2" readingOrder="1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164" fontId="21" fillId="9" borderId="0" xfId="2" applyNumberFormat="1" applyFont="1" applyFill="1" applyAlignment="1">
      <alignment horizontal="left" vertical="center"/>
    </xf>
    <xf numFmtId="164" fontId="21" fillId="11" borderId="0" xfId="2" applyNumberFormat="1" applyFont="1" applyFill="1" applyAlignment="1">
      <alignment horizontal="left" vertical="center"/>
    </xf>
    <xf numFmtId="0" fontId="25" fillId="9" borderId="10" xfId="0" applyFont="1" applyFill="1" applyBorder="1" applyAlignment="1">
      <alignment horizontal="left" vertical="center" wrapText="1"/>
    </xf>
    <xf numFmtId="0" fontId="26" fillId="9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4" fillId="11" borderId="8" xfId="0" applyFont="1" applyFill="1" applyBorder="1" applyAlignment="1">
      <alignment vertical="center" wrapText="1"/>
    </xf>
    <xf numFmtId="0" fontId="21" fillId="9" borderId="11" xfId="0" applyFont="1" applyFill="1" applyBorder="1" applyAlignment="1">
      <alignment horizontal="center" vertical="center"/>
    </xf>
    <xf numFmtId="41" fontId="25" fillId="9" borderId="0" xfId="0" applyNumberFormat="1" applyFont="1" applyFill="1" applyBorder="1" applyAlignment="1">
      <alignment vertical="center"/>
    </xf>
    <xf numFmtId="0" fontId="21" fillId="11" borderId="19" xfId="0" applyFont="1" applyFill="1" applyBorder="1" applyAlignment="1">
      <alignment horizontal="center" vertical="center"/>
    </xf>
    <xf numFmtId="164" fontId="21" fillId="11" borderId="20" xfId="2" applyNumberFormat="1" applyFont="1" applyFill="1" applyBorder="1" applyAlignment="1">
      <alignment horizontal="left" vertical="center"/>
    </xf>
    <xf numFmtId="42" fontId="25" fillId="11" borderId="21" xfId="0" applyNumberFormat="1" applyFont="1" applyFill="1" applyBorder="1" applyAlignment="1">
      <alignment vertical="center"/>
    </xf>
    <xf numFmtId="165" fontId="21" fillId="11" borderId="21" xfId="1" applyNumberFormat="1" applyFont="1" applyFill="1" applyBorder="1" applyAlignment="1">
      <alignment horizontal="left" vertical="center"/>
    </xf>
    <xf numFmtId="41" fontId="21" fillId="11" borderId="21" xfId="0" applyNumberFormat="1" applyFont="1" applyFill="1" applyBorder="1" applyAlignment="1">
      <alignment vertical="center"/>
    </xf>
    <xf numFmtId="165" fontId="21" fillId="11" borderId="22" xfId="1" applyNumberFormat="1" applyFont="1" applyFill="1" applyBorder="1" applyAlignment="1">
      <alignment horizontal="left" vertical="center"/>
    </xf>
    <xf numFmtId="164" fontId="19" fillId="12" borderId="9" xfId="0" applyNumberFormat="1" applyFont="1" applyFill="1" applyBorder="1" applyAlignment="1">
      <alignment vertical="center"/>
    </xf>
    <xf numFmtId="0" fontId="20" fillId="11" borderId="9" xfId="0" applyFont="1" applyFill="1" applyBorder="1" applyAlignment="1">
      <alignment horizontal="left" vertical="center"/>
    </xf>
    <xf numFmtId="42" fontId="19" fillId="11" borderId="9" xfId="0" applyNumberFormat="1" applyFont="1" applyFill="1" applyBorder="1" applyAlignment="1">
      <alignment vertical="center"/>
    </xf>
    <xf numFmtId="165" fontId="20" fillId="12" borderId="9" xfId="1" applyNumberFormat="1" applyFont="1" applyFill="1" applyBorder="1" applyAlignment="1">
      <alignment horizontal="left" vertical="center"/>
    </xf>
    <xf numFmtId="0" fontId="21" fillId="9" borderId="0" xfId="11" applyFont="1" applyFill="1"/>
    <xf numFmtId="0" fontId="21" fillId="0" borderId="0" xfId="11" applyFont="1" applyFill="1" applyAlignment="1">
      <alignment horizontal="right"/>
    </xf>
    <xf numFmtId="0" fontId="21" fillId="0" borderId="0" xfId="11" applyFont="1" applyAlignment="1">
      <alignment horizontal="right"/>
    </xf>
    <xf numFmtId="0" fontId="21" fillId="0" borderId="0" xfId="11" applyFont="1"/>
    <xf numFmtId="0" fontId="21" fillId="9" borderId="0" xfId="11" applyFont="1" applyFill="1" applyBorder="1" applyAlignment="1">
      <alignment horizontal="right"/>
    </xf>
    <xf numFmtId="0" fontId="21" fillId="9" borderId="0" xfId="11" applyFont="1" applyFill="1" applyBorder="1"/>
    <xf numFmtId="0" fontId="21" fillId="9" borderId="0" xfId="11" applyFont="1" applyFill="1" applyAlignment="1">
      <alignment horizontal="right"/>
    </xf>
    <xf numFmtId="41" fontId="21" fillId="9" borderId="0" xfId="12" applyNumberFormat="1" applyFont="1" applyFill="1" applyBorder="1" applyAlignment="1">
      <alignment horizontal="right"/>
    </xf>
    <xf numFmtId="0" fontId="21" fillId="0" borderId="0" xfId="11" applyFont="1" applyBorder="1"/>
    <xf numFmtId="164" fontId="20" fillId="12" borderId="0" xfId="14" applyNumberFormat="1" applyFont="1" applyFill="1" applyBorder="1" applyAlignment="1">
      <alignment horizontal="right"/>
    </xf>
    <xf numFmtId="9" fontId="20" fillId="12" borderId="0" xfId="11" applyNumberFormat="1" applyFont="1" applyFill="1" applyBorder="1" applyAlignment="1">
      <alignment horizontal="right"/>
    </xf>
    <xf numFmtId="164" fontId="20" fillId="12" borderId="0" xfId="5" applyNumberFormat="1" applyFont="1" applyFill="1" applyBorder="1" applyAlignment="1">
      <alignment horizontal="right"/>
    </xf>
    <xf numFmtId="9" fontId="20" fillId="12" borderId="9" xfId="11" applyNumberFormat="1" applyFont="1" applyFill="1" applyBorder="1" applyAlignment="1">
      <alignment horizontal="right"/>
    </xf>
    <xf numFmtId="0" fontId="20" fillId="11" borderId="0" xfId="11" applyFont="1" applyFill="1" applyBorder="1"/>
    <xf numFmtId="164" fontId="20" fillId="11" borderId="0" xfId="5" applyNumberFormat="1" applyFont="1" applyFill="1" applyBorder="1" applyAlignment="1">
      <alignment horizontal="right"/>
    </xf>
    <xf numFmtId="0" fontId="20" fillId="11" borderId="9" xfId="11" applyFont="1" applyFill="1" applyBorder="1"/>
    <xf numFmtId="9" fontId="20" fillId="11" borderId="9" xfId="11" applyNumberFormat="1" applyFont="1" applyFill="1" applyBorder="1" applyAlignment="1">
      <alignment horizontal="right"/>
    </xf>
    <xf numFmtId="164" fontId="20" fillId="11" borderId="0" xfId="14" applyNumberFormat="1" applyFont="1" applyFill="1" applyBorder="1" applyAlignment="1">
      <alignment horizontal="right"/>
    </xf>
    <xf numFmtId="9" fontId="20" fillId="11" borderId="0" xfId="11" applyNumberFormat="1" applyFont="1" applyFill="1" applyBorder="1" applyAlignment="1">
      <alignment horizontal="right"/>
    </xf>
    <xf numFmtId="164" fontId="20" fillId="12" borderId="23" xfId="14" applyNumberFormat="1" applyFont="1" applyFill="1" applyBorder="1" applyAlignment="1">
      <alignment horizontal="right"/>
    </xf>
    <xf numFmtId="9" fontId="20" fillId="12" borderId="23" xfId="11" applyNumberFormat="1" applyFont="1" applyFill="1" applyBorder="1" applyAlignment="1">
      <alignment horizontal="right"/>
    </xf>
    <xf numFmtId="164" fontId="20" fillId="12" borderId="23" xfId="5" applyNumberFormat="1" applyFont="1" applyFill="1" applyBorder="1" applyAlignment="1">
      <alignment horizontal="right"/>
    </xf>
    <xf numFmtId="9" fontId="20" fillId="12" borderId="24" xfId="11" applyNumberFormat="1" applyFont="1" applyFill="1" applyBorder="1" applyAlignment="1">
      <alignment horizontal="right"/>
    </xf>
    <xf numFmtId="164" fontId="20" fillId="12" borderId="24" xfId="5" applyNumberFormat="1" applyFont="1" applyFill="1" applyBorder="1" applyAlignment="1">
      <alignment horizontal="right"/>
    </xf>
    <xf numFmtId="0" fontId="20" fillId="10" borderId="11" xfId="0" applyFont="1" applyFill="1" applyBorder="1" applyAlignment="1">
      <alignment horizontal="center" vertical="center" wrapText="1"/>
    </xf>
    <xf numFmtId="41" fontId="21" fillId="11" borderId="0" xfId="12" applyNumberFormat="1" applyFont="1" applyFill="1" applyBorder="1" applyAlignment="1">
      <alignment horizontal="right"/>
    </xf>
    <xf numFmtId="168" fontId="20" fillId="11" borderId="9" xfId="11" applyNumberFormat="1" applyFont="1" applyFill="1" applyBorder="1" applyAlignment="1">
      <alignment horizontal="right"/>
    </xf>
    <xf numFmtId="168" fontId="20" fillId="12" borderId="9" xfId="11" applyNumberFormat="1" applyFont="1" applyFill="1" applyBorder="1" applyAlignment="1">
      <alignment horizontal="right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44" fontId="20" fillId="12" borderId="0" xfId="14" applyNumberFormat="1" applyFont="1" applyFill="1" applyBorder="1" applyAlignment="1">
      <alignment horizontal="right"/>
    </xf>
    <xf numFmtId="164" fontId="20" fillId="11" borderId="9" xfId="14" applyNumberFormat="1" applyFont="1" applyFill="1" applyBorder="1" applyAlignment="1">
      <alignment horizontal="right"/>
    </xf>
    <xf numFmtId="164" fontId="20" fillId="12" borderId="9" xfId="14" applyNumberFormat="1" applyFont="1" applyFill="1" applyBorder="1" applyAlignment="1">
      <alignment horizontal="right"/>
    </xf>
    <xf numFmtId="44" fontId="20" fillId="12" borderId="9" xfId="14" applyNumberFormat="1" applyFont="1" applyFill="1" applyBorder="1" applyAlignment="1">
      <alignment horizontal="right"/>
    </xf>
    <xf numFmtId="0" fontId="20" fillId="11" borderId="9" xfId="11" applyFont="1" applyFill="1" applyBorder="1" applyAlignment="1">
      <alignment wrapText="1"/>
    </xf>
    <xf numFmtId="0" fontId="21" fillId="0" borderId="15" xfId="11" applyFont="1" applyFill="1" applyBorder="1" applyAlignment="1">
      <alignment horizontal="left" wrapText="1" indent="2"/>
    </xf>
    <xf numFmtId="165" fontId="21" fillId="0" borderId="15" xfId="12" applyNumberFormat="1" applyFont="1" applyFill="1" applyBorder="1" applyAlignment="1">
      <alignment horizontal="right"/>
    </xf>
    <xf numFmtId="165" fontId="21" fillId="11" borderId="15" xfId="12" applyNumberFormat="1" applyFont="1" applyFill="1" applyBorder="1" applyAlignment="1">
      <alignment horizontal="right"/>
    </xf>
    <xf numFmtId="0" fontId="21" fillId="0" borderId="15" xfId="11" applyFont="1" applyBorder="1"/>
    <xf numFmtId="0" fontId="21" fillId="0" borderId="14" xfId="11" applyFont="1" applyFill="1" applyBorder="1" applyAlignment="1">
      <alignment horizontal="left" wrapText="1" indent="2"/>
    </xf>
    <xf numFmtId="165" fontId="21" fillId="0" borderId="14" xfId="12" applyNumberFormat="1" applyFont="1" applyFill="1" applyBorder="1" applyAlignment="1">
      <alignment horizontal="right"/>
    </xf>
    <xf numFmtId="165" fontId="21" fillId="11" borderId="14" xfId="12" applyNumberFormat="1" applyFont="1" applyFill="1" applyBorder="1" applyAlignment="1">
      <alignment horizontal="right"/>
    </xf>
    <xf numFmtId="0" fontId="21" fillId="0" borderId="14" xfId="11" applyFont="1" applyBorder="1"/>
    <xf numFmtId="0" fontId="21" fillId="0" borderId="15" xfId="11" applyFont="1" applyFill="1" applyBorder="1" applyAlignment="1">
      <alignment horizontal="left" indent="2"/>
    </xf>
    <xf numFmtId="43" fontId="21" fillId="11" borderId="15" xfId="12" applyFont="1" applyFill="1" applyBorder="1" applyAlignment="1">
      <alignment horizontal="right"/>
    </xf>
    <xf numFmtId="0" fontId="21" fillId="0" borderId="15" xfId="11" applyFont="1" applyBorder="1" applyAlignment="1">
      <alignment horizontal="left" indent="2"/>
    </xf>
    <xf numFmtId="0" fontId="21" fillId="0" borderId="15" xfId="11" applyFont="1" applyBorder="1" applyAlignment="1">
      <alignment horizontal="left" wrapText="1" indent="2"/>
    </xf>
    <xf numFmtId="0" fontId="20" fillId="10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43" fontId="21" fillId="0" borderId="28" xfId="12" applyFont="1" applyFill="1" applyBorder="1" applyAlignment="1">
      <alignment horizontal="right"/>
    </xf>
    <xf numFmtId="43" fontId="21" fillId="0" borderId="28" xfId="12" applyNumberFormat="1" applyFont="1" applyFill="1" applyBorder="1" applyAlignment="1">
      <alignment horizontal="right"/>
    </xf>
    <xf numFmtId="44" fontId="20" fillId="11" borderId="29" xfId="14" applyNumberFormat="1" applyFont="1" applyFill="1" applyBorder="1" applyAlignment="1">
      <alignment horizontal="right"/>
    </xf>
    <xf numFmtId="41" fontId="21" fillId="11" borderId="27" xfId="12" applyNumberFormat="1" applyFont="1" applyFill="1" applyBorder="1" applyAlignment="1">
      <alignment horizontal="right"/>
    </xf>
    <xf numFmtId="168" fontId="20" fillId="12" borderId="29" xfId="11" applyNumberFormat="1" applyFont="1" applyFill="1" applyBorder="1" applyAlignment="1">
      <alignment horizontal="right"/>
    </xf>
    <xf numFmtId="0" fontId="21" fillId="9" borderId="18" xfId="0" applyFont="1" applyFill="1" applyBorder="1" applyAlignment="1">
      <alignment horizontal="left" vertical="center" wrapText="1" indent="2"/>
    </xf>
    <xf numFmtId="0" fontId="21" fillId="9" borderId="6" xfId="0" applyFont="1" applyFill="1" applyBorder="1" applyAlignment="1">
      <alignment horizontal="left" vertical="center" wrapText="1" indent="2"/>
    </xf>
    <xf numFmtId="0" fontId="21" fillId="11" borderId="0" xfId="0" applyFont="1" applyFill="1" applyBorder="1" applyAlignment="1">
      <alignment horizontal="left" vertical="center" wrapText="1" indent="4"/>
    </xf>
    <xf numFmtId="0" fontId="21" fillId="11" borderId="7" xfId="0" applyFont="1" applyFill="1" applyBorder="1" applyAlignment="1">
      <alignment horizontal="left" vertical="center" wrapText="1" indent="4"/>
    </xf>
    <xf numFmtId="0" fontId="21" fillId="9" borderId="10" xfId="0" applyFont="1" applyFill="1" applyBorder="1" applyAlignment="1">
      <alignment horizontal="left" vertical="center" wrapText="1" indent="4"/>
    </xf>
    <xf numFmtId="0" fontId="21" fillId="9" borderId="0" xfId="0" applyFont="1" applyFill="1" applyBorder="1" applyAlignment="1">
      <alignment horizontal="left" vertical="center" wrapText="1" indent="2"/>
    </xf>
    <xf numFmtId="0" fontId="21" fillId="9" borderId="0" xfId="18" applyFont="1" applyFill="1" applyBorder="1"/>
    <xf numFmtId="0" fontId="21" fillId="0" borderId="0" xfId="18" applyFont="1" applyFill="1" applyAlignment="1">
      <alignment horizontal="right"/>
    </xf>
    <xf numFmtId="0" fontId="21" fillId="0" borderId="0" xfId="18" applyFont="1" applyAlignment="1">
      <alignment horizontal="right"/>
    </xf>
    <xf numFmtId="0" fontId="21" fillId="0" borderId="0" xfId="18" applyFont="1" applyBorder="1"/>
    <xf numFmtId="0" fontId="21" fillId="0" borderId="0" xfId="18" applyFont="1"/>
    <xf numFmtId="0" fontId="21" fillId="9" borderId="0" xfId="18" applyFont="1" applyFill="1" applyAlignment="1">
      <alignment horizontal="right"/>
    </xf>
    <xf numFmtId="0" fontId="21" fillId="9" borderId="0" xfId="18" applyFont="1" applyFill="1"/>
    <xf numFmtId="0" fontId="20" fillId="11" borderId="0" xfId="18" applyFont="1" applyFill="1" applyBorder="1"/>
    <xf numFmtId="9" fontId="20" fillId="11" borderId="0" xfId="18" applyNumberFormat="1" applyFont="1" applyFill="1" applyBorder="1" applyAlignment="1">
      <alignment horizontal="right"/>
    </xf>
    <xf numFmtId="9" fontId="20" fillId="12" borderId="23" xfId="18" applyNumberFormat="1" applyFont="1" applyFill="1" applyBorder="1" applyAlignment="1">
      <alignment horizontal="right"/>
    </xf>
    <xf numFmtId="9" fontId="20" fillId="12" borderId="0" xfId="18" applyNumberFormat="1" applyFont="1" applyFill="1" applyBorder="1" applyAlignment="1">
      <alignment horizontal="right"/>
    </xf>
    <xf numFmtId="0" fontId="21" fillId="0" borderId="15" xfId="18" applyFont="1" applyFill="1" applyBorder="1" applyAlignment="1">
      <alignment horizontal="left" wrapText="1" indent="2"/>
    </xf>
    <xf numFmtId="0" fontId="21" fillId="0" borderId="15" xfId="18" applyFont="1" applyBorder="1"/>
    <xf numFmtId="0" fontId="21" fillId="0" borderId="14" xfId="18" applyFont="1" applyFill="1" applyBorder="1" applyAlignment="1">
      <alignment horizontal="left" wrapText="1" indent="2"/>
    </xf>
    <xf numFmtId="0" fontId="21" fillId="0" borderId="14" xfId="18" applyFont="1" applyBorder="1"/>
    <xf numFmtId="0" fontId="21" fillId="9" borderId="0" xfId="18" applyFont="1" applyFill="1" applyBorder="1" applyAlignment="1">
      <alignment horizontal="right"/>
    </xf>
    <xf numFmtId="0" fontId="20" fillId="11" borderId="9" xfId="18" applyFont="1" applyFill="1" applyBorder="1"/>
    <xf numFmtId="0" fontId="21" fillId="0" borderId="0" xfId="18" applyFont="1" applyFill="1" applyBorder="1" applyAlignment="1">
      <alignment horizontal="left" wrapText="1" indent="2"/>
    </xf>
    <xf numFmtId="0" fontId="21" fillId="9" borderId="0" xfId="18" applyFont="1" applyFill="1" applyBorder="1" applyAlignment="1">
      <alignment horizontal="center"/>
    </xf>
    <xf numFmtId="0" fontId="21" fillId="0" borderId="0" xfId="18" applyFont="1" applyBorder="1" applyAlignment="1">
      <alignment horizontal="center"/>
    </xf>
    <xf numFmtId="0" fontId="21" fillId="0" borderId="15" xfId="18" applyFont="1" applyBorder="1" applyAlignment="1">
      <alignment horizontal="center"/>
    </xf>
    <xf numFmtId="0" fontId="20" fillId="10" borderId="30" xfId="0" applyFont="1" applyFill="1" applyBorder="1" applyAlignment="1">
      <alignment horizontal="center" vertical="center" wrapText="1"/>
    </xf>
    <xf numFmtId="44" fontId="20" fillId="11" borderId="32" xfId="14" applyNumberFormat="1" applyFont="1" applyFill="1" applyBorder="1" applyAlignment="1">
      <alignment horizontal="right"/>
    </xf>
    <xf numFmtId="0" fontId="21" fillId="0" borderId="15" xfId="18" applyFont="1" applyFill="1" applyBorder="1" applyAlignment="1">
      <alignment horizontal="left" indent="2"/>
    </xf>
    <xf numFmtId="43" fontId="21" fillId="0" borderId="33" xfId="12" applyFont="1" applyFill="1" applyBorder="1" applyAlignment="1">
      <alignment horizontal="right"/>
    </xf>
    <xf numFmtId="43" fontId="21" fillId="0" borderId="33" xfId="1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top" wrapText="1"/>
    </xf>
    <xf numFmtId="164" fontId="19" fillId="11" borderId="8" xfId="0" applyNumberFormat="1" applyFont="1" applyFill="1" applyBorder="1" applyAlignment="1">
      <alignment vertical="center"/>
    </xf>
    <xf numFmtId="164" fontId="21" fillId="0" borderId="0" xfId="1" applyNumberFormat="1" applyFont="1" applyFill="1" applyBorder="1" applyAlignment="1">
      <alignment horizontal="left" vertical="center"/>
    </xf>
    <xf numFmtId="43" fontId="21" fillId="11" borderId="15" xfId="12" applyNumberFormat="1" applyFont="1" applyFill="1" applyBorder="1" applyAlignment="1">
      <alignment horizontal="right"/>
    </xf>
    <xf numFmtId="0" fontId="21" fillId="9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164" fontId="19" fillId="11" borderId="9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164" fontId="20" fillId="11" borderId="9" xfId="5" applyNumberFormat="1" applyFont="1" applyFill="1" applyBorder="1" applyAlignment="1">
      <alignment horizontal="right"/>
    </xf>
    <xf numFmtId="0" fontId="20" fillId="10" borderId="11" xfId="0" applyFont="1" applyFill="1" applyBorder="1" applyAlignment="1">
      <alignment vertical="center" wrapText="1"/>
    </xf>
    <xf numFmtId="0" fontId="20" fillId="10" borderId="12" xfId="0" applyFont="1" applyFill="1" applyBorder="1" applyAlignment="1">
      <alignment vertical="center" wrapText="1"/>
    </xf>
    <xf numFmtId="164" fontId="20" fillId="12" borderId="9" xfId="5" applyNumberFormat="1" applyFont="1" applyFill="1" applyBorder="1" applyAlignment="1">
      <alignment horizontal="right"/>
    </xf>
    <xf numFmtId="164" fontId="20" fillId="12" borderId="0" xfId="5" applyNumberFormat="1" applyFont="1" applyFill="1" applyBorder="1" applyAlignment="1">
      <alignment horizontal="right"/>
    </xf>
    <xf numFmtId="164" fontId="20" fillId="11" borderId="0" xfId="5" applyNumberFormat="1" applyFont="1" applyFill="1" applyBorder="1" applyAlignment="1">
      <alignment horizontal="right"/>
    </xf>
    <xf numFmtId="164" fontId="20" fillId="12" borderId="23" xfId="5" applyNumberFormat="1" applyFont="1" applyFill="1" applyBorder="1" applyAlignment="1">
      <alignment horizontal="right"/>
    </xf>
    <xf numFmtId="164" fontId="20" fillId="12" borderId="24" xfId="5" applyNumberFormat="1" applyFont="1" applyFill="1" applyBorder="1" applyAlignment="1">
      <alignment horizontal="right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165" fontId="21" fillId="0" borderId="15" xfId="12" applyNumberFormat="1" applyFont="1" applyFill="1" applyBorder="1" applyAlignment="1">
      <alignment horizontal="right"/>
    </xf>
    <xf numFmtId="0" fontId="21" fillId="9" borderId="0" xfId="18" applyFont="1" applyFill="1" applyBorder="1"/>
    <xf numFmtId="0" fontId="21" fillId="0" borderId="0" xfId="18" applyFont="1" applyBorder="1"/>
    <xf numFmtId="0" fontId="21" fillId="9" borderId="0" xfId="18" applyFont="1" applyFill="1" applyAlignment="1">
      <alignment horizontal="right"/>
    </xf>
    <xf numFmtId="0" fontId="20" fillId="11" borderId="0" xfId="18" applyFont="1" applyFill="1" applyBorder="1"/>
    <xf numFmtId="0" fontId="20" fillId="11" borderId="9" xfId="18" applyFont="1" applyFill="1" applyBorder="1"/>
    <xf numFmtId="0" fontId="21" fillId="0" borderId="15" xfId="18" applyFont="1" applyBorder="1" applyAlignment="1">
      <alignment horizontal="left" wrapText="1" indent="2"/>
    </xf>
    <xf numFmtId="0" fontId="20" fillId="0" borderId="0" xfId="0" applyFont="1" applyBorder="1" applyAlignment="1">
      <alignment horizontal="left" vertical="center"/>
    </xf>
    <xf numFmtId="167" fontId="21" fillId="0" borderId="0" xfId="0" applyNumberFormat="1" applyFont="1" applyBorder="1" applyAlignment="1">
      <alignment horizontal="left" vertical="center"/>
    </xf>
    <xf numFmtId="167" fontId="22" fillId="11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indent="1"/>
    </xf>
    <xf numFmtId="0" fontId="21" fillId="9" borderId="0" xfId="0" applyFont="1" applyFill="1" applyBorder="1" applyAlignment="1">
      <alignment horizontal="left" indent="1"/>
    </xf>
    <xf numFmtId="0" fontId="20" fillId="10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4" borderId="26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1" borderId="11" xfId="11" applyFont="1" applyFill="1" applyBorder="1"/>
    <xf numFmtId="164" fontId="20" fillId="12" borderId="11" xfId="5" applyNumberFormat="1" applyFont="1" applyFill="1" applyBorder="1" applyAlignment="1">
      <alignment horizontal="right"/>
    </xf>
    <xf numFmtId="164" fontId="20" fillId="11" borderId="11" xfId="5" applyNumberFormat="1" applyFont="1" applyFill="1" applyBorder="1" applyAlignment="1">
      <alignment horizontal="right"/>
    </xf>
    <xf numFmtId="164" fontId="20" fillId="12" borderId="36" xfId="5" applyNumberFormat="1" applyFont="1" applyFill="1" applyBorder="1" applyAlignment="1">
      <alignment horizontal="right"/>
    </xf>
    <xf numFmtId="164" fontId="20" fillId="12" borderId="11" xfId="14" applyNumberFormat="1" applyFont="1" applyFill="1" applyBorder="1" applyAlignment="1">
      <alignment horizontal="right"/>
    </xf>
    <xf numFmtId="44" fontId="20" fillId="12" borderId="11" xfId="14" applyNumberFormat="1" applyFont="1" applyFill="1" applyBorder="1" applyAlignment="1">
      <alignment horizontal="right"/>
    </xf>
    <xf numFmtId="164" fontId="20" fillId="11" borderId="11" xfId="14" applyNumberFormat="1" applyFont="1" applyFill="1" applyBorder="1" applyAlignment="1">
      <alignment horizontal="right"/>
    </xf>
    <xf numFmtId="44" fontId="20" fillId="11" borderId="25" xfId="14" applyNumberFormat="1" applyFont="1" applyFill="1" applyBorder="1" applyAlignment="1">
      <alignment horizontal="right"/>
    </xf>
    <xf numFmtId="0" fontId="20" fillId="11" borderId="37" xfId="17" applyFont="1" applyFill="1" applyBorder="1"/>
    <xf numFmtId="168" fontId="20" fillId="11" borderId="37" xfId="11" applyNumberFormat="1" applyFont="1" applyFill="1" applyBorder="1" applyAlignment="1">
      <alignment horizontal="right"/>
    </xf>
    <xf numFmtId="168" fontId="20" fillId="12" borderId="37" xfId="11" applyNumberFormat="1" applyFont="1" applyFill="1" applyBorder="1" applyAlignment="1">
      <alignment horizontal="right"/>
    </xf>
    <xf numFmtId="168" fontId="20" fillId="12" borderId="38" xfId="11" applyNumberFormat="1" applyFont="1" applyFill="1" applyBorder="1" applyAlignment="1">
      <alignment horizontal="right"/>
    </xf>
    <xf numFmtId="0" fontId="18" fillId="10" borderId="1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35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0" fontId="20" fillId="14" borderId="3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</cellXfs>
  <cellStyles count="19">
    <cellStyle name="Comma" xfId="1" builtinId="3"/>
    <cellStyle name="Comma 2" xfId="6" xr:uid="{00000000-0005-0000-0000-000001000000}"/>
    <cellStyle name="Comma 3" xfId="9" xr:uid="{00000000-0005-0000-0000-000002000000}"/>
    <cellStyle name="Comma 3 2" xfId="16" xr:uid="{DA7D304A-E3E5-4C7A-A74D-B7785B9654A0}"/>
    <cellStyle name="Comma 4" xfId="12" xr:uid="{E4DB5DDC-7FA9-40E4-8021-3BE7DA962DF2}"/>
    <cellStyle name="Currency" xfId="2" builtinId="4"/>
    <cellStyle name="Currency 2" xfId="5" xr:uid="{00000000-0005-0000-0000-000004000000}"/>
    <cellStyle name="Currency 3" xfId="14" xr:uid="{2329E6FD-CA7A-43C0-8878-A3283E8FE058}"/>
    <cellStyle name="Normal" xfId="0" builtinId="0"/>
    <cellStyle name="Normal 2" xfId="4" xr:uid="{00000000-0005-0000-0000-000006000000}"/>
    <cellStyle name="Normal 3" xfId="7" xr:uid="{00000000-0005-0000-0000-000007000000}"/>
    <cellStyle name="Normal 3 2" xfId="17" xr:uid="{397B534A-6F20-437D-9062-F9B4D85258BC}"/>
    <cellStyle name="Normal 4" xfId="11" xr:uid="{7E8EF06A-07BF-43F9-AE51-79A92D7FF0A1}"/>
    <cellStyle name="Normal 4 2" xfId="18" xr:uid="{2A180F99-5645-489C-9754-14CD992318C3}"/>
    <cellStyle name="Normal 5" xfId="8" xr:uid="{00000000-0005-0000-0000-000008000000}"/>
    <cellStyle name="Percent" xfId="3" builtinId="5"/>
    <cellStyle name="Percent 2" xfId="10" xr:uid="{00000000-0005-0000-0000-00000B000000}"/>
    <cellStyle name="Percent 2 2" xfId="15" xr:uid="{395ACE8C-71AF-4062-A383-B7A2BA84455A}"/>
    <cellStyle name="Percent 3" xfId="13" xr:uid="{8C39DA53-678C-4062-8627-389BDE69DF66}"/>
  </cellStyles>
  <dxfs count="0"/>
  <tableStyles count="0" defaultTableStyle="TableStyleMedium2" defaultPivotStyle="PivotStyleLight16"/>
  <colors>
    <mruColors>
      <color rgb="FF96CFDE"/>
      <color rgb="FF59B3CB"/>
      <color rgb="FFAAD8E4"/>
      <color rgb="FF8DC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AMD%20Sales%20Finance\10%20WIP%20&amp;%20Draft\Mth%20End\02%20Feb%2007\Returns%20Analysis%202007.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VLPR2.XL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MD%20Sales%20Finance\10%20WIP%20&amp;%20Draft\Mth%20End\02%20Feb%2007\Returns%20Analysis%202007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Zipped\BW%20report%20for%20exec%20pkg%20Mar07\Documents%20and%20Settings\vgavin\Local%20Settings\Temporary%20Internet%20Files\OLK1\cpg%20ops%20anal\Close\2006%20Revenue%20Close\09%20Sept%20Close\Exec%20Pkg-BOD\cpg%20ops%20anal\Close\2006%20Revenue%20Close\0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JC/InterCo/ATI%20Hungary/JE/FY2009/5500%20-%20FY%202006%20-%2001.27.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lmartine\Local%20Settings\Temporary%20Internet%20Files\OLK6E\Income%20statement%20083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tmartin\AppData\Local\Microsoft\Windows\Temporary%20Internet%20Files\Content.Outlook\3LOU9O9O\OEM%20Interlock%20Q2%202011%20WW%20client%20H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%20PO,%20Non-PO%20&amp;%20MDF\MDF%20related%20information\Sample%20ZM_Potrack%20&amp;%20MSM\Sample%20for%20Zm_potrac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ASL%20LLC\20-FSL-Revenue%20Closing%20Draft\2005\Q4\01.%20Oct\Backup\443%20lot%20Summary%20_%209_21_05%20(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ose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erve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GBO_Inside_Sales\HP\cPC\SUMMER%20pricing-rebate%20structure%20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windows/TEMP/2001-08-e%2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falee/Consolidation/Fiscal%202004/2004-08e%20v1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sportsmarketing\Budget%20Coordinator\Monthly%20Business\Journal%20Entries\2007\Q307\0807\0807%20Reclass-Accrual%20J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corbett\Local%20Settings\Temporary%20Internet%20Files\OLK7\AA_0705%20-%20May%202007%20Accr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upadhyay\Local%20Settings\Temporary%20Internet%20Files\OLK74\close%20docs-backup\LA%20RevRed%20MDF%20Aug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olith\proj\Finance\Live%20Data\RSV\Research%20SV\Financial%20Stmts\FY%202004\RSV%20FS-Jun'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Documents%20and%20Settings\trunguye\Local%20Settings\Temporary%20Internet%20Files\OLK24\Wild%20Tangent%20-%20CYQ3'07%20Royalty%20Accrual%20JE%20-%20Nov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Documents%20and%20Settings\lmartine\Local%20Settings\Temporary%20Internet%20Files\OLK6E\JE-%20DT%20AIB%20PPSR%20Accrual%202007.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shoghi\Local%20Settings\Temporary%20Internet%20Files\OLK167\HP_Commercial_Client_Match_Activity_Tracking-NA_Q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spublic032\cfo_s216\Documents%20and%20Settings\bccanup\Local%20Settings\Temporary%20Internet%20Files\OLK14\BS%20Talking%20Paper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spublic032\cfo_s216\Documents%20and%20Settings\bccanup\Local%20Settings\Temporary%20Internet%20Files\OLK14\PnL%20workpaper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upadhyay\Local%20Settings\Temporary%20Internet%20Files\OLK74\close%20docs-backup\MDF%20Aug%20Rev%20reduction%20Japan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sportsmarketing\Dustin\Monthly%20Business\Journal%20Entries\Q406\1006\2006%20Budget%20Tracking%20Sponsorships%2010-26-06%2011.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Users\lmotyl\AppData\Local\Temp\Temp1_DESK%20Rebates%20Template%20Gina%20Rakhit_Dec%20final.zip\DESK%20Rebates%20Template%20Gina%20Rakhit_Dec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unfile2\Coe\AMDISS-Marketing\MDF%20Accrual\2010\Q3%202010\August\Accrual%20JE%20Finance\JE2_Tax%20Code_Fully%20Reserved%20Report%2008162010%20with%20Distribution%20Channel%20v2_08-2010_sen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haenel\Local%20Settings\Temporary%20Internet%20Files\Content.Outlook\E3SN22P6\pending%20item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00FSR01\PROJ\Public\File%20Restore\ATI(LTD)\GENERAL\JE-U-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Documents%20and%20Settings\jecheng\Local%20Settings\Temporary%20Internet%20Files\OLK86\ATI_Region_Nov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svr02\cv00fsr01proj\Finance\JC\InterCo\ATI%20Hungary\R&amp;D%20%20DEV%20Cost\DEV%20Rev.%20Cost.%20Gross%20Margin%20Schedule\Development%20Contract\FY%202009\Development%20Contract%20-%20sent%20to%20BU\Development%20Contract%20-%20MS%20&amp;%20Nintendo%20-BU%20-%20Oct%2026%20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ease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rm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R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onth%20End/2005/2005%20auditor%20info%20comp%20options%20and%20rsa%20and%20rsu/Dec%2005/Dec%2005%20RSA%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ielsry\My%20Documents\AMD%202011\Phase%201%20Control%20Testing\MDF.GBL.C15\June+ACF+Calc+Model(1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pvanveld\Local%20Settings\Temporary%20Internet%20Files\OLK37B\Balance%20Sheet%20Review%20Consol%20FINAL%20Mar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cnnas1\proj\Documents%20and%20Settings\pshi\Local%20Settings\Temporary%20Internet%20Files\OLKED\Capital%20Planning%20All%20Oth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s\rebates\price%20check\price%20check%202005.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unzipped/JUNE/WINDOWS/TEMP/2001-04-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GSun/Consolidation/FY%202003/2003-08e%20v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JC/InterCo/ATI%20Hungary/R&amp;D%20%20DEV%20Cost/DEV%20Rev.%20Cost.%20Gross%20Margin%20Schedule/Development%20Contract/FY%202009/ATI%20Hungary%20YTD%20FY2009%20-%2002.24.20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lane.AMD\Desktop\Cypress%20Retention%20Bonus%20Modelling_12122008%20Plan%20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Olddata/My%20Documents/Workdata/Journals/12-2001/12_2001%202%20Journ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MER\Dell\Requirements%20documents\Requirements%20Exhibits%20ver%202.0%206_2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Costing\sgm2001\Q1%202001\FR2001Q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analysis\cpg%20ops%20anal\Close\2006%20Revenue%20Close\10%20October%20close\close%20docs-backup\LA%20RevRed%20MDF%20Aug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file\mdf\Documents%20and%20Settings\pneuffer\Local%20Settings\Temporary%20Internet%20Files\OLKAB\CE%20Unit%20Forecast%20Worksheet%20200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wsamd\cpg%20ops%20anal\Close\Revenue%20Close\12%20December%20Revenue%20Close\Price%20Band%20Reserve%20Q405\Desktop%20Q405%20Pricing%20Matrix%20Tiers%20v10-20-05%20cop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5\GRPCPG_Public2\STR_PLAN\PRIVATE\AMD%20Advantage\Finance\Financial%20Accruals\Accruals%20for%20AMD%20Finance\200712%20-%20December%202007%20Accruals\AA\Sun\Sun%20-%20Accrual%20Summary%2012.07-%20v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onnerb\Desktop\Initiative%20Template\Initiative%20Template%20PB%20Spread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ngfile1\Groups\Grp_Bng\Finance\Close%202007_02%20Feb07\MDF%20Template%20Update-Revenue%20Reduction-India%20Feb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eenan\Local%20Settings\Temporary%20Internet%20Files\OLK46E\DOCUME~1\SABRIN~1\LOCALS~1\Temp\analysis\managerial%20accounting\Close\2003\Aug03\INTERCO%20JE's\JE%207574,%207575,7579,%207581,%207583,%207591,%207594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ockholders'%20Equity\Equity%20Reconciliation\Year2010\2010%20Consolidated%20Reconciliation_%20Ma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Financial%20Op%20Plan\FY2006%20Operating%20Plan\OutlookSoft%20Reports\FY06Plan%20Package%20-%202ndPa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Q2-2003%20Weekly%20Sales%20as%20of%20Dec%2001-1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WIN95B\TEMP\Overhead%20-%20Labua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GAMxFiles\xiswm35qzy4fk7twqp4vmfamy2ysb9a73fgp8kaup5mqsj5by3u2\Apr%2010%2012\0503acdf3c1549f1a4c786915a97df6f\1Q12%20-%20M01%20-%20Debt%20Rollforward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svr02\cv00fsr01proj\SaleCost\Pdao\Mon0408\Weekly\Q4-2004%20Weekly%20Sales%20as%20of%20Aug%203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Costing\sgm2000\2000Q4\FR2000Q4_FINAL_aft_RTHEATRE_ADJ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Demand%20Management\ASP\Characteristics%20Files\New%20Sales%20Channel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Finance\GSun\Flash-%20drafts\2004.02\Flash-2004%2002%20v.2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Financial%20Op%20Plan\FY2006%20Operating%20Plan\OutlookSoft%20Reports\FY06Plan%20Rev%20GM%20Pkg-3rdPass%20with%20Corp%20Adj%20Sep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eenan\Local%20Settings\Temporary%20Internet%20Files\OLK46E\DOCUME~1\SABRIN~1\LOCALS~1\Temp\Documents%20and%20Settings\cdrabek\Local%20Settings\Temporary%20Internet%20Files\OLKC4F\FASL%20Japan%20POs%2012-30-03%20-%20Otake-san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Falee/Notes%20(Qtr%20End)/Q2%2002/AP%20Accruals%20Q2%20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atitech.com/Finance/WHO/ATI%20Distribution/FY2005/Notes%20to%20Financial%20Statements/Period%2011%20(Jul%202005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e\symchan\Dianne's%20reports\shipment%20by%20channel%20by%20product%202002.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5\Grp_MSM\HQ\10Q3\Kenyon\Copy%20of%20Kenyon_3Q%20FM%20Tracker_Master_v4%20(Autosaved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95B\TEMP\Overhead%20-%20Labua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usamd20\grpfinance\Costing\sgm2001\Q1%202001\FR2001Q1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heenan\Local%20Settings\Temporary%20Internet%20Files\OLK46E\DOCUME~1\SABRIN~1\LOCALS~1\Temp\analysis\managerial%20accounting\Close\2003\Aug03\INTERCO%20JE's\JE%207574,%207575,7579,%207581,%207583,%207591,%207594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heenan\Local%20Settings\Temporary%20Internet%20Files\OLK46E\DOCUME~1\SABRIN~1\LOCALS~1\Temp\Documents%20and%20Settings\cdrabek\Local%20Settings\Temporary%20Internet%20Files\OLKC4F\FASL%20Japan%20POs%2012-30-03%20-%20Otake-s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4"/>
      <sheetName val="Sheet3"/>
      <sheetName val="Sheet2"/>
      <sheetName val="2007.02"/>
      <sheetName val="AIB OEM Split"/>
      <sheetName val="Deleted 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VLPR2"/>
    </sheetNames>
    <definedNames>
      <definedName name="printp2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Sheet4"/>
      <sheetName val="Sheet3"/>
      <sheetName val="Sheet2"/>
      <sheetName val="2007.02"/>
      <sheetName val="AIB OEM Split"/>
      <sheetName val="Deleted 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 (A1)"/>
      <sheetName val="Net Billings (A2)"/>
      <sheetName val="MP-C Trend Analysis"/>
      <sheetName val="Walkdown"/>
      <sheetName val="Adjusts by Account"/>
      <sheetName val="Jan MP-C Return Res Slide"/>
      <sheetName val="MP-C Monthly Returns Slide"/>
      <sheetName val="Jan ECSD Return Reserve"/>
      <sheetName val="Released CMRs this month"/>
      <sheetName val="MP-C Price Band Q405"/>
      <sheetName val="ECSD D-Term"/>
      <sheetName val="Q106 QTD_Revenue Reconciliation"/>
      <sheetName val="Mar 06_Revenue Reconciliation"/>
      <sheetName val="Feb 06_Revenue Reconciliation"/>
      <sheetName val="Jan 06_Revenue Reconciliation"/>
      <sheetName val="SAP Screen Shots"/>
      <sheetName val="Jan FBL3N SAP Billings "/>
      <sheetName val="SAP Jan 06 Rev Acct bal"/>
      <sheetName val="CC782 Jan 06 Entry"/>
      <sheetName val="Jan Q106 Pivot"/>
      <sheetName val="2007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Q2">
            <v>0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(2)"/>
      <sheetName val="JV1"/>
      <sheetName val="JV2"/>
      <sheetName val="JV3"/>
      <sheetName val="JV4"/>
      <sheetName val="JV5"/>
      <sheetName val="JV6"/>
      <sheetName val="JV7"/>
      <sheetName val="JV8"/>
      <sheetName val="JV9"/>
      <sheetName val="BS-Exp-Luxembourg-1st"/>
      <sheetName val="IS-Exp-Luxembourg-1st"/>
      <sheetName val="TB- Luxembourg"/>
      <sheetName val="JV-Luxembourg"/>
      <sheetName val="X360 Sales Royalty Accrue"/>
      <sheetName val="Int Rec Acrual -5510"/>
      <sheetName val="JV-Luxembourg (2)"/>
      <sheetName val="JV-Luxembourg (3)"/>
      <sheetName val="BS-Exp-Hungary-1st draft"/>
      <sheetName val="IS-Exp-Hungary-1st"/>
      <sheetName val="TB- Hungary"/>
      <sheetName val="1. Deferred Charge, Reallocte  "/>
      <sheetName val="1. Deferred Charge, Realloc (2)"/>
      <sheetName val="2. Recog Sales Rev - DEV"/>
      <sheetName val="3. Recog COGS - DEV "/>
      <sheetName val="3. Recog COGS - DEV  (Adj)"/>
      <sheetName val="Int Rec Acrual (2)"/>
      <sheetName val="TB-Hungary"/>
      <sheetName val="JV(2)-Hungary"/>
      <sheetName val="Hungary- Tax JE"/>
      <sheetName val="Sales JE - 5510"/>
    </sheetNames>
    <sheetDataSet>
      <sheetData sheetId="0">
        <row r="8">
          <cell r="AG8" t="str">
            <v>HKB-USD-Luxembourg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8">
          <cell r="AG8" t="str">
            <v>HKB-USD-Luxembourg</v>
          </cell>
          <cell r="AH8">
            <v>11130000</v>
          </cell>
        </row>
        <row r="9">
          <cell r="AG9" t="str">
            <v>HKB-EUR-Luxembourg</v>
          </cell>
          <cell r="AH9">
            <v>11131000</v>
          </cell>
        </row>
        <row r="10">
          <cell r="AG10" t="str">
            <v>Petty cash</v>
          </cell>
          <cell r="AH10">
            <v>11800000</v>
          </cell>
        </row>
        <row r="11">
          <cell r="AG11" t="str">
            <v>Cash Equivalent</v>
          </cell>
          <cell r="AH11">
            <v>11870000</v>
          </cell>
        </row>
        <row r="12">
          <cell r="AG12" t="str">
            <v>Short term investment - Auction Rate Paper</v>
          </cell>
          <cell r="AH12">
            <v>11900500</v>
          </cell>
        </row>
        <row r="13">
          <cell r="AG13" t="str">
            <v>Accounts Receivable - GL Adjustment</v>
          </cell>
          <cell r="AH13">
            <v>12190000</v>
          </cell>
        </row>
        <row r="14">
          <cell r="AG14" t="str">
            <v>Misc receivables</v>
          </cell>
          <cell r="AH14">
            <v>12600000</v>
          </cell>
        </row>
        <row r="15">
          <cell r="AG15" t="e">
            <v>#REF!</v>
          </cell>
          <cell r="AH15" t="e">
            <v>#REF!</v>
          </cell>
        </row>
        <row r="16">
          <cell r="AG16" t="str">
            <v>Interest receivable</v>
          </cell>
          <cell r="AH16">
            <v>12603000</v>
          </cell>
        </row>
        <row r="17">
          <cell r="AG17" t="str">
            <v>Deferred Expenses - ATI Canada</v>
          </cell>
          <cell r="AH17">
            <v>12621000</v>
          </cell>
        </row>
        <row r="18">
          <cell r="AG18" t="str">
            <v>Deferred Expenses - ATI RES</v>
          </cell>
          <cell r="AH18">
            <v>12621000</v>
          </cell>
        </row>
        <row r="19">
          <cell r="AG19" t="str">
            <v>Deferred Expenses - ATI RSV</v>
          </cell>
          <cell r="AH19">
            <v>12621000</v>
          </cell>
        </row>
        <row r="20">
          <cell r="AG20" t="str">
            <v>Deferred Expenses - ATI Hungary - Qualcomm</v>
          </cell>
          <cell r="AH20">
            <v>12621000</v>
          </cell>
        </row>
        <row r="21">
          <cell r="AG21" t="str">
            <v>Prepaid Expense</v>
          </cell>
          <cell r="AH21">
            <v>12700000</v>
          </cell>
        </row>
        <row r="22">
          <cell r="AG22" t="str">
            <v>Intercompany current account ATI-Canada</v>
          </cell>
          <cell r="AH22">
            <v>13200000</v>
          </cell>
        </row>
        <row r="23">
          <cell r="AG23" t="str">
            <v>IC cur account ATI Res</v>
          </cell>
          <cell r="AH23">
            <v>13202000</v>
          </cell>
        </row>
        <row r="24">
          <cell r="AG24" t="str">
            <v>Interco cur Barbados</v>
          </cell>
          <cell r="AH24">
            <v>13204000</v>
          </cell>
        </row>
        <row r="25">
          <cell r="AG25" t="str">
            <v>IC cur account ATI Res SV</v>
          </cell>
          <cell r="AH25">
            <v>13215000</v>
          </cell>
        </row>
        <row r="26">
          <cell r="AG26" t="str">
            <v>Interco cur ATI Hung</v>
          </cell>
          <cell r="AH26">
            <v>13218000</v>
          </cell>
        </row>
        <row r="27">
          <cell r="AG27" t="str">
            <v xml:space="preserve">IC cur account ATI Hungary Luxembourg Branch     </v>
          </cell>
          <cell r="AH27">
            <v>13233000</v>
          </cell>
        </row>
        <row r="28">
          <cell r="AG28" t="str">
            <v xml:space="preserve">IC cur account ATI Finland </v>
          </cell>
          <cell r="AH28">
            <v>13234000</v>
          </cell>
        </row>
        <row r="29">
          <cell r="AG29" t="str">
            <v>Interco Loan Receivable - Artx</v>
          </cell>
          <cell r="AH29">
            <v>13615000</v>
          </cell>
        </row>
        <row r="31">
          <cell r="AG31" t="str">
            <v>Interco Loan Receivable - ATIR S.V</v>
          </cell>
          <cell r="AH31">
            <v>13615100</v>
          </cell>
        </row>
        <row r="32">
          <cell r="AG32" t="str">
            <v>Interco Interest Receivable - Artx</v>
          </cell>
          <cell r="AH32">
            <v>13715000</v>
          </cell>
        </row>
        <row r="34">
          <cell r="AG34" t="str">
            <v>Interco Interest Receivable - ATIR S.V</v>
          </cell>
          <cell r="AH34">
            <v>13715100</v>
          </cell>
        </row>
        <row r="35">
          <cell r="AG35" t="str">
            <v>Future income tax asset - lont term</v>
          </cell>
          <cell r="AH35">
            <v>15201000</v>
          </cell>
        </row>
        <row r="36">
          <cell r="AG36" t="str">
            <v>IC LT Defered Exp - C1</v>
          </cell>
          <cell r="AH36">
            <v>15400000</v>
          </cell>
        </row>
        <row r="37">
          <cell r="AG37" t="str">
            <v>IC LT Def Exp - Qualcomm</v>
          </cell>
          <cell r="AH37">
            <v>15400100</v>
          </cell>
        </row>
        <row r="38">
          <cell r="AG38" t="str">
            <v>Interco IP - C1</v>
          </cell>
          <cell r="AH38">
            <v>17200000</v>
          </cell>
        </row>
        <row r="40">
          <cell r="AG40" t="str">
            <v xml:space="preserve">Amortization - Interco IP - C1       </v>
          </cell>
          <cell r="AH40">
            <v>17606500</v>
          </cell>
        </row>
        <row r="41">
          <cell r="AG41" t="str">
            <v>Interco IP - Qualcomm</v>
          </cell>
          <cell r="AH41">
            <v>17200100</v>
          </cell>
        </row>
        <row r="42">
          <cell r="AG42" t="str">
            <v xml:space="preserve">Amortization - Interco IP - Qualcomm        </v>
          </cell>
          <cell r="AH42">
            <v>17606600</v>
          </cell>
        </row>
        <row r="43">
          <cell r="AG43" t="str">
            <v>Other Accru. Liabilities</v>
          </cell>
          <cell r="AH43">
            <v>24130000</v>
          </cell>
        </row>
        <row r="44">
          <cell r="AG44" t="str">
            <v>Accrued Payable</v>
          </cell>
          <cell r="AH44">
            <v>24133000</v>
          </cell>
        </row>
        <row r="45">
          <cell r="AG45" t="str">
            <v>Deferred Reveune - Development</v>
          </cell>
          <cell r="AH45">
            <v>24146100</v>
          </cell>
        </row>
        <row r="46">
          <cell r="AG46" t="str">
            <v xml:space="preserve">Deferred Revenue - Royalty </v>
          </cell>
          <cell r="AH46">
            <v>24146400</v>
          </cell>
        </row>
        <row r="47">
          <cell r="AG47" t="str">
            <v>Income Taxes Payable</v>
          </cell>
          <cell r="AH47">
            <v>24503000</v>
          </cell>
        </row>
        <row r="48">
          <cell r="AG48" t="str">
            <v>Future income tax liabilities - lont term</v>
          </cell>
          <cell r="AH48">
            <v>28000000</v>
          </cell>
        </row>
        <row r="49">
          <cell r="AG49" t="str">
            <v>IC LT Liab - Canada</v>
          </cell>
          <cell r="AH49">
            <v>28300000</v>
          </cell>
        </row>
        <row r="50">
          <cell r="AG50" t="str">
            <v>IC LT Liab - ATI Barbado</v>
          </cell>
          <cell r="AH50">
            <v>28300400</v>
          </cell>
        </row>
        <row r="51">
          <cell r="AG51" t="str">
            <v>Common shares</v>
          </cell>
          <cell r="AH51">
            <v>31000000</v>
          </cell>
        </row>
        <row r="52">
          <cell r="AG52" t="str">
            <v>Contributed capital</v>
          </cell>
          <cell r="AH52">
            <v>31100000</v>
          </cell>
        </row>
        <row r="53">
          <cell r="AG53" t="str">
            <v>Opening Retained Earnings</v>
          </cell>
          <cell r="AH53">
            <v>32000000</v>
          </cell>
        </row>
        <row r="54">
          <cell r="AG54" t="str">
            <v>Current yr P&amp;L</v>
          </cell>
          <cell r="AH54">
            <v>33000000</v>
          </cell>
        </row>
        <row r="56">
          <cell r="AG56" t="str">
            <v>Sales-Royalty-Microsoft-X360</v>
          </cell>
          <cell r="AH56">
            <v>50101000</v>
          </cell>
        </row>
        <row r="57">
          <cell r="AG57" t="str">
            <v>Sales - Development</v>
          </cell>
          <cell r="AH57">
            <v>50104000</v>
          </cell>
        </row>
        <row r="58">
          <cell r="AG58" t="str">
            <v>Interco Sales- Royalty From ATIR S.V</v>
          </cell>
          <cell r="AH58">
            <v>52301500</v>
          </cell>
        </row>
        <row r="60">
          <cell r="AG60" t="str">
            <v>Interco Interest income - ATIR S.V</v>
          </cell>
          <cell r="AH60">
            <v>53115000</v>
          </cell>
        </row>
        <row r="61">
          <cell r="AG61" t="str">
            <v>Interest income from bank</v>
          </cell>
          <cell r="AH61">
            <v>54200000</v>
          </cell>
        </row>
        <row r="62">
          <cell r="AG62" t="str">
            <v>Interest on short term deposits</v>
          </cell>
          <cell r="AH62">
            <v>54200000</v>
          </cell>
        </row>
        <row r="63">
          <cell r="AG63" t="str">
            <v>Other Income</v>
          </cell>
          <cell r="AH63">
            <v>54300000</v>
          </cell>
        </row>
        <row r="64">
          <cell r="AG64" t="str">
            <v>Cost - Development</v>
          </cell>
          <cell r="AH64">
            <v>61000150</v>
          </cell>
        </row>
        <row r="65">
          <cell r="AG65" t="str">
            <v>Salaries</v>
          </cell>
          <cell r="AH65">
            <v>70010000</v>
          </cell>
        </row>
        <row r="66">
          <cell r="AG66" t="str">
            <v>Accounting services charges</v>
          </cell>
          <cell r="AH66">
            <v>70304000</v>
          </cell>
        </row>
        <row r="67">
          <cell r="AG67" t="str">
            <v>Courier</v>
          </cell>
          <cell r="AH67">
            <v>70400000</v>
          </cell>
        </row>
        <row r="68">
          <cell r="AG68" t="str">
            <v>Other admin expenses</v>
          </cell>
          <cell r="AH68">
            <v>70403000</v>
          </cell>
        </row>
        <row r="69">
          <cell r="AG69" t="str">
            <v>Other admin expenses - VAT</v>
          </cell>
          <cell r="AH69">
            <v>70403000</v>
          </cell>
        </row>
        <row r="70">
          <cell r="AG70" t="str">
            <v>Office Rent</v>
          </cell>
          <cell r="AH70">
            <v>70415000</v>
          </cell>
        </row>
        <row r="71">
          <cell r="AG71" t="str">
            <v>Small Assets</v>
          </cell>
          <cell r="AH71">
            <v>70422000</v>
          </cell>
        </row>
        <row r="72">
          <cell r="AG72" t="str">
            <v>Telephone - Long Dist</v>
          </cell>
          <cell r="AH72">
            <v>70500000</v>
          </cell>
        </row>
        <row r="73">
          <cell r="AG73" t="str">
            <v xml:space="preserve"> Amortization - Interco IP    </v>
          </cell>
          <cell r="AH73">
            <v>71166000</v>
          </cell>
        </row>
        <row r="74">
          <cell r="AG74" t="str">
            <v>Interco Exp fm ATI CAN</v>
          </cell>
          <cell r="AH74">
            <v>71200000</v>
          </cell>
        </row>
        <row r="75">
          <cell r="AG75" t="str">
            <v>Interco Exp fm ATI Res</v>
          </cell>
          <cell r="AH75">
            <v>71202000</v>
          </cell>
        </row>
        <row r="77">
          <cell r="AG77" t="str">
            <v>Interco Exp fm ATI ResSV</v>
          </cell>
          <cell r="AH77">
            <v>71215000</v>
          </cell>
        </row>
        <row r="78">
          <cell r="AG78" t="str">
            <v>Legal fee</v>
          </cell>
          <cell r="AH78">
            <v>72002000</v>
          </cell>
        </row>
        <row r="79">
          <cell r="AG79" t="str">
            <v>Bank charge</v>
          </cell>
          <cell r="AH79">
            <v>72040000</v>
          </cell>
        </row>
        <row r="80">
          <cell r="AG80" t="str">
            <v>Audit fees</v>
          </cell>
          <cell r="AH80">
            <v>72055000</v>
          </cell>
        </row>
        <row r="81">
          <cell r="AG81" t="str">
            <v xml:space="preserve">    -- ATI Canada -- Microsoft</v>
          </cell>
          <cell r="AH81">
            <v>72056400</v>
          </cell>
        </row>
        <row r="82">
          <cell r="AG82" t="str">
            <v xml:space="preserve">    -- ATI RES -- Microsoft</v>
          </cell>
          <cell r="AH82">
            <v>72056400</v>
          </cell>
        </row>
        <row r="83">
          <cell r="AG83" t="str">
            <v xml:space="preserve">    -- ATI RSV -- Nintendo</v>
          </cell>
          <cell r="AH83">
            <v>72056400</v>
          </cell>
        </row>
        <row r="84">
          <cell r="AG84" t="str">
            <v xml:space="preserve">    -- ATI Hungary -- Qualcomm</v>
          </cell>
          <cell r="AH84">
            <v>72056400</v>
          </cell>
        </row>
        <row r="85">
          <cell r="AG85" t="str">
            <v>FX Gain -- Valuation (Unrealized)</v>
          </cell>
          <cell r="AH85">
            <v>85101000</v>
          </cell>
        </row>
        <row r="86">
          <cell r="AG86" t="str">
            <v>FX Gain -- Realized</v>
          </cell>
          <cell r="AH86">
            <v>85102000</v>
          </cell>
        </row>
        <row r="87">
          <cell r="AG87" t="str">
            <v>FX Loss -- Unrealized</v>
          </cell>
          <cell r="AH87">
            <v>85103000</v>
          </cell>
        </row>
        <row r="88">
          <cell r="AG88" t="str">
            <v>FX Loss -- Realized</v>
          </cell>
          <cell r="AH88">
            <v>85104000</v>
          </cell>
        </row>
        <row r="90">
          <cell r="AG90" t="str">
            <v>Provision for income taxes - current account</v>
          </cell>
          <cell r="AH90">
            <v>85300000</v>
          </cell>
        </row>
        <row r="91">
          <cell r="AG91" t="str">
            <v>Provision for income taxes - subordinated account</v>
          </cell>
          <cell r="AH91">
            <v>85300000</v>
          </cell>
        </row>
        <row r="92">
          <cell r="AG92" t="str">
            <v>Provision for income taxes - equity account</v>
          </cell>
          <cell r="AH92">
            <v>85300000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S -Value"/>
      <sheetName val="IS"/>
      <sheetName val="Reference check on 08.30.2006"/>
      <sheetName val="Chart of Acct on 08.30.2006"/>
      <sheetName val="Sheet2"/>
      <sheetName val="CC112101"/>
    </sheetNames>
    <sheetDataSet>
      <sheetData sheetId="0"/>
      <sheetData sheetId="1"/>
      <sheetData sheetId="2"/>
      <sheetData sheetId="3" refreshError="1">
        <row r="2">
          <cell r="B2">
            <v>50000000</v>
          </cell>
          <cell r="C2" t="str">
            <v>Sales board</v>
          </cell>
        </row>
        <row r="3">
          <cell r="B3">
            <v>50001000</v>
          </cell>
          <cell r="C3" t="str">
            <v>Sales chip</v>
          </cell>
        </row>
        <row r="4">
          <cell r="B4">
            <v>50002000</v>
          </cell>
          <cell r="C4" t="str">
            <v>Sales other</v>
          </cell>
        </row>
        <row r="5">
          <cell r="B5">
            <v>50002100</v>
          </cell>
          <cell r="C5" t="str">
            <v>Sales GmbH w/o MWST.</v>
          </cell>
        </row>
        <row r="6">
          <cell r="B6">
            <v>50003000</v>
          </cell>
          <cell r="C6" t="str">
            <v>Sales board</v>
          </cell>
        </row>
        <row r="7">
          <cell r="B7">
            <v>50060000</v>
          </cell>
          <cell r="C7" t="str">
            <v>Upgrade sales</v>
          </cell>
        </row>
        <row r="8">
          <cell r="B8">
            <v>50060100</v>
          </cell>
          <cell r="C8" t="str">
            <v>Sales - Half Life 2 Shipping &amp; Handling</v>
          </cell>
        </row>
        <row r="9">
          <cell r="B9">
            <v>50061000</v>
          </cell>
          <cell r="C9" t="str">
            <v>Sales VAR prog</v>
          </cell>
        </row>
        <row r="10">
          <cell r="B10">
            <v>50101000</v>
          </cell>
          <cell r="C10" t="str">
            <v>Sales - royalty</v>
          </cell>
        </row>
        <row r="11">
          <cell r="B11">
            <v>50102000</v>
          </cell>
          <cell r="C11" t="str">
            <v>Sales - licence &amp; support</v>
          </cell>
        </row>
        <row r="12">
          <cell r="B12">
            <v>50103000</v>
          </cell>
          <cell r="C12" t="str">
            <v>Sales - training</v>
          </cell>
        </row>
        <row r="13">
          <cell r="B13">
            <v>50104000</v>
          </cell>
          <cell r="C13" t="str">
            <v>Sales - development</v>
          </cell>
        </row>
        <row r="14">
          <cell r="B14">
            <v>50105000</v>
          </cell>
          <cell r="C14" t="str">
            <v>Sales - NRE</v>
          </cell>
        </row>
        <row r="15">
          <cell r="B15">
            <v>50620000</v>
          </cell>
          <cell r="C15" t="str">
            <v>Sales - Cost Plus GmbH</v>
          </cell>
        </row>
        <row r="16">
          <cell r="B16">
            <v>50700000</v>
          </cell>
          <cell r="C16" t="str">
            <v>Transfer of inventory</v>
          </cell>
        </row>
        <row r="17">
          <cell r="B17">
            <v>51000000</v>
          </cell>
          <cell r="C17" t="str">
            <v>Sale return board</v>
          </cell>
        </row>
        <row r="18">
          <cell r="B18">
            <v>51001000</v>
          </cell>
          <cell r="C18" t="str">
            <v>Sale return chip</v>
          </cell>
        </row>
        <row r="19">
          <cell r="B19">
            <v>51002000</v>
          </cell>
          <cell r="C19" t="str">
            <v>Sale return other</v>
          </cell>
        </row>
        <row r="20">
          <cell r="B20">
            <v>51010000</v>
          </cell>
          <cell r="C20" t="str">
            <v>Sale board - GL adjustment</v>
          </cell>
        </row>
        <row r="21">
          <cell r="B21">
            <v>51011000</v>
          </cell>
          <cell r="C21" t="str">
            <v>Sale chip - GL adjustment</v>
          </cell>
        </row>
        <row r="22">
          <cell r="B22">
            <v>51012000</v>
          </cell>
          <cell r="C22" t="str">
            <v>Sale other - GL adjustment</v>
          </cell>
        </row>
        <row r="23">
          <cell r="B23">
            <v>51020000</v>
          </cell>
          <cell r="C23" t="str">
            <v>RMA Provision - ATEL Board</v>
          </cell>
        </row>
        <row r="24">
          <cell r="B24">
            <v>51020100</v>
          </cell>
          <cell r="C24" t="str">
            <v>RMA Provision - ATEL Chip</v>
          </cell>
        </row>
        <row r="25">
          <cell r="B25">
            <v>51021000</v>
          </cell>
          <cell r="C25" t="str">
            <v>RMA Provision - European OEM Board</v>
          </cell>
        </row>
        <row r="26">
          <cell r="B26">
            <v>51021100</v>
          </cell>
          <cell r="C26" t="str">
            <v>RMA Provision - European OEM Chip</v>
          </cell>
        </row>
        <row r="27">
          <cell r="B27">
            <v>51022000</v>
          </cell>
          <cell r="C27" t="str">
            <v>RMA Provision - Distribution North America Board</v>
          </cell>
        </row>
        <row r="28">
          <cell r="B28">
            <v>51022100</v>
          </cell>
          <cell r="C28" t="str">
            <v>RMA Provision - Distribution North America Chip</v>
          </cell>
        </row>
        <row r="29">
          <cell r="B29">
            <v>51023000</v>
          </cell>
          <cell r="C29" t="str">
            <v>RMA Provision - OEM Distribution Board</v>
          </cell>
        </row>
        <row r="30">
          <cell r="B30">
            <v>51023100</v>
          </cell>
          <cell r="C30" t="str">
            <v>RMA Provision - OEM Distribution Chip</v>
          </cell>
        </row>
        <row r="31">
          <cell r="B31">
            <v>51024000</v>
          </cell>
          <cell r="C31" t="str">
            <v>RMA Provision - OEM Far East Board</v>
          </cell>
        </row>
        <row r="32">
          <cell r="B32">
            <v>51024100</v>
          </cell>
          <cell r="C32" t="str">
            <v>RMA Provision - OEM Far East Chip</v>
          </cell>
        </row>
        <row r="33">
          <cell r="B33">
            <v>51025000</v>
          </cell>
          <cell r="C33" t="str">
            <v>RMA Provision - OEM North Amreica Board</v>
          </cell>
        </row>
        <row r="34">
          <cell r="B34">
            <v>51025100</v>
          </cell>
          <cell r="C34" t="str">
            <v>RMA Provision - OEM North Amreica Chip</v>
          </cell>
        </row>
        <row r="35">
          <cell r="B35">
            <v>51026000</v>
          </cell>
          <cell r="C35" t="str">
            <v>RMA Provision - AIB Board</v>
          </cell>
        </row>
        <row r="36">
          <cell r="B36">
            <v>51026100</v>
          </cell>
          <cell r="C36" t="str">
            <v>RMA Provision - AIB Chip</v>
          </cell>
        </row>
        <row r="37">
          <cell r="B37">
            <v>51030000</v>
          </cell>
          <cell r="C37" t="str">
            <v>Price Variance for OEM Others - Board - Desktop</v>
          </cell>
        </row>
        <row r="38">
          <cell r="B38">
            <v>51031000</v>
          </cell>
          <cell r="C38" t="str">
            <v>Price Variance for OEM Others - Chip - Desktop</v>
          </cell>
        </row>
        <row r="39">
          <cell r="B39">
            <v>51031100</v>
          </cell>
          <cell r="C39" t="str">
            <v>Price Variance for Dell - Board - Desktop</v>
          </cell>
        </row>
        <row r="40">
          <cell r="B40">
            <v>51031200</v>
          </cell>
          <cell r="C40" t="str">
            <v>Price Variance for Dell - Chip - Desktop</v>
          </cell>
        </row>
        <row r="41">
          <cell r="B41">
            <v>51031300</v>
          </cell>
          <cell r="C41" t="str">
            <v>Price Variance for Apple - Board - Desktop</v>
          </cell>
        </row>
        <row r="42">
          <cell r="B42">
            <v>51031400</v>
          </cell>
          <cell r="C42" t="str">
            <v>Price Variance for Apple - Chip - Desktop</v>
          </cell>
        </row>
        <row r="43">
          <cell r="B43">
            <v>51031500</v>
          </cell>
          <cell r="C43" t="str">
            <v>Price Variance for Compaq Chip Accrual Clearing-DT</v>
          </cell>
        </row>
        <row r="44">
          <cell r="B44">
            <v>51031600</v>
          </cell>
          <cell r="C44" t="str">
            <v>Price Variance for OEM Others-Chip-Mobile</v>
          </cell>
        </row>
        <row r="45">
          <cell r="B45">
            <v>51031700</v>
          </cell>
          <cell r="C45" t="str">
            <v>Price Variance for Dell-Chip-Mobile</v>
          </cell>
        </row>
        <row r="46">
          <cell r="B46">
            <v>51031800</v>
          </cell>
          <cell r="C46" t="str">
            <v>Price Variance for Apple-Chip-Mobile</v>
          </cell>
        </row>
        <row r="47">
          <cell r="B47">
            <v>51031900</v>
          </cell>
          <cell r="C47" t="str">
            <v>Price Variance for OEM-Chip-Consumer</v>
          </cell>
        </row>
        <row r="48">
          <cell r="B48">
            <v>51032000</v>
          </cell>
          <cell r="C48" t="str">
            <v>Price Adjustment - Tier 1 Distributors - Desktop</v>
          </cell>
        </row>
        <row r="49">
          <cell r="B49">
            <v>51050000</v>
          </cell>
          <cell r="C49" t="str">
            <v>Sale ret OEM dist</v>
          </cell>
        </row>
        <row r="50">
          <cell r="B50">
            <v>51060000</v>
          </cell>
          <cell r="C50" t="str">
            <v>Sale discount board</v>
          </cell>
        </row>
        <row r="51">
          <cell r="B51">
            <v>51060100</v>
          </cell>
          <cell r="C51" t="str">
            <v>Sales - Half Life 2 Shipping &amp; Handling</v>
          </cell>
        </row>
        <row r="52">
          <cell r="B52">
            <v>51061000</v>
          </cell>
          <cell r="C52" t="str">
            <v>Sale discount chip</v>
          </cell>
        </row>
        <row r="53">
          <cell r="B53">
            <v>51062000</v>
          </cell>
          <cell r="C53" t="str">
            <v>Payment Discount</v>
          </cell>
        </row>
        <row r="54">
          <cell r="B54">
            <v>51071000</v>
          </cell>
          <cell r="C54" t="str">
            <v>Sale discount - DFI</v>
          </cell>
        </row>
        <row r="55">
          <cell r="B55">
            <v>51090000</v>
          </cell>
          <cell r="C55" t="str">
            <v>Sale disc OEM dist</v>
          </cell>
        </row>
        <row r="56">
          <cell r="B56">
            <v>51200000</v>
          </cell>
          <cell r="C56" t="str">
            <v>Price Protection - ATEL Board - Desktop</v>
          </cell>
        </row>
        <row r="57">
          <cell r="B57">
            <v>51200100</v>
          </cell>
          <cell r="C57" t="str">
            <v>Price Protection - ATEL CHIP - Desktop</v>
          </cell>
        </row>
        <row r="58">
          <cell r="B58">
            <v>51201000</v>
          </cell>
          <cell r="C58" t="str">
            <v>Price Protection - EUROPEAN OEM Board - Desktop</v>
          </cell>
        </row>
        <row r="59">
          <cell r="B59">
            <v>51201100</v>
          </cell>
          <cell r="C59" t="str">
            <v>Price Protection - EUROPEAN OEM CHIP - Desktop</v>
          </cell>
        </row>
        <row r="60">
          <cell r="B60">
            <v>51202000</v>
          </cell>
          <cell r="C60" t="str">
            <v>Price Protection - DISTRIBUTION N.A. Board-Desktop</v>
          </cell>
        </row>
        <row r="61">
          <cell r="B61">
            <v>51202100</v>
          </cell>
          <cell r="C61" t="str">
            <v>Price Protection - DISTRIBUTION N.A. CHIP-Desktop</v>
          </cell>
        </row>
        <row r="62">
          <cell r="B62">
            <v>51203000</v>
          </cell>
          <cell r="C62" t="str">
            <v>Price Protection - OEM Distribution Board-Desktop</v>
          </cell>
        </row>
        <row r="63">
          <cell r="B63">
            <v>51203100</v>
          </cell>
          <cell r="C63" t="str">
            <v>Price Protection - OEM DISTRIBUTION CHIP-Desktop</v>
          </cell>
        </row>
        <row r="64">
          <cell r="B64">
            <v>51204000</v>
          </cell>
          <cell r="C64" t="str">
            <v>Price Protection - OEM FAR EAST Board-Desktop</v>
          </cell>
        </row>
        <row r="65">
          <cell r="B65">
            <v>51204100</v>
          </cell>
          <cell r="C65" t="str">
            <v>Price Protection - OEM FAR EAST CHIP-Desktop</v>
          </cell>
        </row>
        <row r="66">
          <cell r="B66">
            <v>51205000</v>
          </cell>
          <cell r="C66" t="str">
            <v>Price Protection - OEM N.A. Board - Desktop</v>
          </cell>
        </row>
        <row r="67">
          <cell r="B67">
            <v>51205100</v>
          </cell>
          <cell r="C67" t="str">
            <v>Price Protection - OEM N.A. CHIP - Desktop</v>
          </cell>
        </row>
        <row r="68">
          <cell r="B68">
            <v>51206000</v>
          </cell>
          <cell r="C68" t="str">
            <v>Price Protection - AIB Board - Desktop</v>
          </cell>
        </row>
        <row r="69">
          <cell r="B69">
            <v>51206100</v>
          </cell>
          <cell r="C69" t="str">
            <v>Price Protection - AIB CHIP - Desktop</v>
          </cell>
        </row>
        <row r="70">
          <cell r="B70">
            <v>51210000</v>
          </cell>
          <cell r="C70" t="str">
            <v>Sales Rebates - ATEL Board-Desktop</v>
          </cell>
        </row>
        <row r="71">
          <cell r="B71">
            <v>51210020</v>
          </cell>
          <cell r="C71" t="str">
            <v>Sales Rebates - ATEL Board SIPP/DIPP - Desktop</v>
          </cell>
        </row>
        <row r="72">
          <cell r="B72">
            <v>51210100</v>
          </cell>
          <cell r="C72" t="str">
            <v>Sales Rebates - ATEL Chip - Desktop</v>
          </cell>
        </row>
        <row r="73">
          <cell r="B73">
            <v>51210110</v>
          </cell>
          <cell r="C73" t="str">
            <v>Sales Rebates - ATEL Chip - Mobile</v>
          </cell>
        </row>
        <row r="74">
          <cell r="B74">
            <v>51210120</v>
          </cell>
          <cell r="C74" t="str">
            <v>Sales Rebates - ATEL Chip SIPP/DIPP-Desktop</v>
          </cell>
        </row>
        <row r="75">
          <cell r="B75">
            <v>51210130</v>
          </cell>
          <cell r="C75" t="str">
            <v>Sales Rebates - ATEL Chip SIPP/DIPP-Mobile</v>
          </cell>
        </row>
        <row r="76">
          <cell r="B76">
            <v>51211000</v>
          </cell>
          <cell r="C76" t="str">
            <v>Sales Rebates - Europe OEM Board-Desktop</v>
          </cell>
        </row>
        <row r="77">
          <cell r="B77">
            <v>51211030</v>
          </cell>
          <cell r="C77" t="str">
            <v>Sales Rebates -European OEM Board Co-Mkting MDF-DT</v>
          </cell>
        </row>
        <row r="78">
          <cell r="B78">
            <v>51211100</v>
          </cell>
          <cell r="C78" t="str">
            <v>Sales Rebates - European OEM Chip-Desktop</v>
          </cell>
        </row>
        <row r="79">
          <cell r="B79">
            <v>51211110</v>
          </cell>
          <cell r="C79" t="str">
            <v>Sales Rebates - European OEM Chip-Mobile</v>
          </cell>
        </row>
        <row r="80">
          <cell r="B80">
            <v>51211130</v>
          </cell>
          <cell r="C80" t="str">
            <v>Sales Rebates -European OEM Chip Co-Mkting MDF-DT</v>
          </cell>
        </row>
        <row r="81">
          <cell r="B81">
            <v>51211140</v>
          </cell>
          <cell r="C81" t="str">
            <v>Sales Rebates -European OEM Chip Co-Mkting MDF-MM</v>
          </cell>
        </row>
        <row r="82">
          <cell r="B82">
            <v>51212000</v>
          </cell>
          <cell r="C82" t="str">
            <v>Sales Rebates - Distribution N.A. Board-Desktop</v>
          </cell>
        </row>
        <row r="83">
          <cell r="B83">
            <v>51212100</v>
          </cell>
          <cell r="C83" t="str">
            <v>Sales Rebates - Distribution N.A. Chip-Desktop</v>
          </cell>
        </row>
        <row r="84">
          <cell r="B84">
            <v>51213000</v>
          </cell>
          <cell r="C84" t="str">
            <v>Sales Rebates - OEM Distribution Board-Desktop</v>
          </cell>
        </row>
        <row r="85">
          <cell r="B85">
            <v>51213020</v>
          </cell>
          <cell r="C85" t="str">
            <v>Sales Rebates-OEM Distribution Board SIPP/DIPP-DT</v>
          </cell>
        </row>
        <row r="86">
          <cell r="B86">
            <v>51213100</v>
          </cell>
          <cell r="C86" t="str">
            <v>Sales Rebates - OEM Distribution Chip-Desktop</v>
          </cell>
        </row>
        <row r="87">
          <cell r="B87">
            <v>51214000</v>
          </cell>
          <cell r="C87" t="str">
            <v>Sales Rebates - OEM Far East Board - Desktop</v>
          </cell>
        </row>
        <row r="88">
          <cell r="B88">
            <v>51214030</v>
          </cell>
          <cell r="C88" t="str">
            <v>Sales Rebates -OEM Far East Board Co-Mkting MDF-DT</v>
          </cell>
        </row>
        <row r="89">
          <cell r="B89">
            <v>51214100</v>
          </cell>
          <cell r="C89" t="str">
            <v>Sales Rebates - OEM Far East Chip-Desktop</v>
          </cell>
        </row>
        <row r="90">
          <cell r="B90">
            <v>51214110</v>
          </cell>
          <cell r="C90" t="str">
            <v>Sales Rebates - OEM Far East Chip DWA-Desktop</v>
          </cell>
        </row>
        <row r="91">
          <cell r="B91">
            <v>51214120</v>
          </cell>
          <cell r="C91" t="str">
            <v>Sales Rebates - OEM Far East Chip SIPP/DIPP-DT</v>
          </cell>
        </row>
        <row r="92">
          <cell r="B92">
            <v>51214130</v>
          </cell>
          <cell r="C92" t="str">
            <v>SalesRebate-OEM FarEast Chip Dell Co-Mkting MDF-DT</v>
          </cell>
        </row>
        <row r="93">
          <cell r="B93">
            <v>51214140</v>
          </cell>
          <cell r="C93" t="str">
            <v>Sales Rebates - OEM Far East Chip Volume Rebate-DT</v>
          </cell>
        </row>
        <row r="94">
          <cell r="B94">
            <v>51214150</v>
          </cell>
          <cell r="C94" t="str">
            <v>Sales Rebates - OEM Far East Chip-Mobile</v>
          </cell>
        </row>
        <row r="95">
          <cell r="B95">
            <v>51214160</v>
          </cell>
          <cell r="C95" t="str">
            <v>Sales Rebates - OEM Far East Chip DWA-Mobile</v>
          </cell>
        </row>
        <row r="96">
          <cell r="B96">
            <v>51214170</v>
          </cell>
          <cell r="C96" t="str">
            <v>SalesRebate-OEM FarEast Chip Dell Co-Mkting MDF-MM</v>
          </cell>
        </row>
        <row r="97">
          <cell r="B97">
            <v>51214180</v>
          </cell>
          <cell r="C97" t="str">
            <v>Sales Rebates - OEM Far East Chip SIPP/DIPP-MM</v>
          </cell>
        </row>
        <row r="98">
          <cell r="B98">
            <v>51214190</v>
          </cell>
          <cell r="C98" t="str">
            <v>Sales Rebates - OEM Far East Chip Volume Rebate-MM</v>
          </cell>
        </row>
        <row r="99">
          <cell r="B99">
            <v>51214200</v>
          </cell>
          <cell r="C99" t="str">
            <v>Sales Rebates - OEM Far East Chip-Subsidy-MM</v>
          </cell>
        </row>
        <row r="100">
          <cell r="B100">
            <v>51214210</v>
          </cell>
          <cell r="C100" t="str">
            <v>Sales Rebates - OEM Far East Chip-Consumer</v>
          </cell>
        </row>
        <row r="101">
          <cell r="B101">
            <v>51214220</v>
          </cell>
          <cell r="C101" t="str">
            <v>Sales Rebates -OEM Far East Chip Volume Rebate-CPD</v>
          </cell>
        </row>
        <row r="102">
          <cell r="B102">
            <v>51215000</v>
          </cell>
          <cell r="C102" t="str">
            <v>Sales Rebates - OEM N.A. Board - Desktop</v>
          </cell>
        </row>
        <row r="103">
          <cell r="B103">
            <v>51215030</v>
          </cell>
          <cell r="C103" t="str">
            <v>Sales Rebates-OEM N.A. Board Co-Marketing MDF-DT</v>
          </cell>
        </row>
        <row r="104">
          <cell r="B104">
            <v>51215100</v>
          </cell>
          <cell r="C104" t="str">
            <v>Sales Rebates - OEM N.A. Chip - Desktop</v>
          </cell>
        </row>
        <row r="105">
          <cell r="B105">
            <v>51215130</v>
          </cell>
          <cell r="C105" t="str">
            <v>Sales Rebates-OEM N.A. Chip Co-Mkting MDF-Desktop</v>
          </cell>
        </row>
        <row r="106">
          <cell r="B106">
            <v>51215140</v>
          </cell>
          <cell r="C106" t="str">
            <v>Sales Rebates - OEM N.A. Chip - Mobile</v>
          </cell>
        </row>
        <row r="107">
          <cell r="B107">
            <v>51215150</v>
          </cell>
          <cell r="C107" t="str">
            <v>Sales Rebates - OEM N.A. Chip SIPP/DIPP- Mobile</v>
          </cell>
        </row>
        <row r="108">
          <cell r="B108">
            <v>51215160</v>
          </cell>
          <cell r="C108" t="str">
            <v>Sales Rebates-OEM N.A. Chip Dell Co-Mkting MDF-MM</v>
          </cell>
        </row>
        <row r="109">
          <cell r="B109">
            <v>51215170</v>
          </cell>
          <cell r="C109" t="str">
            <v>Sales Rebates-OEM N.A. Chip-Subsidy-Mobile</v>
          </cell>
        </row>
        <row r="110">
          <cell r="B110">
            <v>51215180</v>
          </cell>
          <cell r="C110" t="str">
            <v>Sales Rebates - OEM N.A. Chip - Consumer</v>
          </cell>
        </row>
        <row r="111">
          <cell r="B111">
            <v>51215190</v>
          </cell>
          <cell r="C111" t="str">
            <v>Sales Rebates - OEM N.A. Chip - Volume Rebate-DT</v>
          </cell>
        </row>
        <row r="112">
          <cell r="B112">
            <v>51215200</v>
          </cell>
          <cell r="C112" t="str">
            <v>Sales Rebates - OEM N.A. Chip - Volume Rebate-MM</v>
          </cell>
        </row>
        <row r="113">
          <cell r="B113">
            <v>51215210</v>
          </cell>
          <cell r="C113" t="str">
            <v>Sales Rebates - OEM N.A. Chip - Volume Rebate-CPD</v>
          </cell>
        </row>
        <row r="114">
          <cell r="B114">
            <v>51216000</v>
          </cell>
          <cell r="C114" t="str">
            <v>Sales Rebates - AIB Board-Desktop</v>
          </cell>
        </row>
        <row r="115">
          <cell r="B115">
            <v>51216020</v>
          </cell>
          <cell r="C115" t="str">
            <v>Sales Rebates - AIB Board - SIPP/DIPP - Desktop</v>
          </cell>
        </row>
        <row r="116">
          <cell r="B116">
            <v>51216030</v>
          </cell>
          <cell r="C116" t="str">
            <v>Sales Rebates - AIB Board Co-Marketing MDF-Desktop</v>
          </cell>
        </row>
        <row r="117">
          <cell r="B117">
            <v>51216100</v>
          </cell>
          <cell r="C117" t="str">
            <v>Sales Rebates - AIB Chip - Desktop</v>
          </cell>
        </row>
        <row r="118">
          <cell r="B118">
            <v>51216110</v>
          </cell>
          <cell r="C118" t="str">
            <v>Sales Rebates - AIB Chip DWA - Desktop</v>
          </cell>
        </row>
        <row r="119">
          <cell r="B119">
            <v>51216120</v>
          </cell>
          <cell r="C119" t="str">
            <v>Sales Rebates - AIB Chip - SIPP/DIPP - Desktop</v>
          </cell>
        </row>
        <row r="120">
          <cell r="B120">
            <v>51216130</v>
          </cell>
          <cell r="C120" t="str">
            <v>Sales Rebates - AIB Chip Co-Mkting MDF-Desktop</v>
          </cell>
        </row>
        <row r="121">
          <cell r="B121">
            <v>51216140</v>
          </cell>
          <cell r="C121" t="str">
            <v>Sales Rebates - AIB Chip - Mobile</v>
          </cell>
        </row>
        <row r="122">
          <cell r="B122">
            <v>51216150</v>
          </cell>
          <cell r="C122" t="str">
            <v>Sales Rebates - AIB Chip DWA - Mobile</v>
          </cell>
        </row>
        <row r="123">
          <cell r="B123">
            <v>51216160</v>
          </cell>
          <cell r="C123" t="str">
            <v>Sales Rebates - AIB Chip - SIPP/DIPP - Mobile</v>
          </cell>
        </row>
        <row r="124">
          <cell r="B124">
            <v>51216170</v>
          </cell>
          <cell r="C124" t="str">
            <v>Sales Rebates - AIB Chip Co-Mkting MDF-Mobile</v>
          </cell>
        </row>
        <row r="125">
          <cell r="B125">
            <v>51216180</v>
          </cell>
          <cell r="C125" t="str">
            <v>Sales Rebates - AIB Chip -Subsidy-Mobile</v>
          </cell>
        </row>
        <row r="126">
          <cell r="B126">
            <v>51216190</v>
          </cell>
          <cell r="C126" t="str">
            <v>Sales Rebates - AIB Chip -Volume Rebate-Mobile</v>
          </cell>
        </row>
        <row r="127">
          <cell r="B127">
            <v>51220000</v>
          </cell>
          <cell r="C127" t="str">
            <v>Mail in Rebates - Distribution N.A. Board</v>
          </cell>
        </row>
        <row r="128">
          <cell r="B128">
            <v>51226000</v>
          </cell>
          <cell r="C128" t="str">
            <v>Mail in Rebates - AIB Board</v>
          </cell>
        </row>
        <row r="131">
          <cell r="B131">
            <v>52000000</v>
          </cell>
          <cell r="C131" t="str">
            <v>Sales to ATI Canada by SAP auto-posting</v>
          </cell>
        </row>
        <row r="132">
          <cell r="B132">
            <v>52001000</v>
          </cell>
          <cell r="C132" t="str">
            <v>Sales to ATI Systems SAP auto-posting</v>
          </cell>
        </row>
        <row r="133">
          <cell r="B133">
            <v>52002000</v>
          </cell>
          <cell r="C133" t="str">
            <v>Sales to ATI Barbados by SAP auto-posting</v>
          </cell>
        </row>
        <row r="134">
          <cell r="B134">
            <v>52003000</v>
          </cell>
          <cell r="C134" t="str">
            <v>Sales to ATEL by SAP auto-posting</v>
          </cell>
        </row>
        <row r="135">
          <cell r="B135">
            <v>52004000</v>
          </cell>
          <cell r="C135" t="str">
            <v>Sales to ATI(L) by SAP auto-posting</v>
          </cell>
        </row>
        <row r="136">
          <cell r="B136">
            <v>52005000</v>
          </cell>
          <cell r="C136" t="str">
            <v>Sales to ATI Ltd by SAP auto-posting</v>
          </cell>
        </row>
        <row r="137">
          <cell r="B137">
            <v>52006000</v>
          </cell>
          <cell r="C137" t="str">
            <v>Sales to ATI Dist by SAP auto-posting</v>
          </cell>
        </row>
        <row r="138">
          <cell r="B138">
            <v>52021100</v>
          </cell>
          <cell r="C138" t="str">
            <v>RMA Provision - European OEM Chip</v>
          </cell>
        </row>
        <row r="139">
          <cell r="B139">
            <v>52090000</v>
          </cell>
          <cell r="C139" t="str">
            <v>Sales to ATI Canada by SAP auto-posting-GL adjust</v>
          </cell>
        </row>
        <row r="140">
          <cell r="B140">
            <v>52091000</v>
          </cell>
          <cell r="C140" t="str">
            <v>Sales to ATI Systems by SAP auto-posting-GL adjust</v>
          </cell>
        </row>
        <row r="141">
          <cell r="B141">
            <v>52092000</v>
          </cell>
          <cell r="C141" t="str">
            <v>Sales to ATI Barbados by SAP auto-posting-GL adj.</v>
          </cell>
        </row>
        <row r="142">
          <cell r="B142">
            <v>52093000</v>
          </cell>
          <cell r="C142" t="str">
            <v>Sales to ATEL by SAP auto-posting-GL adjustment</v>
          </cell>
        </row>
        <row r="143">
          <cell r="B143">
            <v>52094000</v>
          </cell>
          <cell r="C143" t="str">
            <v>Sales to ATI (L) by SAP auto-posting-GL adjustment</v>
          </cell>
        </row>
        <row r="144">
          <cell r="B144">
            <v>52095000</v>
          </cell>
          <cell r="C144" t="str">
            <v>Sales to ATI Ltd by SAP auto-posting GL Adjustment</v>
          </cell>
        </row>
        <row r="145">
          <cell r="B145">
            <v>52096000</v>
          </cell>
          <cell r="C145" t="str">
            <v>Sales to ATI Dist by SAP auto-posting-GL adjust</v>
          </cell>
        </row>
        <row r="146">
          <cell r="B146">
            <v>52100000</v>
          </cell>
          <cell r="C146" t="str">
            <v>Sales to ATI Canada by Plant to Plant Transfer</v>
          </cell>
        </row>
        <row r="147">
          <cell r="B147">
            <v>52101000</v>
          </cell>
          <cell r="C147" t="str">
            <v>Sales to ATI Systems by Plant to Plant Transfer</v>
          </cell>
        </row>
        <row r="148">
          <cell r="B148">
            <v>52103000</v>
          </cell>
          <cell r="C148" t="str">
            <v>Sales to ATEL by Plant to Plant Transfer</v>
          </cell>
        </row>
        <row r="149">
          <cell r="B149">
            <v>52104000</v>
          </cell>
          <cell r="C149" t="str">
            <v>Sales to ATI(L) by Plant to Plant Transfer</v>
          </cell>
        </row>
        <row r="150">
          <cell r="B150">
            <v>52105000</v>
          </cell>
          <cell r="C150" t="str">
            <v>Sales to ATI LTD by Plant to Plant Transfer</v>
          </cell>
        </row>
        <row r="151">
          <cell r="B151">
            <v>52106000</v>
          </cell>
          <cell r="C151" t="str">
            <v>Sales to ATI Dist by Plant to Plant Transfer</v>
          </cell>
        </row>
        <row r="152">
          <cell r="B152">
            <v>52130000</v>
          </cell>
          <cell r="C152" t="str">
            <v>Sales to ATEL by Plant to Plant Transfer</v>
          </cell>
        </row>
        <row r="153">
          <cell r="B153">
            <v>52200000</v>
          </cell>
          <cell r="C153" t="str">
            <v>Other interco sales</v>
          </cell>
        </row>
        <row r="154">
          <cell r="B154">
            <v>52301500</v>
          </cell>
          <cell r="C154" t="str">
            <v>Interco Sales - Royalty from ATI Research SV</v>
          </cell>
        </row>
        <row r="158">
          <cell r="B158">
            <v>53000000</v>
          </cell>
          <cell r="C158" t="str">
            <v>Rev from ATI Canada</v>
          </cell>
        </row>
        <row r="159">
          <cell r="B159">
            <v>53001000</v>
          </cell>
          <cell r="C159" t="str">
            <v>Rev from ATI US Hold</v>
          </cell>
        </row>
        <row r="160">
          <cell r="B160">
            <v>53002000</v>
          </cell>
          <cell r="C160" t="str">
            <v>Rev from ATI Res</v>
          </cell>
        </row>
        <row r="161">
          <cell r="B161">
            <v>53003000</v>
          </cell>
          <cell r="C161" t="str">
            <v>Rev from ATI Systems</v>
          </cell>
        </row>
        <row r="162">
          <cell r="B162">
            <v>53004000</v>
          </cell>
          <cell r="C162" t="str">
            <v>Rev from ATI Barb</v>
          </cell>
        </row>
        <row r="163">
          <cell r="B163">
            <v>53005000</v>
          </cell>
          <cell r="C163" t="str">
            <v>Rev from ATI (L)</v>
          </cell>
        </row>
        <row r="164">
          <cell r="B164">
            <v>53006000</v>
          </cell>
          <cell r="C164" t="str">
            <v>Rev from ATI HK Sale</v>
          </cell>
        </row>
        <row r="165">
          <cell r="B165">
            <v>53007000</v>
          </cell>
          <cell r="C165" t="str">
            <v>Rev from Taiwan Branch - ATI (L)</v>
          </cell>
        </row>
        <row r="166">
          <cell r="B166">
            <v>53008000</v>
          </cell>
          <cell r="C166" t="str">
            <v>Rev from ATI Ltd</v>
          </cell>
        </row>
        <row r="167">
          <cell r="B167">
            <v>53009000</v>
          </cell>
          <cell r="C167" t="str">
            <v>Rev from ATI HK Pur</v>
          </cell>
        </row>
        <row r="168">
          <cell r="B168">
            <v>53010000</v>
          </cell>
          <cell r="C168" t="str">
            <v>Rev from Amersham</v>
          </cell>
        </row>
        <row r="169">
          <cell r="B169">
            <v>53011000</v>
          </cell>
          <cell r="C169" t="str">
            <v>Rev from ATI Japan</v>
          </cell>
        </row>
        <row r="170">
          <cell r="B170">
            <v>53012000</v>
          </cell>
          <cell r="C170" t="str">
            <v>Rev from ATEL</v>
          </cell>
        </row>
        <row r="171">
          <cell r="B171">
            <v>53013000</v>
          </cell>
          <cell r="C171" t="str">
            <v>Rev from ATI GmbH</v>
          </cell>
        </row>
        <row r="172">
          <cell r="B172">
            <v>53014000</v>
          </cell>
          <cell r="C172" t="str">
            <v>Rev from 6296378 Canada Inc</v>
          </cell>
        </row>
        <row r="173">
          <cell r="B173">
            <v>53015000</v>
          </cell>
          <cell r="C173" t="str">
            <v>Rev from Res SV</v>
          </cell>
        </row>
        <row r="174">
          <cell r="B174">
            <v>53017000</v>
          </cell>
          <cell r="C174" t="str">
            <v>Rev from ArtX</v>
          </cell>
        </row>
        <row r="175">
          <cell r="B175">
            <v>53018000</v>
          </cell>
          <cell r="C175" t="str">
            <v>Rev from ATI Hungary</v>
          </cell>
        </row>
        <row r="176">
          <cell r="B176">
            <v>53019000</v>
          </cell>
          <cell r="C176" t="str">
            <v>Rev from ATI Research GmbH</v>
          </cell>
        </row>
        <row r="177">
          <cell r="B177">
            <v>53020000</v>
          </cell>
          <cell r="C177" t="str">
            <v>Rev from Taiwan Branch - ATI Ltd</v>
          </cell>
        </row>
        <row r="178">
          <cell r="B178">
            <v>53023000</v>
          </cell>
          <cell r="C178" t="str">
            <v>Rev from CV Realty Holding</v>
          </cell>
        </row>
        <row r="179">
          <cell r="B179">
            <v>53024000</v>
          </cell>
          <cell r="C179" t="str">
            <v>Rev from Nxtwave Communication</v>
          </cell>
        </row>
        <row r="180">
          <cell r="B180">
            <v>53026000</v>
          </cell>
          <cell r="C180" t="str">
            <v>Rev from Taipei Branch - ATI Ltd</v>
          </cell>
        </row>
        <row r="181">
          <cell r="B181">
            <v>53027000</v>
          </cell>
          <cell r="C181" t="str">
            <v>Rev from ATI (HK) Ltd</v>
          </cell>
        </row>
        <row r="182">
          <cell r="B182">
            <v>53028000</v>
          </cell>
          <cell r="C182" t="str">
            <v>Rev from ATI Distribution Inc</v>
          </cell>
        </row>
        <row r="183">
          <cell r="B183">
            <v>53029000</v>
          </cell>
          <cell r="C183" t="str">
            <v>Revenue from ATI Korea Co Ltd</v>
          </cell>
        </row>
        <row r="184">
          <cell r="B184">
            <v>53030000</v>
          </cell>
          <cell r="C184" t="str">
            <v>Revenue from ATI China (Shanghai)</v>
          </cell>
        </row>
        <row r="185">
          <cell r="B185">
            <v>53031000</v>
          </cell>
          <cell r="C185" t="str">
            <v>Revenue from ATI India</v>
          </cell>
        </row>
        <row r="186">
          <cell r="B186">
            <v>53032000</v>
          </cell>
          <cell r="C186" t="str">
            <v>Revenue from ATI Singapore</v>
          </cell>
        </row>
        <row r="187">
          <cell r="B187">
            <v>53033000</v>
          </cell>
          <cell r="C187" t="str">
            <v>Revenue from ATI Hungary Luxembourg Branch</v>
          </cell>
        </row>
        <row r="188">
          <cell r="B188">
            <v>53034000</v>
          </cell>
          <cell r="C188" t="str">
            <v>Revenue from ATI Finland</v>
          </cell>
        </row>
        <row r="194">
          <cell r="B194">
            <v>53100000</v>
          </cell>
          <cell r="C194" t="str">
            <v>Interest income from ATI Canada</v>
          </cell>
        </row>
        <row r="195">
          <cell r="B195">
            <v>53101000</v>
          </cell>
          <cell r="C195" t="str">
            <v>Interest income from ATI US Hold</v>
          </cell>
        </row>
        <row r="196">
          <cell r="B196">
            <v>53102000</v>
          </cell>
          <cell r="C196" t="str">
            <v>Interest income from ATI Research</v>
          </cell>
        </row>
        <row r="197">
          <cell r="B197">
            <v>53105000</v>
          </cell>
          <cell r="C197" t="str">
            <v>Interest income from ATI(L)</v>
          </cell>
        </row>
        <row r="198">
          <cell r="B198">
            <v>53115000</v>
          </cell>
          <cell r="C198" t="str">
            <v>Interest inocme from ATI RSV</v>
          </cell>
        </row>
        <row r="199">
          <cell r="B199">
            <v>53128000</v>
          </cell>
          <cell r="C199" t="str">
            <v>Interest inocme from ATI Distirbution</v>
          </cell>
        </row>
        <row r="200">
          <cell r="B200">
            <v>53150000</v>
          </cell>
          <cell r="C200" t="str">
            <v>Interest inocme from ATI RSV (DNU)</v>
          </cell>
        </row>
        <row r="207">
          <cell r="B207">
            <v>53202000</v>
          </cell>
          <cell r="C207" t="str">
            <v>Dividend Income from ATI Research</v>
          </cell>
        </row>
        <row r="208">
          <cell r="B208">
            <v>53203000</v>
          </cell>
          <cell r="C208" t="str">
            <v>Dividend Income from ATI Systems</v>
          </cell>
        </row>
        <row r="212">
          <cell r="B212">
            <v>53300000</v>
          </cell>
          <cell r="C212" t="str">
            <v>Rental Income from ATI Canada</v>
          </cell>
        </row>
        <row r="216">
          <cell r="B216">
            <v>54100000</v>
          </cell>
          <cell r="C216" t="str">
            <v>Royalty revenue</v>
          </cell>
        </row>
        <row r="217">
          <cell r="B217">
            <v>54200000</v>
          </cell>
          <cell r="C217" t="str">
            <v>Interest income</v>
          </cell>
        </row>
        <row r="218">
          <cell r="B218">
            <v>54210000</v>
          </cell>
          <cell r="C218" t="str">
            <v>Dividend income</v>
          </cell>
        </row>
        <row r="219">
          <cell r="B219">
            <v>54300000</v>
          </cell>
          <cell r="C219" t="str">
            <v>Other income</v>
          </cell>
        </row>
        <row r="220">
          <cell r="B220">
            <v>54300100</v>
          </cell>
          <cell r="C220" t="str">
            <v>DVD $10 fulfilment (income account)</v>
          </cell>
        </row>
        <row r="221">
          <cell r="B221">
            <v>54301000</v>
          </cell>
          <cell r="C221" t="str">
            <v>Net gain/loss on components sales</v>
          </cell>
        </row>
        <row r="222">
          <cell r="B222">
            <v>54400000</v>
          </cell>
          <cell r="C222" t="str">
            <v>Neutral Income</v>
          </cell>
        </row>
        <row r="223">
          <cell r="B223">
            <v>54500000</v>
          </cell>
          <cell r="C223" t="str">
            <v>Prior period income (For GmBH only)</v>
          </cell>
        </row>
        <row r="224">
          <cell r="B224">
            <v>85200000</v>
          </cell>
          <cell r="C224" t="str">
            <v>Gain/loss on fixed asset disposal</v>
          </cell>
        </row>
        <row r="225">
          <cell r="B225">
            <v>85210000</v>
          </cell>
          <cell r="C225" t="str">
            <v>Fixed asset disposal</v>
          </cell>
        </row>
        <row r="229">
          <cell r="B229">
            <v>61000000</v>
          </cell>
          <cell r="C229" t="str">
            <v>Standard cost of sales - external sales</v>
          </cell>
        </row>
        <row r="230">
          <cell r="B230">
            <v>61000100</v>
          </cell>
          <cell r="C230" t="str">
            <v>Standard cost of sales - external sales - GL adj</v>
          </cell>
        </row>
        <row r="231">
          <cell r="B231">
            <v>61000150</v>
          </cell>
          <cell r="C231" t="str">
            <v>Cost - Development</v>
          </cell>
        </row>
        <row r="232">
          <cell r="B232">
            <v>61000200</v>
          </cell>
          <cell r="C232" t="str">
            <v>Standard cost of sales-ATI Can by SAP auto-posting</v>
          </cell>
        </row>
        <row r="233">
          <cell r="B233">
            <v>61000210</v>
          </cell>
          <cell r="C233" t="str">
            <v>Stand cost of sales-ATI Can by Plant to Plant tran</v>
          </cell>
        </row>
        <row r="234">
          <cell r="B234">
            <v>61000300</v>
          </cell>
          <cell r="C234" t="str">
            <v>Standard cost of sales-ATI Sys by SAP auto-posting</v>
          </cell>
        </row>
        <row r="235">
          <cell r="B235">
            <v>61000310</v>
          </cell>
          <cell r="C235" t="str">
            <v>Standard cost of sales-ATI Sys Plant to Plant Tran</v>
          </cell>
        </row>
        <row r="236">
          <cell r="B236">
            <v>61000400</v>
          </cell>
          <cell r="C236" t="str">
            <v>Standard cost of sales-ATI Bar by SAP auto-posting</v>
          </cell>
        </row>
        <row r="237">
          <cell r="B237">
            <v>61000500</v>
          </cell>
          <cell r="C237" t="str">
            <v>Standard cost of sales - ATEL by SAP auto-posting</v>
          </cell>
        </row>
        <row r="238">
          <cell r="B238">
            <v>61000510</v>
          </cell>
          <cell r="C238" t="str">
            <v>Standard cost of sales-ATEL by Plant to Plant tran</v>
          </cell>
        </row>
        <row r="239">
          <cell r="B239">
            <v>61000600</v>
          </cell>
          <cell r="C239" t="str">
            <v>Standard cost of sales-ATI (L) by SAP auto-posting</v>
          </cell>
        </row>
        <row r="240">
          <cell r="B240">
            <v>61000610</v>
          </cell>
          <cell r="C240" t="str">
            <v>Standard cost of sales-ATI(L)by Plant to Plant tra</v>
          </cell>
        </row>
        <row r="241">
          <cell r="B241">
            <v>61000700</v>
          </cell>
          <cell r="C241" t="str">
            <v>Standard cost of sales-ATI Ltd by SAP auto-posting</v>
          </cell>
        </row>
        <row r="242">
          <cell r="B242">
            <v>61000710</v>
          </cell>
          <cell r="C242" t="str">
            <v>Standard cost of sales-ATILtd by PlanttoPlant tran</v>
          </cell>
        </row>
        <row r="243">
          <cell r="B243">
            <v>61000800</v>
          </cell>
          <cell r="C243" t="str">
            <v>Standard cost of sales-ATID by SAP auto-posting</v>
          </cell>
        </row>
        <row r="244">
          <cell r="B244">
            <v>61000810</v>
          </cell>
          <cell r="C244" t="str">
            <v>Standard cost of sales-ATID Plant to Plant Tran</v>
          </cell>
        </row>
        <row r="245">
          <cell r="B245">
            <v>61000900</v>
          </cell>
          <cell r="C245" t="str">
            <v>Other interco cost</v>
          </cell>
        </row>
        <row r="246">
          <cell r="B246">
            <v>61001000</v>
          </cell>
          <cell r="C246" t="str">
            <v>COS-others</v>
          </cell>
        </row>
        <row r="247">
          <cell r="B247">
            <v>61002000</v>
          </cell>
          <cell r="C247" t="str">
            <v>COS-material burden</v>
          </cell>
        </row>
        <row r="248">
          <cell r="B248">
            <v>61003000</v>
          </cell>
          <cell r="C248" t="str">
            <v>COS-royalty</v>
          </cell>
        </row>
        <row r="249">
          <cell r="B249">
            <v>61003100</v>
          </cell>
          <cell r="C249" t="str">
            <v>COS-profit sharing</v>
          </cell>
        </row>
        <row r="250">
          <cell r="B250">
            <v>61004000</v>
          </cell>
          <cell r="C250" t="str">
            <v>Valuation adjustment</v>
          </cell>
        </row>
        <row r="251">
          <cell r="B251">
            <v>61004500</v>
          </cell>
          <cell r="C251" t="str">
            <v>Wafer Sort Variance</v>
          </cell>
        </row>
        <row r="252">
          <cell r="B252">
            <v>61005000</v>
          </cell>
          <cell r="C252" t="str">
            <v>ASIC Qty Variance</v>
          </cell>
        </row>
        <row r="253">
          <cell r="B253">
            <v>61005100</v>
          </cell>
          <cell r="C253" t="str">
            <v>ASIC Production Provision Expense</v>
          </cell>
        </row>
        <row r="254">
          <cell r="B254">
            <v>61006000</v>
          </cell>
          <cell r="C254" t="str">
            <v>Purchase Price Variance</v>
          </cell>
        </row>
        <row r="255">
          <cell r="B255">
            <v>61007000</v>
          </cell>
          <cell r="C255" t="str">
            <v>Reserve expense</v>
          </cell>
        </row>
        <row r="256">
          <cell r="B256">
            <v>61007100</v>
          </cell>
          <cell r="C256" t="str">
            <v>RMA Scrap Expense</v>
          </cell>
        </row>
        <row r="257">
          <cell r="B257">
            <v>61008000</v>
          </cell>
          <cell r="C257" t="str">
            <v>Component Sales and Costs</v>
          </cell>
        </row>
        <row r="258">
          <cell r="B258">
            <v>61008500</v>
          </cell>
          <cell r="C258" t="str">
            <v>Cost of Component Sales</v>
          </cell>
        </row>
        <row r="259">
          <cell r="B259">
            <v>62000000</v>
          </cell>
          <cell r="C259" t="str">
            <v>Cost of production dept</v>
          </cell>
        </row>
        <row r="260">
          <cell r="B260">
            <v>62100000</v>
          </cell>
          <cell r="C260" t="str">
            <v>Subcon service-board/packaging</v>
          </cell>
        </row>
        <row r="261">
          <cell r="B261">
            <v>62100100</v>
          </cell>
          <cell r="C261" t="str">
            <v>Subcon standard board</v>
          </cell>
        </row>
        <row r="262">
          <cell r="B262">
            <v>62101000</v>
          </cell>
          <cell r="C262" t="str">
            <v>Subcon service-ASIC (417000)</v>
          </cell>
        </row>
        <row r="263">
          <cell r="B263">
            <v>62101050</v>
          </cell>
          <cell r="C263" t="str">
            <v>Subcon service-ASIC (cat K &amp; PA optional)</v>
          </cell>
        </row>
        <row r="264">
          <cell r="B264">
            <v>62101100</v>
          </cell>
          <cell r="C264" t="str">
            <v>Subcon standard ASIC</v>
          </cell>
        </row>
        <row r="265">
          <cell r="B265">
            <v>62102000</v>
          </cell>
          <cell r="C265" t="str">
            <v>Subcon Material Consumed - ASIC</v>
          </cell>
        </row>
        <row r="266">
          <cell r="B266">
            <v>62103000</v>
          </cell>
          <cell r="C266" t="str">
            <v>Subcon Output - ASIC</v>
          </cell>
        </row>
        <row r="267">
          <cell r="B267">
            <v>62200000</v>
          </cell>
          <cell r="C267" t="str">
            <v>Subcon Output - Board</v>
          </cell>
        </row>
        <row r="268">
          <cell r="B268">
            <v>63000000</v>
          </cell>
          <cell r="C268" t="str">
            <v>Inventory adjustment</v>
          </cell>
        </row>
        <row r="269">
          <cell r="B269">
            <v>64000001</v>
          </cell>
          <cell r="C269" t="str">
            <v>Customers' Rework Charges</v>
          </cell>
        </row>
        <row r="270">
          <cell r="B270">
            <v>64000002</v>
          </cell>
          <cell r="C270" t="str">
            <v>Amortization Charges</v>
          </cell>
        </row>
        <row r="271">
          <cell r="B271">
            <v>64000003</v>
          </cell>
          <cell r="C271" t="str">
            <v>Subcontractors' Rebate &amp; Misc. Charges</v>
          </cell>
        </row>
        <row r="272">
          <cell r="B272">
            <v>65000000</v>
          </cell>
          <cell r="C272" t="str">
            <v>Raw Material Consumption (For Production Order)</v>
          </cell>
        </row>
        <row r="273">
          <cell r="B273">
            <v>65000050</v>
          </cell>
          <cell r="C273" t="str">
            <v>Material Consumption (Subcontracting PO)</v>
          </cell>
        </row>
        <row r="274">
          <cell r="B274">
            <v>65000100</v>
          </cell>
          <cell r="C274" t="str">
            <v>Semi-Material Consumption (For Production Order)</v>
          </cell>
        </row>
        <row r="275">
          <cell r="B275">
            <v>65000200</v>
          </cell>
          <cell r="C275" t="str">
            <v>Finished Goods Consumption (For Production Order)</v>
          </cell>
        </row>
        <row r="276">
          <cell r="B276">
            <v>65000300</v>
          </cell>
          <cell r="C276" t="str">
            <v>Material Consumption (For non-Prod.Order Mat Req)</v>
          </cell>
        </row>
        <row r="277">
          <cell r="B277">
            <v>65001000</v>
          </cell>
          <cell r="C277" t="str">
            <v>Production Output</v>
          </cell>
        </row>
        <row r="278">
          <cell r="B278">
            <v>65003000</v>
          </cell>
          <cell r="C278" t="str">
            <v>Production Price Difference</v>
          </cell>
        </row>
        <row r="279">
          <cell r="B279">
            <v>65004000</v>
          </cell>
          <cell r="C279" t="str">
            <v>Production Settlement</v>
          </cell>
        </row>
        <row r="280">
          <cell r="B280">
            <v>65005000</v>
          </cell>
          <cell r="C280" t="str">
            <v>Work-in-process Settlement</v>
          </cell>
        </row>
        <row r="281">
          <cell r="B281">
            <v>65005010</v>
          </cell>
          <cell r="C281" t="str">
            <v>Work-in-process Settlement (No primary Cost Eleme)</v>
          </cell>
        </row>
        <row r="282">
          <cell r="B282">
            <v>66000000</v>
          </cell>
          <cell r="C282" t="str">
            <v>Cost allocation by ATI Canada</v>
          </cell>
        </row>
        <row r="283">
          <cell r="B283">
            <v>66001000</v>
          </cell>
          <cell r="C283" t="str">
            <v>Cost allocation by ATI Ltd</v>
          </cell>
        </row>
        <row r="284">
          <cell r="B284">
            <v>66001500</v>
          </cell>
          <cell r="C284" t="str">
            <v>Cost allocation by ATI Dist</v>
          </cell>
        </row>
        <row r="285">
          <cell r="B285">
            <v>67001800</v>
          </cell>
          <cell r="C285" t="str">
            <v>COS-Royalty form ATI Hungary</v>
          </cell>
        </row>
        <row r="286">
          <cell r="B286">
            <v>69000000</v>
          </cell>
          <cell r="C286" t="str">
            <v>Other reserve</v>
          </cell>
        </row>
        <row r="290">
          <cell r="B290">
            <v>70010000</v>
          </cell>
          <cell r="C290" t="str">
            <v>Salaries</v>
          </cell>
        </row>
        <row r="291">
          <cell r="B291">
            <v>70011000</v>
          </cell>
          <cell r="C291" t="str">
            <v>Salaries - others</v>
          </cell>
        </row>
        <row r="292">
          <cell r="B292">
            <v>70020000</v>
          </cell>
          <cell r="C292" t="str">
            <v>Direct labour</v>
          </cell>
        </row>
        <row r="293">
          <cell r="B293">
            <v>70021000</v>
          </cell>
          <cell r="C293" t="str">
            <v>Indirect labour</v>
          </cell>
        </row>
        <row r="294">
          <cell r="B294">
            <v>70022000</v>
          </cell>
          <cell r="C294" t="str">
            <v>Overtime</v>
          </cell>
        </row>
        <row r="295">
          <cell r="B295">
            <v>70025000</v>
          </cell>
          <cell r="C295" t="str">
            <v>Staff Commission</v>
          </cell>
        </row>
        <row r="296">
          <cell r="B296">
            <v>70026000</v>
          </cell>
          <cell r="C296" t="str">
            <v>Thrid party commission</v>
          </cell>
        </row>
        <row r="297">
          <cell r="B297">
            <v>70029000</v>
          </cell>
          <cell r="C297" t="str">
            <v>Temporary help</v>
          </cell>
        </row>
        <row r="298">
          <cell r="B298">
            <v>70030000</v>
          </cell>
          <cell r="C298" t="str">
            <v>Severance pay</v>
          </cell>
        </row>
        <row r="299">
          <cell r="B299">
            <v>70031000</v>
          </cell>
          <cell r="C299" t="str">
            <v>Vacation pay</v>
          </cell>
        </row>
        <row r="300">
          <cell r="B300">
            <v>70032000</v>
          </cell>
          <cell r="C300" t="str">
            <v>Bonus &amp; awards</v>
          </cell>
        </row>
        <row r="301">
          <cell r="B301">
            <v>70033000</v>
          </cell>
          <cell r="C301" t="str">
            <v>Employee bonus pools</v>
          </cell>
        </row>
        <row r="302">
          <cell r="B302">
            <v>70034000</v>
          </cell>
          <cell r="C302" t="str">
            <v>RSU Expense</v>
          </cell>
        </row>
        <row r="303">
          <cell r="B303">
            <v>70034100</v>
          </cell>
          <cell r="C303" t="str">
            <v>DSU expenses for directors</v>
          </cell>
        </row>
        <row r="304">
          <cell r="B304">
            <v>70035000</v>
          </cell>
          <cell r="C304" t="str">
            <v>Payroll deductions</v>
          </cell>
        </row>
        <row r="305">
          <cell r="B305">
            <v>70036000</v>
          </cell>
          <cell r="C305" t="str">
            <v>Pension contribution</v>
          </cell>
        </row>
        <row r="306">
          <cell r="B306">
            <v>70037000</v>
          </cell>
          <cell r="C306" t="str">
            <v>Other emp taxes</v>
          </cell>
        </row>
        <row r="307">
          <cell r="B307">
            <v>70038000</v>
          </cell>
          <cell r="C307" t="str">
            <v>Employeer provident fund</v>
          </cell>
        </row>
        <row r="308">
          <cell r="B308">
            <v>70039000</v>
          </cell>
          <cell r="C308" t="str">
            <v>Staff benefits</v>
          </cell>
        </row>
        <row r="309">
          <cell r="B309">
            <v>70040000</v>
          </cell>
          <cell r="C309" t="str">
            <v>Stock option expense</v>
          </cell>
        </row>
        <row r="310">
          <cell r="B310">
            <v>70050000</v>
          </cell>
          <cell r="C310" t="str">
            <v>CPP, EI</v>
          </cell>
        </row>
        <row r="311">
          <cell r="B311">
            <v>70051000</v>
          </cell>
          <cell r="C311" t="str">
            <v>Ontario health tax</v>
          </cell>
        </row>
        <row r="312">
          <cell r="B312">
            <v>70052000</v>
          </cell>
          <cell r="C312" t="str">
            <v>ESP contribution</v>
          </cell>
        </row>
        <row r="313">
          <cell r="B313">
            <v>70052100</v>
          </cell>
          <cell r="C313" t="str">
            <v>401K expenses</v>
          </cell>
        </row>
        <row r="314">
          <cell r="B314">
            <v>70053000</v>
          </cell>
          <cell r="C314" t="str">
            <v>Automobile allowance</v>
          </cell>
        </row>
        <row r="315">
          <cell r="B315">
            <v>70053100</v>
          </cell>
          <cell r="C315" t="str">
            <v>VAT for Automobile allowance</v>
          </cell>
        </row>
        <row r="316">
          <cell r="B316">
            <v>70054000</v>
          </cell>
          <cell r="C316" t="str">
            <v>Medical &amp; insurance</v>
          </cell>
        </row>
        <row r="317">
          <cell r="B317">
            <v>70055000</v>
          </cell>
          <cell r="C317" t="str">
            <v>Med &amp; ins (non resident)</v>
          </cell>
        </row>
        <row r="318">
          <cell r="B318">
            <v>70056000</v>
          </cell>
          <cell r="C318" t="str">
            <v>Soc Sec &amp; UI (non resident)</v>
          </cell>
        </row>
        <row r="319">
          <cell r="B319">
            <v>70057000</v>
          </cell>
          <cell r="C319" t="str">
            <v>Workers compensation</v>
          </cell>
        </row>
        <row r="320">
          <cell r="B320">
            <v>70058000</v>
          </cell>
          <cell r="C320" t="str">
            <v>Tuition &amp; membership fee</v>
          </cell>
        </row>
        <row r="321">
          <cell r="B321">
            <v>70100000</v>
          </cell>
          <cell r="C321" t="str">
            <v>Travel/hotel/auto</v>
          </cell>
        </row>
        <row r="322">
          <cell r="B322">
            <v>70102000</v>
          </cell>
          <cell r="C322" t="str">
            <v>Photocopy</v>
          </cell>
        </row>
        <row r="323">
          <cell r="B323">
            <v>70103000</v>
          </cell>
          <cell r="C323" t="str">
            <v>Postage</v>
          </cell>
        </row>
        <row r="324">
          <cell r="B324">
            <v>70104000</v>
          </cell>
          <cell r="C324" t="str">
            <v>General office expenses</v>
          </cell>
        </row>
        <row r="325">
          <cell r="B325">
            <v>70110000</v>
          </cell>
          <cell r="C325" t="str">
            <v>Hotel Expense</v>
          </cell>
        </row>
        <row r="326">
          <cell r="B326">
            <v>70140000</v>
          </cell>
          <cell r="C326" t="str">
            <v>Air ticket</v>
          </cell>
        </row>
        <row r="327">
          <cell r="B327">
            <v>70150000</v>
          </cell>
          <cell r="C327" t="str">
            <v>Car rental</v>
          </cell>
        </row>
        <row r="328">
          <cell r="B328">
            <v>70160000</v>
          </cell>
          <cell r="C328" t="str">
            <v>Meals &amp; entertainment</v>
          </cell>
        </row>
        <row r="329">
          <cell r="B329">
            <v>70160200</v>
          </cell>
          <cell r="C329" t="str">
            <v>Entertainment UK</v>
          </cell>
        </row>
        <row r="330">
          <cell r="B330">
            <v>70160300</v>
          </cell>
          <cell r="C330" t="str">
            <v>Travel Meal - ATI staffs</v>
          </cell>
        </row>
        <row r="331">
          <cell r="B331">
            <v>70160400</v>
          </cell>
          <cell r="C331" t="str">
            <v>Meals &amp; entertainment - business</v>
          </cell>
        </row>
        <row r="332">
          <cell r="B332">
            <v>70170000</v>
          </cell>
          <cell r="C332" t="str">
            <v>In-house travel agent costs</v>
          </cell>
        </row>
        <row r="333">
          <cell r="B333">
            <v>70200000</v>
          </cell>
          <cell r="C333" t="str">
            <v>Recruiting fees</v>
          </cell>
        </row>
        <row r="334">
          <cell r="B334">
            <v>70201000</v>
          </cell>
          <cell r="C334" t="str">
            <v>Recruiting incid. &amp; relocation</v>
          </cell>
        </row>
        <row r="335">
          <cell r="B335">
            <v>70202000</v>
          </cell>
          <cell r="C335" t="str">
            <v>Corporate Recruiting</v>
          </cell>
        </row>
        <row r="336">
          <cell r="B336">
            <v>70300000</v>
          </cell>
          <cell r="C336" t="str">
            <v>Professional &amp; consulting fee</v>
          </cell>
        </row>
        <row r="337">
          <cell r="B337">
            <v>70301000</v>
          </cell>
          <cell r="C337" t="str">
            <v>Director's expenses</v>
          </cell>
        </row>
        <row r="338">
          <cell r="B338">
            <v>70302000</v>
          </cell>
          <cell r="C338" t="str">
            <v>Investors' relation</v>
          </cell>
        </row>
        <row r="339">
          <cell r="B339">
            <v>70303000</v>
          </cell>
          <cell r="C339" t="str">
            <v>Training &amp; seminars</v>
          </cell>
        </row>
        <row r="340">
          <cell r="B340">
            <v>70303100</v>
          </cell>
          <cell r="C340" t="str">
            <v>Corporate Training &amp; Development</v>
          </cell>
        </row>
        <row r="341">
          <cell r="B341">
            <v>70304000</v>
          </cell>
          <cell r="C341" t="str">
            <v>Accounting services charges</v>
          </cell>
        </row>
        <row r="342">
          <cell r="B342">
            <v>70305000</v>
          </cell>
          <cell r="C342" t="str">
            <v>Litigation cost-Cirrus</v>
          </cell>
        </row>
        <row r="343">
          <cell r="B343">
            <v>70305100</v>
          </cell>
          <cell r="C343" t="str">
            <v>Litigation cost-Real 3D</v>
          </cell>
        </row>
        <row r="344">
          <cell r="B344">
            <v>70305200</v>
          </cell>
          <cell r="C344" t="str">
            <v>Litigation cost-Advanced Interactive</v>
          </cell>
        </row>
        <row r="345">
          <cell r="B345">
            <v>70305300</v>
          </cell>
          <cell r="C345" t="str">
            <v>Litigation costs</v>
          </cell>
        </row>
        <row r="346">
          <cell r="B346">
            <v>70305310</v>
          </cell>
          <cell r="C346" t="str">
            <v>Litigation costs - Patent</v>
          </cell>
        </row>
        <row r="347">
          <cell r="B347">
            <v>70305400</v>
          </cell>
          <cell r="C347" t="str">
            <v>Legal service charges</v>
          </cell>
        </row>
        <row r="348">
          <cell r="B348">
            <v>70305500</v>
          </cell>
          <cell r="C348" t="str">
            <v>Legal disbursements</v>
          </cell>
        </row>
        <row r="349">
          <cell r="B349">
            <v>70305600</v>
          </cell>
          <cell r="C349" t="str">
            <v>Litigation cost-Class Action 2001</v>
          </cell>
        </row>
        <row r="350">
          <cell r="B350">
            <v>70305700</v>
          </cell>
          <cell r="C350" t="str">
            <v>Nvidia Patent Review</v>
          </cell>
        </row>
        <row r="351">
          <cell r="B351">
            <v>70305800</v>
          </cell>
          <cell r="C351" t="str">
            <v>OSC Review of May 2000 Warning</v>
          </cell>
        </row>
        <row r="352">
          <cell r="B352">
            <v>70305900</v>
          </cell>
          <cell r="C352" t="str">
            <v>Litigation cost - Taiwan Earthquake</v>
          </cell>
        </row>
        <row r="353">
          <cell r="B353">
            <v>70306000</v>
          </cell>
          <cell r="C353" t="str">
            <v>Legal Fee - Nokia Game Deck</v>
          </cell>
        </row>
        <row r="354">
          <cell r="B354">
            <v>70306100</v>
          </cell>
          <cell r="C354" t="str">
            <v>Competit'n Bureau re DRAM Inquiry-litigat'n matter</v>
          </cell>
        </row>
        <row r="355">
          <cell r="B355">
            <v>70307000</v>
          </cell>
          <cell r="C355" t="str">
            <v>Corporate Compensation &amp; Benefits Professional Fee</v>
          </cell>
        </row>
        <row r="356">
          <cell r="B356">
            <v>70310000</v>
          </cell>
          <cell r="C356" t="str">
            <v>Professional Fee - Special Committee OSC</v>
          </cell>
        </row>
        <row r="357">
          <cell r="B357">
            <v>70311000</v>
          </cell>
          <cell r="C357" t="str">
            <v>Settlement of Class Action May 2000</v>
          </cell>
        </row>
        <row r="358">
          <cell r="B358">
            <v>70312000</v>
          </cell>
          <cell r="C358" t="str">
            <v>Operation Closing Charges</v>
          </cell>
        </row>
        <row r="359">
          <cell r="B359">
            <v>70313000</v>
          </cell>
          <cell r="C359" t="str">
            <v>Lease Exit Charges</v>
          </cell>
        </row>
        <row r="360">
          <cell r="B360">
            <v>70314000</v>
          </cell>
          <cell r="C360" t="str">
            <v>Settlement of Litigation</v>
          </cell>
        </row>
        <row r="361">
          <cell r="B361">
            <v>70315000</v>
          </cell>
          <cell r="C361" t="str">
            <v>Securities Class Action 2005</v>
          </cell>
        </row>
        <row r="362">
          <cell r="B362">
            <v>70316000</v>
          </cell>
          <cell r="C362" t="str">
            <v>Securities Derivative Litigation 2005</v>
          </cell>
        </row>
        <row r="363">
          <cell r="B363">
            <v>70317000</v>
          </cell>
          <cell r="C363" t="str">
            <v>HDCP Consumer Class Action</v>
          </cell>
        </row>
        <row r="364">
          <cell r="B364">
            <v>70318000</v>
          </cell>
          <cell r="C364" t="str">
            <v>AMD acquisition costs</v>
          </cell>
        </row>
        <row r="365">
          <cell r="B365">
            <v>70400000</v>
          </cell>
          <cell r="C365" t="str">
            <v>Courier</v>
          </cell>
        </row>
        <row r="366">
          <cell r="B366">
            <v>70401000</v>
          </cell>
          <cell r="C366" t="str">
            <v>Security</v>
          </cell>
        </row>
        <row r="367">
          <cell r="B367">
            <v>70402000</v>
          </cell>
          <cell r="C367" t="str">
            <v>Canteen</v>
          </cell>
        </row>
        <row r="368">
          <cell r="B368">
            <v>70402100</v>
          </cell>
          <cell r="C368" t="str">
            <v>Coffee &amp; Vending Subsidies</v>
          </cell>
        </row>
        <row r="369">
          <cell r="B369">
            <v>70403000</v>
          </cell>
          <cell r="C369" t="str">
            <v>Other admin expenses</v>
          </cell>
        </row>
        <row r="370">
          <cell r="B370">
            <v>70404000</v>
          </cell>
          <cell r="C370" t="str">
            <v>Janitorial</v>
          </cell>
        </row>
        <row r="371">
          <cell r="B371">
            <v>70405000</v>
          </cell>
          <cell r="C371" t="str">
            <v>Waste disposal</v>
          </cell>
        </row>
        <row r="372">
          <cell r="B372">
            <v>70410000</v>
          </cell>
          <cell r="C372" t="str">
            <v>Business &amp; realty tax</v>
          </cell>
        </row>
        <row r="373">
          <cell r="B373">
            <v>70415000</v>
          </cell>
          <cell r="C373" t="str">
            <v>Office Rent</v>
          </cell>
        </row>
        <row r="374">
          <cell r="B374">
            <v>70415100</v>
          </cell>
          <cell r="C374" t="str">
            <v>Warehouse Rent</v>
          </cell>
        </row>
        <row r="375">
          <cell r="B375">
            <v>70415200</v>
          </cell>
          <cell r="C375" t="str">
            <v>Rent Reconvery</v>
          </cell>
        </row>
        <row r="376">
          <cell r="B376">
            <v>70416000</v>
          </cell>
          <cell r="C376" t="str">
            <v>Government Rent</v>
          </cell>
        </row>
        <row r="377">
          <cell r="B377">
            <v>70417000</v>
          </cell>
          <cell r="C377" t="str">
            <v>Government Rates</v>
          </cell>
        </row>
        <row r="378">
          <cell r="B378">
            <v>70418000</v>
          </cell>
          <cell r="C378" t="str">
            <v>Management fee</v>
          </cell>
        </row>
        <row r="379">
          <cell r="B379">
            <v>70420000</v>
          </cell>
          <cell r="C379" t="str">
            <v>Utilities</v>
          </cell>
        </row>
        <row r="380">
          <cell r="B380">
            <v>70421000</v>
          </cell>
          <cell r="C380" t="str">
            <v>Repair &amp; maintenance</v>
          </cell>
        </row>
        <row r="381">
          <cell r="B381">
            <v>70422000</v>
          </cell>
          <cell r="C381" t="str">
            <v>Small assets</v>
          </cell>
        </row>
        <row r="382">
          <cell r="B382">
            <v>70423000</v>
          </cell>
          <cell r="C382" t="str">
            <v>Equipment rental &amp; leasing</v>
          </cell>
        </row>
        <row r="383">
          <cell r="B383">
            <v>70430000</v>
          </cell>
          <cell r="C383" t="str">
            <v>Moving expenses - new location</v>
          </cell>
        </row>
        <row r="384">
          <cell r="B384">
            <v>70500000</v>
          </cell>
          <cell r="C384" t="str">
            <v>Telephone - long distance</v>
          </cell>
        </row>
        <row r="385">
          <cell r="B385">
            <v>70510000</v>
          </cell>
          <cell r="C385" t="str">
            <v>Data communication</v>
          </cell>
        </row>
        <row r="386">
          <cell r="B386">
            <v>70520000</v>
          </cell>
          <cell r="C386" t="str">
            <v>Facsimile &amp; telex</v>
          </cell>
        </row>
        <row r="387">
          <cell r="B387">
            <v>70530000</v>
          </cell>
          <cell r="C387" t="str">
            <v>Telephone maintenance</v>
          </cell>
        </row>
        <row r="388">
          <cell r="B388">
            <v>70540000</v>
          </cell>
          <cell r="C388" t="str">
            <v>Telephone Recoveries</v>
          </cell>
        </row>
        <row r="389">
          <cell r="B389">
            <v>70550000</v>
          </cell>
          <cell r="C389" t="str">
            <v>Telephone - IT Toronto</v>
          </cell>
        </row>
        <row r="390">
          <cell r="B390">
            <v>70600000</v>
          </cell>
          <cell r="C390" t="str">
            <v>Computer service / support (Non IT)</v>
          </cell>
        </row>
        <row r="391">
          <cell r="B391">
            <v>70601000</v>
          </cell>
          <cell r="C391" t="str">
            <v>Computer service / support (IT)</v>
          </cell>
        </row>
        <row r="392">
          <cell r="B392">
            <v>70620000</v>
          </cell>
          <cell r="C392" t="str">
            <v>Software expenses</v>
          </cell>
        </row>
        <row r="393">
          <cell r="B393">
            <v>70700000</v>
          </cell>
          <cell r="C393" t="str">
            <v>Office supplies &amp; stationary</v>
          </cell>
        </row>
        <row r="394">
          <cell r="B394">
            <v>70701000</v>
          </cell>
          <cell r="C394" t="str">
            <v>Subscriptions &amp; Publication</v>
          </cell>
        </row>
        <row r="395">
          <cell r="B395">
            <v>70800000</v>
          </cell>
          <cell r="C395" t="str">
            <v>Sample &amp; evaluation</v>
          </cell>
        </row>
        <row r="396">
          <cell r="B396">
            <v>70900000</v>
          </cell>
          <cell r="C396" t="str">
            <v>General insurance</v>
          </cell>
        </row>
        <row r="397">
          <cell r="B397">
            <v>70901000</v>
          </cell>
          <cell r="C397" t="str">
            <v>Throughput insurance</v>
          </cell>
        </row>
        <row r="398">
          <cell r="B398">
            <v>70902000</v>
          </cell>
          <cell r="C398" t="str">
            <v>Marine insurance</v>
          </cell>
        </row>
        <row r="399">
          <cell r="B399">
            <v>70905000</v>
          </cell>
          <cell r="C399" t="str">
            <v>EDC insurance</v>
          </cell>
        </row>
        <row r="400">
          <cell r="B400">
            <v>70909000</v>
          </cell>
          <cell r="C400" t="str">
            <v>Ins claim deductible</v>
          </cell>
        </row>
        <row r="401">
          <cell r="B401">
            <v>71000000</v>
          </cell>
          <cell r="C401" t="str">
            <v>Penalties</v>
          </cell>
        </row>
        <row r="402">
          <cell r="B402">
            <v>71001000</v>
          </cell>
          <cell r="C402" t="str">
            <v>Charitable donations</v>
          </cell>
        </row>
        <row r="403">
          <cell r="B403">
            <v>71002000</v>
          </cell>
          <cell r="C403" t="str">
            <v>Christmas party</v>
          </cell>
        </row>
        <row r="404">
          <cell r="B404">
            <v>71003000</v>
          </cell>
          <cell r="C404" t="str">
            <v>Staff summer activities</v>
          </cell>
        </row>
        <row r="405">
          <cell r="B405">
            <v>71005000</v>
          </cell>
          <cell r="C405" t="str">
            <v>Sundry</v>
          </cell>
        </row>
        <row r="406">
          <cell r="B406">
            <v>71006000</v>
          </cell>
          <cell r="C406" t="str">
            <v>Employee parking</v>
          </cell>
        </row>
        <row r="407">
          <cell r="B407">
            <v>71007000</v>
          </cell>
          <cell r="C407" t="str">
            <v>Employee recognition program</v>
          </cell>
        </row>
        <row r="408">
          <cell r="B408">
            <v>71007100</v>
          </cell>
          <cell r="C408" t="str">
            <v>Third party incentives</v>
          </cell>
        </row>
        <row r="409">
          <cell r="B409">
            <v>71008000</v>
          </cell>
          <cell r="C409" t="str">
            <v>Employee promotional items</v>
          </cell>
        </row>
        <row r="410">
          <cell r="B410">
            <v>71009000</v>
          </cell>
          <cell r="C410" t="str">
            <v>E/R sport &amp; social club expense</v>
          </cell>
        </row>
        <row r="411">
          <cell r="B411">
            <v>71010000</v>
          </cell>
          <cell r="C411" t="str">
            <v>Train grant expenese and refunds</v>
          </cell>
        </row>
        <row r="412">
          <cell r="B412">
            <v>71011000</v>
          </cell>
          <cell r="C412" t="str">
            <v>Employers &amp; public liab. insurance</v>
          </cell>
        </row>
        <row r="413">
          <cell r="B413">
            <v>71100000</v>
          </cell>
          <cell r="C413" t="str">
            <v>Depreciation - furniture &amp; fixture</v>
          </cell>
        </row>
        <row r="414">
          <cell r="B414">
            <v>71101000</v>
          </cell>
          <cell r="C414" t="str">
            <v>Depreciation - leasehold improvement</v>
          </cell>
        </row>
        <row r="415">
          <cell r="B415">
            <v>71110000</v>
          </cell>
          <cell r="C415" t="str">
            <v>Depreciation - hardware</v>
          </cell>
        </row>
        <row r="416">
          <cell r="B416">
            <v>71111000</v>
          </cell>
          <cell r="C416" t="str">
            <v>Depreciation - software</v>
          </cell>
        </row>
        <row r="417">
          <cell r="B417">
            <v>71117000</v>
          </cell>
          <cell r="C417" t="str">
            <v>Depreciation - HW SAP</v>
          </cell>
        </row>
        <row r="418">
          <cell r="B418">
            <v>71118000</v>
          </cell>
          <cell r="C418" t="str">
            <v>Depreciation - S/W SAP</v>
          </cell>
        </row>
        <row r="419">
          <cell r="B419">
            <v>71120000</v>
          </cell>
          <cell r="C419" t="str">
            <v>Depreciation - building</v>
          </cell>
        </row>
        <row r="420">
          <cell r="B420">
            <v>71130000</v>
          </cell>
          <cell r="C420" t="str">
            <v>Depreciation - eng hardware</v>
          </cell>
        </row>
        <row r="421">
          <cell r="B421">
            <v>71130100</v>
          </cell>
          <cell r="C421" t="str">
            <v>Depreciation -ITC assets depn audit adjustment</v>
          </cell>
        </row>
        <row r="422">
          <cell r="B422">
            <v>71131000</v>
          </cell>
          <cell r="C422" t="str">
            <v>Depreciation - eng software</v>
          </cell>
        </row>
        <row r="423">
          <cell r="B423">
            <v>71132000</v>
          </cell>
          <cell r="C423" t="str">
            <v>Depreciation - VLSI library</v>
          </cell>
        </row>
        <row r="424">
          <cell r="B424">
            <v>71132100</v>
          </cell>
          <cell r="C424" t="str">
            <v>Depreciation Recovery - VLSI library</v>
          </cell>
        </row>
        <row r="425">
          <cell r="B425">
            <v>71133000</v>
          </cell>
          <cell r="C425" t="str">
            <v>Depreciation - burn in boards</v>
          </cell>
        </row>
        <row r="426">
          <cell r="B426">
            <v>71134000</v>
          </cell>
          <cell r="C426" t="str">
            <v>Depreciation - Tradeshow Booth &amp; Equipment</v>
          </cell>
        </row>
        <row r="427">
          <cell r="B427">
            <v>71136000</v>
          </cell>
          <cell r="C427" t="str">
            <v>Depreciation - Hardware CPC</v>
          </cell>
        </row>
        <row r="428">
          <cell r="B428">
            <v>71137000</v>
          </cell>
          <cell r="C428" t="str">
            <v>Depreciation - Software CPC</v>
          </cell>
        </row>
        <row r="429">
          <cell r="B429">
            <v>71140000</v>
          </cell>
          <cell r="C429" t="str">
            <v>Depreciation - production equip.</v>
          </cell>
        </row>
        <row r="430">
          <cell r="B430">
            <v>71141000</v>
          </cell>
          <cell r="C430" t="str">
            <v>Depreciation - Production Tooling Equipment</v>
          </cell>
        </row>
        <row r="431">
          <cell r="B431">
            <v>71142000</v>
          </cell>
          <cell r="C431" t="str">
            <v>Depreciation - Test and Vertification HW</v>
          </cell>
        </row>
        <row r="432">
          <cell r="B432">
            <v>71142100</v>
          </cell>
          <cell r="C432" t="str">
            <v>Depreciation -Production Test and Vertification HW</v>
          </cell>
        </row>
        <row r="433">
          <cell r="B433">
            <v>71160000</v>
          </cell>
          <cell r="C433" t="str">
            <v>Amortization - Intangible Property</v>
          </cell>
        </row>
        <row r="434">
          <cell r="B434">
            <v>71161000</v>
          </cell>
          <cell r="C434" t="str">
            <v>Amortization - R &amp; D in progress</v>
          </cell>
        </row>
        <row r="435">
          <cell r="B435">
            <v>71162000</v>
          </cell>
          <cell r="C435" t="str">
            <v>Amortization - SAP team service</v>
          </cell>
        </row>
        <row r="436">
          <cell r="B436">
            <v>71162100</v>
          </cell>
          <cell r="C436" t="str">
            <v>Amortization - CPC Project Team Services</v>
          </cell>
        </row>
        <row r="437">
          <cell r="B437">
            <v>71163000</v>
          </cell>
          <cell r="C437" t="str">
            <v>Amortization - Tapesty IP exp</v>
          </cell>
        </row>
        <row r="438">
          <cell r="B438">
            <v>71164000</v>
          </cell>
          <cell r="C438" t="str">
            <v>Amortization</v>
          </cell>
        </row>
        <row r="439">
          <cell r="B439">
            <v>71165000</v>
          </cell>
          <cell r="C439" t="str">
            <v>Impairment Charges - Intangibles</v>
          </cell>
        </row>
        <row r="440">
          <cell r="B440">
            <v>71166000</v>
          </cell>
          <cell r="C440" t="str">
            <v>Amortization - Interco IP</v>
          </cell>
        </row>
        <row r="441">
          <cell r="B441">
            <v>71200000</v>
          </cell>
          <cell r="C441" t="str">
            <v>Exp from ATI Canada</v>
          </cell>
        </row>
        <row r="442">
          <cell r="B442">
            <v>71201000</v>
          </cell>
          <cell r="C442" t="str">
            <v>Exp from ATI US Hold</v>
          </cell>
        </row>
        <row r="443">
          <cell r="B443">
            <v>71202000</v>
          </cell>
          <cell r="C443" t="str">
            <v>Exp from ATI Res</v>
          </cell>
        </row>
        <row r="444">
          <cell r="B444">
            <v>71203000</v>
          </cell>
          <cell r="C444" t="str">
            <v>Exp from ATI Systems</v>
          </cell>
        </row>
        <row r="445">
          <cell r="B445">
            <v>71204000</v>
          </cell>
          <cell r="C445" t="str">
            <v>Exp from ATI Barb</v>
          </cell>
        </row>
        <row r="446">
          <cell r="B446">
            <v>71205000</v>
          </cell>
          <cell r="C446" t="str">
            <v>Exp from ATI (L)</v>
          </cell>
        </row>
        <row r="447">
          <cell r="B447">
            <v>71206000</v>
          </cell>
          <cell r="C447" t="str">
            <v>Exp from ATI HK Sale</v>
          </cell>
        </row>
        <row r="448">
          <cell r="B448">
            <v>71207000</v>
          </cell>
          <cell r="C448" t="str">
            <v>Exp from Taiwan Branch - ATI (L)</v>
          </cell>
        </row>
        <row r="449">
          <cell r="B449">
            <v>71208000</v>
          </cell>
          <cell r="C449" t="str">
            <v>Exp from ATI Ltd</v>
          </cell>
        </row>
        <row r="450">
          <cell r="B450">
            <v>71209000</v>
          </cell>
          <cell r="C450" t="str">
            <v>Exp from ATI HK Pur</v>
          </cell>
        </row>
        <row r="451">
          <cell r="B451">
            <v>71210000</v>
          </cell>
          <cell r="C451" t="str">
            <v>Exp from Amersham</v>
          </cell>
        </row>
        <row r="452">
          <cell r="B452">
            <v>71211000</v>
          </cell>
          <cell r="C452" t="str">
            <v>Exp from ATI Japan</v>
          </cell>
        </row>
        <row r="453">
          <cell r="B453">
            <v>71212000</v>
          </cell>
          <cell r="C453" t="str">
            <v>Exp from ATEL</v>
          </cell>
        </row>
        <row r="454">
          <cell r="B454">
            <v>71213000</v>
          </cell>
          <cell r="C454" t="str">
            <v>Exp from ATI GmbH</v>
          </cell>
        </row>
        <row r="455">
          <cell r="B455">
            <v>71214000</v>
          </cell>
          <cell r="C455" t="str">
            <v>Exp from 6296378 Canada Inc</v>
          </cell>
        </row>
        <row r="456">
          <cell r="B456">
            <v>71215000</v>
          </cell>
          <cell r="C456" t="str">
            <v>Exp from ATI Research Silicon Valley Inc.</v>
          </cell>
        </row>
        <row r="457">
          <cell r="B457">
            <v>71217000</v>
          </cell>
          <cell r="C457" t="str">
            <v>Exp from ArtX</v>
          </cell>
        </row>
        <row r="458">
          <cell r="B458">
            <v>71218000</v>
          </cell>
          <cell r="C458" t="str">
            <v>Exp from ATI Hungary</v>
          </cell>
        </row>
        <row r="459">
          <cell r="B459">
            <v>71219000</v>
          </cell>
          <cell r="C459" t="str">
            <v>Exp from ATI Research GmbH</v>
          </cell>
        </row>
        <row r="460">
          <cell r="B460">
            <v>71220000</v>
          </cell>
          <cell r="C460" t="str">
            <v>Exp from Taiwan Branch - ATI Ltd.</v>
          </cell>
        </row>
        <row r="461">
          <cell r="B461">
            <v>71223000</v>
          </cell>
          <cell r="C461" t="str">
            <v>Exp from CV Realty Holding</v>
          </cell>
        </row>
        <row r="462">
          <cell r="B462">
            <v>71224000</v>
          </cell>
          <cell r="C462" t="str">
            <v>Exp from Nxtwave Communication</v>
          </cell>
        </row>
        <row r="463">
          <cell r="B463">
            <v>71226000</v>
          </cell>
          <cell r="C463" t="str">
            <v>Exp from Taipei Branch - ATI Ltd.</v>
          </cell>
        </row>
        <row r="464">
          <cell r="B464">
            <v>71227000</v>
          </cell>
          <cell r="C464" t="str">
            <v>Exp from ATI (HK) Ltd</v>
          </cell>
        </row>
        <row r="465">
          <cell r="B465">
            <v>71228000</v>
          </cell>
          <cell r="C465" t="str">
            <v>Exp from ATI Distribution Inc</v>
          </cell>
        </row>
        <row r="466">
          <cell r="B466">
            <v>71229000</v>
          </cell>
          <cell r="C466" t="str">
            <v>Exp from ATI Korea Co Ltd</v>
          </cell>
        </row>
        <row r="467">
          <cell r="B467">
            <v>71230000</v>
          </cell>
          <cell r="C467" t="str">
            <v>Exp from ATI China (Shanghai)</v>
          </cell>
        </row>
        <row r="468">
          <cell r="B468">
            <v>71231000</v>
          </cell>
          <cell r="C468" t="str">
            <v>Exp from ATI India</v>
          </cell>
        </row>
        <row r="469">
          <cell r="B469">
            <v>71232000</v>
          </cell>
          <cell r="C469" t="str">
            <v>Exp from ATI Singapore</v>
          </cell>
        </row>
        <row r="470">
          <cell r="B470">
            <v>71233000</v>
          </cell>
          <cell r="C470" t="str">
            <v>Exp from ATI Hungary Luxembourg Branch</v>
          </cell>
        </row>
        <row r="471">
          <cell r="B471">
            <v>71234000</v>
          </cell>
          <cell r="C471" t="str">
            <v>Exp from ATI Finland</v>
          </cell>
        </row>
        <row r="472">
          <cell r="B472">
            <v>71251000</v>
          </cell>
          <cell r="C472" t="str">
            <v>Interco R&amp;D support charge</v>
          </cell>
        </row>
        <row r="473">
          <cell r="B473">
            <v>71252000</v>
          </cell>
          <cell r="C473" t="str">
            <v>Interco R&amp;D support recovery</v>
          </cell>
        </row>
        <row r="474">
          <cell r="B474">
            <v>71300000</v>
          </cell>
          <cell r="C474" t="str">
            <v>Interest Exp from ATI Canada</v>
          </cell>
        </row>
        <row r="475">
          <cell r="B475">
            <v>71301000</v>
          </cell>
          <cell r="C475" t="str">
            <v>Interest Exp from ATI US Inc</v>
          </cell>
        </row>
        <row r="476">
          <cell r="B476">
            <v>71303000</v>
          </cell>
          <cell r="C476" t="str">
            <v>Interest Exp from ATI Systems</v>
          </cell>
        </row>
        <row r="477">
          <cell r="B477">
            <v>71315000</v>
          </cell>
          <cell r="C477" t="str">
            <v>Interest Exp to ATI Res SV</v>
          </cell>
        </row>
        <row r="478">
          <cell r="B478">
            <v>71318000</v>
          </cell>
          <cell r="C478" t="str">
            <v>Interest Exp to ATI Hungary Lux Br. (ArtX)</v>
          </cell>
        </row>
        <row r="479">
          <cell r="B479">
            <v>71319000</v>
          </cell>
          <cell r="C479" t="str">
            <v>Interest Exp to ATI Hungary Lux Br.</v>
          </cell>
        </row>
        <row r="480">
          <cell r="B480">
            <v>71323000</v>
          </cell>
          <cell r="C480" t="str">
            <v>Interest Expense from CV Realty Holdings</v>
          </cell>
        </row>
        <row r="481">
          <cell r="B481">
            <v>71523000</v>
          </cell>
          <cell r="C481" t="str">
            <v>Rental Expense from CV Realty Holdings</v>
          </cell>
        </row>
        <row r="482">
          <cell r="B482">
            <v>72000000</v>
          </cell>
          <cell r="C482" t="str">
            <v>Expenses recharge</v>
          </cell>
        </row>
        <row r="483">
          <cell r="B483">
            <v>72001000</v>
          </cell>
          <cell r="C483" t="str">
            <v>Law library</v>
          </cell>
        </row>
        <row r="484">
          <cell r="B484">
            <v>72002000</v>
          </cell>
          <cell r="C484" t="str">
            <v>Legal fee</v>
          </cell>
        </row>
        <row r="485">
          <cell r="B485">
            <v>72002100</v>
          </cell>
          <cell r="C485" t="str">
            <v>DVD forum</v>
          </cell>
        </row>
        <row r="486">
          <cell r="B486">
            <v>72002200</v>
          </cell>
          <cell r="C486" t="str">
            <v>Security matters</v>
          </cell>
        </row>
        <row r="487">
          <cell r="B487">
            <v>72003000</v>
          </cell>
          <cell r="C487" t="str">
            <v>Trademarks - Fish &amp; Richardson</v>
          </cell>
        </row>
        <row r="488">
          <cell r="B488">
            <v>72003100</v>
          </cell>
          <cell r="C488" t="str">
            <v>Government fees</v>
          </cell>
        </row>
        <row r="489">
          <cell r="B489">
            <v>72004000</v>
          </cell>
          <cell r="C489" t="str">
            <v>Staff Patent Awards</v>
          </cell>
        </row>
        <row r="490">
          <cell r="B490">
            <v>72005000</v>
          </cell>
          <cell r="C490" t="str">
            <v>Royalty fee</v>
          </cell>
        </row>
        <row r="491">
          <cell r="B491">
            <v>72006000</v>
          </cell>
          <cell r="C491" t="str">
            <v>Incorporation costs</v>
          </cell>
        </row>
        <row r="492">
          <cell r="B492">
            <v>72007000</v>
          </cell>
          <cell r="C492" t="str">
            <v>Formation expenses</v>
          </cell>
        </row>
        <row r="493">
          <cell r="B493">
            <v>72020000</v>
          </cell>
          <cell r="C493" t="str">
            <v>Events - Yearly analysts forum</v>
          </cell>
        </row>
        <row r="494">
          <cell r="B494">
            <v>72021000</v>
          </cell>
          <cell r="C494" t="str">
            <v>Events - roadshows</v>
          </cell>
        </row>
        <row r="495">
          <cell r="B495">
            <v>72022000</v>
          </cell>
          <cell r="C495" t="str">
            <v>Events - quarterly meetings / conference calls</v>
          </cell>
        </row>
        <row r="496">
          <cell r="B496">
            <v>72023000</v>
          </cell>
          <cell r="C496" t="str">
            <v>Events - annual meeting</v>
          </cell>
        </row>
        <row r="497">
          <cell r="B497">
            <v>72024000</v>
          </cell>
          <cell r="C497" t="str">
            <v>Annual report</v>
          </cell>
        </row>
        <row r="498">
          <cell r="B498">
            <v>72025000</v>
          </cell>
          <cell r="C498" t="str">
            <v>Interim report / Quarterly press release</v>
          </cell>
        </row>
        <row r="499">
          <cell r="B499">
            <v>72026000</v>
          </cell>
          <cell r="C499" t="str">
            <v>Other annual filings</v>
          </cell>
        </row>
        <row r="500">
          <cell r="B500">
            <v>72027000</v>
          </cell>
          <cell r="C500" t="str">
            <v>Proxy circular</v>
          </cell>
        </row>
        <row r="501">
          <cell r="B501">
            <v>72028000</v>
          </cell>
          <cell r="C501" t="str">
            <v>Investor relations - services</v>
          </cell>
        </row>
        <row r="502">
          <cell r="B502">
            <v>72029000</v>
          </cell>
          <cell r="C502" t="str">
            <v>Listing fees &amp; charges</v>
          </cell>
        </row>
        <row r="503">
          <cell r="B503">
            <v>72029100</v>
          </cell>
          <cell r="C503" t="str">
            <v>Trust company charges/mailings</v>
          </cell>
        </row>
        <row r="504">
          <cell r="B504">
            <v>72030000</v>
          </cell>
          <cell r="C504" t="str">
            <v>Investor relations - professional development</v>
          </cell>
        </row>
        <row r="505">
          <cell r="B505">
            <v>72031000</v>
          </cell>
          <cell r="C505" t="str">
            <v>Investor relations - general &amp; others</v>
          </cell>
        </row>
        <row r="506">
          <cell r="B506">
            <v>72032000</v>
          </cell>
          <cell r="C506" t="str">
            <v>Investor relations - corporate PR</v>
          </cell>
        </row>
        <row r="507">
          <cell r="B507">
            <v>72033000</v>
          </cell>
          <cell r="C507" t="str">
            <v>Investor relations-presentation mat/exe. training</v>
          </cell>
        </row>
        <row r="508">
          <cell r="B508">
            <v>72034000</v>
          </cell>
          <cell r="C508" t="str">
            <v>Investor relations - Marketing</v>
          </cell>
        </row>
        <row r="509">
          <cell r="B509">
            <v>72035000</v>
          </cell>
          <cell r="C509" t="str">
            <v>Investor relations - Investment Conferences</v>
          </cell>
        </row>
        <row r="510">
          <cell r="B510">
            <v>72036000</v>
          </cell>
          <cell r="C510" t="str">
            <v>Investor relations - Teach-ins</v>
          </cell>
        </row>
        <row r="511">
          <cell r="B511">
            <v>72040000</v>
          </cell>
          <cell r="C511" t="str">
            <v>Bank charge</v>
          </cell>
        </row>
        <row r="512">
          <cell r="B512">
            <v>72040100</v>
          </cell>
          <cell r="C512" t="str">
            <v>Customer Underpayments</v>
          </cell>
        </row>
        <row r="513">
          <cell r="B513">
            <v>72041000</v>
          </cell>
          <cell r="C513" t="str">
            <v>Corporate contingency</v>
          </cell>
        </row>
        <row r="514">
          <cell r="B514">
            <v>72042000</v>
          </cell>
          <cell r="C514" t="str">
            <v>Capital tax</v>
          </cell>
        </row>
        <row r="515">
          <cell r="B515">
            <v>72042100</v>
          </cell>
          <cell r="C515" t="str">
            <v>Franchise tax</v>
          </cell>
        </row>
        <row r="516">
          <cell r="B516">
            <v>72043000</v>
          </cell>
          <cell r="C516" t="str">
            <v>Real estates taxes</v>
          </cell>
        </row>
        <row r="517">
          <cell r="B517">
            <v>72044000</v>
          </cell>
          <cell r="C517" t="str">
            <v>Business taxes</v>
          </cell>
        </row>
        <row r="518">
          <cell r="B518">
            <v>72045000</v>
          </cell>
          <cell r="C518" t="str">
            <v>Foreign tax charge</v>
          </cell>
        </row>
        <row r="519">
          <cell r="B519">
            <v>72051000</v>
          </cell>
          <cell r="C519" t="str">
            <v>Penalties</v>
          </cell>
        </row>
        <row r="520">
          <cell r="B520">
            <v>72052000</v>
          </cell>
          <cell r="C520" t="str">
            <v>Non - deductible interest</v>
          </cell>
        </row>
        <row r="521">
          <cell r="B521">
            <v>72055000</v>
          </cell>
          <cell r="C521" t="str">
            <v>Audit fees</v>
          </cell>
        </row>
        <row r="522">
          <cell r="B522">
            <v>72056000</v>
          </cell>
          <cell r="C522" t="str">
            <v>Reallocation of SAP team service</v>
          </cell>
        </row>
        <row r="523">
          <cell r="B523">
            <v>72056100</v>
          </cell>
          <cell r="C523" t="str">
            <v>Expense charge to R &amp; D group</v>
          </cell>
        </row>
        <row r="524">
          <cell r="B524">
            <v>72056200</v>
          </cell>
          <cell r="C524" t="str">
            <v>R&amp;D support recovery</v>
          </cell>
        </row>
        <row r="525">
          <cell r="B525">
            <v>72056300</v>
          </cell>
          <cell r="C525" t="str">
            <v>Reallocation of CPC Project team services</v>
          </cell>
        </row>
        <row r="526">
          <cell r="B526">
            <v>72056400</v>
          </cell>
          <cell r="C526" t="str">
            <v>Reallocation of R&amp;D to Cost of Sales</v>
          </cell>
        </row>
        <row r="527">
          <cell r="B527">
            <v>72056500</v>
          </cell>
          <cell r="C527" t="str">
            <v>Reallocation of Nintendo Project Expense</v>
          </cell>
        </row>
        <row r="528">
          <cell r="B528">
            <v>72056600</v>
          </cell>
          <cell r="C528" t="str">
            <v>Reallocation of C1 Project Expense</v>
          </cell>
        </row>
        <row r="529">
          <cell r="B529">
            <v>72056700</v>
          </cell>
          <cell r="C529" t="str">
            <v>Reallocation of Qualcomm Project Expense</v>
          </cell>
        </row>
        <row r="530">
          <cell r="B530">
            <v>72056800</v>
          </cell>
          <cell r="C530" t="str">
            <v>Reallocation of L3 Communication Project Expense</v>
          </cell>
        </row>
        <row r="531">
          <cell r="B531">
            <v>72057000</v>
          </cell>
          <cell r="C531" t="str">
            <v>Allocated from Desktop to Mobile/Integrated</v>
          </cell>
        </row>
        <row r="532">
          <cell r="B532">
            <v>72057100</v>
          </cell>
          <cell r="C532" t="str">
            <v>Allocated from Desktop to Consumer</v>
          </cell>
        </row>
        <row r="533">
          <cell r="B533">
            <v>72057200</v>
          </cell>
          <cell r="C533" t="str">
            <v>Allocated from Mobile/Integrated to Desktop</v>
          </cell>
        </row>
        <row r="534">
          <cell r="B534">
            <v>72057300</v>
          </cell>
          <cell r="C534" t="str">
            <v>Allocated from Mobile/Integrated to Consumer</v>
          </cell>
        </row>
        <row r="535">
          <cell r="B535">
            <v>72057400</v>
          </cell>
          <cell r="C535" t="str">
            <v>Allocated from Consumer to Desktop</v>
          </cell>
        </row>
        <row r="536">
          <cell r="B536">
            <v>72057500</v>
          </cell>
          <cell r="C536" t="str">
            <v>Allocated from Consumer to Mobile/Integrated</v>
          </cell>
        </row>
        <row r="537">
          <cell r="B537">
            <v>72057600</v>
          </cell>
          <cell r="C537" t="str">
            <v>Allocated from Corporate to Desktop</v>
          </cell>
        </row>
        <row r="538">
          <cell r="B538">
            <v>72057610</v>
          </cell>
          <cell r="C538" t="str">
            <v>ITC-Allocated from Corporate to Desktop</v>
          </cell>
        </row>
        <row r="539">
          <cell r="B539">
            <v>72057620</v>
          </cell>
          <cell r="C539" t="str">
            <v>R&amp;DBonus-Allocated from Corporate to Desktop</v>
          </cell>
        </row>
        <row r="540">
          <cell r="B540">
            <v>72057700</v>
          </cell>
          <cell r="C540" t="str">
            <v>Allocated from Corporate to Mobile/Integrated</v>
          </cell>
        </row>
        <row r="541">
          <cell r="B541">
            <v>72057710</v>
          </cell>
          <cell r="C541" t="str">
            <v>ITC-Allocated from Corporate to Mobile/Integrated</v>
          </cell>
        </row>
        <row r="542">
          <cell r="B542">
            <v>72057720</v>
          </cell>
          <cell r="C542" t="str">
            <v>R&amp;DBonus-All'd from Corporate to Mobile/Integrated</v>
          </cell>
        </row>
        <row r="543">
          <cell r="B543">
            <v>72057800</v>
          </cell>
          <cell r="C543" t="str">
            <v>Allocated from Corporate to Consumer</v>
          </cell>
        </row>
        <row r="544">
          <cell r="B544">
            <v>72057810</v>
          </cell>
          <cell r="C544" t="str">
            <v>ITC-Allocated from Corporate to Consumer</v>
          </cell>
        </row>
        <row r="545">
          <cell r="B545">
            <v>72057820</v>
          </cell>
          <cell r="C545" t="str">
            <v>R&amp;DBonus-Allocated from Corporate to Consumer</v>
          </cell>
        </row>
        <row r="546">
          <cell r="B546">
            <v>72080000</v>
          </cell>
          <cell r="C546" t="str">
            <v>R &amp; maint - security</v>
          </cell>
        </row>
        <row r="547">
          <cell r="B547">
            <v>72081000</v>
          </cell>
          <cell r="C547" t="str">
            <v>R &amp; maint - road / ground</v>
          </cell>
        </row>
        <row r="548">
          <cell r="B548">
            <v>72082000</v>
          </cell>
          <cell r="C548" t="str">
            <v>R &amp; maint - elevator</v>
          </cell>
        </row>
        <row r="549">
          <cell r="B549">
            <v>72083000</v>
          </cell>
          <cell r="C549" t="str">
            <v>R &amp; maint - HVAC</v>
          </cell>
        </row>
        <row r="550">
          <cell r="B550">
            <v>72084000</v>
          </cell>
          <cell r="C550" t="str">
            <v>R &amp; maint - electrical</v>
          </cell>
        </row>
        <row r="551">
          <cell r="B551">
            <v>72085000</v>
          </cell>
          <cell r="C551" t="str">
            <v>R &amp; maint - structure / roof</v>
          </cell>
        </row>
        <row r="552">
          <cell r="B552">
            <v>72086000</v>
          </cell>
          <cell r="C552" t="str">
            <v>R &amp; maint - plumbing</v>
          </cell>
        </row>
        <row r="553">
          <cell r="B553">
            <v>72087000</v>
          </cell>
          <cell r="C553" t="str">
            <v>R &amp; maint - fire / safety</v>
          </cell>
        </row>
        <row r="554">
          <cell r="B554">
            <v>72088000</v>
          </cell>
          <cell r="C554" t="str">
            <v>R &amp; maint - other maint / suppl</v>
          </cell>
        </row>
        <row r="555">
          <cell r="B555">
            <v>72089000</v>
          </cell>
          <cell r="C555" t="str">
            <v>R &amp; maint - renovation works</v>
          </cell>
        </row>
        <row r="556">
          <cell r="B556">
            <v>72090000</v>
          </cell>
          <cell r="C556" t="str">
            <v>Janitorial - Contract</v>
          </cell>
        </row>
        <row r="557">
          <cell r="B557">
            <v>72091000</v>
          </cell>
          <cell r="C557" t="str">
            <v>Janitorial - Supply/Maint./Miscl</v>
          </cell>
        </row>
        <row r="558">
          <cell r="B558">
            <v>72092000</v>
          </cell>
          <cell r="C558" t="str">
            <v>Janitorial - Trash Removal</v>
          </cell>
        </row>
        <row r="559">
          <cell r="B559">
            <v>72093000</v>
          </cell>
          <cell r="C559" t="str">
            <v>Utilites - electrical</v>
          </cell>
        </row>
        <row r="560">
          <cell r="B560">
            <v>72094000</v>
          </cell>
          <cell r="C560" t="str">
            <v>Utilites - water/ sewer</v>
          </cell>
        </row>
        <row r="561">
          <cell r="B561">
            <v>72095000</v>
          </cell>
          <cell r="C561" t="str">
            <v>Utilites - gas</v>
          </cell>
        </row>
        <row r="562">
          <cell r="B562">
            <v>72100000</v>
          </cell>
          <cell r="C562" t="str">
            <v>Building insurance</v>
          </cell>
        </row>
        <row r="563">
          <cell r="B563">
            <v>72101000</v>
          </cell>
          <cell r="C563" t="str">
            <v>Employee parking - M. Sherman</v>
          </cell>
        </row>
        <row r="564">
          <cell r="B564">
            <v>72102000</v>
          </cell>
          <cell r="C564" t="str">
            <v>US Patent Preparation and Prosecution</v>
          </cell>
        </row>
        <row r="565">
          <cell r="B565">
            <v>72102100</v>
          </cell>
          <cell r="C565" t="str">
            <v>US Government Patent Fees</v>
          </cell>
        </row>
        <row r="566">
          <cell r="B566">
            <v>72102200</v>
          </cell>
          <cell r="C566" t="str">
            <v>US Government Patent Maintenance Fee</v>
          </cell>
        </row>
        <row r="567">
          <cell r="B567">
            <v>72102300</v>
          </cell>
          <cell r="C567" t="str">
            <v>Legal Research &amp; Patent Analysis</v>
          </cell>
        </row>
        <row r="568">
          <cell r="B568">
            <v>72102400</v>
          </cell>
          <cell r="C568" t="str">
            <v>Disbursements &amp; Expense Recovery</v>
          </cell>
        </row>
        <row r="569">
          <cell r="B569">
            <v>72102500</v>
          </cell>
          <cell r="C569" t="str">
            <v>Foreign Government Patent Preparation &amp; Prosecut'n</v>
          </cell>
        </row>
        <row r="570">
          <cell r="B570">
            <v>72102600</v>
          </cell>
          <cell r="C570" t="str">
            <v>Foreign Government Patent Fees</v>
          </cell>
        </row>
        <row r="571">
          <cell r="B571">
            <v>72103000</v>
          </cell>
          <cell r="C571" t="str">
            <v>Technology acquisition</v>
          </cell>
        </row>
        <row r="572">
          <cell r="B572">
            <v>72104000</v>
          </cell>
          <cell r="C572" t="str">
            <v>Project mgt fee</v>
          </cell>
        </row>
        <row r="573">
          <cell r="B573">
            <v>72105000</v>
          </cell>
          <cell r="C573" t="str">
            <v>Stamp duty-share cap</v>
          </cell>
        </row>
        <row r="574">
          <cell r="B574">
            <v>72106000</v>
          </cell>
          <cell r="C574" t="str">
            <v>Bonus agreements-prev sale rep</v>
          </cell>
        </row>
        <row r="575">
          <cell r="B575">
            <v>72110000</v>
          </cell>
          <cell r="C575" t="str">
            <v>VAT (value add tax)</v>
          </cell>
        </row>
        <row r="576">
          <cell r="B576">
            <v>72111000</v>
          </cell>
          <cell r="C576" t="str">
            <v>Auto Tax</v>
          </cell>
        </row>
        <row r="577">
          <cell r="B577">
            <v>72120000</v>
          </cell>
          <cell r="C577" t="str">
            <v>Technical Consulting - SAP</v>
          </cell>
        </row>
        <row r="578">
          <cell r="B578">
            <v>72121000</v>
          </cell>
          <cell r="C578" t="str">
            <v>Technical consulting - IT</v>
          </cell>
        </row>
        <row r="579">
          <cell r="B579">
            <v>72122000</v>
          </cell>
          <cell r="C579" t="str">
            <v>Functional consulting - SAP</v>
          </cell>
        </row>
        <row r="580">
          <cell r="B580">
            <v>72123000</v>
          </cell>
          <cell r="C580" t="str">
            <v>System project expense - SAP</v>
          </cell>
        </row>
        <row r="581">
          <cell r="B581">
            <v>72124000</v>
          </cell>
          <cell r="C581" t="str">
            <v>System project travel expenses - SAP</v>
          </cell>
        </row>
        <row r="582">
          <cell r="B582">
            <v>72125000</v>
          </cell>
          <cell r="C582" t="str">
            <v>System project salareis - SAP</v>
          </cell>
        </row>
        <row r="583">
          <cell r="B583">
            <v>72126000</v>
          </cell>
          <cell r="C583" t="str">
            <v>System project prsi - SAP</v>
          </cell>
        </row>
        <row r="584">
          <cell r="B584">
            <v>72127000</v>
          </cell>
          <cell r="C584" t="str">
            <v>System project pension - SAP</v>
          </cell>
        </row>
        <row r="585">
          <cell r="B585">
            <v>72130000</v>
          </cell>
          <cell r="C585" t="str">
            <v>Unallocated Reserve Expense</v>
          </cell>
        </row>
        <row r="586">
          <cell r="B586">
            <v>72140000</v>
          </cell>
          <cell r="C586" t="str">
            <v>FX on Salaries exp</v>
          </cell>
        </row>
        <row r="587">
          <cell r="B587">
            <v>72141000</v>
          </cell>
          <cell r="C587" t="str">
            <v>FX on Freight in expense (ATEL only- forward cont)</v>
          </cell>
        </row>
        <row r="588">
          <cell r="B588">
            <v>72142000</v>
          </cell>
          <cell r="C588" t="str">
            <v>FX on Freight out (ATEL only - Forward contract)</v>
          </cell>
        </row>
        <row r="589">
          <cell r="B589">
            <v>72143000</v>
          </cell>
          <cell r="C589" t="str">
            <v>FX on Other expenses ATEL only - forward contract</v>
          </cell>
        </row>
        <row r="590">
          <cell r="B590">
            <v>72500000</v>
          </cell>
          <cell r="C590" t="str">
            <v>WBS - Furniture &amp; fixture</v>
          </cell>
        </row>
        <row r="591">
          <cell r="B591">
            <v>72501000</v>
          </cell>
          <cell r="C591" t="str">
            <v>WBS - Engineering hardware equipment-PC</v>
          </cell>
        </row>
        <row r="592">
          <cell r="B592">
            <v>72501100</v>
          </cell>
          <cell r="C592" t="str">
            <v>WBS - Engineering hardware equipment-servers</v>
          </cell>
        </row>
        <row r="593">
          <cell r="B593">
            <v>72502000</v>
          </cell>
          <cell r="C593" t="str">
            <v>WBS - Engineering computer software</v>
          </cell>
        </row>
        <row r="594">
          <cell r="B594">
            <v>72503000</v>
          </cell>
          <cell r="C594" t="str">
            <v>WBS - Engineering software VLSI Library</v>
          </cell>
        </row>
        <row r="595">
          <cell r="B595">
            <v>72504000</v>
          </cell>
          <cell r="C595" t="str">
            <v>WBS - Computer hardware-PC</v>
          </cell>
        </row>
        <row r="596">
          <cell r="B596">
            <v>72504100</v>
          </cell>
          <cell r="C596" t="str">
            <v>WBS - Computer hardware -servers</v>
          </cell>
        </row>
        <row r="597">
          <cell r="B597">
            <v>72505000</v>
          </cell>
          <cell r="C597" t="str">
            <v>WBS - Computer software</v>
          </cell>
        </row>
        <row r="598">
          <cell r="B598">
            <v>72506000</v>
          </cell>
          <cell r="C598" t="str">
            <v>WBS - Computer equipment inventory</v>
          </cell>
        </row>
        <row r="599">
          <cell r="B599">
            <v>72507000</v>
          </cell>
          <cell r="C599" t="str">
            <v>WBS - Hardware SAP</v>
          </cell>
        </row>
        <row r="600">
          <cell r="B600">
            <v>72508000</v>
          </cell>
          <cell r="C600" t="str">
            <v>WBS - Software SAP</v>
          </cell>
        </row>
        <row r="601">
          <cell r="B601">
            <v>72509000</v>
          </cell>
          <cell r="C601" t="str">
            <v>WBS - Production equipment</v>
          </cell>
        </row>
        <row r="602">
          <cell r="B602">
            <v>72510000</v>
          </cell>
          <cell r="C602" t="str">
            <v>WBS - Production Tooling Equipment</v>
          </cell>
        </row>
        <row r="603">
          <cell r="B603">
            <v>72511000</v>
          </cell>
          <cell r="C603" t="str">
            <v>WBS - Leasehold improvements</v>
          </cell>
        </row>
        <row r="604">
          <cell r="B604">
            <v>72512000</v>
          </cell>
          <cell r="C604" t="str">
            <v>WBS - Building</v>
          </cell>
        </row>
        <row r="605">
          <cell r="B605">
            <v>72513000</v>
          </cell>
          <cell r="C605" t="str">
            <v>WBS - Land</v>
          </cell>
        </row>
        <row r="606">
          <cell r="B606">
            <v>72514000</v>
          </cell>
          <cell r="C606" t="str">
            <v>WBS - Building in progress</v>
          </cell>
        </row>
        <row r="607">
          <cell r="B607">
            <v>72520000</v>
          </cell>
          <cell r="C607" t="str">
            <v>WBS - Licensing</v>
          </cell>
        </row>
        <row r="608">
          <cell r="B608">
            <v>72521000</v>
          </cell>
          <cell r="C608" t="str">
            <v>WBS - Technical equipment</v>
          </cell>
        </row>
        <row r="609">
          <cell r="B609">
            <v>72522000</v>
          </cell>
          <cell r="C609" t="str">
            <v>WBS - General office assets</v>
          </cell>
        </row>
        <row r="610">
          <cell r="B610">
            <v>72523000</v>
          </cell>
          <cell r="C610" t="str">
            <v>WBS - Automobiles / car radio</v>
          </cell>
        </row>
        <row r="611">
          <cell r="B611">
            <v>72524000</v>
          </cell>
          <cell r="C611" t="str">
            <v>WBS - Office equipment</v>
          </cell>
        </row>
        <row r="612">
          <cell r="B612">
            <v>72525000</v>
          </cell>
          <cell r="C612" t="str">
            <v>WBS - Assets of low value (&gt;100DM and &lt;800DM)</v>
          </cell>
        </row>
        <row r="613">
          <cell r="B613">
            <v>72526000</v>
          </cell>
          <cell r="C613" t="str">
            <v>WBS - Patent</v>
          </cell>
        </row>
        <row r="614">
          <cell r="B614">
            <v>72527000</v>
          </cell>
          <cell r="C614" t="str">
            <v>WBS - test and vertification HW</v>
          </cell>
        </row>
        <row r="615">
          <cell r="B615">
            <v>72527100</v>
          </cell>
          <cell r="C615" t="str">
            <v>WBS - Production test and vertification HW</v>
          </cell>
        </row>
        <row r="616">
          <cell r="B616">
            <v>72528000</v>
          </cell>
          <cell r="C616" t="str">
            <v>WBS - workstation HW</v>
          </cell>
        </row>
        <row r="617">
          <cell r="B617">
            <v>72529000</v>
          </cell>
          <cell r="C617" t="str">
            <v>WBS - Engineering Network HW</v>
          </cell>
        </row>
        <row r="618">
          <cell r="B618">
            <v>72530000</v>
          </cell>
          <cell r="C618" t="str">
            <v>WBS - IC CAD tools</v>
          </cell>
        </row>
        <row r="619">
          <cell r="B619">
            <v>72531000</v>
          </cell>
          <cell r="C619" t="str">
            <v>WBS - PCB CAD tools</v>
          </cell>
        </row>
        <row r="620">
          <cell r="B620">
            <v>72532000</v>
          </cell>
          <cell r="C620" t="str">
            <v>WBS - SAP Team Service</v>
          </cell>
        </row>
        <row r="621">
          <cell r="B621">
            <v>72533000</v>
          </cell>
          <cell r="C621" t="str">
            <v>WBS - Burn in Board</v>
          </cell>
        </row>
        <row r="622">
          <cell r="B622">
            <v>72534000</v>
          </cell>
          <cell r="C622" t="str">
            <v>WBS - Tradeshow Booth &amp; Equipment</v>
          </cell>
        </row>
        <row r="623">
          <cell r="B623">
            <v>72535000</v>
          </cell>
          <cell r="C623" t="str">
            <v>WBS - CPC Project Team Services</v>
          </cell>
        </row>
        <row r="624">
          <cell r="B624">
            <v>72536000</v>
          </cell>
          <cell r="C624" t="str">
            <v>WBS - Hardware CPC</v>
          </cell>
        </row>
        <row r="625">
          <cell r="B625">
            <v>72537000</v>
          </cell>
          <cell r="C625" t="str">
            <v>WBS - Software CPC</v>
          </cell>
        </row>
        <row r="626">
          <cell r="B626">
            <v>74000000</v>
          </cell>
          <cell r="C626" t="str">
            <v>AD &amp; promotion - media agency</v>
          </cell>
        </row>
        <row r="627">
          <cell r="B627">
            <v>74001000</v>
          </cell>
          <cell r="C627" t="str">
            <v>AD &amp; promotion - creative</v>
          </cell>
        </row>
        <row r="628">
          <cell r="B628">
            <v>74001100</v>
          </cell>
          <cell r="C628" t="str">
            <v>ATU: Creative</v>
          </cell>
        </row>
        <row r="629">
          <cell r="B629">
            <v>74002000</v>
          </cell>
          <cell r="C629" t="str">
            <v>AD &amp; promotion - film</v>
          </cell>
        </row>
        <row r="630">
          <cell r="B630">
            <v>74003000</v>
          </cell>
          <cell r="C630" t="str">
            <v>AD &amp; promotion - print advertising</v>
          </cell>
        </row>
        <row r="631">
          <cell r="B631">
            <v>74003100</v>
          </cell>
          <cell r="C631" t="str">
            <v>Mainstream "Why Graphics Ad Campaign"</v>
          </cell>
        </row>
        <row r="632">
          <cell r="B632">
            <v>74003200</v>
          </cell>
          <cell r="C632" t="str">
            <v>ATU: Print Media</v>
          </cell>
        </row>
        <row r="633">
          <cell r="B633">
            <v>74003300</v>
          </cell>
          <cell r="C633" t="str">
            <v>ATU: Private Magazine</v>
          </cell>
        </row>
        <row r="634">
          <cell r="B634">
            <v>74004000</v>
          </cell>
          <cell r="C634" t="str">
            <v>AD &amp; promotion - on line advertising</v>
          </cell>
        </row>
        <row r="635">
          <cell r="B635">
            <v>74004100</v>
          </cell>
          <cell r="C635" t="str">
            <v>ATU : Advertising</v>
          </cell>
        </row>
        <row r="636">
          <cell r="B636">
            <v>74005000</v>
          </cell>
          <cell r="C636" t="str">
            <v>Co-Marketing initiatives - co-mkgt/dev kit</v>
          </cell>
        </row>
        <row r="637">
          <cell r="B637">
            <v>74006000</v>
          </cell>
          <cell r="C637" t="str">
            <v>AD &amp; promotion - cable tv/video production</v>
          </cell>
        </row>
        <row r="638">
          <cell r="B638">
            <v>74007000</v>
          </cell>
          <cell r="C638" t="str">
            <v>AD &amp; promotion - cable show sponsership</v>
          </cell>
        </row>
        <row r="639">
          <cell r="B639">
            <v>74008000</v>
          </cell>
          <cell r="C639" t="str">
            <v>Ad &amp; Prom - others</v>
          </cell>
        </row>
        <row r="640">
          <cell r="B640">
            <v>74009000</v>
          </cell>
          <cell r="C640" t="str">
            <v>AD &amp; promotion - elec. ad film</v>
          </cell>
        </row>
        <row r="641">
          <cell r="B641">
            <v>74013000</v>
          </cell>
          <cell r="C641" t="str">
            <v>European Press Event</v>
          </cell>
        </row>
        <row r="642">
          <cell r="B642">
            <v>74020000</v>
          </cell>
          <cell r="C642" t="str">
            <v>Online Code/Application Development</v>
          </cell>
        </row>
        <row r="643">
          <cell r="B643">
            <v>74021000</v>
          </cell>
          <cell r="C643" t="str">
            <v>Online Implementation</v>
          </cell>
        </row>
        <row r="644">
          <cell r="B644">
            <v>74022000</v>
          </cell>
          <cell r="C644" t="str">
            <v>Online Creative Development</v>
          </cell>
        </row>
        <row r="645">
          <cell r="B645">
            <v>74023000</v>
          </cell>
          <cell r="C645" t="str">
            <v>Internet - 3D alley</v>
          </cell>
        </row>
        <row r="646">
          <cell r="B646">
            <v>74024000</v>
          </cell>
          <cell r="C646" t="str">
            <v>Internet - Rage conspiracy</v>
          </cell>
        </row>
        <row r="647">
          <cell r="B647">
            <v>74025000</v>
          </cell>
          <cell r="C647" t="str">
            <v>Online Maintenance</v>
          </cell>
        </row>
        <row r="648">
          <cell r="B648">
            <v>74026000</v>
          </cell>
          <cell r="C648" t="str">
            <v>Service Development</v>
          </cell>
        </row>
        <row r="649">
          <cell r="B649">
            <v>74027000</v>
          </cell>
          <cell r="C649" t="str">
            <v>Service Implementation</v>
          </cell>
        </row>
        <row r="650">
          <cell r="B650">
            <v>74028000</v>
          </cell>
          <cell r="C650" t="str">
            <v>Service Maintenance</v>
          </cell>
        </row>
        <row r="651">
          <cell r="B651">
            <v>74030000</v>
          </cell>
          <cell r="C651" t="str">
            <v>PR - agency fees</v>
          </cell>
        </row>
        <row r="652">
          <cell r="B652">
            <v>74030100</v>
          </cell>
          <cell r="C652" t="str">
            <v>Latin America PR Agency</v>
          </cell>
        </row>
        <row r="653">
          <cell r="B653">
            <v>74031000</v>
          </cell>
          <cell r="C653" t="str">
            <v>PR - product samples</v>
          </cell>
        </row>
        <row r="654">
          <cell r="B654">
            <v>74031100</v>
          </cell>
          <cell r="C654" t="str">
            <v>Product samples - EHome</v>
          </cell>
        </row>
        <row r="655">
          <cell r="B655">
            <v>74031200</v>
          </cell>
          <cell r="C655" t="str">
            <v>Product samples - Intel</v>
          </cell>
        </row>
        <row r="656">
          <cell r="B656">
            <v>74031300</v>
          </cell>
          <cell r="C656" t="str">
            <v>Product samples - Pinnacle</v>
          </cell>
        </row>
        <row r="657">
          <cell r="B657">
            <v>74032000</v>
          </cell>
          <cell r="C657" t="str">
            <v>PR - new release</v>
          </cell>
        </row>
        <row r="658">
          <cell r="B658">
            <v>74033000</v>
          </cell>
          <cell r="C658" t="str">
            <v>PR - mag re-prints</v>
          </cell>
        </row>
        <row r="659">
          <cell r="B659">
            <v>74034000</v>
          </cell>
          <cell r="C659" t="str">
            <v>PR - press database</v>
          </cell>
        </row>
        <row r="660">
          <cell r="B660">
            <v>74035000</v>
          </cell>
          <cell r="C660" t="str">
            <v>PR - others</v>
          </cell>
        </row>
        <row r="661">
          <cell r="B661">
            <v>74036000</v>
          </cell>
          <cell r="C661" t="str">
            <v>German mkt exp</v>
          </cell>
        </row>
        <row r="662">
          <cell r="B662">
            <v>74037000</v>
          </cell>
          <cell r="C662" t="str">
            <v>PR - media tours</v>
          </cell>
        </row>
        <row r="663">
          <cell r="B663">
            <v>74040000</v>
          </cell>
          <cell r="C663" t="str">
            <v>Premiums &amp; Incentives</v>
          </cell>
        </row>
        <row r="664">
          <cell r="B664">
            <v>74045000</v>
          </cell>
          <cell r="C664" t="str">
            <v>Event mkts - booth additn/redesi</v>
          </cell>
        </row>
        <row r="665">
          <cell r="B665">
            <v>74046000</v>
          </cell>
          <cell r="C665" t="str">
            <v>Event mkts - refurb</v>
          </cell>
        </row>
        <row r="666">
          <cell r="B666">
            <v>74047000</v>
          </cell>
          <cell r="C666" t="str">
            <v>Event mkts - storage</v>
          </cell>
        </row>
        <row r="667">
          <cell r="B667">
            <v>74047500</v>
          </cell>
          <cell r="C667" t="str">
            <v>Event mkts - operations</v>
          </cell>
        </row>
        <row r="668">
          <cell r="B668">
            <v>74047600</v>
          </cell>
          <cell r="C668" t="str">
            <v>Gamers events</v>
          </cell>
        </row>
        <row r="669">
          <cell r="B669">
            <v>74048000</v>
          </cell>
          <cell r="C669" t="str">
            <v>OEM spec mkts - board level</v>
          </cell>
        </row>
        <row r="670">
          <cell r="B670">
            <v>74049000</v>
          </cell>
          <cell r="C670" t="str">
            <v>OEM spec mkts - aced. prog.</v>
          </cell>
        </row>
        <row r="671">
          <cell r="B671">
            <v>74050000</v>
          </cell>
          <cell r="C671" t="str">
            <v>OEM spec mkts - newsletter</v>
          </cell>
        </row>
        <row r="672">
          <cell r="B672">
            <v>74060000</v>
          </cell>
          <cell r="C672" t="str">
            <v>Branding-Consultant</v>
          </cell>
        </row>
        <row r="673">
          <cell r="B673">
            <v>74061000</v>
          </cell>
          <cell r="C673" t="str">
            <v>Branding-Naming Projects</v>
          </cell>
        </row>
        <row r="674">
          <cell r="B674">
            <v>74070000</v>
          </cell>
          <cell r="C674" t="str">
            <v>Market Research - primary</v>
          </cell>
        </row>
        <row r="675">
          <cell r="B675">
            <v>74071000</v>
          </cell>
          <cell r="C675" t="str">
            <v>Market Research - secondary</v>
          </cell>
        </row>
        <row r="676">
          <cell r="B676">
            <v>74072000</v>
          </cell>
          <cell r="C676" t="str">
            <v>Market Research - on line</v>
          </cell>
        </row>
        <row r="677">
          <cell r="B677">
            <v>74073000</v>
          </cell>
          <cell r="C677" t="str">
            <v>Market res - others</v>
          </cell>
        </row>
        <row r="678">
          <cell r="B678">
            <v>74080000</v>
          </cell>
          <cell r="C678" t="str">
            <v>Co-Marketing initiatives - OEM Co-mktg</v>
          </cell>
        </row>
        <row r="679">
          <cell r="B679">
            <v>74081000</v>
          </cell>
          <cell r="C679" t="str">
            <v>ISV Co-Marketing</v>
          </cell>
        </row>
        <row r="680">
          <cell r="B680">
            <v>74081100</v>
          </cell>
          <cell r="C680" t="str">
            <v>Tier 1 Game ISV Marketing</v>
          </cell>
        </row>
        <row r="681">
          <cell r="B681">
            <v>74081110</v>
          </cell>
          <cell r="C681" t="str">
            <v>Tier 2 Game ISV Marketing</v>
          </cell>
        </row>
        <row r="682">
          <cell r="B682">
            <v>74081200</v>
          </cell>
          <cell r="C682" t="str">
            <v>Best Buy  - Programs</v>
          </cell>
        </row>
        <row r="683">
          <cell r="B683">
            <v>74081300</v>
          </cell>
          <cell r="C683" t="str">
            <v>CompUSA  - Programs</v>
          </cell>
        </row>
        <row r="684">
          <cell r="B684">
            <v>74081400</v>
          </cell>
          <cell r="C684" t="str">
            <v>Circuit City - Programs</v>
          </cell>
        </row>
        <row r="685">
          <cell r="B685">
            <v>74081500</v>
          </cell>
          <cell r="C685" t="str">
            <v>Creative Channel Services (CCS)</v>
          </cell>
        </row>
        <row r="686">
          <cell r="B686">
            <v>74081600</v>
          </cell>
          <cell r="C686" t="str">
            <v>Miscellanous Retail  Programs</v>
          </cell>
        </row>
        <row r="687">
          <cell r="B687">
            <v>74081700</v>
          </cell>
          <cell r="C687" t="str">
            <v>AMD Co-Marketing</v>
          </cell>
        </row>
        <row r="688">
          <cell r="B688">
            <v>74081800</v>
          </cell>
          <cell r="C688" t="str">
            <v>ATU : Co-Promotions</v>
          </cell>
        </row>
        <row r="689">
          <cell r="B689">
            <v>74082000</v>
          </cell>
          <cell r="C689" t="str">
            <v>Workstation ISV</v>
          </cell>
        </row>
        <row r="690">
          <cell r="B690">
            <v>74083000</v>
          </cell>
          <cell r="C690" t="str">
            <v>AIB Co-Marketing</v>
          </cell>
        </row>
        <row r="691">
          <cell r="B691">
            <v>74083100</v>
          </cell>
          <cell r="C691" t="str">
            <v>AIB-partner portrait</v>
          </cell>
        </row>
        <row r="692">
          <cell r="B692">
            <v>74084000</v>
          </cell>
          <cell r="C692" t="str">
            <v>Retail Support</v>
          </cell>
        </row>
        <row r="693">
          <cell r="B693">
            <v>74085000</v>
          </cell>
          <cell r="C693" t="str">
            <v>Mall Tour</v>
          </cell>
        </row>
        <row r="694">
          <cell r="B694">
            <v>74086000</v>
          </cell>
          <cell r="C694" t="str">
            <v>UK Mall Tour</v>
          </cell>
        </row>
        <row r="695">
          <cell r="B695">
            <v>74087000</v>
          </cell>
          <cell r="C695" t="str">
            <v>Corporate Sticker Program</v>
          </cell>
        </row>
        <row r="696">
          <cell r="B696">
            <v>74087100</v>
          </cell>
          <cell r="C696" t="str">
            <v>Corporate Sticker Program Support</v>
          </cell>
        </row>
        <row r="697">
          <cell r="B697">
            <v>74088000</v>
          </cell>
          <cell r="C697" t="str">
            <v>SI Programs</v>
          </cell>
        </row>
        <row r="698">
          <cell r="B698">
            <v>74089000</v>
          </cell>
          <cell r="C698" t="str">
            <v>Retail Merchandising Program</v>
          </cell>
        </row>
        <row r="699">
          <cell r="B699">
            <v>74089100</v>
          </cell>
          <cell r="C699" t="str">
            <v>Developer Net Seminars</v>
          </cell>
        </row>
        <row r="700">
          <cell r="B700">
            <v>74089200</v>
          </cell>
          <cell r="C700" t="str">
            <v>Get In the Game - Games Riot</v>
          </cell>
        </row>
        <row r="701">
          <cell r="B701">
            <v>74089300</v>
          </cell>
          <cell r="C701" t="str">
            <v>Get In the Game - Thunderdorm</v>
          </cell>
        </row>
        <row r="702">
          <cell r="B702">
            <v>74089400</v>
          </cell>
          <cell r="C702" t="str">
            <v>HL2 LAN Event</v>
          </cell>
        </row>
        <row r="703">
          <cell r="B703">
            <v>74089500</v>
          </cell>
          <cell r="C703" t="str">
            <v>LAN House Program</v>
          </cell>
        </row>
        <row r="704">
          <cell r="B704">
            <v>74089600</v>
          </cell>
          <cell r="C704" t="str">
            <v>Mainstream End User Tech Tour Summer 2005</v>
          </cell>
        </row>
        <row r="705">
          <cell r="B705">
            <v>74089700</v>
          </cell>
          <cell r="C705" t="str">
            <v>IGP Demand Generation Programs</v>
          </cell>
        </row>
        <row r="706">
          <cell r="B706">
            <v>74089800</v>
          </cell>
          <cell r="C706" t="str">
            <v>Handheld ISV Mktg Events</v>
          </cell>
        </row>
        <row r="707">
          <cell r="B707">
            <v>74089900</v>
          </cell>
          <cell r="C707" t="str">
            <v>Joint NV/ATI Mktg Initiatives</v>
          </cell>
        </row>
        <row r="708">
          <cell r="B708">
            <v>74090000</v>
          </cell>
          <cell r="C708" t="str">
            <v>Event mkts - comdex fall</v>
          </cell>
        </row>
        <row r="709">
          <cell r="B709">
            <v>74091000</v>
          </cell>
          <cell r="C709" t="str">
            <v>Event mkts - E3 PR/event suite</v>
          </cell>
        </row>
        <row r="710">
          <cell r="B710">
            <v>74092000</v>
          </cell>
          <cell r="C710" t="str">
            <v>Event mkts - Siggraph</v>
          </cell>
        </row>
        <row r="711">
          <cell r="B711">
            <v>74092100</v>
          </cell>
          <cell r="C711" t="str">
            <v>Event mkts - Workstations</v>
          </cell>
        </row>
        <row r="712">
          <cell r="B712">
            <v>74092110</v>
          </cell>
          <cell r="C712" t="str">
            <v>Event mkts - Workstations Fire MV</v>
          </cell>
        </row>
        <row r="713">
          <cell r="B713">
            <v>74092200</v>
          </cell>
          <cell r="C713" t="str">
            <v>Embedded Systems Events</v>
          </cell>
        </row>
        <row r="714">
          <cell r="B714">
            <v>74092300</v>
          </cell>
          <cell r="C714" t="str">
            <v>Quarterly Misc Events</v>
          </cell>
        </row>
        <row r="715">
          <cell r="B715">
            <v>74092400</v>
          </cell>
          <cell r="C715" t="str">
            <v>Events mkts - Conference</v>
          </cell>
        </row>
        <row r="716">
          <cell r="B716">
            <v>74092500</v>
          </cell>
          <cell r="C716" t="str">
            <v>Event mkts - ATI Developer Days</v>
          </cell>
        </row>
        <row r="717">
          <cell r="B717">
            <v>74093000</v>
          </cell>
          <cell r="C717" t="str">
            <v>Event mkts - MacWorld - San Fran</v>
          </cell>
        </row>
        <row r="718">
          <cell r="B718">
            <v>74093100</v>
          </cell>
          <cell r="C718" t="str">
            <v>Event mkts - MacWorld - New York</v>
          </cell>
        </row>
        <row r="719">
          <cell r="B719">
            <v>74094000</v>
          </cell>
          <cell r="C719" t="str">
            <v>Event mkts - Germany Cebit</v>
          </cell>
        </row>
        <row r="720">
          <cell r="B720">
            <v>74094100</v>
          </cell>
          <cell r="C720" t="str">
            <v>Event mkts - Computex</v>
          </cell>
        </row>
        <row r="721">
          <cell r="B721">
            <v>74095000</v>
          </cell>
          <cell r="C721" t="str">
            <v>Event mkts - Winhec</v>
          </cell>
        </row>
        <row r="722">
          <cell r="B722">
            <v>74096000</v>
          </cell>
          <cell r="C722" t="str">
            <v>Event mkts - CGDC</v>
          </cell>
        </row>
        <row r="723">
          <cell r="B723">
            <v>74097000</v>
          </cell>
          <cell r="C723" t="str">
            <v>Event mkts - PC expo PR/Event</v>
          </cell>
        </row>
        <row r="724">
          <cell r="B724">
            <v>74098000</v>
          </cell>
          <cell r="C724" t="str">
            <v>Event mkts - Winhec hospitality</v>
          </cell>
        </row>
        <row r="725">
          <cell r="B725">
            <v>74099000</v>
          </cell>
          <cell r="C725" t="str">
            <v>Event mkts - Intel dev forums</v>
          </cell>
        </row>
        <row r="726">
          <cell r="B726">
            <v>74100000</v>
          </cell>
          <cell r="C726" t="str">
            <v>Event mkts - seminars</v>
          </cell>
        </row>
        <row r="727">
          <cell r="B727">
            <v>74101000</v>
          </cell>
          <cell r="C727" t="str">
            <v>Event mkts - misc</v>
          </cell>
        </row>
        <row r="728">
          <cell r="B728">
            <v>74101100</v>
          </cell>
          <cell r="C728" t="str">
            <v>FireGL World Tour</v>
          </cell>
        </row>
        <row r="729">
          <cell r="B729">
            <v>74102000</v>
          </cell>
          <cell r="C729" t="str">
            <v>Event mkts - Microsoft Japan</v>
          </cell>
        </row>
        <row r="730">
          <cell r="B730">
            <v>74103000</v>
          </cell>
          <cell r="C730" t="str">
            <v>Event mkts - System builder forum (2)</v>
          </cell>
        </row>
        <row r="731">
          <cell r="B731">
            <v>74104000</v>
          </cell>
          <cell r="C731" t="str">
            <v>Event mkts - Set top</v>
          </cell>
        </row>
        <row r="732">
          <cell r="B732">
            <v>74105000</v>
          </cell>
          <cell r="C732" t="str">
            <v>Event mkts - ECTS/GDCE</v>
          </cell>
        </row>
        <row r="733">
          <cell r="B733">
            <v>74106000</v>
          </cell>
          <cell r="C733" t="str">
            <v>Event mkts misc - International</v>
          </cell>
        </row>
        <row r="734">
          <cell r="B734">
            <v>74107000</v>
          </cell>
          <cell r="C734" t="str">
            <v>Event Support International - Latin America</v>
          </cell>
        </row>
        <row r="735">
          <cell r="B735">
            <v>74108000</v>
          </cell>
          <cell r="C735" t="str">
            <v>Event Support International - Special Events</v>
          </cell>
        </row>
        <row r="736">
          <cell r="B736">
            <v>74109000</v>
          </cell>
          <cell r="C736" t="str">
            <v>Event mkts - Advanced Tech. Mkting</v>
          </cell>
        </row>
        <row r="737">
          <cell r="B737">
            <v>74110000</v>
          </cell>
          <cell r="C737" t="str">
            <v>Event mkts - Handheld</v>
          </cell>
        </row>
        <row r="738">
          <cell r="B738">
            <v>74120000</v>
          </cell>
          <cell r="C738" t="str">
            <v>Product Launches - R420</v>
          </cell>
        </row>
        <row r="739">
          <cell r="B739">
            <v>74121000</v>
          </cell>
          <cell r="C739" t="str">
            <v>Product Launches - R420 Demo</v>
          </cell>
        </row>
        <row r="740">
          <cell r="B740">
            <v>74130000</v>
          </cell>
          <cell r="C740" t="str">
            <v>Product Launches - R420M</v>
          </cell>
        </row>
        <row r="741">
          <cell r="B741">
            <v>74131000</v>
          </cell>
          <cell r="C741" t="str">
            <v>Product Launches - Integrated Chip</v>
          </cell>
        </row>
        <row r="742">
          <cell r="B742">
            <v>74140000</v>
          </cell>
          <cell r="C742" t="str">
            <v>Marketing Support-Annual General Meeting</v>
          </cell>
        </row>
        <row r="743">
          <cell r="B743">
            <v>74141000</v>
          </cell>
          <cell r="C743" t="str">
            <v>Marketing Support-Analyst Forum</v>
          </cell>
        </row>
        <row r="744">
          <cell r="B744">
            <v>74150000</v>
          </cell>
          <cell r="C744" t="str">
            <v>Creative Services - artwork / film</v>
          </cell>
        </row>
        <row r="745">
          <cell r="B745">
            <v>74151000</v>
          </cell>
          <cell r="C745" t="str">
            <v>Creative Services - prod/collatal</v>
          </cell>
        </row>
        <row r="746">
          <cell r="B746">
            <v>74152000</v>
          </cell>
          <cell r="C746" t="str">
            <v>Product Launches - virtual studio</v>
          </cell>
        </row>
        <row r="747">
          <cell r="B747">
            <v>74153000</v>
          </cell>
          <cell r="C747" t="str">
            <v>Product Launches - demo development</v>
          </cell>
        </row>
        <row r="748">
          <cell r="B748">
            <v>74154000</v>
          </cell>
          <cell r="C748" t="str">
            <v>Product Launches - I H S support</v>
          </cell>
        </row>
        <row r="749">
          <cell r="B749">
            <v>74155000</v>
          </cell>
          <cell r="C749" t="str">
            <v>Creative Services - tech sample kits</v>
          </cell>
        </row>
        <row r="750">
          <cell r="B750">
            <v>74156000</v>
          </cell>
          <cell r="C750" t="str">
            <v>Product Launches - Windows 98</v>
          </cell>
        </row>
        <row r="751">
          <cell r="B751">
            <v>74157000</v>
          </cell>
          <cell r="C751" t="str">
            <v>Product Launches - Rage 128</v>
          </cell>
        </row>
        <row r="752">
          <cell r="B752">
            <v>74158000</v>
          </cell>
          <cell r="C752" t="str">
            <v>Product Launches - R200</v>
          </cell>
        </row>
        <row r="753">
          <cell r="B753">
            <v>74158100</v>
          </cell>
          <cell r="C753" t="str">
            <v>Product Launches - R200 Demo</v>
          </cell>
        </row>
        <row r="754">
          <cell r="B754">
            <v>74158200</v>
          </cell>
          <cell r="C754" t="str">
            <v>Product Launches - R200 Agency</v>
          </cell>
        </row>
        <row r="755">
          <cell r="B755">
            <v>74159000</v>
          </cell>
          <cell r="C755" t="str">
            <v>Product Launches - co-marketing supporting</v>
          </cell>
        </row>
        <row r="756">
          <cell r="B756">
            <v>74160000</v>
          </cell>
          <cell r="C756" t="str">
            <v>Product Launches - Demo Rage 6</v>
          </cell>
        </row>
        <row r="757">
          <cell r="B757">
            <v>74161000</v>
          </cell>
          <cell r="C757" t="str">
            <v>Product Launches - R300</v>
          </cell>
        </row>
        <row r="758">
          <cell r="B758">
            <v>74161100</v>
          </cell>
          <cell r="C758" t="str">
            <v>Product Launches - R300 Demo</v>
          </cell>
        </row>
        <row r="759">
          <cell r="B759">
            <v>74162000</v>
          </cell>
          <cell r="C759" t="str">
            <v>Product Launches - Misc</v>
          </cell>
        </row>
        <row r="760">
          <cell r="B760">
            <v>74163000</v>
          </cell>
          <cell r="C760" t="str">
            <v>Workstation marketing launch</v>
          </cell>
        </row>
        <row r="761">
          <cell r="B761">
            <v>74164000</v>
          </cell>
          <cell r="C761" t="str">
            <v>Product Launches - R400</v>
          </cell>
        </row>
        <row r="762">
          <cell r="B762">
            <v>74165000</v>
          </cell>
          <cell r="C762" t="str">
            <v>Product Launches - M10</v>
          </cell>
        </row>
        <row r="763">
          <cell r="B763">
            <v>74166000</v>
          </cell>
          <cell r="C763" t="str">
            <v>Product Launches- APAC</v>
          </cell>
        </row>
        <row r="764">
          <cell r="B764">
            <v>74167000</v>
          </cell>
          <cell r="C764" t="str">
            <v>Product Launches- RS300</v>
          </cell>
        </row>
        <row r="765">
          <cell r="B765">
            <v>74168000</v>
          </cell>
          <cell r="C765" t="str">
            <v>Product Launches - Imageon</v>
          </cell>
        </row>
        <row r="766">
          <cell r="B766">
            <v>74169000</v>
          </cell>
          <cell r="C766" t="str">
            <v>Product Launches - Desktop Chip 3 - R600</v>
          </cell>
        </row>
        <row r="767">
          <cell r="B767">
            <v>74169100</v>
          </cell>
          <cell r="C767" t="str">
            <v>Product Launches - R520</v>
          </cell>
        </row>
        <row r="768">
          <cell r="B768">
            <v>74169200</v>
          </cell>
          <cell r="C768" t="str">
            <v>Product Launches - R580</v>
          </cell>
        </row>
        <row r="769">
          <cell r="B769">
            <v>74170000</v>
          </cell>
          <cell r="C769" t="str">
            <v>Direct mail</v>
          </cell>
        </row>
        <row r="770">
          <cell r="B770">
            <v>74171000</v>
          </cell>
          <cell r="C770" t="str">
            <v>Direct mks-creative</v>
          </cell>
        </row>
        <row r="771">
          <cell r="B771">
            <v>74172000</v>
          </cell>
          <cell r="C771" t="str">
            <v>Direct mks-production</v>
          </cell>
        </row>
        <row r="772">
          <cell r="B772">
            <v>74173000</v>
          </cell>
          <cell r="C772" t="str">
            <v>Direct mks-fulfilment</v>
          </cell>
        </row>
        <row r="773">
          <cell r="B773">
            <v>74174000</v>
          </cell>
          <cell r="C773" t="str">
            <v>Direct mks-DB development</v>
          </cell>
        </row>
        <row r="774">
          <cell r="B774">
            <v>74175000</v>
          </cell>
          <cell r="C774" t="str">
            <v>Direct mks-DB maintenance</v>
          </cell>
        </row>
        <row r="775">
          <cell r="B775">
            <v>74180000</v>
          </cell>
          <cell r="C775" t="str">
            <v>EDM upgrade program costs</v>
          </cell>
        </row>
        <row r="776">
          <cell r="B776">
            <v>74181000</v>
          </cell>
          <cell r="C776" t="str">
            <v>IMS upgrade program costs</v>
          </cell>
        </row>
        <row r="777">
          <cell r="B777">
            <v>74190000</v>
          </cell>
          <cell r="C777" t="str">
            <v>Creative Services - Misc Artwork</v>
          </cell>
        </row>
        <row r="778">
          <cell r="B778">
            <v>74200000</v>
          </cell>
          <cell r="C778" t="str">
            <v>ISV mks - collaterals/oths</v>
          </cell>
        </row>
        <row r="779">
          <cell r="B779">
            <v>74201000</v>
          </cell>
          <cell r="C779" t="str">
            <v>ISV mks - boot camps</v>
          </cell>
        </row>
        <row r="780">
          <cell r="B780">
            <v>74202000</v>
          </cell>
          <cell r="C780" t="str">
            <v>ISV mks - NABS</v>
          </cell>
        </row>
        <row r="781">
          <cell r="B781">
            <v>74203000</v>
          </cell>
          <cell r="C781" t="str">
            <v>ISV mks - CES</v>
          </cell>
        </row>
        <row r="782">
          <cell r="B782">
            <v>74204000</v>
          </cell>
          <cell r="C782" t="str">
            <v>ISV mks - sponsership-prog sup</v>
          </cell>
        </row>
        <row r="783">
          <cell r="B783">
            <v>74205000</v>
          </cell>
          <cell r="C783" t="str">
            <v>ISV mks - user group mks - Mac</v>
          </cell>
        </row>
        <row r="784">
          <cell r="B784">
            <v>74206000</v>
          </cell>
          <cell r="C784" t="str">
            <v>ISV mks - user group mks - PC's</v>
          </cell>
        </row>
        <row r="785">
          <cell r="B785">
            <v>74207000</v>
          </cell>
          <cell r="C785" t="str">
            <v>Co-marketing initiatives - sponsorships</v>
          </cell>
        </row>
        <row r="786">
          <cell r="B786">
            <v>74208000</v>
          </cell>
          <cell r="C786" t="str">
            <v>ISV mks - New Programs</v>
          </cell>
        </row>
        <row r="787">
          <cell r="B787">
            <v>74209000</v>
          </cell>
          <cell r="C787" t="str">
            <v>Mkts - Sponsership - Gstar (Korea)</v>
          </cell>
        </row>
        <row r="788">
          <cell r="B788">
            <v>74221000</v>
          </cell>
          <cell r="C788" t="str">
            <v>Visual tech demo group - capital</v>
          </cell>
        </row>
        <row r="789">
          <cell r="B789">
            <v>74222000</v>
          </cell>
          <cell r="C789" t="str">
            <v>Visual tech demo group - operational</v>
          </cell>
        </row>
        <row r="790">
          <cell r="B790">
            <v>74400000</v>
          </cell>
          <cell r="C790" t="str">
            <v>Co-op mks - 2%</v>
          </cell>
        </row>
        <row r="791">
          <cell r="B791">
            <v>74401000</v>
          </cell>
          <cell r="C791" t="str">
            <v>Channel Advertising</v>
          </cell>
        </row>
        <row r="792">
          <cell r="B792">
            <v>74402000</v>
          </cell>
          <cell r="C792" t="str">
            <v>Co-op mks - retail</v>
          </cell>
        </row>
        <row r="793">
          <cell r="B793">
            <v>74402100</v>
          </cell>
          <cell r="C793" t="str">
            <v>Co-op mks - retail 3%</v>
          </cell>
        </row>
        <row r="794">
          <cell r="B794">
            <v>74403000</v>
          </cell>
          <cell r="C794" t="str">
            <v>Co-op mks - dist</v>
          </cell>
        </row>
        <row r="795">
          <cell r="B795">
            <v>74404000</v>
          </cell>
          <cell r="C795" t="str">
            <v>Coop - catalogue advertising (5%)</v>
          </cell>
        </row>
        <row r="796">
          <cell r="B796">
            <v>74404100</v>
          </cell>
          <cell r="C796" t="str">
            <v>Coop - catalogue advertising</v>
          </cell>
        </row>
        <row r="797">
          <cell r="B797">
            <v>74420000</v>
          </cell>
          <cell r="C797" t="str">
            <v>Competitive SWAT campaigns</v>
          </cell>
        </row>
        <row r="798">
          <cell r="B798">
            <v>74500000</v>
          </cell>
          <cell r="C798" t="str">
            <v>Price protection credits</v>
          </cell>
        </row>
        <row r="799">
          <cell r="B799">
            <v>74700000</v>
          </cell>
          <cell r="C799" t="str">
            <v>Sales rebates - Dist</v>
          </cell>
        </row>
        <row r="800">
          <cell r="B800">
            <v>74701000</v>
          </cell>
          <cell r="C800" t="str">
            <v>Sales rebates - Hot Summer</v>
          </cell>
        </row>
        <row r="801">
          <cell r="B801">
            <v>74702000</v>
          </cell>
          <cell r="C801" t="str">
            <v>Sales rebates - upgrade progm</v>
          </cell>
        </row>
        <row r="802">
          <cell r="B802">
            <v>74703000</v>
          </cell>
          <cell r="C802" t="str">
            <v>Sales rebates - Window 98</v>
          </cell>
        </row>
        <row r="803">
          <cell r="B803">
            <v>74704000</v>
          </cell>
          <cell r="C803" t="str">
            <v>Sales rebates - Mac royalty</v>
          </cell>
        </row>
        <row r="804">
          <cell r="B804">
            <v>74705000</v>
          </cell>
          <cell r="C804" t="str">
            <v>Sales rebates - Mails in</v>
          </cell>
        </row>
        <row r="805">
          <cell r="B805">
            <v>74730000</v>
          </cell>
          <cell r="C805" t="str">
            <v>Sales rebates - OEM</v>
          </cell>
        </row>
        <row r="806">
          <cell r="B806">
            <v>74731000</v>
          </cell>
          <cell r="C806" t="str">
            <v>Sales rebates - others</v>
          </cell>
        </row>
        <row r="807">
          <cell r="B807">
            <v>74750000</v>
          </cell>
          <cell r="C807" t="str">
            <v>Mail-In rebates - Computer City</v>
          </cell>
        </row>
        <row r="808">
          <cell r="B808">
            <v>74751000</v>
          </cell>
          <cell r="C808" t="str">
            <v>Mail-In rebates - ATI shows</v>
          </cell>
        </row>
        <row r="809">
          <cell r="B809">
            <v>74800000</v>
          </cell>
          <cell r="C809" t="str">
            <v>Mks discretionary fund - catalogue</v>
          </cell>
        </row>
        <row r="810">
          <cell r="B810">
            <v>74801000</v>
          </cell>
          <cell r="C810" t="str">
            <v>Mks discretionary fund - retail</v>
          </cell>
        </row>
        <row r="811">
          <cell r="B811">
            <v>74802000</v>
          </cell>
          <cell r="C811" t="str">
            <v>Mks discretionary fund - mks rebate</v>
          </cell>
        </row>
        <row r="812">
          <cell r="B812">
            <v>74802100</v>
          </cell>
          <cell r="C812" t="str">
            <v>SI-MDF/SI Partner Program</v>
          </cell>
        </row>
        <row r="813">
          <cell r="B813">
            <v>74802200</v>
          </cell>
          <cell r="C813" t="str">
            <v>Mks discretionary fund - channel event</v>
          </cell>
        </row>
        <row r="814">
          <cell r="B814">
            <v>74802300</v>
          </cell>
          <cell r="C814" t="str">
            <v>Mks discretionary fund - channel training</v>
          </cell>
        </row>
        <row r="815">
          <cell r="B815">
            <v>74802400</v>
          </cell>
          <cell r="C815" t="str">
            <v>Mks discretionary fund - channel program</v>
          </cell>
        </row>
        <row r="816">
          <cell r="B816">
            <v>74802500</v>
          </cell>
          <cell r="C816" t="str">
            <v>Mks discretionary fund - US</v>
          </cell>
        </row>
        <row r="817">
          <cell r="B817">
            <v>74802600</v>
          </cell>
          <cell r="C817" t="str">
            <v>Mks discretionary fund - Canadian</v>
          </cell>
        </row>
        <row r="818">
          <cell r="B818">
            <v>74802700</v>
          </cell>
          <cell r="C818" t="str">
            <v>Mks discretionary fund - Latin America</v>
          </cell>
        </row>
        <row r="819">
          <cell r="B819">
            <v>74802800</v>
          </cell>
          <cell r="C819" t="str">
            <v>Channel Telemarketing Program</v>
          </cell>
        </row>
        <row r="820">
          <cell r="B820">
            <v>74803000</v>
          </cell>
          <cell r="C820" t="str">
            <v>Channel Distribution Program</v>
          </cell>
        </row>
        <row r="821">
          <cell r="B821">
            <v>74820000</v>
          </cell>
          <cell r="C821" t="str">
            <v>Channel promotion - dist</v>
          </cell>
        </row>
        <row r="822">
          <cell r="B822">
            <v>74820100</v>
          </cell>
          <cell r="C822" t="str">
            <v>Channel communications</v>
          </cell>
        </row>
        <row r="823">
          <cell r="B823">
            <v>74820110</v>
          </cell>
          <cell r="C823" t="str">
            <v>Channel Contractors</v>
          </cell>
        </row>
        <row r="824">
          <cell r="B824">
            <v>74820200</v>
          </cell>
          <cell r="C824" t="str">
            <v>Educational / academic channel</v>
          </cell>
        </row>
        <row r="825">
          <cell r="B825">
            <v>74820300</v>
          </cell>
          <cell r="C825" t="str">
            <v>Promotional giveaway</v>
          </cell>
        </row>
        <row r="826">
          <cell r="B826">
            <v>74820310</v>
          </cell>
          <cell r="C826" t="str">
            <v>Sell Through Promotion</v>
          </cell>
        </row>
        <row r="827">
          <cell r="B827">
            <v>74820400</v>
          </cell>
          <cell r="C827" t="str">
            <v>CPP for ATI Logo</v>
          </cell>
        </row>
        <row r="828">
          <cell r="B828">
            <v>74820500</v>
          </cell>
          <cell r="C828" t="str">
            <v>Literature fulfillment</v>
          </cell>
        </row>
        <row r="829">
          <cell r="B829">
            <v>74820600</v>
          </cell>
          <cell r="C829" t="str">
            <v>Var vision</v>
          </cell>
        </row>
        <row r="830">
          <cell r="B830">
            <v>74820700</v>
          </cell>
          <cell r="C830" t="str">
            <v>Channel research</v>
          </cell>
        </row>
        <row r="831">
          <cell r="B831">
            <v>74820800</v>
          </cell>
          <cell r="C831" t="str">
            <v>Marketing support items</v>
          </cell>
        </row>
        <row r="832">
          <cell r="B832">
            <v>74820900</v>
          </cell>
          <cell r="C832" t="str">
            <v>Marketing exp - MCG</v>
          </cell>
        </row>
        <row r="833">
          <cell r="B833">
            <v>74821000</v>
          </cell>
          <cell r="C833" t="str">
            <v>Other non - specific</v>
          </cell>
        </row>
        <row r="834">
          <cell r="B834">
            <v>74821100</v>
          </cell>
          <cell r="C834" t="str">
            <v>Marketing expenses - others</v>
          </cell>
        </row>
        <row r="835">
          <cell r="B835">
            <v>74821200</v>
          </cell>
          <cell r="C835" t="str">
            <v>Royalties exp clearing</v>
          </cell>
        </row>
        <row r="836">
          <cell r="B836">
            <v>74821300</v>
          </cell>
          <cell r="C836" t="str">
            <v>DVD fulfillment program (expenses account)</v>
          </cell>
        </row>
        <row r="837">
          <cell r="B837">
            <v>74821400</v>
          </cell>
          <cell r="C837" t="str">
            <v>DFI marketing</v>
          </cell>
        </row>
        <row r="838">
          <cell r="B838">
            <v>74822000</v>
          </cell>
          <cell r="C838" t="str">
            <v>Printing</v>
          </cell>
        </row>
        <row r="839">
          <cell r="B839">
            <v>74830000</v>
          </cell>
          <cell r="C839" t="str">
            <v>Sales promotion - dist</v>
          </cell>
        </row>
        <row r="840">
          <cell r="B840">
            <v>74831000</v>
          </cell>
          <cell r="C840" t="str">
            <v>Discretionary channel mkts</v>
          </cell>
        </row>
        <row r="841">
          <cell r="B841">
            <v>74840000</v>
          </cell>
          <cell r="C841" t="str">
            <v>Tech data channel mkts. exp</v>
          </cell>
        </row>
        <row r="842">
          <cell r="B842">
            <v>74841000</v>
          </cell>
          <cell r="C842" t="str">
            <v>Future shop marketing exp</v>
          </cell>
        </row>
        <row r="843">
          <cell r="B843">
            <v>74842000</v>
          </cell>
          <cell r="C843" t="str">
            <v>Complimentary products</v>
          </cell>
        </row>
        <row r="844">
          <cell r="B844">
            <v>74843000</v>
          </cell>
          <cell r="C844" t="str">
            <v>Customer satisfaction</v>
          </cell>
        </row>
        <row r="845">
          <cell r="B845">
            <v>74851100</v>
          </cell>
          <cell r="C845" t="str">
            <v>Commission - Spanish office</v>
          </cell>
        </row>
        <row r="846">
          <cell r="B846">
            <v>74851200</v>
          </cell>
          <cell r="C846" t="str">
            <v>Commission - West Associates</v>
          </cell>
        </row>
        <row r="847">
          <cell r="B847">
            <v>74851300</v>
          </cell>
          <cell r="C847" t="str">
            <v>Commission - Rep-It</v>
          </cell>
        </row>
        <row r="848">
          <cell r="B848">
            <v>74860000</v>
          </cell>
          <cell r="C848" t="str">
            <v>Mks discretionary fund - OEM</v>
          </cell>
        </row>
        <row r="849">
          <cell r="B849">
            <v>74861000</v>
          </cell>
          <cell r="C849" t="str">
            <v>Dell co-marketing oppunitunity</v>
          </cell>
        </row>
        <row r="850">
          <cell r="B850">
            <v>75000000</v>
          </cell>
          <cell r="C850" t="str">
            <v>Bad debt expenses</v>
          </cell>
        </row>
        <row r="851">
          <cell r="B851">
            <v>75001000</v>
          </cell>
          <cell r="C851" t="str">
            <v>Bad debt recovered</v>
          </cell>
        </row>
        <row r="852">
          <cell r="B852">
            <v>75050000</v>
          </cell>
          <cell r="C852" t="str">
            <v>Misc sales exp - AR adj</v>
          </cell>
        </row>
        <row r="853">
          <cell r="B853">
            <v>75051000</v>
          </cell>
          <cell r="C853" t="str">
            <v>Collection expenses</v>
          </cell>
        </row>
        <row r="854">
          <cell r="B854">
            <v>75060000</v>
          </cell>
          <cell r="C854" t="str">
            <v>Warranty reserve</v>
          </cell>
        </row>
        <row r="855">
          <cell r="B855">
            <v>75070000</v>
          </cell>
          <cell r="C855" t="str">
            <v>Superstore - RMA</v>
          </cell>
        </row>
        <row r="856">
          <cell r="B856">
            <v>75080000</v>
          </cell>
          <cell r="C856" t="str">
            <v>Purchases discounts</v>
          </cell>
        </row>
        <row r="857">
          <cell r="B857">
            <v>75090000</v>
          </cell>
          <cell r="C857" t="str">
            <v>Cash discounts allowed</v>
          </cell>
        </row>
        <row r="858">
          <cell r="B858">
            <v>75091000</v>
          </cell>
          <cell r="C858" t="str">
            <v>P.O. cancellation charge</v>
          </cell>
        </row>
        <row r="859">
          <cell r="B859">
            <v>75092000</v>
          </cell>
          <cell r="C859" t="str">
            <v>Cash discount - not taken</v>
          </cell>
        </row>
        <row r="860">
          <cell r="B860">
            <v>76501000</v>
          </cell>
          <cell r="C860" t="str">
            <v>Cash disc received</v>
          </cell>
        </row>
        <row r="861">
          <cell r="B861">
            <v>76502000</v>
          </cell>
          <cell r="C861" t="str">
            <v>Incidental pur costs</v>
          </cell>
        </row>
        <row r="862">
          <cell r="B862">
            <v>76503000</v>
          </cell>
          <cell r="C862" t="str">
            <v>Customs,duties &amp; import chg</v>
          </cell>
        </row>
        <row r="863">
          <cell r="B863">
            <v>76510000</v>
          </cell>
          <cell r="C863" t="str">
            <v>Salaries - sales</v>
          </cell>
        </row>
        <row r="864">
          <cell r="B864">
            <v>76511000</v>
          </cell>
          <cell r="C864" t="str">
            <v>Salaries - tech</v>
          </cell>
        </row>
        <row r="865">
          <cell r="B865">
            <v>76512000</v>
          </cell>
          <cell r="C865" t="str">
            <v>Salaries - admin</v>
          </cell>
        </row>
        <row r="866">
          <cell r="B866">
            <v>76512100</v>
          </cell>
          <cell r="C866" t="str">
            <v>Maternity Leave</v>
          </cell>
        </row>
        <row r="867">
          <cell r="B867">
            <v>76512200</v>
          </cell>
          <cell r="C867" t="str">
            <v>Handicapped Employee</v>
          </cell>
        </row>
        <row r="868">
          <cell r="B868">
            <v>76513000</v>
          </cell>
          <cell r="C868" t="str">
            <v>Part-time employees</v>
          </cell>
        </row>
        <row r="869">
          <cell r="B869">
            <v>76514000</v>
          </cell>
          <cell r="C869" t="str">
            <v>Part-time employees payroll tax</v>
          </cell>
        </row>
        <row r="870">
          <cell r="B870">
            <v>76515000</v>
          </cell>
          <cell r="C870" t="str">
            <v>Social security and welfare</v>
          </cell>
        </row>
        <row r="871">
          <cell r="B871">
            <v>76515110</v>
          </cell>
          <cell r="C871" t="str">
            <v>charge to UK Vol. contribution</v>
          </cell>
        </row>
        <row r="872">
          <cell r="B872">
            <v>76518000</v>
          </cell>
          <cell r="C872" t="str">
            <v>Social insurance agst occupational hazards</v>
          </cell>
        </row>
        <row r="873">
          <cell r="B873">
            <v>76519000</v>
          </cell>
          <cell r="C873" t="str">
            <v>Voluntary contributions, tax exempt</v>
          </cell>
        </row>
        <row r="874">
          <cell r="B874">
            <v>76519100</v>
          </cell>
          <cell r="C874" t="str">
            <v>Voluntary social contributions (taxable)</v>
          </cell>
        </row>
        <row r="875">
          <cell r="B875">
            <v>76520000</v>
          </cell>
          <cell r="C875" t="str">
            <v>Direct insurance life risk benefit</v>
          </cell>
        </row>
        <row r="876">
          <cell r="B876">
            <v>76520100</v>
          </cell>
          <cell r="C876" t="str">
            <v>Insurance Compensation</v>
          </cell>
        </row>
        <row r="877">
          <cell r="B877">
            <v>76525000</v>
          </cell>
          <cell r="C877" t="str">
            <v>Contributions</v>
          </cell>
        </row>
        <row r="878">
          <cell r="B878">
            <v>76525100</v>
          </cell>
          <cell r="C878" t="str">
            <v>Contributed Capital Formation</v>
          </cell>
        </row>
        <row r="879">
          <cell r="B879">
            <v>76530000</v>
          </cell>
          <cell r="C879" t="str">
            <v>Dep'n-intang asset</v>
          </cell>
        </row>
        <row r="880">
          <cell r="B880">
            <v>76531000</v>
          </cell>
          <cell r="C880" t="str">
            <v>Dep'n - fixed asset</v>
          </cell>
        </row>
        <row r="881">
          <cell r="B881">
            <v>76532000</v>
          </cell>
          <cell r="C881" t="str">
            <v>Purchase leasing</v>
          </cell>
        </row>
        <row r="882">
          <cell r="B882">
            <v>76533000</v>
          </cell>
          <cell r="C882" t="str">
            <v>Immediate write-off for assets of low value</v>
          </cell>
        </row>
        <row r="883">
          <cell r="B883">
            <v>76533100</v>
          </cell>
          <cell r="C883" t="str">
            <v>Asset bookvalue gain</v>
          </cell>
        </row>
        <row r="884">
          <cell r="B884">
            <v>76534000</v>
          </cell>
          <cell r="C884" t="str">
            <v>Leasing</v>
          </cell>
        </row>
        <row r="885">
          <cell r="B885">
            <v>76550000</v>
          </cell>
          <cell r="C885" t="str">
            <v>Additional operating expenses</v>
          </cell>
        </row>
        <row r="886">
          <cell r="B886">
            <v>76551000</v>
          </cell>
          <cell r="C886" t="str">
            <v>Other operating expenses</v>
          </cell>
        </row>
        <row r="887">
          <cell r="B887">
            <v>76552000</v>
          </cell>
          <cell r="C887" t="str">
            <v>Office Space expense</v>
          </cell>
        </row>
        <row r="888">
          <cell r="B888">
            <v>76553000</v>
          </cell>
          <cell r="C888" t="str">
            <v>Maintenance - office space</v>
          </cell>
        </row>
        <row r="889">
          <cell r="B889">
            <v>76554000</v>
          </cell>
          <cell r="C889" t="str">
            <v>Maintenance - F&amp;E</v>
          </cell>
        </row>
        <row r="890">
          <cell r="B890">
            <v>76555000</v>
          </cell>
          <cell r="C890" t="str">
            <v>Other sundries - UK</v>
          </cell>
        </row>
        <row r="891">
          <cell r="B891">
            <v>76560000</v>
          </cell>
          <cell r="C891" t="str">
            <v>Auto insurance</v>
          </cell>
        </row>
        <row r="892">
          <cell r="B892">
            <v>76561000</v>
          </cell>
          <cell r="C892" t="str">
            <v>Operating auto exp</v>
          </cell>
        </row>
        <row r="893">
          <cell r="B893">
            <v>76562000</v>
          </cell>
          <cell r="C893" t="str">
            <v>Auto repairs</v>
          </cell>
        </row>
        <row r="894">
          <cell r="B894">
            <v>76563000</v>
          </cell>
          <cell r="C894" t="str">
            <v>Third-party motor vehicles</v>
          </cell>
        </row>
        <row r="895">
          <cell r="B895">
            <v>76564000</v>
          </cell>
          <cell r="C895" t="str">
            <v>Auto leases</v>
          </cell>
        </row>
        <row r="896">
          <cell r="B896">
            <v>76565000</v>
          </cell>
          <cell r="C896" t="str">
            <v>Other auto expenses</v>
          </cell>
        </row>
        <row r="897">
          <cell r="B897">
            <v>76566000</v>
          </cell>
          <cell r="C897" t="str">
            <v>Other Social Security Contribution</v>
          </cell>
        </row>
        <row r="898">
          <cell r="B898">
            <v>76566100</v>
          </cell>
          <cell r="C898" t="str">
            <v>Contributions/donation to religious/community use</v>
          </cell>
        </row>
        <row r="899">
          <cell r="B899">
            <v>76566200</v>
          </cell>
          <cell r="C899" t="str">
            <v>creditable Solidaritatszuschlag on Kapitalertragst</v>
          </cell>
        </row>
        <row r="900">
          <cell r="B900">
            <v>76570000</v>
          </cell>
          <cell r="C900" t="str">
            <v>Advertising exp</v>
          </cell>
        </row>
        <row r="901">
          <cell r="B901">
            <v>76571000</v>
          </cell>
          <cell r="C901" t="str">
            <v>Advertising international</v>
          </cell>
        </row>
        <row r="902">
          <cell r="B902">
            <v>76572000</v>
          </cell>
          <cell r="C902" t="str">
            <v>Reseller sup-mat</v>
          </cell>
        </row>
        <row r="903">
          <cell r="B903">
            <v>76572100</v>
          </cell>
          <cell r="C903" t="str">
            <v>Localisation</v>
          </cell>
        </row>
        <row r="904">
          <cell r="B904">
            <v>76572200</v>
          </cell>
          <cell r="C904" t="str">
            <v>Translations</v>
          </cell>
        </row>
        <row r="905">
          <cell r="B905">
            <v>76573000</v>
          </cell>
          <cell r="C905" t="str">
            <v>Channel mkt fund</v>
          </cell>
        </row>
        <row r="906">
          <cell r="B906">
            <v>76574000</v>
          </cell>
          <cell r="C906" t="str">
            <v>Conf-guest,PR</v>
          </cell>
        </row>
        <row r="907">
          <cell r="B907">
            <v>76575000</v>
          </cell>
          <cell r="C907" t="str">
            <v>Artwork, film, &amp; production</v>
          </cell>
        </row>
        <row r="908">
          <cell r="B908">
            <v>76575100</v>
          </cell>
          <cell r="C908" t="str">
            <v>Cust incentive trip</v>
          </cell>
        </row>
        <row r="909">
          <cell r="B909">
            <v>76576000</v>
          </cell>
          <cell r="C909" t="str">
            <v>IT Forum - Paris</v>
          </cell>
        </row>
        <row r="910">
          <cell r="B910">
            <v>76577100</v>
          </cell>
          <cell r="C910" t="str">
            <v>AFP - Posters</v>
          </cell>
        </row>
        <row r="911">
          <cell r="B911">
            <v>76577200</v>
          </cell>
          <cell r="C911" t="str">
            <v>AFP - Family brochures/datasheets</v>
          </cell>
        </row>
        <row r="912">
          <cell r="B912">
            <v>76577300</v>
          </cell>
          <cell r="C912" t="str">
            <v>AFP - Advertising</v>
          </cell>
        </row>
        <row r="913">
          <cell r="B913">
            <v>76577400</v>
          </cell>
          <cell r="C913" t="str">
            <v>AFP - Giftboxes</v>
          </cell>
        </row>
        <row r="914">
          <cell r="B914">
            <v>76577500</v>
          </cell>
          <cell r="C914" t="str">
            <v>P - Posters</v>
          </cell>
        </row>
        <row r="915">
          <cell r="B915">
            <v>76577600</v>
          </cell>
          <cell r="C915" t="str">
            <v>P - Giftboxes</v>
          </cell>
        </row>
        <row r="916">
          <cell r="B916">
            <v>76577700</v>
          </cell>
          <cell r="C916" t="str">
            <v>P - Others</v>
          </cell>
        </row>
        <row r="917">
          <cell r="B917">
            <v>76580000</v>
          </cell>
          <cell r="C917" t="str">
            <v>Consultant-East.Eur</v>
          </cell>
        </row>
        <row r="918">
          <cell r="B918">
            <v>76590000</v>
          </cell>
          <cell r="C918" t="str">
            <v>Complementary prod</v>
          </cell>
        </row>
        <row r="919">
          <cell r="B919">
            <v>76600000</v>
          </cell>
          <cell r="C919" t="str">
            <v>Comtek-moscow</v>
          </cell>
        </row>
        <row r="920">
          <cell r="B920">
            <v>76601000</v>
          </cell>
          <cell r="C920" t="str">
            <v>Tradeshow - gen</v>
          </cell>
        </row>
        <row r="921">
          <cell r="B921">
            <v>76602000</v>
          </cell>
          <cell r="C921" t="str">
            <v>Trdshow participat'n</v>
          </cell>
        </row>
        <row r="922">
          <cell r="B922">
            <v>76620000</v>
          </cell>
          <cell r="C922" t="str">
            <v>Personnel exp</v>
          </cell>
        </row>
        <row r="923">
          <cell r="B923">
            <v>76620100</v>
          </cell>
          <cell r="C923" t="str">
            <v>Compensation in damage</v>
          </cell>
        </row>
        <row r="924">
          <cell r="B924">
            <v>76620200</v>
          </cell>
          <cell r="C924" t="str">
            <v>Itemized allowance for bad debts</v>
          </cell>
        </row>
        <row r="925">
          <cell r="B925">
            <v>76620300</v>
          </cell>
          <cell r="C925" t="str">
            <v>Losses on receivables</v>
          </cell>
        </row>
        <row r="926">
          <cell r="B926">
            <v>76621000</v>
          </cell>
          <cell r="C926" t="str">
            <v>Bus gift &lt; DM75</v>
          </cell>
        </row>
        <row r="927">
          <cell r="B927">
            <v>76622000</v>
          </cell>
          <cell r="C927" t="str">
            <v>Bus gift &gt; DM75</v>
          </cell>
        </row>
        <row r="928">
          <cell r="B928">
            <v>76623000</v>
          </cell>
          <cell r="C928" t="str">
            <v>Representation exp</v>
          </cell>
        </row>
        <row r="929">
          <cell r="B929">
            <v>76624000</v>
          </cell>
          <cell r="C929" t="str">
            <v>Non deduct bus exp</v>
          </cell>
        </row>
        <row r="930">
          <cell r="B930">
            <v>76624100</v>
          </cell>
          <cell r="C930" t="str">
            <v>Entertainment not tax deductible</v>
          </cell>
        </row>
        <row r="931">
          <cell r="B931">
            <v>76625000</v>
          </cell>
          <cell r="C931" t="str">
            <v>Travel Expenses</v>
          </cell>
        </row>
        <row r="932">
          <cell r="B932">
            <v>76630000</v>
          </cell>
          <cell r="C932" t="str">
            <v>Travel daily allowance 12.3%</v>
          </cell>
        </row>
        <row r="933">
          <cell r="B933">
            <v>76631000</v>
          </cell>
          <cell r="C933" t="str">
            <v>Travel daily allowance 13.1%</v>
          </cell>
        </row>
        <row r="934">
          <cell r="B934">
            <v>76631100</v>
          </cell>
          <cell r="C934" t="str">
            <v>Travel daily allowance UK</v>
          </cell>
        </row>
        <row r="935">
          <cell r="B935">
            <v>76632000</v>
          </cell>
          <cell r="C935" t="str">
            <v>Mileage all new 8.7%</v>
          </cell>
        </row>
        <row r="936">
          <cell r="B936">
            <v>76632100</v>
          </cell>
          <cell r="C936" t="str">
            <v>Mileage allowance 8.2%</v>
          </cell>
        </row>
        <row r="937">
          <cell r="B937">
            <v>76632200</v>
          </cell>
          <cell r="C937" t="str">
            <v>Mileage allowance UK</v>
          </cell>
        </row>
        <row r="938">
          <cell r="B938">
            <v>76632300</v>
          </cell>
          <cell r="C938" t="str">
            <v>Mileage allowance France</v>
          </cell>
        </row>
        <row r="939">
          <cell r="B939">
            <v>76632400</v>
          </cell>
          <cell r="C939" t="str">
            <v>Travel Expense - Flat Rate</v>
          </cell>
        </row>
        <row r="940">
          <cell r="B940">
            <v>76632500</v>
          </cell>
          <cell r="C940" t="str">
            <v>Hotel-Germany</v>
          </cell>
        </row>
        <row r="941">
          <cell r="B941">
            <v>76640000</v>
          </cell>
          <cell r="C941" t="str">
            <v>Transport cost</v>
          </cell>
        </row>
        <row r="942">
          <cell r="B942">
            <v>76641000</v>
          </cell>
          <cell r="C942" t="str">
            <v>Equipment disposal expense</v>
          </cell>
        </row>
        <row r="943">
          <cell r="B943">
            <v>76650000</v>
          </cell>
          <cell r="C943" t="str">
            <v>Warehouse exp</v>
          </cell>
        </row>
        <row r="944">
          <cell r="B944">
            <v>76655000</v>
          </cell>
          <cell r="C944" t="str">
            <v>Outside exp</v>
          </cell>
        </row>
        <row r="945">
          <cell r="B945">
            <v>76660000</v>
          </cell>
          <cell r="C945" t="str">
            <v>Telephone - mobile</v>
          </cell>
        </row>
        <row r="946">
          <cell r="B946">
            <v>76661000</v>
          </cell>
          <cell r="C946" t="str">
            <v>Other office supply exp</v>
          </cell>
        </row>
        <row r="947">
          <cell r="B947">
            <v>76680000</v>
          </cell>
          <cell r="C947" t="str">
            <v>Tax charges</v>
          </cell>
        </row>
        <row r="948">
          <cell r="B948">
            <v>76680100</v>
          </cell>
          <cell r="C948" t="str">
            <v>5.5% of corporate tax</v>
          </cell>
        </row>
        <row r="949">
          <cell r="B949">
            <v>76680200</v>
          </cell>
          <cell r="C949" t="str">
            <v>Trade tax</v>
          </cell>
        </row>
        <row r="950">
          <cell r="B950">
            <v>76681000</v>
          </cell>
          <cell r="C950" t="str">
            <v>Non monetary compensation (VAT 15%)</v>
          </cell>
        </row>
        <row r="951">
          <cell r="B951">
            <v>76682000</v>
          </cell>
          <cell r="C951" t="str">
            <v>Non monetary compensation (VAT 16%)</v>
          </cell>
        </row>
        <row r="952">
          <cell r="B952">
            <v>76683000</v>
          </cell>
          <cell r="C952" t="str">
            <v>Non-recoverable input tax</v>
          </cell>
        </row>
        <row r="953">
          <cell r="B953">
            <v>76684000</v>
          </cell>
          <cell r="C953" t="str">
            <v>Delinquency Charges</v>
          </cell>
        </row>
        <row r="954">
          <cell r="B954">
            <v>76685000</v>
          </cell>
          <cell r="C954" t="str">
            <v>Loss on accrual adjustment</v>
          </cell>
        </row>
        <row r="955">
          <cell r="B955">
            <v>76685100</v>
          </cell>
          <cell r="C955" t="str">
            <v>Gain on accural adjustment</v>
          </cell>
        </row>
        <row r="956">
          <cell r="B956">
            <v>76686000</v>
          </cell>
          <cell r="C956" t="str">
            <v>Witholding tax cap.</v>
          </cell>
        </row>
        <row r="957">
          <cell r="B957">
            <v>76687000</v>
          </cell>
          <cell r="C957" t="str">
            <v>Tax paymt prior years</v>
          </cell>
        </row>
        <row r="958">
          <cell r="B958">
            <v>76688000</v>
          </cell>
          <cell r="C958" t="str">
            <v>Commuting Expense - reimbursable</v>
          </cell>
        </row>
        <row r="959">
          <cell r="B959">
            <v>76689000</v>
          </cell>
          <cell r="C959" t="str">
            <v>Systems</v>
          </cell>
        </row>
        <row r="960">
          <cell r="B960">
            <v>76690000</v>
          </cell>
          <cell r="C960" t="str">
            <v>General allowance adjustment - GmbH</v>
          </cell>
        </row>
        <row r="961">
          <cell r="B961">
            <v>77000000</v>
          </cell>
          <cell r="C961" t="str">
            <v>Engineering &amp; design</v>
          </cell>
        </row>
        <row r="962">
          <cell r="B962">
            <v>77001000</v>
          </cell>
          <cell r="C962" t="str">
            <v>Engineering &amp; design - Ineligible for tax credit</v>
          </cell>
        </row>
        <row r="963">
          <cell r="B963">
            <v>77003000</v>
          </cell>
          <cell r="C963" t="str">
            <v>Pre-production Socket Boards</v>
          </cell>
        </row>
        <row r="964">
          <cell r="B964">
            <v>77004000</v>
          </cell>
          <cell r="C964" t="str">
            <v>Post-production Socket Boards</v>
          </cell>
        </row>
        <row r="965">
          <cell r="B965">
            <v>77005000</v>
          </cell>
          <cell r="C965" t="str">
            <v>Board sample</v>
          </cell>
        </row>
        <row r="966">
          <cell r="B966">
            <v>77005100</v>
          </cell>
          <cell r="C966" t="str">
            <v>Board sample - scrap</v>
          </cell>
        </row>
        <row r="967">
          <cell r="B967">
            <v>77015000</v>
          </cell>
          <cell r="C967" t="str">
            <v>Consumable tools &amp; supplies</v>
          </cell>
        </row>
        <row r="968">
          <cell r="B968">
            <v>77020000</v>
          </cell>
          <cell r="C968" t="str">
            <v>Product testing / certification</v>
          </cell>
        </row>
        <row r="969">
          <cell r="B969">
            <v>77021000</v>
          </cell>
          <cell r="C969" t="str">
            <v>Technical library</v>
          </cell>
        </row>
        <row r="970">
          <cell r="B970">
            <v>77030000</v>
          </cell>
          <cell r="C970" t="str">
            <v>Publishing</v>
          </cell>
        </row>
        <row r="971">
          <cell r="B971">
            <v>77040000</v>
          </cell>
          <cell r="C971" t="str">
            <v>Prototype - Others</v>
          </cell>
        </row>
        <row r="972">
          <cell r="B972">
            <v>77041000</v>
          </cell>
          <cell r="C972" t="str">
            <v>Prototype - Mask</v>
          </cell>
        </row>
        <row r="973">
          <cell r="B973">
            <v>77042000</v>
          </cell>
          <cell r="C973" t="str">
            <v>Prototype - Wafer</v>
          </cell>
        </row>
        <row r="974">
          <cell r="B974">
            <v>77043000</v>
          </cell>
          <cell r="C974" t="str">
            <v>Prototype - Burn-in Boards</v>
          </cell>
        </row>
        <row r="975">
          <cell r="B975">
            <v>77050000</v>
          </cell>
          <cell r="C975" t="str">
            <v>IP License fees</v>
          </cell>
        </row>
        <row r="976">
          <cell r="B976">
            <v>77051000</v>
          </cell>
          <cell r="C976" t="str">
            <v>CAD License fees</v>
          </cell>
        </row>
        <row r="977">
          <cell r="B977">
            <v>77060000</v>
          </cell>
          <cell r="C977" t="str">
            <v>Print and film services</v>
          </cell>
        </row>
        <row r="978">
          <cell r="B978">
            <v>77070000</v>
          </cell>
          <cell r="C978" t="str">
            <v>Localization services</v>
          </cell>
        </row>
        <row r="979">
          <cell r="B979">
            <v>77080000</v>
          </cell>
          <cell r="C979" t="str">
            <v>SIBYTE project amortisization</v>
          </cell>
        </row>
        <row r="980">
          <cell r="B980">
            <v>77090000</v>
          </cell>
          <cell r="C980" t="str">
            <v>Customer compensation</v>
          </cell>
        </row>
        <row r="981">
          <cell r="B981">
            <v>77091000</v>
          </cell>
          <cell r="C981" t="str">
            <v>Customer rework charges</v>
          </cell>
        </row>
        <row r="982">
          <cell r="B982">
            <v>77092000</v>
          </cell>
          <cell r="C982" t="str">
            <v>Engineering - scrap</v>
          </cell>
        </row>
        <row r="983">
          <cell r="B983">
            <v>77100000</v>
          </cell>
          <cell r="C983" t="str">
            <v>Investment tax credit</v>
          </cell>
        </row>
        <row r="984">
          <cell r="B984">
            <v>77101000</v>
          </cell>
          <cell r="C984" t="str">
            <v>US research credit</v>
          </cell>
        </row>
        <row r="985">
          <cell r="B985">
            <v>79000000</v>
          </cell>
          <cell r="C985" t="str">
            <v>Cycle count (reduction) exp</v>
          </cell>
        </row>
        <row r="986">
          <cell r="B986">
            <v>79001000</v>
          </cell>
          <cell r="C986" t="str">
            <v>Unplanned issue exp (unplniss)</v>
          </cell>
        </row>
        <row r="987">
          <cell r="B987">
            <v>79002000</v>
          </cell>
          <cell r="C987" t="str">
            <v>Adj (red'n) to stock (adjchrg)</v>
          </cell>
        </row>
        <row r="988">
          <cell r="B988">
            <v>79010000</v>
          </cell>
          <cell r="C988" t="str">
            <v>Inventory reserve</v>
          </cell>
        </row>
        <row r="989">
          <cell r="B989">
            <v>79011000</v>
          </cell>
          <cell r="C989" t="str">
            <v>Inventory scrap exp (MDR)</v>
          </cell>
        </row>
        <row r="990">
          <cell r="B990">
            <v>79012000</v>
          </cell>
          <cell r="C990" t="str">
            <v>Loss (Gain) on Sale of Inventory</v>
          </cell>
        </row>
        <row r="991">
          <cell r="B991">
            <v>79021100</v>
          </cell>
          <cell r="C991" t="str">
            <v>Hub freight in - Apple Singapore</v>
          </cell>
        </row>
        <row r="992">
          <cell r="B992">
            <v>79021200</v>
          </cell>
          <cell r="C992" t="str">
            <v>Hub freight in exp-Apple Sacramento</v>
          </cell>
        </row>
        <row r="993">
          <cell r="B993">
            <v>79021300</v>
          </cell>
          <cell r="C993" t="str">
            <v>Hub freight in exp-Compaq Austin (FIC)</v>
          </cell>
        </row>
        <row r="994">
          <cell r="B994">
            <v>79021400</v>
          </cell>
          <cell r="C994" t="str">
            <v>Hub freight in exp-Compaq Australia</v>
          </cell>
        </row>
        <row r="995">
          <cell r="B995">
            <v>79021500</v>
          </cell>
          <cell r="C995" t="str">
            <v>Hub freight in exp-Houston 280</v>
          </cell>
        </row>
        <row r="996">
          <cell r="B996">
            <v>79021600</v>
          </cell>
          <cell r="C996" t="str">
            <v>Hub freight in exp-Houston 605</v>
          </cell>
        </row>
        <row r="997">
          <cell r="B997">
            <v>79021700</v>
          </cell>
          <cell r="C997" t="str">
            <v>Hub freight in exp-Compaq Singapore (Electec)</v>
          </cell>
        </row>
        <row r="998">
          <cell r="B998">
            <v>79021800</v>
          </cell>
          <cell r="C998" t="str">
            <v>Hub freight in exp-Compaq Singapore board</v>
          </cell>
        </row>
        <row r="999">
          <cell r="B999">
            <v>79021900</v>
          </cell>
          <cell r="C999" t="str">
            <v>Hub freight in exp-Dell Austin</v>
          </cell>
        </row>
        <row r="1000">
          <cell r="B1000">
            <v>79022000</v>
          </cell>
          <cell r="C1000" t="str">
            <v>Hub freight in exp-Dell Penang</v>
          </cell>
        </row>
        <row r="1001">
          <cell r="B1001">
            <v>79022100</v>
          </cell>
          <cell r="C1001" t="str">
            <v>Hub freight in exp-Gateway Hampton</v>
          </cell>
        </row>
        <row r="1002">
          <cell r="B1002">
            <v>79022200</v>
          </cell>
          <cell r="C1002" t="str">
            <v>Hub freight in exp-Gateway Penang</v>
          </cell>
        </row>
        <row r="1003">
          <cell r="B1003">
            <v>79022300</v>
          </cell>
          <cell r="C1003" t="str">
            <v>Hub freight in exp-Gateway Salt Lake City</v>
          </cell>
        </row>
        <row r="1004">
          <cell r="B1004">
            <v>79022400</v>
          </cell>
          <cell r="C1004" t="str">
            <v>Hub freight in exp-Gateway Sioux City</v>
          </cell>
        </row>
        <row r="1005">
          <cell r="B1005">
            <v>79022500</v>
          </cell>
          <cell r="C1005" t="str">
            <v>Hub freight in exp-Ingram Micro</v>
          </cell>
        </row>
        <row r="1006">
          <cell r="B1006">
            <v>79022600</v>
          </cell>
          <cell r="C1006" t="str">
            <v>Hub freight in exp-Intel Puerto Rico</v>
          </cell>
        </row>
        <row r="1007">
          <cell r="B1007">
            <v>79022700</v>
          </cell>
          <cell r="C1007" t="str">
            <v>Hub freight in exp-Packard Bell Sacramento</v>
          </cell>
        </row>
        <row r="1008">
          <cell r="B1008">
            <v>79022800</v>
          </cell>
          <cell r="C1008" t="str">
            <v>Hub freight in exp-Dell Nashville Tenn</v>
          </cell>
        </row>
        <row r="1009">
          <cell r="B1009">
            <v>79022900</v>
          </cell>
          <cell r="C1009" t="str">
            <v>Hub freight in exp-Micro Nampa Idaho Hub</v>
          </cell>
        </row>
        <row r="1010">
          <cell r="B1010">
            <v>79023000</v>
          </cell>
          <cell r="C1010" t="str">
            <v>Hub freight in exp-HP Nashville Hub</v>
          </cell>
        </row>
        <row r="1011">
          <cell r="B1011">
            <v>79023100</v>
          </cell>
          <cell r="C1011" t="str">
            <v>Hub freight in exp-IBM Menlo Hub</v>
          </cell>
        </row>
        <row r="1012">
          <cell r="B1012">
            <v>79023200</v>
          </cell>
          <cell r="C1012" t="str">
            <v>Hub freight in exp-HP Singapore</v>
          </cell>
        </row>
        <row r="1013">
          <cell r="B1013">
            <v>79023300</v>
          </cell>
          <cell r="C1013" t="str">
            <v>Hub freight in exp-IBM China</v>
          </cell>
        </row>
        <row r="1014">
          <cell r="B1014">
            <v>79023400</v>
          </cell>
          <cell r="C1014" t="str">
            <v>Hub freight in exp-Dell China</v>
          </cell>
        </row>
        <row r="1015">
          <cell r="B1015">
            <v>79023500</v>
          </cell>
          <cell r="C1015" t="str">
            <v>Hub freight in exp-HP Shanghai</v>
          </cell>
        </row>
        <row r="1016">
          <cell r="B1016">
            <v>79023600</v>
          </cell>
          <cell r="C1016" t="str">
            <v>Hub freight in exp-IBM Mexico</v>
          </cell>
        </row>
        <row r="1017">
          <cell r="B1017">
            <v>79023700</v>
          </cell>
          <cell r="C1017" t="str">
            <v>Hub freight in exp-Soletron Malaysia</v>
          </cell>
        </row>
        <row r="1018">
          <cell r="B1018">
            <v>79023800</v>
          </cell>
          <cell r="C1018" t="str">
            <v>Hub freight in exp-NEC Europe</v>
          </cell>
        </row>
        <row r="1019">
          <cell r="B1019">
            <v>79023900</v>
          </cell>
          <cell r="C1019" t="str">
            <v>Hub freight in exp-Dell Europe</v>
          </cell>
        </row>
        <row r="1020">
          <cell r="B1020">
            <v>79024000</v>
          </cell>
          <cell r="C1020" t="str">
            <v>Hub freight in exp-HP Europe</v>
          </cell>
        </row>
        <row r="1021">
          <cell r="B1021">
            <v>79024100</v>
          </cell>
          <cell r="C1021" t="str">
            <v>Hub freight in exp-BAX Shanghai DC</v>
          </cell>
        </row>
        <row r="1022">
          <cell r="B1022">
            <v>79024200</v>
          </cell>
          <cell r="C1022" t="str">
            <v>Hub freight in exp-HPQ Indianapolis</v>
          </cell>
        </row>
        <row r="1023">
          <cell r="B1023">
            <v>79024300</v>
          </cell>
          <cell r="C1023" t="str">
            <v>Hub freight in exp-Motorola SIN - HH</v>
          </cell>
        </row>
        <row r="1024">
          <cell r="B1024">
            <v>79024310</v>
          </cell>
          <cell r="C1024" t="str">
            <v>Hub freight in exp-Motorola SIN -DTV</v>
          </cell>
        </row>
        <row r="1025">
          <cell r="B1025">
            <v>79024400</v>
          </cell>
          <cell r="C1025" t="str">
            <v>Hub freight in exp-Motorola Tian Jin - HH</v>
          </cell>
        </row>
        <row r="1026">
          <cell r="B1026">
            <v>79024410</v>
          </cell>
          <cell r="C1026" t="str">
            <v>Hub freight in exp-Motorola Tian Jin -DTV</v>
          </cell>
        </row>
        <row r="1027">
          <cell r="B1027">
            <v>79024510</v>
          </cell>
          <cell r="C1027" t="str">
            <v>Hub freight in exp-Sony SSL Hub-Mexico-DTV</v>
          </cell>
        </row>
        <row r="1028">
          <cell r="B1028">
            <v>79024600</v>
          </cell>
          <cell r="C1028" t="str">
            <v>Hub freight in exp-BenQ-Europe-HH</v>
          </cell>
        </row>
        <row r="1029">
          <cell r="B1029">
            <v>79024700</v>
          </cell>
          <cell r="C1029" t="str">
            <v>Hub freight in exp-Motoro HZ Hub-Hangzhou China-HH</v>
          </cell>
        </row>
        <row r="1030">
          <cell r="B1030">
            <v>79024800</v>
          </cell>
          <cell r="C1030" t="str">
            <v>Hub freight in exp-Dell NC</v>
          </cell>
        </row>
        <row r="1031">
          <cell r="B1031">
            <v>79030000</v>
          </cell>
          <cell r="C1031" t="str">
            <v>Freight Income (FRTACT)</v>
          </cell>
        </row>
        <row r="1032">
          <cell r="B1032">
            <v>79031000</v>
          </cell>
          <cell r="C1032" t="str">
            <v>Freight expenses (Infreight)</v>
          </cell>
        </row>
        <row r="1033">
          <cell r="B1033">
            <v>79031100</v>
          </cell>
          <cell r="C1033" t="str">
            <v>Infreight - board operations</v>
          </cell>
        </row>
        <row r="1034">
          <cell r="B1034">
            <v>79031200</v>
          </cell>
          <cell r="C1034" t="str">
            <v>Infreight-component operation-shipment for other</v>
          </cell>
        </row>
        <row r="1035">
          <cell r="B1035">
            <v>79031210</v>
          </cell>
          <cell r="C1035" t="str">
            <v>Infreight-component operation-Taiwan shipment</v>
          </cell>
        </row>
        <row r="1036">
          <cell r="B1036">
            <v>79031300</v>
          </cell>
          <cell r="C1036" t="str">
            <v>Infreight - OEM Sales Board</v>
          </cell>
        </row>
        <row r="1037">
          <cell r="B1037">
            <v>79031310</v>
          </cell>
          <cell r="C1037" t="str">
            <v>Infreight - OEM Sales ASICS</v>
          </cell>
        </row>
        <row r="1038">
          <cell r="B1038">
            <v>79031320</v>
          </cell>
          <cell r="C1038" t="str">
            <v>Infreight - OEM Sales STW</v>
          </cell>
        </row>
        <row r="1039">
          <cell r="B1039">
            <v>79031330</v>
          </cell>
          <cell r="C1039" t="str">
            <v>Infreight - Consumer</v>
          </cell>
        </row>
        <row r="1040">
          <cell r="B1040">
            <v>79031400</v>
          </cell>
          <cell r="C1040" t="str">
            <v>Infreight - distribution sales</v>
          </cell>
        </row>
        <row r="1041">
          <cell r="B1041">
            <v>79031410</v>
          </cell>
          <cell r="C1041" t="str">
            <v>Infreight - ATI.com</v>
          </cell>
        </row>
        <row r="1042">
          <cell r="B1042">
            <v>79031500</v>
          </cell>
          <cell r="C1042" t="str">
            <v>Infreight - marketing</v>
          </cell>
        </row>
        <row r="1043">
          <cell r="B1043">
            <v>79031600</v>
          </cell>
          <cell r="C1043" t="str">
            <v>Infreight - RMA</v>
          </cell>
        </row>
        <row r="1044">
          <cell r="B1044">
            <v>79031610</v>
          </cell>
          <cell r="C1044" t="str">
            <v>Infreight - RMA ASIC</v>
          </cell>
        </row>
        <row r="1045">
          <cell r="B1045">
            <v>79031620</v>
          </cell>
          <cell r="C1045" t="str">
            <v>Infreight - RMA Europe</v>
          </cell>
        </row>
        <row r="1046">
          <cell r="B1046">
            <v>79031630</v>
          </cell>
          <cell r="C1046" t="str">
            <v>Infreight - RMA - End user</v>
          </cell>
        </row>
        <row r="1047">
          <cell r="B1047">
            <v>79031700</v>
          </cell>
          <cell r="C1047" t="str">
            <v>Infreight - ASICS</v>
          </cell>
        </row>
        <row r="1048">
          <cell r="B1048">
            <v>79031800</v>
          </cell>
          <cell r="C1048" t="str">
            <v>Infreight - expedited/premium</v>
          </cell>
        </row>
        <row r="1049">
          <cell r="B1049">
            <v>79032000</v>
          </cell>
          <cell r="C1049" t="str">
            <v>Freight expenses (outfreight)</v>
          </cell>
        </row>
        <row r="1050">
          <cell r="B1050">
            <v>79032050</v>
          </cell>
          <cell r="C1050" t="str">
            <v>Penalties for early/late shipments</v>
          </cell>
        </row>
        <row r="1051">
          <cell r="B1051">
            <v>79032100</v>
          </cell>
          <cell r="C1051" t="str">
            <v>Outfreight - board operation</v>
          </cell>
        </row>
        <row r="1052">
          <cell r="B1052">
            <v>79032200</v>
          </cell>
          <cell r="C1052" t="str">
            <v>Outfreight - components operation</v>
          </cell>
        </row>
        <row r="1053">
          <cell r="B1053">
            <v>79032300</v>
          </cell>
          <cell r="C1053" t="str">
            <v>Outfreight - OEM Sales Board</v>
          </cell>
        </row>
        <row r="1054">
          <cell r="B1054">
            <v>79032310</v>
          </cell>
          <cell r="C1054" t="str">
            <v>Outfreight - OEM Sales ASICS</v>
          </cell>
        </row>
        <row r="1055">
          <cell r="B1055">
            <v>79032320</v>
          </cell>
          <cell r="C1055" t="str">
            <v>Outfreight - OEM Sales STW</v>
          </cell>
        </row>
        <row r="1056">
          <cell r="B1056">
            <v>79032330</v>
          </cell>
          <cell r="C1056" t="str">
            <v>Outfreight - HH</v>
          </cell>
        </row>
        <row r="1057">
          <cell r="B1057">
            <v>79032340</v>
          </cell>
          <cell r="C1057" t="str">
            <v>Outfreight - DTV</v>
          </cell>
        </row>
        <row r="1058">
          <cell r="B1058">
            <v>79032360</v>
          </cell>
          <cell r="C1058" t="str">
            <v>Outfreight -Sony SSL Hub-Mexico-DTV</v>
          </cell>
        </row>
        <row r="1059">
          <cell r="B1059">
            <v>79032370</v>
          </cell>
          <cell r="C1059" t="str">
            <v>Outfreight -BenQ-Europe-HH</v>
          </cell>
        </row>
        <row r="1060">
          <cell r="B1060">
            <v>79032400</v>
          </cell>
          <cell r="C1060" t="str">
            <v>Outfreight - distribution sales</v>
          </cell>
        </row>
        <row r="1061">
          <cell r="B1061">
            <v>79032410</v>
          </cell>
          <cell r="C1061" t="str">
            <v>Outfreight - ATI.com</v>
          </cell>
        </row>
        <row r="1062">
          <cell r="B1062">
            <v>79032430</v>
          </cell>
          <cell r="C1062" t="str">
            <v>Outfreight -Motorola HZ Hub-Hangzhou China-HH</v>
          </cell>
        </row>
        <row r="1063">
          <cell r="B1063">
            <v>79032500</v>
          </cell>
          <cell r="C1063" t="str">
            <v>Outfreight - marketing</v>
          </cell>
        </row>
        <row r="1064">
          <cell r="B1064">
            <v>79032600</v>
          </cell>
          <cell r="C1064" t="str">
            <v>Outfreight - RMA</v>
          </cell>
        </row>
        <row r="1065">
          <cell r="B1065">
            <v>79032630</v>
          </cell>
          <cell r="C1065" t="str">
            <v>Outfreight - RMA - End user</v>
          </cell>
        </row>
        <row r="1066">
          <cell r="B1066">
            <v>79032700</v>
          </cell>
          <cell r="C1066" t="str">
            <v>Outfreight - ASICS</v>
          </cell>
        </row>
        <row r="1067">
          <cell r="B1067">
            <v>79032800</v>
          </cell>
          <cell r="C1067" t="str">
            <v>Outfreight - expedited/premium</v>
          </cell>
        </row>
        <row r="1068">
          <cell r="B1068">
            <v>79033100</v>
          </cell>
          <cell r="C1068" t="str">
            <v>MPF - board operation</v>
          </cell>
        </row>
        <row r="1069">
          <cell r="B1069">
            <v>79033200</v>
          </cell>
          <cell r="C1069" t="str">
            <v>MPF - comp operation</v>
          </cell>
        </row>
        <row r="1070">
          <cell r="B1070">
            <v>79033300</v>
          </cell>
          <cell r="C1070" t="str">
            <v>MPF - OEM Sales Board</v>
          </cell>
        </row>
        <row r="1071">
          <cell r="B1071">
            <v>79033310</v>
          </cell>
          <cell r="C1071" t="str">
            <v>MPF - OEM Sales ASICS</v>
          </cell>
        </row>
        <row r="1072">
          <cell r="B1072">
            <v>79033320</v>
          </cell>
          <cell r="C1072" t="str">
            <v>MPF - OEM Sales STW</v>
          </cell>
        </row>
        <row r="1073">
          <cell r="B1073">
            <v>79033400</v>
          </cell>
          <cell r="C1073" t="str">
            <v>MPF - distribution sales</v>
          </cell>
        </row>
        <row r="1074">
          <cell r="B1074">
            <v>79033500</v>
          </cell>
          <cell r="C1074" t="str">
            <v>MPF - marketing</v>
          </cell>
        </row>
        <row r="1075">
          <cell r="B1075">
            <v>79033600</v>
          </cell>
          <cell r="C1075" t="str">
            <v>MPF - RMA</v>
          </cell>
        </row>
        <row r="1076">
          <cell r="B1076">
            <v>79033700</v>
          </cell>
          <cell r="C1076" t="str">
            <v>MPF - ASICS</v>
          </cell>
        </row>
        <row r="1077">
          <cell r="B1077">
            <v>79040000</v>
          </cell>
          <cell r="C1077" t="str">
            <v>Duty &amp; brokerage income</v>
          </cell>
        </row>
        <row r="1078">
          <cell r="B1078">
            <v>79041000</v>
          </cell>
          <cell r="C1078" t="str">
            <v>Duty expenses</v>
          </cell>
        </row>
        <row r="1079">
          <cell r="B1079">
            <v>79041100</v>
          </cell>
          <cell r="C1079" t="str">
            <v>AMPS Penalties</v>
          </cell>
        </row>
        <row r="1080">
          <cell r="B1080">
            <v>79041200</v>
          </cell>
          <cell r="C1080" t="str">
            <v>Taiwan Duty Expense</v>
          </cell>
        </row>
        <row r="1081">
          <cell r="B1081">
            <v>79042000</v>
          </cell>
          <cell r="C1081" t="str">
            <v>Duty drawback recovered</v>
          </cell>
        </row>
        <row r="1082">
          <cell r="B1082">
            <v>79050000</v>
          </cell>
          <cell r="C1082" t="str">
            <v>Loss in shipment</v>
          </cell>
        </row>
        <row r="1083">
          <cell r="B1083">
            <v>79055000</v>
          </cell>
          <cell r="C1083" t="str">
            <v>Brokerage expenses - In</v>
          </cell>
        </row>
        <row r="1084">
          <cell r="B1084">
            <v>79055100</v>
          </cell>
          <cell r="C1084" t="str">
            <v>Brokerage expenses - out</v>
          </cell>
        </row>
        <row r="1085">
          <cell r="B1085">
            <v>79060000</v>
          </cell>
          <cell r="C1085" t="str">
            <v>Packaging costs</v>
          </cell>
        </row>
        <row r="1086">
          <cell r="B1086">
            <v>79061000</v>
          </cell>
          <cell r="C1086" t="str">
            <v>Factory supplies &amp; tooling</v>
          </cell>
        </row>
        <row r="1087">
          <cell r="B1087">
            <v>79062000</v>
          </cell>
          <cell r="C1087" t="str">
            <v>Engineering - Production costs</v>
          </cell>
        </row>
        <row r="1088">
          <cell r="B1088">
            <v>79065000</v>
          </cell>
          <cell r="C1088" t="str">
            <v>Board repairs</v>
          </cell>
        </row>
        <row r="1089">
          <cell r="B1089">
            <v>79066000</v>
          </cell>
          <cell r="C1089" t="str">
            <v>RMA repairs</v>
          </cell>
        </row>
        <row r="1090">
          <cell r="B1090">
            <v>79067000</v>
          </cell>
          <cell r="C1090" t="str">
            <v>Material usage variance</v>
          </cell>
        </row>
        <row r="1091">
          <cell r="B1091">
            <v>79068000</v>
          </cell>
          <cell r="C1091" t="str">
            <v>Warranty &amp; repair</v>
          </cell>
        </row>
        <row r="1092">
          <cell r="B1092">
            <v>79069000</v>
          </cell>
          <cell r="C1092" t="str">
            <v>Rework charges</v>
          </cell>
        </row>
        <row r="1093">
          <cell r="B1093">
            <v>79070000</v>
          </cell>
          <cell r="C1093" t="str">
            <v>Raw material scrap expenses</v>
          </cell>
        </row>
        <row r="1094">
          <cell r="B1094">
            <v>79080000</v>
          </cell>
          <cell r="C1094" t="str">
            <v>Mfg overhead applied suspense</v>
          </cell>
        </row>
        <row r="1095">
          <cell r="B1095">
            <v>79091100</v>
          </cell>
          <cell r="C1095" t="str">
            <v>Hub expense - Dell Limerick</v>
          </cell>
        </row>
        <row r="1096">
          <cell r="B1096">
            <v>79091200</v>
          </cell>
          <cell r="C1096" t="str">
            <v>Hub expense - Schenker</v>
          </cell>
        </row>
        <row r="1097">
          <cell r="B1097">
            <v>79091300</v>
          </cell>
          <cell r="C1097" t="str">
            <v>Hub exp-Blanchardstown</v>
          </cell>
        </row>
        <row r="1098">
          <cell r="B1098">
            <v>79091400</v>
          </cell>
          <cell r="C1098" t="str">
            <v>Hub exp-apple</v>
          </cell>
        </row>
        <row r="1099">
          <cell r="B1099">
            <v>79091500</v>
          </cell>
          <cell r="C1099" t="str">
            <v>Hub exp-Apple Singapore</v>
          </cell>
        </row>
        <row r="1100">
          <cell r="B1100">
            <v>79091600</v>
          </cell>
          <cell r="C1100" t="str">
            <v>Hub exp-Apple Sacramento</v>
          </cell>
        </row>
        <row r="1101">
          <cell r="B1101">
            <v>79091700</v>
          </cell>
          <cell r="C1101" t="str">
            <v>Hub exp-Compaq Austin (FIC)</v>
          </cell>
        </row>
        <row r="1102">
          <cell r="B1102">
            <v>79091800</v>
          </cell>
          <cell r="C1102" t="str">
            <v>Hub exp-Compaq Australia</v>
          </cell>
        </row>
        <row r="1103">
          <cell r="B1103">
            <v>79091900</v>
          </cell>
          <cell r="C1103" t="str">
            <v>Hub exp-Houston 280</v>
          </cell>
        </row>
        <row r="1104">
          <cell r="B1104">
            <v>79092000</v>
          </cell>
          <cell r="C1104" t="str">
            <v>Hub exp-Houston 605</v>
          </cell>
        </row>
        <row r="1105">
          <cell r="B1105">
            <v>79092100</v>
          </cell>
          <cell r="C1105" t="str">
            <v>Hub exp-Compaq Singapore (Electec)</v>
          </cell>
        </row>
        <row r="1106">
          <cell r="B1106">
            <v>79092200</v>
          </cell>
          <cell r="C1106" t="str">
            <v>Hub exp-Compaq Singapore board</v>
          </cell>
        </row>
        <row r="1107">
          <cell r="B1107">
            <v>79092300</v>
          </cell>
          <cell r="C1107" t="str">
            <v>Hub exp-Dell Austin</v>
          </cell>
        </row>
        <row r="1108">
          <cell r="B1108">
            <v>79092400</v>
          </cell>
          <cell r="C1108" t="str">
            <v>Hub exp-Dell Penang</v>
          </cell>
        </row>
        <row r="1109">
          <cell r="B1109">
            <v>79092500</v>
          </cell>
          <cell r="C1109" t="str">
            <v>Hub exp-Gateway Hampton</v>
          </cell>
        </row>
        <row r="1110">
          <cell r="B1110">
            <v>79092600</v>
          </cell>
          <cell r="C1110" t="str">
            <v>Hub exp-Gateway Penang</v>
          </cell>
        </row>
        <row r="1111">
          <cell r="B1111">
            <v>79092700</v>
          </cell>
          <cell r="C1111" t="str">
            <v>Hub exp-Gateway Salt Lake City</v>
          </cell>
        </row>
        <row r="1112">
          <cell r="B1112">
            <v>79092800</v>
          </cell>
          <cell r="C1112" t="str">
            <v>Hub exp-Gateway Sioux City</v>
          </cell>
        </row>
        <row r="1113">
          <cell r="B1113">
            <v>79092900</v>
          </cell>
          <cell r="C1113" t="str">
            <v>Hub exp-Ingram Micro</v>
          </cell>
        </row>
        <row r="1114">
          <cell r="B1114">
            <v>79093000</v>
          </cell>
          <cell r="C1114" t="str">
            <v>Hub exp-Intel Puerto Rico</v>
          </cell>
        </row>
        <row r="1115">
          <cell r="B1115">
            <v>79093100</v>
          </cell>
          <cell r="C1115" t="str">
            <v>Hub exp-Packard Bell</v>
          </cell>
        </row>
        <row r="1116">
          <cell r="B1116">
            <v>79093200</v>
          </cell>
          <cell r="C1116" t="str">
            <v>Hub expense - Compaq</v>
          </cell>
        </row>
        <row r="1117">
          <cell r="B1117">
            <v>79093300</v>
          </cell>
          <cell r="C1117" t="str">
            <v>Hub expense - Dell Nashville Tenn Hub</v>
          </cell>
        </row>
        <row r="1118">
          <cell r="B1118">
            <v>79093400</v>
          </cell>
          <cell r="C1118" t="str">
            <v>Hub expense - Micron Nampa Idaho Hub</v>
          </cell>
        </row>
        <row r="1119">
          <cell r="B1119">
            <v>79093500</v>
          </cell>
          <cell r="C1119" t="str">
            <v>Hub expense - HP Nashville Hub</v>
          </cell>
        </row>
        <row r="1120">
          <cell r="B1120">
            <v>79093600</v>
          </cell>
          <cell r="C1120" t="str">
            <v>Hub expense - IBM Menlo Hub</v>
          </cell>
        </row>
        <row r="1121">
          <cell r="B1121">
            <v>79093700</v>
          </cell>
          <cell r="C1121" t="str">
            <v>Hub expense - IBM Scotland</v>
          </cell>
        </row>
        <row r="1122">
          <cell r="B1122">
            <v>79093800</v>
          </cell>
          <cell r="C1122" t="str">
            <v>Hub expense - NEC</v>
          </cell>
        </row>
        <row r="1123">
          <cell r="B1123">
            <v>79093900</v>
          </cell>
          <cell r="C1123" t="str">
            <v>Hub expense - HP Singapore</v>
          </cell>
        </row>
        <row r="1124">
          <cell r="B1124">
            <v>79094000</v>
          </cell>
          <cell r="C1124" t="str">
            <v>Hub expense - IBM China</v>
          </cell>
        </row>
        <row r="1125">
          <cell r="B1125">
            <v>79094100</v>
          </cell>
          <cell r="C1125" t="str">
            <v>Hub expense - Dell China</v>
          </cell>
        </row>
        <row r="1126">
          <cell r="B1126">
            <v>79094200</v>
          </cell>
          <cell r="C1126" t="str">
            <v>Hub expense - HP Shanghai</v>
          </cell>
        </row>
        <row r="1127">
          <cell r="B1127">
            <v>79094300</v>
          </cell>
          <cell r="C1127" t="str">
            <v>Hub expense - IBM Mexico</v>
          </cell>
        </row>
        <row r="1128">
          <cell r="B1128">
            <v>79094400</v>
          </cell>
          <cell r="C1128" t="str">
            <v>Hub expense - Solectron Malaysia</v>
          </cell>
        </row>
        <row r="1129">
          <cell r="B1129">
            <v>79094500</v>
          </cell>
          <cell r="C1129" t="str">
            <v>Hub expense - NEC Europe</v>
          </cell>
        </row>
        <row r="1130">
          <cell r="B1130">
            <v>79094600</v>
          </cell>
          <cell r="C1130" t="str">
            <v>Hub expense - Dell Europe</v>
          </cell>
        </row>
        <row r="1131">
          <cell r="B1131">
            <v>79094700</v>
          </cell>
          <cell r="C1131" t="str">
            <v>Hub expense - HP Europe</v>
          </cell>
        </row>
        <row r="1132">
          <cell r="B1132">
            <v>79094800</v>
          </cell>
          <cell r="C1132" t="str">
            <v>Hub expense -BAX Shanghai DC</v>
          </cell>
        </row>
        <row r="1133">
          <cell r="B1133">
            <v>79094900</v>
          </cell>
          <cell r="C1133" t="str">
            <v>Hub expense - HPQ Indianapolis</v>
          </cell>
        </row>
        <row r="1134">
          <cell r="B1134">
            <v>79095000</v>
          </cell>
          <cell r="C1134" t="str">
            <v>Hub expense -Motorola Singapore</v>
          </cell>
        </row>
        <row r="1135">
          <cell r="B1135">
            <v>79095100</v>
          </cell>
          <cell r="C1135" t="str">
            <v>Hub expense -Motorola Tian Jin, CN</v>
          </cell>
        </row>
        <row r="1136">
          <cell r="B1136">
            <v>79095200</v>
          </cell>
          <cell r="C1136" t="str">
            <v>Hub exp-Dell NC</v>
          </cell>
        </row>
        <row r="1137">
          <cell r="B1137">
            <v>79101100</v>
          </cell>
          <cell r="C1137" t="str">
            <v>IEC quality contril</v>
          </cell>
        </row>
        <row r="1138">
          <cell r="B1138">
            <v>79101200</v>
          </cell>
          <cell r="C1138" t="str">
            <v>ISO 9002 quality expenses</v>
          </cell>
        </row>
        <row r="1143">
          <cell r="B1143">
            <v>85101000</v>
          </cell>
          <cell r="C1143" t="str">
            <v>Gain on F/X - valuation (unrealized)</v>
          </cell>
        </row>
        <row r="1144">
          <cell r="B1144">
            <v>85102000</v>
          </cell>
          <cell r="C1144" t="str">
            <v>Gain on F/X - realized</v>
          </cell>
        </row>
        <row r="1145">
          <cell r="B1145">
            <v>85103000</v>
          </cell>
          <cell r="C1145" t="str">
            <v>Loss on F/X - unrealized</v>
          </cell>
        </row>
        <row r="1146">
          <cell r="B1146">
            <v>85104000</v>
          </cell>
          <cell r="C1146" t="str">
            <v>Loss on F/X - realized</v>
          </cell>
        </row>
        <row r="1147">
          <cell r="B1147">
            <v>85110000</v>
          </cell>
          <cell r="C1147" t="str">
            <v>F/X rounding difference</v>
          </cell>
        </row>
        <row r="1148">
          <cell r="B1148">
            <v>89000100</v>
          </cell>
          <cell r="C1148" t="str">
            <v>GPS Account Balance Conversion - Offset Account</v>
          </cell>
        </row>
        <row r="1149">
          <cell r="B1149">
            <v>89001000</v>
          </cell>
          <cell r="C1149" t="str">
            <v>Reconciliation Ledger Clearing a/c</v>
          </cell>
        </row>
        <row r="1153">
          <cell r="B1153">
            <v>85010000</v>
          </cell>
          <cell r="C1153" t="str">
            <v>Interest expenses - Current Term</v>
          </cell>
        </row>
        <row r="1157">
          <cell r="B1157">
            <v>85011000</v>
          </cell>
          <cell r="C1157" t="str">
            <v>Interest expenses - Long Term</v>
          </cell>
        </row>
        <row r="1161">
          <cell r="B1161">
            <v>85020000</v>
          </cell>
          <cell r="C1161" t="str">
            <v>Interest expense related to lease obiligation</v>
          </cell>
        </row>
        <row r="1166">
          <cell r="B1166">
            <v>85220000</v>
          </cell>
          <cell r="C1166" t="str">
            <v>Gain/loss on sale of investment</v>
          </cell>
        </row>
        <row r="1167">
          <cell r="B1167">
            <v>85230000</v>
          </cell>
          <cell r="C1167" t="str">
            <v>Gain/loss on investment</v>
          </cell>
        </row>
        <row r="1171">
          <cell r="B1171">
            <v>85230100</v>
          </cell>
          <cell r="C1171" t="str">
            <v>Gain/loss on intercompany investment transfers</v>
          </cell>
        </row>
        <row r="1175">
          <cell r="B1175">
            <v>85300000</v>
          </cell>
          <cell r="C1175" t="str">
            <v>Provision for income taxes</v>
          </cell>
        </row>
        <row r="1176">
          <cell r="B1176">
            <v>85301000</v>
          </cell>
          <cell r="C1176" t="str">
            <v>FX on Provision for income taxes</v>
          </cell>
        </row>
        <row r="1177">
          <cell r="B1177">
            <v>85310000</v>
          </cell>
          <cell r="C1177" t="str">
            <v>Provision for income taxes (deferred)</v>
          </cell>
        </row>
        <row r="1181">
          <cell r="B1181">
            <v>85410000</v>
          </cell>
          <cell r="C1181" t="str">
            <v>Extraordinary Income</v>
          </cell>
        </row>
        <row r="1182">
          <cell r="B1182">
            <v>85420000</v>
          </cell>
          <cell r="C1182" t="str">
            <v>Extraordinary Expense</v>
          </cell>
        </row>
        <row r="1187">
          <cell r="B1187">
            <v>85240000</v>
          </cell>
          <cell r="C1187" t="str">
            <v>Gain / loss on sales of intellectual property</v>
          </cell>
        </row>
        <row r="1190">
          <cell r="B1190">
            <v>85500000</v>
          </cell>
          <cell r="C1190" t="str">
            <v>Settlement of Class Action</v>
          </cell>
        </row>
        <row r="1191">
          <cell r="B1191">
            <v>89002000</v>
          </cell>
          <cell r="C1191" t="str">
            <v>Euro Conversion P&amp;L Reconciliation Account</v>
          </cell>
        </row>
      </sheetData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ricas"/>
      <sheetName val="EMEA"/>
      <sheetName val="APAC"/>
      <sheetName val="China"/>
      <sheetName val="JapanKorea"/>
      <sheetName val="DD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Ad: Outdoor/Advertising/Billboard</v>
          </cell>
        </row>
        <row r="3">
          <cell r="A3" t="str">
            <v>Broadcast: Radio</v>
          </cell>
        </row>
        <row r="4">
          <cell r="A4" t="str">
            <v>Broadcast: TV</v>
          </cell>
        </row>
        <row r="5">
          <cell r="A5" t="str">
            <v>Creative Services</v>
          </cell>
        </row>
        <row r="6">
          <cell r="A6" t="str">
            <v>Demo Units</v>
          </cell>
        </row>
        <row r="7">
          <cell r="A7" t="str">
            <v>Direct Mail</v>
          </cell>
        </row>
        <row r="8">
          <cell r="A8" t="str">
            <v>Email/Newsletter</v>
          </cell>
        </row>
        <row r="9">
          <cell r="A9" t="str">
            <v>Event: Training/Education</v>
          </cell>
        </row>
        <row r="10">
          <cell r="A10" t="str">
            <v>Events: Roadshow/Caravan</v>
          </cell>
        </row>
        <row r="11">
          <cell r="A11" t="str">
            <v>Events: Seminar</v>
          </cell>
        </row>
        <row r="12">
          <cell r="A12" t="str">
            <v>Events: Sponsorship</v>
          </cell>
        </row>
        <row r="13">
          <cell r="A13" t="str">
            <v>Events: Tradeshows/Conferences</v>
          </cell>
        </row>
        <row r="14">
          <cell r="A14" t="str">
            <v>Events: Webinars</v>
          </cell>
        </row>
        <row r="15">
          <cell r="A15" t="str">
            <v>Fax Out</v>
          </cell>
        </row>
        <row r="16">
          <cell r="A16" t="str">
            <v>Marketing Advocates</v>
          </cell>
        </row>
        <row r="17">
          <cell r="A17" t="str">
            <v>Merchandising</v>
          </cell>
        </row>
        <row r="18">
          <cell r="A18" t="str">
            <v>New Product Review Program</v>
          </cell>
        </row>
        <row r="19">
          <cell r="A19" t="str">
            <v>Online: SEM Word Search</v>
          </cell>
        </row>
        <row r="20">
          <cell r="A20" t="str">
            <v>Online: Web Banner/Interactive Ad</v>
          </cell>
        </row>
        <row r="21">
          <cell r="A21" t="str">
            <v>Online: Website/Web Page</v>
          </cell>
        </row>
        <row r="22">
          <cell r="A22" t="str">
            <v>Point of Sales Materials</v>
          </cell>
        </row>
        <row r="23">
          <cell r="A23" t="str">
            <v>Press Release</v>
          </cell>
        </row>
        <row r="24">
          <cell r="A24" t="str">
            <v>Print: Brochure/Data Sheet</v>
          </cell>
        </row>
        <row r="25">
          <cell r="A25" t="str">
            <v>Print: Catalog
Print: Retail Circular</v>
          </cell>
        </row>
        <row r="26">
          <cell r="A26" t="str">
            <v>Print: Leaflet/Flyer/Insert</v>
          </cell>
        </row>
        <row r="27">
          <cell r="A27" t="str">
            <v>Print: Magazine</v>
          </cell>
        </row>
        <row r="28">
          <cell r="A28" t="str">
            <v>Print: Newspaper</v>
          </cell>
        </row>
        <row r="29">
          <cell r="A29" t="str">
            <v>Print: Poster/Banners</v>
          </cell>
        </row>
        <row r="30">
          <cell r="A30" t="str">
            <v>Product Benchmarking/Testing</v>
          </cell>
        </row>
        <row r="31">
          <cell r="A31" t="str">
            <v>Product Brief/Whitepaper</v>
          </cell>
        </row>
        <row r="32">
          <cell r="A32" t="str">
            <v>Promotional Items/Giveaways</v>
          </cell>
        </row>
        <row r="33">
          <cell r="A33" t="str">
            <v>Research/Analyst Relations</v>
          </cell>
        </row>
        <row r="34">
          <cell r="A34" t="str">
            <v>Seed Units</v>
          </cell>
        </row>
        <row r="35">
          <cell r="A35" t="str">
            <v>Telemarketing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"/>
      <sheetName val="Format"/>
      <sheetName val="Sheet1"/>
    </sheetNames>
    <sheetDataSet>
      <sheetData sheetId="0" refreshError="1"/>
      <sheetData sheetId="1" refreshError="1"/>
      <sheetData sheetId="2">
        <row r="2">
          <cell r="A2" t="str">
            <v>Yes</v>
          </cell>
        </row>
        <row r="3">
          <cell r="A3" t="str">
            <v>No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Main Menu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system"/>
      <sheetName val="Jpn system"/>
      <sheetName val="TMP lot"/>
      <sheetName val="Inventory lis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"/>
      <sheetName val="BACKLOG"/>
      <sheetName val="NA"/>
      <sheetName val="EMEA"/>
      <sheetName val="APJ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</row>
        <row r="2">
          <cell r="B2" t="str">
            <v>Sold-to Parent</v>
          </cell>
          <cell r="C2" t="str">
            <v>TERRITORY</v>
          </cell>
          <cell r="D2" t="str">
            <v>AMD Brand</v>
          </cell>
          <cell r="E2" t="str">
            <v>AMD Model</v>
          </cell>
          <cell r="F2" t="str">
            <v>AMD Density</v>
          </cell>
          <cell r="G2" t="str">
            <v>AMD Leads</v>
          </cell>
          <cell r="H2" t="str">
            <v>SumOfFIN Net Bill Qty</v>
          </cell>
        </row>
        <row r="3">
          <cell r="A3" t="str">
            <v>Athlon6436002940</v>
          </cell>
          <cell r="B3" t="str">
            <v>HP CONSUMER PC</v>
          </cell>
          <cell r="D3" t="str">
            <v>Athlon64</v>
          </cell>
          <cell r="E3">
            <v>3600</v>
          </cell>
          <cell r="F3">
            <v>2</v>
          </cell>
          <cell r="G3">
            <v>940</v>
          </cell>
          <cell r="H3">
            <v>5770</v>
          </cell>
        </row>
        <row r="4">
          <cell r="A4" t="str">
            <v>Sempron30001754</v>
          </cell>
          <cell r="B4" t="str">
            <v>HP CONSUMER PC</v>
          </cell>
          <cell r="D4" t="str">
            <v>Sempron</v>
          </cell>
          <cell r="E4">
            <v>3000</v>
          </cell>
          <cell r="F4">
            <v>1</v>
          </cell>
          <cell r="G4">
            <v>754</v>
          </cell>
          <cell r="H4">
            <v>-1</v>
          </cell>
        </row>
        <row r="5">
          <cell r="A5" t="str">
            <v>ASIA PACIFICAthlon6432001939</v>
          </cell>
          <cell r="B5" t="str">
            <v>HP CONSUMER PC</v>
          </cell>
          <cell r="C5" t="str">
            <v>ASIA PACIFIC</v>
          </cell>
          <cell r="D5" t="str">
            <v>Athlon64</v>
          </cell>
          <cell r="E5">
            <v>3200</v>
          </cell>
          <cell r="F5">
            <v>1</v>
          </cell>
          <cell r="G5">
            <v>939</v>
          </cell>
          <cell r="H5">
            <v>4</v>
          </cell>
        </row>
        <row r="6">
          <cell r="A6" t="str">
            <v>ASIA PACIFICAthlon6434001939</v>
          </cell>
          <cell r="B6" t="str">
            <v>HP CONSUMER PC</v>
          </cell>
          <cell r="C6" t="str">
            <v>ASIA PACIFIC</v>
          </cell>
          <cell r="D6" t="str">
            <v>Athlon64</v>
          </cell>
          <cell r="E6">
            <v>3400</v>
          </cell>
          <cell r="F6">
            <v>1</v>
          </cell>
          <cell r="G6">
            <v>939</v>
          </cell>
          <cell r="H6">
            <v>-1</v>
          </cell>
        </row>
        <row r="7">
          <cell r="A7" t="str">
            <v>ASIA PACIFICAthlon6435001939</v>
          </cell>
          <cell r="B7" t="str">
            <v>HP CONSUMER PC</v>
          </cell>
          <cell r="C7" t="str">
            <v>ASIA PACIFIC</v>
          </cell>
          <cell r="D7" t="str">
            <v>Athlon64</v>
          </cell>
          <cell r="E7">
            <v>3500</v>
          </cell>
          <cell r="F7">
            <v>1</v>
          </cell>
          <cell r="G7">
            <v>939</v>
          </cell>
          <cell r="H7">
            <v>-9</v>
          </cell>
        </row>
        <row r="8">
          <cell r="A8" t="str">
            <v>ASIA PACIFICAthlon6435001940</v>
          </cell>
          <cell r="B8" t="str">
            <v>HP CONSUMER PC</v>
          </cell>
          <cell r="C8" t="str">
            <v>ASIA PACIFIC</v>
          </cell>
          <cell r="D8" t="str">
            <v>Athlon64</v>
          </cell>
          <cell r="E8">
            <v>3500</v>
          </cell>
          <cell r="F8">
            <v>1</v>
          </cell>
          <cell r="G8">
            <v>940</v>
          </cell>
          <cell r="H8">
            <v>-662</v>
          </cell>
        </row>
        <row r="9">
          <cell r="A9" t="str">
            <v>ASIA PACIFICAthlon6436002940</v>
          </cell>
          <cell r="B9" t="str">
            <v>HP CONSUMER PC</v>
          </cell>
          <cell r="C9" t="str">
            <v>ASIA PACIFIC</v>
          </cell>
          <cell r="D9" t="str">
            <v>Athlon64</v>
          </cell>
          <cell r="E9">
            <v>3600</v>
          </cell>
          <cell r="F9">
            <v>2</v>
          </cell>
          <cell r="G9">
            <v>940</v>
          </cell>
          <cell r="H9">
            <v>6908</v>
          </cell>
        </row>
        <row r="10">
          <cell r="A10" t="str">
            <v>ASIA PACIFICAthlon6438001940</v>
          </cell>
          <cell r="B10" t="str">
            <v>HP CONSUMER PC</v>
          </cell>
          <cell r="C10" t="str">
            <v>ASIA PACIFIC</v>
          </cell>
          <cell r="D10" t="str">
            <v>Athlon64</v>
          </cell>
          <cell r="E10">
            <v>3800</v>
          </cell>
          <cell r="F10">
            <v>1</v>
          </cell>
          <cell r="G10">
            <v>940</v>
          </cell>
          <cell r="H10">
            <v>1498</v>
          </cell>
        </row>
        <row r="11">
          <cell r="A11" t="str">
            <v>ASIA PACIFICAthlon6438002939</v>
          </cell>
          <cell r="B11" t="str">
            <v>HP CONSUMER PC</v>
          </cell>
          <cell r="C11" t="str">
            <v>ASIA PACIFIC</v>
          </cell>
          <cell r="D11" t="str">
            <v>Athlon64</v>
          </cell>
          <cell r="E11">
            <v>3800</v>
          </cell>
          <cell r="F11">
            <v>2</v>
          </cell>
          <cell r="G11">
            <v>939</v>
          </cell>
          <cell r="H11">
            <v>2</v>
          </cell>
        </row>
        <row r="12">
          <cell r="A12" t="str">
            <v>ASIA PACIFICAthlon6438002940</v>
          </cell>
          <cell r="B12" t="str">
            <v>HP CONSUMER PC</v>
          </cell>
          <cell r="C12" t="str">
            <v>ASIA PACIFIC</v>
          </cell>
          <cell r="D12" t="str">
            <v>Athlon64</v>
          </cell>
          <cell r="E12">
            <v>3800</v>
          </cell>
          <cell r="F12">
            <v>2</v>
          </cell>
          <cell r="G12">
            <v>940</v>
          </cell>
          <cell r="H12">
            <v>36413</v>
          </cell>
        </row>
        <row r="13">
          <cell r="A13" t="str">
            <v>ASIA PACIFICAthlon6440001940</v>
          </cell>
          <cell r="B13" t="str">
            <v>HP CONSUMER PC</v>
          </cell>
          <cell r="C13" t="str">
            <v>ASIA PACIFIC</v>
          </cell>
          <cell r="D13" t="str">
            <v>Athlon64</v>
          </cell>
          <cell r="E13">
            <v>4000</v>
          </cell>
          <cell r="F13">
            <v>1</v>
          </cell>
          <cell r="G13">
            <v>940</v>
          </cell>
          <cell r="H13">
            <v>5</v>
          </cell>
        </row>
        <row r="14">
          <cell r="A14" t="str">
            <v>ASIA PACIFICAthlon6440002940</v>
          </cell>
          <cell r="B14" t="str">
            <v>HP CONSUMER PC</v>
          </cell>
          <cell r="C14" t="str">
            <v>ASIA PACIFIC</v>
          </cell>
          <cell r="D14" t="str">
            <v>Athlon64</v>
          </cell>
          <cell r="E14">
            <v>4000</v>
          </cell>
          <cell r="F14">
            <v>2</v>
          </cell>
          <cell r="G14">
            <v>940</v>
          </cell>
          <cell r="H14">
            <v>9707</v>
          </cell>
        </row>
        <row r="15">
          <cell r="A15" t="str">
            <v>ASIA PACIFICAthlon6442002940</v>
          </cell>
          <cell r="B15" t="str">
            <v>HP CONSUMER PC</v>
          </cell>
          <cell r="C15" t="str">
            <v>ASIA PACIFIC</v>
          </cell>
          <cell r="D15" t="str">
            <v>Athlon64</v>
          </cell>
          <cell r="E15">
            <v>4200</v>
          </cell>
          <cell r="F15">
            <v>2</v>
          </cell>
          <cell r="G15">
            <v>940</v>
          </cell>
          <cell r="H15">
            <v>3807</v>
          </cell>
        </row>
        <row r="16">
          <cell r="A16" t="str">
            <v>ASIA PACIFICAthlon6444002940</v>
          </cell>
          <cell r="B16" t="str">
            <v>HP CONSUMER PC</v>
          </cell>
          <cell r="C16" t="str">
            <v>ASIA PACIFIC</v>
          </cell>
          <cell r="D16" t="str">
            <v>Athlon64</v>
          </cell>
          <cell r="E16">
            <v>4400</v>
          </cell>
          <cell r="F16">
            <v>2</v>
          </cell>
          <cell r="G16">
            <v>940</v>
          </cell>
          <cell r="H16">
            <v>1453</v>
          </cell>
        </row>
        <row r="17">
          <cell r="A17" t="str">
            <v>ASIA PACIFICAthlon6446002940</v>
          </cell>
          <cell r="B17" t="str">
            <v>HP CONSUMER PC</v>
          </cell>
          <cell r="C17" t="str">
            <v>ASIA PACIFIC</v>
          </cell>
          <cell r="D17" t="str">
            <v>Athlon64</v>
          </cell>
          <cell r="E17">
            <v>4600</v>
          </cell>
          <cell r="F17">
            <v>2</v>
          </cell>
          <cell r="G17">
            <v>940</v>
          </cell>
          <cell r="H17">
            <v>1075</v>
          </cell>
        </row>
        <row r="18">
          <cell r="A18" t="str">
            <v>ASIA PACIFICAthlon6448002940</v>
          </cell>
          <cell r="B18" t="str">
            <v>HP CONSUMER PC</v>
          </cell>
          <cell r="C18" t="str">
            <v>ASIA PACIFIC</v>
          </cell>
          <cell r="D18" t="str">
            <v>Athlon64</v>
          </cell>
          <cell r="E18">
            <v>4800</v>
          </cell>
          <cell r="F18">
            <v>2</v>
          </cell>
          <cell r="G18">
            <v>940</v>
          </cell>
          <cell r="H18">
            <v>1045</v>
          </cell>
        </row>
        <row r="19">
          <cell r="A19" t="str">
            <v>ASIA PACIFICAthlon6450002940</v>
          </cell>
          <cell r="B19" t="str">
            <v>HP CONSUMER PC</v>
          </cell>
          <cell r="C19" t="str">
            <v>ASIA PACIFIC</v>
          </cell>
          <cell r="D19" t="str">
            <v>Athlon64</v>
          </cell>
          <cell r="E19">
            <v>5000</v>
          </cell>
          <cell r="F19">
            <v>2</v>
          </cell>
          <cell r="G19">
            <v>940</v>
          </cell>
          <cell r="H19">
            <v>-750</v>
          </cell>
        </row>
        <row r="20">
          <cell r="A20" t="str">
            <v>ASIA PACIFICAthlon6452002940</v>
          </cell>
          <cell r="B20" t="str">
            <v>HP CONSUMER PC</v>
          </cell>
          <cell r="C20" t="str">
            <v>ASIA PACIFIC</v>
          </cell>
          <cell r="D20" t="str">
            <v>Athlon64</v>
          </cell>
          <cell r="E20">
            <v>5200</v>
          </cell>
          <cell r="F20">
            <v>2</v>
          </cell>
          <cell r="G20">
            <v>940</v>
          </cell>
          <cell r="H20">
            <v>805</v>
          </cell>
        </row>
        <row r="21">
          <cell r="A21" t="str">
            <v>ASIA PACIFICAthlon6456002940</v>
          </cell>
          <cell r="B21" t="str">
            <v>HP CONSUMER PC</v>
          </cell>
          <cell r="C21" t="str">
            <v>ASIA PACIFIC</v>
          </cell>
          <cell r="D21" t="str">
            <v>Athlon64</v>
          </cell>
          <cell r="E21">
            <v>5600</v>
          </cell>
          <cell r="F21">
            <v>2</v>
          </cell>
          <cell r="G21">
            <v>940</v>
          </cell>
          <cell r="H21">
            <v>225</v>
          </cell>
        </row>
        <row r="22">
          <cell r="A22" t="str">
            <v>ASIA PACIFICSempron32001939</v>
          </cell>
          <cell r="B22" t="str">
            <v>HP CONSUMER PC</v>
          </cell>
          <cell r="C22" t="str">
            <v>ASIA PACIFIC</v>
          </cell>
          <cell r="D22" t="str">
            <v>Sempron</v>
          </cell>
          <cell r="E22">
            <v>3200</v>
          </cell>
          <cell r="F22">
            <v>1</v>
          </cell>
          <cell r="G22">
            <v>939</v>
          </cell>
          <cell r="H22">
            <v>-3</v>
          </cell>
        </row>
        <row r="23">
          <cell r="A23" t="str">
            <v>ASIA PACIFICSempron32001940</v>
          </cell>
          <cell r="B23" t="str">
            <v>HP CONSUMER PC</v>
          </cell>
          <cell r="C23" t="str">
            <v>ASIA PACIFIC</v>
          </cell>
          <cell r="D23" t="str">
            <v>Sempron</v>
          </cell>
          <cell r="E23">
            <v>3200</v>
          </cell>
          <cell r="F23">
            <v>1</v>
          </cell>
          <cell r="G23">
            <v>940</v>
          </cell>
          <cell r="H23">
            <v>-308</v>
          </cell>
          <cell r="I23">
            <v>1.0375000000000001</v>
          </cell>
        </row>
        <row r="24">
          <cell r="A24" t="str">
            <v>ASIA PACIFICSempron34001940</v>
          </cell>
          <cell r="B24" t="str">
            <v>HP CONSUMER PC</v>
          </cell>
          <cell r="C24" t="str">
            <v>ASIA PACIFIC</v>
          </cell>
          <cell r="D24" t="str">
            <v>Sempron</v>
          </cell>
          <cell r="E24">
            <v>3400</v>
          </cell>
          <cell r="F24">
            <v>1</v>
          </cell>
          <cell r="G24">
            <v>940</v>
          </cell>
          <cell r="H24">
            <v>2383</v>
          </cell>
          <cell r="I24">
            <v>3.7499999999999999E-2</v>
          </cell>
        </row>
        <row r="25">
          <cell r="A25" t="str">
            <v>ASIA PACIFICSempron35001940</v>
          </cell>
          <cell r="B25" t="str">
            <v>HP CONSUMER PC</v>
          </cell>
          <cell r="C25" t="str">
            <v>ASIA PACIFIC</v>
          </cell>
          <cell r="D25" t="str">
            <v>Sempron</v>
          </cell>
          <cell r="E25">
            <v>3500</v>
          </cell>
          <cell r="F25">
            <v>1</v>
          </cell>
          <cell r="G25">
            <v>940</v>
          </cell>
          <cell r="H25">
            <v>235</v>
          </cell>
        </row>
        <row r="26">
          <cell r="A26" t="str">
            <v>ASIA PACIFICSempron36001940</v>
          </cell>
          <cell r="B26" t="str">
            <v>HP CONSUMER PC</v>
          </cell>
          <cell r="C26" t="str">
            <v>ASIA PACIFIC</v>
          </cell>
          <cell r="D26" t="str">
            <v>Sempron</v>
          </cell>
          <cell r="E26">
            <v>3600</v>
          </cell>
          <cell r="F26">
            <v>1</v>
          </cell>
          <cell r="G26">
            <v>940</v>
          </cell>
          <cell r="H26">
            <v>25020</v>
          </cell>
        </row>
        <row r="27">
          <cell r="A27" t="str">
            <v>ASIA PACIFICTURION64TL522638</v>
          </cell>
          <cell r="B27" t="str">
            <v>HP CONSUMER PC</v>
          </cell>
          <cell r="C27" t="str">
            <v>ASIA PACIFIC</v>
          </cell>
          <cell r="D27" t="str">
            <v>TURION64</v>
          </cell>
          <cell r="E27" t="str">
            <v>TL52</v>
          </cell>
          <cell r="F27">
            <v>2</v>
          </cell>
          <cell r="G27">
            <v>638</v>
          </cell>
          <cell r="H27">
            <v>983</v>
          </cell>
        </row>
        <row r="28">
          <cell r="A28" t="str">
            <v>ASIA PACIFICTURION64TL562638</v>
          </cell>
          <cell r="B28" t="str">
            <v>HP CONSUMER PC</v>
          </cell>
          <cell r="C28" t="str">
            <v>ASIA PACIFIC</v>
          </cell>
          <cell r="D28" t="str">
            <v>TURION64</v>
          </cell>
          <cell r="E28" t="str">
            <v>TL56</v>
          </cell>
          <cell r="F28">
            <v>2</v>
          </cell>
          <cell r="G28">
            <v>638</v>
          </cell>
          <cell r="H28">
            <v>160</v>
          </cell>
        </row>
        <row r="29">
          <cell r="A29" t="str">
            <v>EUROPEAthlon6430001939</v>
          </cell>
          <cell r="B29" t="str">
            <v>HP CONSUMER PC</v>
          </cell>
          <cell r="C29" t="str">
            <v>EUROPE</v>
          </cell>
          <cell r="D29" t="str">
            <v>Athlon64</v>
          </cell>
          <cell r="E29">
            <v>3000</v>
          </cell>
          <cell r="F29">
            <v>1</v>
          </cell>
          <cell r="G29">
            <v>939</v>
          </cell>
          <cell r="H29">
            <v>-1</v>
          </cell>
        </row>
        <row r="30">
          <cell r="A30" t="str">
            <v>EUROPEAthlon6432001939</v>
          </cell>
          <cell r="B30" t="str">
            <v>HP CONSUMER PC</v>
          </cell>
          <cell r="C30" t="str">
            <v>EUROPE</v>
          </cell>
          <cell r="D30" t="str">
            <v>Athlon64</v>
          </cell>
          <cell r="E30">
            <v>3200</v>
          </cell>
          <cell r="F30">
            <v>1</v>
          </cell>
          <cell r="G30">
            <v>939</v>
          </cell>
          <cell r="H30">
            <v>-9</v>
          </cell>
        </row>
        <row r="31">
          <cell r="A31" t="str">
            <v>EUROPEAthlon6434001939</v>
          </cell>
          <cell r="B31" t="str">
            <v>HP CONSUMER PC</v>
          </cell>
          <cell r="C31" t="str">
            <v>EUROPE</v>
          </cell>
          <cell r="D31" t="str">
            <v>Athlon64</v>
          </cell>
          <cell r="E31">
            <v>3400</v>
          </cell>
          <cell r="F31">
            <v>1</v>
          </cell>
          <cell r="G31">
            <v>939</v>
          </cell>
          <cell r="H31">
            <v>-1</v>
          </cell>
        </row>
        <row r="32">
          <cell r="A32" t="str">
            <v>EUROPEAthlon6435001939</v>
          </cell>
          <cell r="B32" t="str">
            <v>HP CONSUMER PC</v>
          </cell>
          <cell r="C32" t="str">
            <v>EUROPE</v>
          </cell>
          <cell r="D32" t="str">
            <v>Athlon64</v>
          </cell>
          <cell r="E32">
            <v>3500</v>
          </cell>
          <cell r="F32">
            <v>1</v>
          </cell>
          <cell r="G32">
            <v>939</v>
          </cell>
          <cell r="H32">
            <v>-11</v>
          </cell>
        </row>
        <row r="33">
          <cell r="A33" t="str">
            <v>EUROPEAthlon6435001940</v>
          </cell>
          <cell r="B33" t="str">
            <v>HP CONSUMER PC</v>
          </cell>
          <cell r="C33" t="str">
            <v>EUROPE</v>
          </cell>
          <cell r="D33" t="str">
            <v>Athlon64</v>
          </cell>
          <cell r="E33">
            <v>3500</v>
          </cell>
          <cell r="F33">
            <v>1</v>
          </cell>
          <cell r="G33">
            <v>940</v>
          </cell>
          <cell r="H33">
            <v>-698</v>
          </cell>
        </row>
        <row r="34">
          <cell r="A34" t="str">
            <v>EUROPEAthlon6436002940</v>
          </cell>
          <cell r="B34" t="str">
            <v>HP CONSUMER PC</v>
          </cell>
          <cell r="C34" t="str">
            <v>EUROPE</v>
          </cell>
          <cell r="D34" t="str">
            <v>Athlon64</v>
          </cell>
          <cell r="E34">
            <v>3600</v>
          </cell>
          <cell r="F34">
            <v>2</v>
          </cell>
          <cell r="G34">
            <v>940</v>
          </cell>
          <cell r="H34">
            <v>505</v>
          </cell>
        </row>
        <row r="35">
          <cell r="A35" t="str">
            <v>EUROPEAthlon6438001939</v>
          </cell>
          <cell r="B35" t="str">
            <v>HP CONSUMER PC</v>
          </cell>
          <cell r="C35" t="str">
            <v>EUROPE</v>
          </cell>
          <cell r="D35" t="str">
            <v>Athlon64</v>
          </cell>
          <cell r="E35">
            <v>3800</v>
          </cell>
          <cell r="F35">
            <v>1</v>
          </cell>
          <cell r="G35">
            <v>939</v>
          </cell>
          <cell r="H35">
            <v>-2</v>
          </cell>
        </row>
        <row r="36">
          <cell r="A36" t="str">
            <v>EUROPEAthlon6438001940</v>
          </cell>
          <cell r="B36" t="str">
            <v>HP CONSUMER PC</v>
          </cell>
          <cell r="C36" t="str">
            <v>EUROPE</v>
          </cell>
          <cell r="D36" t="str">
            <v>Athlon64</v>
          </cell>
          <cell r="E36">
            <v>3800</v>
          </cell>
          <cell r="F36">
            <v>1</v>
          </cell>
          <cell r="G36">
            <v>940</v>
          </cell>
          <cell r="H36">
            <v>23149</v>
          </cell>
        </row>
        <row r="37">
          <cell r="A37" t="str">
            <v>EUROPEAthlon6438002939</v>
          </cell>
          <cell r="B37" t="str">
            <v>HP CONSUMER PC</v>
          </cell>
          <cell r="C37" t="str">
            <v>EUROPE</v>
          </cell>
          <cell r="D37" t="str">
            <v>Athlon64</v>
          </cell>
          <cell r="E37">
            <v>3800</v>
          </cell>
          <cell r="F37">
            <v>2</v>
          </cell>
          <cell r="G37">
            <v>939</v>
          </cell>
          <cell r="H37">
            <v>-1</v>
          </cell>
        </row>
        <row r="38">
          <cell r="A38" t="str">
            <v>EUROPEAthlon6438002940</v>
          </cell>
          <cell r="B38" t="str">
            <v>HP CONSUMER PC</v>
          </cell>
          <cell r="C38" t="str">
            <v>EUROPE</v>
          </cell>
          <cell r="D38" t="str">
            <v>Athlon64</v>
          </cell>
          <cell r="E38">
            <v>3800</v>
          </cell>
          <cell r="F38">
            <v>2</v>
          </cell>
          <cell r="G38">
            <v>940</v>
          </cell>
          <cell r="H38">
            <v>8038</v>
          </cell>
        </row>
        <row r="39">
          <cell r="A39" t="str">
            <v>EUROPEAthlon6440002940</v>
          </cell>
          <cell r="B39" t="str">
            <v>HP CONSUMER PC</v>
          </cell>
          <cell r="C39" t="str">
            <v>EUROPE</v>
          </cell>
          <cell r="D39" t="str">
            <v>Athlon64</v>
          </cell>
          <cell r="E39">
            <v>4000</v>
          </cell>
          <cell r="F39">
            <v>2</v>
          </cell>
          <cell r="G39">
            <v>940</v>
          </cell>
          <cell r="H39">
            <v>4488</v>
          </cell>
        </row>
        <row r="40">
          <cell r="A40" t="str">
            <v>EUROPEAthlon6442002940</v>
          </cell>
          <cell r="B40" t="str">
            <v>HP CONSUMER PC</v>
          </cell>
          <cell r="C40" t="str">
            <v>EUROPE</v>
          </cell>
          <cell r="D40" t="str">
            <v>Athlon64</v>
          </cell>
          <cell r="E40">
            <v>4200</v>
          </cell>
          <cell r="F40">
            <v>2</v>
          </cell>
          <cell r="G40">
            <v>940</v>
          </cell>
          <cell r="H40">
            <v>-3</v>
          </cell>
        </row>
        <row r="41">
          <cell r="A41" t="str">
            <v>EUROPEAthlon6444002940</v>
          </cell>
          <cell r="B41" t="str">
            <v>HP CONSUMER PC</v>
          </cell>
          <cell r="C41" t="str">
            <v>EUROPE</v>
          </cell>
          <cell r="D41" t="str">
            <v>Athlon64</v>
          </cell>
          <cell r="E41">
            <v>4400</v>
          </cell>
          <cell r="F41">
            <v>2</v>
          </cell>
          <cell r="G41">
            <v>940</v>
          </cell>
          <cell r="H41">
            <v>14493</v>
          </cell>
        </row>
        <row r="42">
          <cell r="A42" t="str">
            <v>EUROPEAthlon6446002940</v>
          </cell>
          <cell r="B42" t="str">
            <v>HP CONSUMER PC</v>
          </cell>
          <cell r="C42" t="str">
            <v>EUROPE</v>
          </cell>
          <cell r="D42" t="str">
            <v>Athlon64</v>
          </cell>
          <cell r="E42">
            <v>4600</v>
          </cell>
          <cell r="F42">
            <v>2</v>
          </cell>
          <cell r="G42">
            <v>940</v>
          </cell>
          <cell r="H42">
            <v>-1</v>
          </cell>
        </row>
        <row r="43">
          <cell r="A43" t="str">
            <v>EUROPEAthlon6448002940</v>
          </cell>
          <cell r="B43" t="str">
            <v>HP CONSUMER PC</v>
          </cell>
          <cell r="C43" t="str">
            <v>EUROPE</v>
          </cell>
          <cell r="D43" t="str">
            <v>Athlon64</v>
          </cell>
          <cell r="E43">
            <v>4800</v>
          </cell>
          <cell r="F43">
            <v>2</v>
          </cell>
          <cell r="G43">
            <v>940</v>
          </cell>
          <cell r="H43">
            <v>3555</v>
          </cell>
        </row>
        <row r="44">
          <cell r="A44" t="str">
            <v>EUROPEAthlon6450002940</v>
          </cell>
          <cell r="B44" t="str">
            <v>HP CONSUMER PC</v>
          </cell>
          <cell r="C44" t="str">
            <v>EUROPE</v>
          </cell>
          <cell r="D44" t="str">
            <v>Athlon64</v>
          </cell>
          <cell r="E44">
            <v>5000</v>
          </cell>
          <cell r="F44">
            <v>2</v>
          </cell>
          <cell r="G44">
            <v>940</v>
          </cell>
          <cell r="H44">
            <v>5538</v>
          </cell>
        </row>
        <row r="45">
          <cell r="A45" t="str">
            <v>EUROPEAthlon6452002940</v>
          </cell>
          <cell r="B45" t="str">
            <v>HP CONSUMER PC</v>
          </cell>
          <cell r="C45" t="str">
            <v>EUROPE</v>
          </cell>
          <cell r="D45" t="str">
            <v>Athlon64</v>
          </cell>
          <cell r="E45">
            <v>5200</v>
          </cell>
          <cell r="F45">
            <v>2</v>
          </cell>
          <cell r="G45">
            <v>940</v>
          </cell>
          <cell r="H45">
            <v>2279</v>
          </cell>
        </row>
        <row r="46">
          <cell r="A46" t="str">
            <v>EUROPEAthlon6456002940</v>
          </cell>
          <cell r="B46" t="str">
            <v>HP CONSUMER PC</v>
          </cell>
          <cell r="C46" t="str">
            <v>EUROPE</v>
          </cell>
          <cell r="D46" t="str">
            <v>Athlon64</v>
          </cell>
          <cell r="E46">
            <v>5600</v>
          </cell>
          <cell r="F46">
            <v>2</v>
          </cell>
          <cell r="G46">
            <v>940</v>
          </cell>
          <cell r="H46">
            <v>3320</v>
          </cell>
        </row>
        <row r="47">
          <cell r="A47" t="str">
            <v>EUROPESempron30001754</v>
          </cell>
          <cell r="B47" t="str">
            <v>HP CONSUMER PC</v>
          </cell>
          <cell r="C47" t="str">
            <v>EUROPE</v>
          </cell>
          <cell r="D47" t="str">
            <v>Sempron</v>
          </cell>
          <cell r="E47">
            <v>3000</v>
          </cell>
          <cell r="F47">
            <v>1</v>
          </cell>
          <cell r="G47">
            <v>754</v>
          </cell>
          <cell r="H47">
            <v>-5</v>
          </cell>
        </row>
        <row r="48">
          <cell r="A48" t="str">
            <v>EUROPESempron30001939</v>
          </cell>
          <cell r="B48" t="str">
            <v>HP CONSUMER PC</v>
          </cell>
          <cell r="C48" t="str">
            <v>EUROPE</v>
          </cell>
          <cell r="D48" t="str">
            <v>Sempron</v>
          </cell>
          <cell r="E48">
            <v>3000</v>
          </cell>
          <cell r="F48">
            <v>1</v>
          </cell>
          <cell r="G48">
            <v>939</v>
          </cell>
          <cell r="H48">
            <v>-7</v>
          </cell>
        </row>
        <row r="49">
          <cell r="A49" t="str">
            <v>EUROPESempron30001940</v>
          </cell>
          <cell r="B49" t="str">
            <v>HP CONSUMER PC</v>
          </cell>
          <cell r="C49" t="str">
            <v>EUROPE</v>
          </cell>
          <cell r="D49" t="str">
            <v>Sempron</v>
          </cell>
          <cell r="E49">
            <v>3000</v>
          </cell>
          <cell r="F49">
            <v>1</v>
          </cell>
          <cell r="G49">
            <v>940</v>
          </cell>
          <cell r="H49">
            <v>-1</v>
          </cell>
        </row>
        <row r="50">
          <cell r="A50" t="str">
            <v>EUROPESempron32001939</v>
          </cell>
          <cell r="B50" t="str">
            <v>HP CONSUMER PC</v>
          </cell>
          <cell r="C50" t="str">
            <v>EUROPE</v>
          </cell>
          <cell r="D50" t="str">
            <v>Sempron</v>
          </cell>
          <cell r="E50">
            <v>3200</v>
          </cell>
          <cell r="F50">
            <v>1</v>
          </cell>
          <cell r="G50">
            <v>939</v>
          </cell>
          <cell r="H50">
            <v>-2</v>
          </cell>
        </row>
        <row r="51">
          <cell r="A51" t="str">
            <v>EUROPESempron32001940</v>
          </cell>
          <cell r="B51" t="str">
            <v>HP CONSUMER PC</v>
          </cell>
          <cell r="C51" t="str">
            <v>EUROPE</v>
          </cell>
          <cell r="D51" t="str">
            <v>Sempron</v>
          </cell>
          <cell r="E51">
            <v>3200</v>
          </cell>
          <cell r="F51">
            <v>1</v>
          </cell>
          <cell r="G51">
            <v>940</v>
          </cell>
          <cell r="H51">
            <v>-1</v>
          </cell>
        </row>
        <row r="52">
          <cell r="A52" t="str">
            <v>EUROPESempron33001754</v>
          </cell>
          <cell r="B52" t="str">
            <v>HP CONSUMER PC</v>
          </cell>
          <cell r="C52" t="str">
            <v>EUROPE</v>
          </cell>
          <cell r="D52" t="str">
            <v>Sempron</v>
          </cell>
          <cell r="E52">
            <v>3300</v>
          </cell>
          <cell r="F52">
            <v>1</v>
          </cell>
          <cell r="G52">
            <v>754</v>
          </cell>
          <cell r="H52">
            <v>-2</v>
          </cell>
        </row>
        <row r="53">
          <cell r="A53" t="str">
            <v>EUROPESempron34001940</v>
          </cell>
          <cell r="B53" t="str">
            <v>HP CONSUMER PC</v>
          </cell>
          <cell r="C53" t="str">
            <v>EUROPE</v>
          </cell>
          <cell r="D53" t="str">
            <v>Sempron</v>
          </cell>
          <cell r="E53">
            <v>3400</v>
          </cell>
          <cell r="F53">
            <v>1</v>
          </cell>
          <cell r="G53">
            <v>940</v>
          </cell>
          <cell r="H53">
            <v>-1394</v>
          </cell>
        </row>
        <row r="54">
          <cell r="A54" t="str">
            <v>EUROPESempron35001940</v>
          </cell>
          <cell r="B54" t="str">
            <v>HP CONSUMER PC</v>
          </cell>
          <cell r="C54" t="str">
            <v>EUROPE</v>
          </cell>
          <cell r="D54" t="str">
            <v>Sempron</v>
          </cell>
          <cell r="E54">
            <v>3500</v>
          </cell>
          <cell r="F54">
            <v>1</v>
          </cell>
          <cell r="G54">
            <v>940</v>
          </cell>
          <cell r="H54">
            <v>2176</v>
          </cell>
        </row>
        <row r="55">
          <cell r="A55" t="str">
            <v>EUROPESempron36001940</v>
          </cell>
          <cell r="B55" t="str">
            <v>HP CONSUMER PC</v>
          </cell>
          <cell r="C55" t="str">
            <v>EUROPE</v>
          </cell>
          <cell r="D55" t="str">
            <v>Sempron</v>
          </cell>
          <cell r="E55">
            <v>3600</v>
          </cell>
          <cell r="F55">
            <v>1</v>
          </cell>
          <cell r="G55">
            <v>940</v>
          </cell>
          <cell r="H55">
            <v>4057</v>
          </cell>
        </row>
        <row r="56">
          <cell r="A56" t="str">
            <v>EUROPETURION64MK361638</v>
          </cell>
          <cell r="B56" t="str">
            <v>HP CONSUMER PC</v>
          </cell>
          <cell r="C56" t="str">
            <v>EUROPE</v>
          </cell>
          <cell r="D56" t="str">
            <v>TURION64</v>
          </cell>
          <cell r="E56" t="str">
            <v>MK36</v>
          </cell>
          <cell r="F56">
            <v>1</v>
          </cell>
          <cell r="G56">
            <v>638</v>
          </cell>
          <cell r="H56">
            <v>-2</v>
          </cell>
        </row>
        <row r="57">
          <cell r="A57" t="str">
            <v>EUROPETURION64ML321754</v>
          </cell>
          <cell r="B57" t="str">
            <v>HP CONSUMER PC</v>
          </cell>
          <cell r="C57" t="str">
            <v>EUROPE</v>
          </cell>
          <cell r="D57" t="str">
            <v>TURION64</v>
          </cell>
          <cell r="E57" t="str">
            <v>ML32</v>
          </cell>
          <cell r="F57">
            <v>1</v>
          </cell>
          <cell r="G57">
            <v>754</v>
          </cell>
          <cell r="H57">
            <v>-4</v>
          </cell>
        </row>
        <row r="58">
          <cell r="A58" t="str">
            <v>EUROPETURION64ML341754</v>
          </cell>
          <cell r="B58" t="str">
            <v>HP CONSUMER PC</v>
          </cell>
          <cell r="C58" t="str">
            <v>EUROPE</v>
          </cell>
          <cell r="D58" t="str">
            <v>TURION64</v>
          </cell>
          <cell r="E58" t="str">
            <v>ML34</v>
          </cell>
          <cell r="F58">
            <v>1</v>
          </cell>
          <cell r="G58">
            <v>754</v>
          </cell>
          <cell r="H58">
            <v>-4</v>
          </cell>
        </row>
        <row r="59">
          <cell r="A59" t="str">
            <v>EUROPETURION64ML371754</v>
          </cell>
          <cell r="B59" t="str">
            <v>HP CONSUMER PC</v>
          </cell>
          <cell r="C59" t="str">
            <v>EUROPE</v>
          </cell>
          <cell r="D59" t="str">
            <v>TURION64</v>
          </cell>
          <cell r="E59" t="str">
            <v>ML37</v>
          </cell>
          <cell r="F59">
            <v>1</v>
          </cell>
          <cell r="G59">
            <v>754</v>
          </cell>
          <cell r="H59">
            <v>-2</v>
          </cell>
        </row>
        <row r="60">
          <cell r="A60" t="str">
            <v>EUROPETURION64ML401754</v>
          </cell>
          <cell r="B60" t="str">
            <v>HP CONSUMER PC</v>
          </cell>
          <cell r="C60" t="str">
            <v>EUROPE</v>
          </cell>
          <cell r="D60" t="str">
            <v>TURION64</v>
          </cell>
          <cell r="E60" t="str">
            <v>ML40</v>
          </cell>
          <cell r="F60">
            <v>1</v>
          </cell>
          <cell r="G60">
            <v>754</v>
          </cell>
          <cell r="H60">
            <v>-1</v>
          </cell>
        </row>
        <row r="61">
          <cell r="A61" t="str">
            <v>EUROPETURION64TL502638</v>
          </cell>
          <cell r="B61" t="str">
            <v>HP CONSUMER PC</v>
          </cell>
          <cell r="C61" t="str">
            <v>EUROPE</v>
          </cell>
          <cell r="D61" t="str">
            <v>TURION64</v>
          </cell>
          <cell r="E61" t="str">
            <v>TL50</v>
          </cell>
          <cell r="F61">
            <v>2</v>
          </cell>
          <cell r="G61">
            <v>638</v>
          </cell>
          <cell r="H61">
            <v>29</v>
          </cell>
        </row>
        <row r="62">
          <cell r="A62" t="str">
            <v>EUROPETURION64TL522638</v>
          </cell>
          <cell r="B62" t="str">
            <v>HP CONSUMER PC</v>
          </cell>
          <cell r="C62" t="str">
            <v>EUROPE</v>
          </cell>
          <cell r="D62" t="str">
            <v>TURION64</v>
          </cell>
          <cell r="E62" t="str">
            <v>TL52</v>
          </cell>
          <cell r="F62">
            <v>2</v>
          </cell>
          <cell r="G62">
            <v>638</v>
          </cell>
          <cell r="H62">
            <v>1113</v>
          </cell>
        </row>
        <row r="63">
          <cell r="A63" t="str">
            <v>EUROPETURION64TL562638</v>
          </cell>
          <cell r="B63" t="str">
            <v>HP CONSUMER PC</v>
          </cell>
          <cell r="C63" t="str">
            <v>EUROPE</v>
          </cell>
          <cell r="D63" t="str">
            <v>TURION64</v>
          </cell>
          <cell r="E63" t="str">
            <v>TL56</v>
          </cell>
          <cell r="F63">
            <v>2</v>
          </cell>
          <cell r="G63">
            <v>638</v>
          </cell>
          <cell r="H63">
            <v>1033</v>
          </cell>
        </row>
        <row r="64">
          <cell r="A64" t="str">
            <v>NORTH AMERICAAthlon6432001939</v>
          </cell>
          <cell r="B64" t="str">
            <v>HP CONSUMER PC</v>
          </cell>
          <cell r="C64" t="str">
            <v>NORTH AMERICA</v>
          </cell>
          <cell r="D64" t="str">
            <v>Athlon64</v>
          </cell>
          <cell r="E64">
            <v>3200</v>
          </cell>
          <cell r="F64">
            <v>1</v>
          </cell>
          <cell r="G64">
            <v>939</v>
          </cell>
          <cell r="H64">
            <v>-8</v>
          </cell>
        </row>
        <row r="65">
          <cell r="A65" t="str">
            <v>NORTH AMERICAAthlon6432001940</v>
          </cell>
          <cell r="B65" t="str">
            <v>HP CONSUMER PC</v>
          </cell>
          <cell r="C65" t="str">
            <v>NORTH AMERICA</v>
          </cell>
          <cell r="D65" t="str">
            <v>Athlon64</v>
          </cell>
          <cell r="E65">
            <v>3200</v>
          </cell>
          <cell r="F65">
            <v>1</v>
          </cell>
          <cell r="G65">
            <v>940</v>
          </cell>
          <cell r="H65">
            <v>0</v>
          </cell>
        </row>
        <row r="66">
          <cell r="A66" t="str">
            <v>NORTH AMERICAAthlon6434001939</v>
          </cell>
          <cell r="B66" t="str">
            <v>HP CONSUMER PC</v>
          </cell>
          <cell r="C66" t="str">
            <v>NORTH AMERICA</v>
          </cell>
          <cell r="D66" t="str">
            <v>Athlon64</v>
          </cell>
          <cell r="E66">
            <v>3400</v>
          </cell>
          <cell r="F66">
            <v>1</v>
          </cell>
          <cell r="G66">
            <v>939</v>
          </cell>
          <cell r="H66">
            <v>-16</v>
          </cell>
        </row>
        <row r="67">
          <cell r="A67" t="str">
            <v>NORTH AMERICAAthlon6435001939</v>
          </cell>
          <cell r="B67" t="str">
            <v>HP CONSUMER PC</v>
          </cell>
          <cell r="C67" t="str">
            <v>NORTH AMERICA</v>
          </cell>
          <cell r="D67" t="str">
            <v>Athlon64</v>
          </cell>
          <cell r="E67">
            <v>3500</v>
          </cell>
          <cell r="F67">
            <v>1</v>
          </cell>
          <cell r="G67">
            <v>939</v>
          </cell>
          <cell r="H67">
            <v>-349</v>
          </cell>
        </row>
        <row r="68">
          <cell r="A68" t="str">
            <v>NORTH AMERICAAthlon6435001940</v>
          </cell>
          <cell r="B68" t="str">
            <v>HP CONSUMER PC</v>
          </cell>
          <cell r="C68" t="str">
            <v>NORTH AMERICA</v>
          </cell>
          <cell r="D68" t="str">
            <v>Athlon64</v>
          </cell>
          <cell r="E68">
            <v>3500</v>
          </cell>
          <cell r="F68">
            <v>1</v>
          </cell>
          <cell r="G68">
            <v>940</v>
          </cell>
          <cell r="H68">
            <v>-3473</v>
          </cell>
        </row>
        <row r="69">
          <cell r="A69" t="str">
            <v>NORTH AMERICAAthlon6436002940</v>
          </cell>
          <cell r="B69" t="str">
            <v>HP CONSUMER PC</v>
          </cell>
          <cell r="C69" t="str">
            <v>NORTH AMERICA</v>
          </cell>
          <cell r="D69" t="str">
            <v>Athlon64</v>
          </cell>
          <cell r="E69">
            <v>3600</v>
          </cell>
          <cell r="F69">
            <v>2</v>
          </cell>
          <cell r="G69">
            <v>940</v>
          </cell>
          <cell r="H69">
            <v>39745</v>
          </cell>
        </row>
        <row r="70">
          <cell r="A70" t="str">
            <v>NORTH AMERICAAthlon6437001939</v>
          </cell>
          <cell r="B70" t="str">
            <v>HP CONSUMER PC</v>
          </cell>
          <cell r="C70" t="str">
            <v>NORTH AMERICA</v>
          </cell>
          <cell r="D70" t="str">
            <v>Athlon64</v>
          </cell>
          <cell r="E70">
            <v>3700</v>
          </cell>
          <cell r="F70">
            <v>1</v>
          </cell>
          <cell r="G70">
            <v>939</v>
          </cell>
          <cell r="H70">
            <v>-17</v>
          </cell>
        </row>
        <row r="71">
          <cell r="A71" t="str">
            <v>NORTH AMERICAAthlon6438001939</v>
          </cell>
          <cell r="B71" t="str">
            <v>HP CONSUMER PC</v>
          </cell>
          <cell r="C71" t="str">
            <v>NORTH AMERICA</v>
          </cell>
          <cell r="D71" t="str">
            <v>Athlon64</v>
          </cell>
          <cell r="E71">
            <v>3800</v>
          </cell>
          <cell r="F71">
            <v>1</v>
          </cell>
          <cell r="G71">
            <v>939</v>
          </cell>
          <cell r="H71">
            <v>-950</v>
          </cell>
        </row>
        <row r="72">
          <cell r="A72" t="str">
            <v>NORTH AMERICAAthlon6438001940</v>
          </cell>
          <cell r="B72" t="str">
            <v>HP CONSUMER PC</v>
          </cell>
          <cell r="C72" t="str">
            <v>NORTH AMERICA</v>
          </cell>
          <cell r="D72" t="str">
            <v>Athlon64</v>
          </cell>
          <cell r="E72">
            <v>3800</v>
          </cell>
          <cell r="F72">
            <v>1</v>
          </cell>
          <cell r="G72">
            <v>940</v>
          </cell>
          <cell r="H72">
            <v>85410</v>
          </cell>
        </row>
        <row r="73">
          <cell r="A73" t="str">
            <v>NORTH AMERICAAthlon6438002939</v>
          </cell>
          <cell r="B73" t="str">
            <v>HP CONSUMER PC</v>
          </cell>
          <cell r="C73" t="str">
            <v>NORTH AMERICA</v>
          </cell>
          <cell r="D73" t="str">
            <v>Athlon64</v>
          </cell>
          <cell r="E73">
            <v>3800</v>
          </cell>
          <cell r="F73">
            <v>2</v>
          </cell>
          <cell r="G73">
            <v>939</v>
          </cell>
          <cell r="H73">
            <v>-11</v>
          </cell>
        </row>
        <row r="74">
          <cell r="A74" t="str">
            <v>NORTH AMERICAAthlon6438002940</v>
          </cell>
          <cell r="B74" t="str">
            <v>HP CONSUMER PC</v>
          </cell>
          <cell r="C74" t="str">
            <v>NORTH AMERICA</v>
          </cell>
          <cell r="D74" t="str">
            <v>Athlon64</v>
          </cell>
          <cell r="E74">
            <v>3800</v>
          </cell>
          <cell r="F74">
            <v>2</v>
          </cell>
          <cell r="G74">
            <v>940</v>
          </cell>
          <cell r="H74">
            <v>35907</v>
          </cell>
        </row>
        <row r="75">
          <cell r="A75" t="str">
            <v>NORTH AMERICAAthlon6440001940</v>
          </cell>
          <cell r="B75" t="str">
            <v>HP CONSUMER PC</v>
          </cell>
          <cell r="C75" t="str">
            <v>NORTH AMERICA</v>
          </cell>
          <cell r="D75" t="str">
            <v>Athlon64</v>
          </cell>
          <cell r="E75">
            <v>4000</v>
          </cell>
          <cell r="F75">
            <v>1</v>
          </cell>
          <cell r="G75">
            <v>940</v>
          </cell>
          <cell r="H75">
            <v>1742</v>
          </cell>
        </row>
        <row r="76">
          <cell r="A76" t="str">
            <v>NORTH AMERICAAthlon6440002940</v>
          </cell>
          <cell r="B76" t="str">
            <v>HP CONSUMER PC</v>
          </cell>
          <cell r="C76" t="str">
            <v>NORTH AMERICA</v>
          </cell>
          <cell r="D76" t="str">
            <v>Athlon64</v>
          </cell>
          <cell r="E76">
            <v>4000</v>
          </cell>
          <cell r="F76">
            <v>2</v>
          </cell>
          <cell r="G76">
            <v>940</v>
          </cell>
          <cell r="H76">
            <v>77487</v>
          </cell>
        </row>
        <row r="77">
          <cell r="A77" t="str">
            <v>NORTH AMERICAAthlon6442002939</v>
          </cell>
          <cell r="B77" t="str">
            <v>HP CONSUMER PC</v>
          </cell>
          <cell r="C77" t="str">
            <v>NORTH AMERICA</v>
          </cell>
          <cell r="D77" t="str">
            <v>Athlon64</v>
          </cell>
          <cell r="E77">
            <v>4200</v>
          </cell>
          <cell r="F77">
            <v>2</v>
          </cell>
          <cell r="G77">
            <v>939</v>
          </cell>
          <cell r="H77">
            <v>-8</v>
          </cell>
        </row>
        <row r="78">
          <cell r="A78" t="str">
            <v>NORTH AMERICAAthlon6442002940</v>
          </cell>
          <cell r="B78" t="str">
            <v>HP CONSUMER PC</v>
          </cell>
          <cell r="C78" t="str">
            <v>NORTH AMERICA</v>
          </cell>
          <cell r="D78" t="str">
            <v>Athlon64</v>
          </cell>
          <cell r="E78">
            <v>4200</v>
          </cell>
          <cell r="F78">
            <v>2</v>
          </cell>
          <cell r="G78">
            <v>940</v>
          </cell>
          <cell r="H78">
            <v>28380</v>
          </cell>
        </row>
        <row r="79">
          <cell r="A79" t="str">
            <v>NORTH AMERICAAthlon6444002939</v>
          </cell>
          <cell r="B79" t="str">
            <v>HP CONSUMER PC</v>
          </cell>
          <cell r="C79" t="str">
            <v>NORTH AMERICA</v>
          </cell>
          <cell r="D79" t="str">
            <v>Athlon64</v>
          </cell>
          <cell r="E79">
            <v>4400</v>
          </cell>
          <cell r="F79">
            <v>2</v>
          </cell>
          <cell r="G79">
            <v>939</v>
          </cell>
          <cell r="H79">
            <v>-4</v>
          </cell>
        </row>
        <row r="80">
          <cell r="A80" t="str">
            <v>NORTH AMERICAAthlon6444002940</v>
          </cell>
          <cell r="B80" t="str">
            <v>HP CONSUMER PC</v>
          </cell>
          <cell r="C80" t="str">
            <v>NORTH AMERICA</v>
          </cell>
          <cell r="D80" t="str">
            <v>Athlon64</v>
          </cell>
          <cell r="E80">
            <v>4400</v>
          </cell>
          <cell r="F80">
            <v>2</v>
          </cell>
          <cell r="G80">
            <v>940</v>
          </cell>
          <cell r="H80">
            <v>86991</v>
          </cell>
        </row>
        <row r="81">
          <cell r="A81" t="str">
            <v>NORTH AMERICAAthlon6446002940</v>
          </cell>
          <cell r="B81" t="str">
            <v>HP CONSUMER PC</v>
          </cell>
          <cell r="C81" t="str">
            <v>NORTH AMERICA</v>
          </cell>
          <cell r="D81" t="str">
            <v>Athlon64</v>
          </cell>
          <cell r="E81">
            <v>4600</v>
          </cell>
          <cell r="F81">
            <v>2</v>
          </cell>
          <cell r="G81">
            <v>940</v>
          </cell>
          <cell r="H81">
            <v>727</v>
          </cell>
        </row>
        <row r="82">
          <cell r="A82" t="str">
            <v>NORTH AMERICAAthlon6448002940</v>
          </cell>
          <cell r="B82" t="str">
            <v>HP CONSUMER PC</v>
          </cell>
          <cell r="C82" t="str">
            <v>NORTH AMERICA</v>
          </cell>
          <cell r="D82" t="str">
            <v>Athlon64</v>
          </cell>
          <cell r="E82">
            <v>4800</v>
          </cell>
          <cell r="F82">
            <v>2</v>
          </cell>
          <cell r="G82">
            <v>940</v>
          </cell>
          <cell r="H82">
            <v>15119</v>
          </cell>
        </row>
        <row r="83">
          <cell r="A83" t="str">
            <v>NORTH AMERICAAthlon6450002940</v>
          </cell>
          <cell r="B83" t="str">
            <v>HP CONSUMER PC</v>
          </cell>
          <cell r="C83" t="str">
            <v>NORTH AMERICA</v>
          </cell>
          <cell r="D83" t="str">
            <v>Athlon64</v>
          </cell>
          <cell r="E83">
            <v>5000</v>
          </cell>
          <cell r="F83">
            <v>2</v>
          </cell>
          <cell r="G83">
            <v>940</v>
          </cell>
          <cell r="H83">
            <v>46986</v>
          </cell>
        </row>
        <row r="84">
          <cell r="A84" t="str">
            <v>NORTH AMERICAAthlon6452002940</v>
          </cell>
          <cell r="B84" t="str">
            <v>HP CONSUMER PC</v>
          </cell>
          <cell r="C84" t="str">
            <v>NORTH AMERICA</v>
          </cell>
          <cell r="D84" t="str">
            <v>Athlon64</v>
          </cell>
          <cell r="E84">
            <v>5200</v>
          </cell>
          <cell r="F84">
            <v>2</v>
          </cell>
          <cell r="G84">
            <v>940</v>
          </cell>
          <cell r="H84">
            <v>5288</v>
          </cell>
        </row>
        <row r="85">
          <cell r="A85" t="str">
            <v>NORTH AMERICAAthlon6456002940</v>
          </cell>
          <cell r="B85" t="str">
            <v>HP CONSUMER PC</v>
          </cell>
          <cell r="C85" t="str">
            <v>NORTH AMERICA</v>
          </cell>
          <cell r="D85" t="str">
            <v>Athlon64</v>
          </cell>
          <cell r="E85">
            <v>5600</v>
          </cell>
          <cell r="F85">
            <v>2</v>
          </cell>
          <cell r="G85">
            <v>940</v>
          </cell>
          <cell r="H85">
            <v>32772</v>
          </cell>
        </row>
        <row r="86">
          <cell r="A86" t="str">
            <v>NORTH AMERICAOpteron22102207</v>
          </cell>
          <cell r="B86" t="str">
            <v>HP CONSUMER PC</v>
          </cell>
          <cell r="C86" t="str">
            <v>NORTH AMERICA</v>
          </cell>
          <cell r="D86" t="str">
            <v>Opteron</v>
          </cell>
          <cell r="E86">
            <v>2210</v>
          </cell>
          <cell r="F86">
            <v>2</v>
          </cell>
          <cell r="G86">
            <v>207</v>
          </cell>
          <cell r="H86">
            <v>-1</v>
          </cell>
        </row>
        <row r="87">
          <cell r="A87" t="str">
            <v>NORTH AMERICAOpteron22142207</v>
          </cell>
          <cell r="B87" t="str">
            <v>HP CONSUMER PC</v>
          </cell>
          <cell r="C87" t="str">
            <v>NORTH AMERICA</v>
          </cell>
          <cell r="D87" t="str">
            <v>Opteron</v>
          </cell>
          <cell r="E87">
            <v>2214</v>
          </cell>
          <cell r="F87">
            <v>2</v>
          </cell>
          <cell r="G87">
            <v>207</v>
          </cell>
          <cell r="H87">
            <v>-7</v>
          </cell>
        </row>
        <row r="88">
          <cell r="A88" t="str">
            <v>NORTH AMERICASempron30001939</v>
          </cell>
          <cell r="B88" t="str">
            <v>HP CONSUMER PC</v>
          </cell>
          <cell r="C88" t="str">
            <v>NORTH AMERICA</v>
          </cell>
          <cell r="D88" t="str">
            <v>Sempron</v>
          </cell>
          <cell r="E88">
            <v>3000</v>
          </cell>
          <cell r="F88">
            <v>1</v>
          </cell>
          <cell r="G88">
            <v>939</v>
          </cell>
          <cell r="H88">
            <v>-3</v>
          </cell>
        </row>
        <row r="89">
          <cell r="A89" t="str">
            <v>NORTH AMERICASempron30001940</v>
          </cell>
          <cell r="B89" t="str">
            <v>HP CONSUMER PC</v>
          </cell>
          <cell r="C89" t="str">
            <v>NORTH AMERICA</v>
          </cell>
          <cell r="D89" t="str">
            <v>Sempron</v>
          </cell>
          <cell r="E89">
            <v>3000</v>
          </cell>
          <cell r="F89">
            <v>1</v>
          </cell>
          <cell r="G89">
            <v>940</v>
          </cell>
          <cell r="H89">
            <v>-1</v>
          </cell>
        </row>
        <row r="90">
          <cell r="A90" t="str">
            <v>NORTH AMERICASempron32001939</v>
          </cell>
          <cell r="B90" t="str">
            <v>HP CONSUMER PC</v>
          </cell>
          <cell r="C90" t="str">
            <v>NORTH AMERICA</v>
          </cell>
          <cell r="D90" t="str">
            <v>Sempron</v>
          </cell>
          <cell r="E90">
            <v>3200</v>
          </cell>
          <cell r="F90">
            <v>1</v>
          </cell>
          <cell r="G90">
            <v>939</v>
          </cell>
          <cell r="H90">
            <v>-24</v>
          </cell>
        </row>
        <row r="91">
          <cell r="A91" t="str">
            <v>NORTH AMERICASempron32001940</v>
          </cell>
          <cell r="B91" t="str">
            <v>HP CONSUMER PC</v>
          </cell>
          <cell r="C91" t="str">
            <v>NORTH AMERICA</v>
          </cell>
          <cell r="D91" t="str">
            <v>Sempron</v>
          </cell>
          <cell r="E91">
            <v>3200</v>
          </cell>
          <cell r="F91">
            <v>1</v>
          </cell>
          <cell r="G91">
            <v>940</v>
          </cell>
          <cell r="H91">
            <v>-1469</v>
          </cell>
        </row>
        <row r="92">
          <cell r="A92" t="str">
            <v>NORTH AMERICASempron33001754</v>
          </cell>
          <cell r="B92" t="str">
            <v>HP CONSUMER PC</v>
          </cell>
          <cell r="C92" t="str">
            <v>NORTH AMERICA</v>
          </cell>
          <cell r="D92" t="str">
            <v>Sempron</v>
          </cell>
          <cell r="E92">
            <v>3300</v>
          </cell>
          <cell r="F92">
            <v>1</v>
          </cell>
          <cell r="G92">
            <v>754</v>
          </cell>
          <cell r="H92">
            <v>-154</v>
          </cell>
        </row>
        <row r="93">
          <cell r="A93" t="str">
            <v>NORTH AMERICASempron34001939</v>
          </cell>
          <cell r="B93" t="str">
            <v>HP CONSUMER PC</v>
          </cell>
          <cell r="C93" t="str">
            <v>NORTH AMERICA</v>
          </cell>
          <cell r="D93" t="str">
            <v>Sempron</v>
          </cell>
          <cell r="E93">
            <v>3400</v>
          </cell>
          <cell r="F93">
            <v>1</v>
          </cell>
          <cell r="G93">
            <v>939</v>
          </cell>
          <cell r="H93">
            <v>-5</v>
          </cell>
        </row>
        <row r="94">
          <cell r="A94" t="str">
            <v>NORTH AMERICASempron34001940</v>
          </cell>
          <cell r="B94" t="str">
            <v>HP CONSUMER PC</v>
          </cell>
          <cell r="C94" t="str">
            <v>NORTH AMERICA</v>
          </cell>
          <cell r="D94" t="str">
            <v>Sempron</v>
          </cell>
          <cell r="E94">
            <v>3400</v>
          </cell>
          <cell r="F94">
            <v>1</v>
          </cell>
          <cell r="G94">
            <v>940</v>
          </cell>
          <cell r="H94">
            <v>-38</v>
          </cell>
        </row>
        <row r="95">
          <cell r="A95" t="str">
            <v>NORTH AMERICASempron35001939</v>
          </cell>
          <cell r="B95" t="str">
            <v>HP CONSUMER PC</v>
          </cell>
          <cell r="C95" t="str">
            <v>NORTH AMERICA</v>
          </cell>
          <cell r="D95" t="str">
            <v>Sempron</v>
          </cell>
          <cell r="E95">
            <v>3500</v>
          </cell>
          <cell r="F95">
            <v>1</v>
          </cell>
          <cell r="G95">
            <v>939</v>
          </cell>
          <cell r="H95">
            <v>-7</v>
          </cell>
        </row>
        <row r="96">
          <cell r="A96" t="str">
            <v>NORTH AMERICASempron35001940</v>
          </cell>
          <cell r="B96" t="str">
            <v>HP CONSUMER PC</v>
          </cell>
          <cell r="C96" t="str">
            <v>NORTH AMERICA</v>
          </cell>
          <cell r="D96" t="str">
            <v>Sempron</v>
          </cell>
          <cell r="E96">
            <v>3500</v>
          </cell>
          <cell r="F96">
            <v>1</v>
          </cell>
          <cell r="G96">
            <v>940</v>
          </cell>
          <cell r="H96">
            <v>-5</v>
          </cell>
        </row>
        <row r="97">
          <cell r="A97" t="str">
            <v>NORTH AMERICASempron36001940</v>
          </cell>
          <cell r="B97" t="str">
            <v>HP CONSUMER PC</v>
          </cell>
          <cell r="C97" t="str">
            <v>NORTH AMERICA</v>
          </cell>
          <cell r="D97" t="str">
            <v>Sempron</v>
          </cell>
          <cell r="E97">
            <v>3600</v>
          </cell>
          <cell r="F97">
            <v>1</v>
          </cell>
          <cell r="G97">
            <v>940</v>
          </cell>
          <cell r="H97">
            <v>14653</v>
          </cell>
        </row>
        <row r="98">
          <cell r="A98" t="str">
            <v>NORTH AMERICASempron38001940</v>
          </cell>
          <cell r="B98" t="str">
            <v>HP CONSUMER PC</v>
          </cell>
          <cell r="C98" t="str">
            <v>NORTH AMERICA</v>
          </cell>
          <cell r="D98" t="str">
            <v>Sempron</v>
          </cell>
          <cell r="E98">
            <v>3800</v>
          </cell>
          <cell r="F98">
            <v>1</v>
          </cell>
          <cell r="G98">
            <v>940</v>
          </cell>
          <cell r="H98">
            <v>120</v>
          </cell>
        </row>
        <row r="99">
          <cell r="A99" t="str">
            <v>NORTH AMERICATURION64ML341754</v>
          </cell>
          <cell r="B99" t="str">
            <v>HP CONSUMER PC</v>
          </cell>
          <cell r="C99" t="str">
            <v>NORTH AMERICA</v>
          </cell>
          <cell r="D99" t="str">
            <v>TURION64</v>
          </cell>
          <cell r="E99" t="str">
            <v>ML34</v>
          </cell>
          <cell r="F99">
            <v>1</v>
          </cell>
          <cell r="G99">
            <v>754</v>
          </cell>
          <cell r="H99">
            <v>-15</v>
          </cell>
        </row>
        <row r="100">
          <cell r="A100" t="str">
            <v>NORTH AMERICATURION64TL522638</v>
          </cell>
          <cell r="B100" t="str">
            <v>HP CONSUMER PC</v>
          </cell>
          <cell r="C100" t="str">
            <v>NORTH AMERICA</v>
          </cell>
          <cell r="D100" t="str">
            <v>TURION64</v>
          </cell>
          <cell r="E100" t="str">
            <v>TL52</v>
          </cell>
          <cell r="F100">
            <v>2</v>
          </cell>
          <cell r="G100">
            <v>638</v>
          </cell>
          <cell r="H100">
            <v>8900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</sheetData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</row>
        <row r="2">
          <cell r="B2" t="str">
            <v>Sold-to Parent</v>
          </cell>
          <cell r="C2" t="str">
            <v>TERRITORY</v>
          </cell>
          <cell r="D2" t="str">
            <v>AMD Brand</v>
          </cell>
          <cell r="E2" t="str">
            <v>AMD Model</v>
          </cell>
          <cell r="F2" t="str">
            <v>AMD Density</v>
          </cell>
          <cell r="G2" t="str">
            <v>AMD Leads</v>
          </cell>
          <cell r="H2" t="str">
            <v>SumOfConfirmed qty</v>
          </cell>
        </row>
        <row r="3">
          <cell r="A3" t="str">
            <v>Athlon6436002940</v>
          </cell>
          <cell r="B3" t="str">
            <v>HP CONSUMER PC</v>
          </cell>
          <cell r="D3" t="str">
            <v>Athlon64</v>
          </cell>
          <cell r="E3">
            <v>3600</v>
          </cell>
          <cell r="F3">
            <v>2</v>
          </cell>
          <cell r="G3">
            <v>940</v>
          </cell>
          <cell r="H3">
            <v>4700</v>
          </cell>
          <cell r="I3">
            <v>371</v>
          </cell>
        </row>
        <row r="4">
          <cell r="A4" t="str">
            <v>ASIA PACIFICAthlon6436002940</v>
          </cell>
          <cell r="B4" t="str">
            <v>HP CONSUMER PC</v>
          </cell>
          <cell r="C4" t="str">
            <v>ASIA PACIFIC</v>
          </cell>
          <cell r="D4" t="str">
            <v>Athlon64</v>
          </cell>
          <cell r="E4">
            <v>3600</v>
          </cell>
          <cell r="F4">
            <v>2</v>
          </cell>
          <cell r="G4">
            <v>940</v>
          </cell>
          <cell r="H4">
            <v>2331</v>
          </cell>
        </row>
        <row r="5">
          <cell r="A5" t="str">
            <v>ASIA PACIFICAthlon6438001940</v>
          </cell>
          <cell r="B5" t="str">
            <v>HP CONSUMER PC</v>
          </cell>
          <cell r="C5" t="str">
            <v>ASIA PACIFIC</v>
          </cell>
          <cell r="D5" t="str">
            <v>Athlon64</v>
          </cell>
          <cell r="E5">
            <v>3800</v>
          </cell>
          <cell r="F5">
            <v>1</v>
          </cell>
          <cell r="G5">
            <v>940</v>
          </cell>
          <cell r="H5">
            <v>568</v>
          </cell>
        </row>
        <row r="6">
          <cell r="A6" t="str">
            <v>ASIA PACIFICAthlon6438002940</v>
          </cell>
          <cell r="B6" t="str">
            <v>HP CONSUMER PC</v>
          </cell>
          <cell r="C6" t="str">
            <v>ASIA PACIFIC</v>
          </cell>
          <cell r="D6" t="str">
            <v>Athlon64</v>
          </cell>
          <cell r="E6">
            <v>3800</v>
          </cell>
          <cell r="F6">
            <v>2</v>
          </cell>
          <cell r="G6">
            <v>940</v>
          </cell>
          <cell r="H6">
            <v>21850</v>
          </cell>
        </row>
        <row r="7">
          <cell r="A7" t="str">
            <v>ASIA PACIFICAthlon6440002940</v>
          </cell>
          <cell r="B7" t="str">
            <v>HP CONSUMER PC</v>
          </cell>
          <cell r="C7" t="str">
            <v>ASIA PACIFIC</v>
          </cell>
          <cell r="D7" t="str">
            <v>Athlon64</v>
          </cell>
          <cell r="E7">
            <v>4000</v>
          </cell>
          <cell r="F7">
            <v>2</v>
          </cell>
          <cell r="G7">
            <v>940</v>
          </cell>
          <cell r="H7">
            <v>10365</v>
          </cell>
        </row>
        <row r="8">
          <cell r="A8" t="str">
            <v>ASIA PACIFICAthlon6444002940</v>
          </cell>
          <cell r="B8" t="str">
            <v>HP CONSUMER PC</v>
          </cell>
          <cell r="C8" t="str">
            <v>ASIA PACIFIC</v>
          </cell>
          <cell r="D8" t="str">
            <v>Athlon64</v>
          </cell>
          <cell r="E8">
            <v>4400</v>
          </cell>
          <cell r="F8">
            <v>2</v>
          </cell>
          <cell r="G8">
            <v>940</v>
          </cell>
          <cell r="H8">
            <v>3500</v>
          </cell>
        </row>
        <row r="9">
          <cell r="A9" t="str">
            <v>ASIA PACIFICAthlon6446002940</v>
          </cell>
          <cell r="B9" t="str">
            <v>HP CONSUMER PC</v>
          </cell>
          <cell r="C9" t="str">
            <v>ASIA PACIFIC</v>
          </cell>
          <cell r="D9" t="str">
            <v>Athlon64</v>
          </cell>
          <cell r="E9">
            <v>4600</v>
          </cell>
          <cell r="F9">
            <v>2</v>
          </cell>
          <cell r="G9">
            <v>940</v>
          </cell>
          <cell r="H9">
            <v>100</v>
          </cell>
        </row>
        <row r="10">
          <cell r="A10" t="str">
            <v>ASIA PACIFICAthlon6448002940</v>
          </cell>
          <cell r="B10" t="str">
            <v>HP CONSUMER PC</v>
          </cell>
          <cell r="C10" t="str">
            <v>ASIA PACIFIC</v>
          </cell>
          <cell r="D10" t="str">
            <v>Athlon64</v>
          </cell>
          <cell r="E10">
            <v>4800</v>
          </cell>
          <cell r="F10">
            <v>2</v>
          </cell>
          <cell r="G10">
            <v>940</v>
          </cell>
          <cell r="H10">
            <v>3050</v>
          </cell>
        </row>
        <row r="11">
          <cell r="A11" t="str">
            <v>ASIA PACIFICAthlon6452002940</v>
          </cell>
          <cell r="B11" t="str">
            <v>HP CONSUMER PC</v>
          </cell>
          <cell r="C11" t="str">
            <v>ASIA PACIFIC</v>
          </cell>
          <cell r="D11" t="str">
            <v>Athlon64</v>
          </cell>
          <cell r="E11">
            <v>5200</v>
          </cell>
          <cell r="F11">
            <v>2</v>
          </cell>
          <cell r="G11">
            <v>940</v>
          </cell>
          <cell r="H11">
            <v>816</v>
          </cell>
        </row>
        <row r="12">
          <cell r="A12" t="str">
            <v>ASIA PACIFICAthlon6456002940</v>
          </cell>
          <cell r="B12" t="str">
            <v>HP CONSUMER PC</v>
          </cell>
          <cell r="C12" t="str">
            <v>ASIA PACIFIC</v>
          </cell>
          <cell r="D12" t="str">
            <v>Athlon64</v>
          </cell>
          <cell r="E12">
            <v>5600</v>
          </cell>
          <cell r="F12">
            <v>2</v>
          </cell>
          <cell r="G12">
            <v>940</v>
          </cell>
          <cell r="H12">
            <v>200</v>
          </cell>
        </row>
        <row r="13">
          <cell r="A13" t="str">
            <v>ASIA PACIFICSempron34001940</v>
          </cell>
          <cell r="B13" t="str">
            <v>HP CONSUMER PC</v>
          </cell>
          <cell r="C13" t="str">
            <v>ASIA PACIFIC</v>
          </cell>
          <cell r="D13" t="str">
            <v>Sempron</v>
          </cell>
          <cell r="E13">
            <v>3400</v>
          </cell>
          <cell r="F13">
            <v>1</v>
          </cell>
          <cell r="G13">
            <v>940</v>
          </cell>
          <cell r="H13">
            <v>230</v>
          </cell>
        </row>
        <row r="14">
          <cell r="A14" t="str">
            <v>ASIA PACIFICSempron36001940</v>
          </cell>
          <cell r="B14" t="str">
            <v>HP CONSUMER PC</v>
          </cell>
          <cell r="C14" t="str">
            <v>ASIA PACIFIC</v>
          </cell>
          <cell r="D14" t="str">
            <v>Sempron</v>
          </cell>
          <cell r="E14">
            <v>3600</v>
          </cell>
          <cell r="F14">
            <v>1</v>
          </cell>
          <cell r="G14">
            <v>940</v>
          </cell>
          <cell r="H14">
            <v>22610</v>
          </cell>
        </row>
        <row r="15">
          <cell r="A15" t="str">
            <v>ASIA PACIFICTURION64TL522638</v>
          </cell>
          <cell r="B15" t="str">
            <v>HP CONSUMER PC</v>
          </cell>
          <cell r="C15" t="str">
            <v>ASIA PACIFIC</v>
          </cell>
          <cell r="D15" t="str">
            <v>TURION64</v>
          </cell>
          <cell r="E15" t="str">
            <v>TL52</v>
          </cell>
          <cell r="F15">
            <v>2</v>
          </cell>
          <cell r="G15">
            <v>638</v>
          </cell>
          <cell r="H15">
            <v>160</v>
          </cell>
        </row>
        <row r="16">
          <cell r="A16" t="str">
            <v>ASIA PACIFICTURION64TL562638</v>
          </cell>
          <cell r="B16" t="str">
            <v>HP CONSUMER PC</v>
          </cell>
          <cell r="C16" t="str">
            <v>ASIA PACIFIC</v>
          </cell>
          <cell r="D16" t="str">
            <v>TURION64</v>
          </cell>
          <cell r="E16" t="str">
            <v>TL56</v>
          </cell>
          <cell r="F16">
            <v>2</v>
          </cell>
          <cell r="G16">
            <v>638</v>
          </cell>
          <cell r="H16">
            <v>640</v>
          </cell>
        </row>
        <row r="17">
          <cell r="A17" t="str">
            <v>EUROPEAthlon6438001940</v>
          </cell>
          <cell r="B17" t="str">
            <v>HP CONSUMER PC</v>
          </cell>
          <cell r="C17" t="str">
            <v>EUROPE</v>
          </cell>
          <cell r="D17" t="str">
            <v>Athlon64</v>
          </cell>
          <cell r="E17">
            <v>3800</v>
          </cell>
          <cell r="F17">
            <v>1</v>
          </cell>
          <cell r="G17">
            <v>940</v>
          </cell>
          <cell r="H17">
            <v>10370</v>
          </cell>
        </row>
        <row r="18">
          <cell r="A18" t="str">
            <v>EUROPEAthlon6440002940</v>
          </cell>
          <cell r="B18" t="str">
            <v>HP CONSUMER PC</v>
          </cell>
          <cell r="C18" t="str">
            <v>EUROPE</v>
          </cell>
          <cell r="D18" t="str">
            <v>Athlon64</v>
          </cell>
          <cell r="E18">
            <v>4000</v>
          </cell>
          <cell r="F18">
            <v>2</v>
          </cell>
          <cell r="G18">
            <v>940</v>
          </cell>
          <cell r="H18">
            <v>14060</v>
          </cell>
        </row>
        <row r="19">
          <cell r="A19" t="str">
            <v>EUROPEAthlon6444002940</v>
          </cell>
          <cell r="B19" t="str">
            <v>HP CONSUMER PC</v>
          </cell>
          <cell r="C19" t="str">
            <v>EUROPE</v>
          </cell>
          <cell r="D19" t="str">
            <v>Athlon64</v>
          </cell>
          <cell r="E19">
            <v>4400</v>
          </cell>
          <cell r="F19">
            <v>2</v>
          </cell>
          <cell r="G19">
            <v>940</v>
          </cell>
          <cell r="H19">
            <v>42877</v>
          </cell>
        </row>
        <row r="20">
          <cell r="A20" t="str">
            <v>EUROPEAthlon6452002940</v>
          </cell>
          <cell r="B20" t="str">
            <v>HP CONSUMER PC</v>
          </cell>
          <cell r="C20" t="str">
            <v>EUROPE</v>
          </cell>
          <cell r="D20" t="str">
            <v>Athlon64</v>
          </cell>
          <cell r="E20">
            <v>5200</v>
          </cell>
          <cell r="F20">
            <v>2</v>
          </cell>
          <cell r="G20">
            <v>940</v>
          </cell>
          <cell r="H20">
            <v>0</v>
          </cell>
        </row>
        <row r="21">
          <cell r="A21" t="str">
            <v>EUROPESempron34001638</v>
          </cell>
          <cell r="B21" t="str">
            <v>HP CONSUMER PC</v>
          </cell>
          <cell r="C21" t="str">
            <v>EUROPE</v>
          </cell>
          <cell r="D21" t="str">
            <v>Sempron</v>
          </cell>
          <cell r="E21">
            <v>3400</v>
          </cell>
          <cell r="F21">
            <v>1</v>
          </cell>
          <cell r="G21">
            <v>638</v>
          </cell>
          <cell r="H21">
            <v>15</v>
          </cell>
        </row>
        <row r="22">
          <cell r="A22" t="str">
            <v>EUROPESempron36001940</v>
          </cell>
          <cell r="B22" t="str">
            <v>HP CONSUMER PC</v>
          </cell>
          <cell r="C22" t="str">
            <v>EUROPE</v>
          </cell>
          <cell r="D22" t="str">
            <v>Sempron</v>
          </cell>
          <cell r="E22">
            <v>3600</v>
          </cell>
          <cell r="F22">
            <v>1</v>
          </cell>
          <cell r="G22">
            <v>940</v>
          </cell>
          <cell r="H22">
            <v>8588</v>
          </cell>
        </row>
        <row r="23">
          <cell r="A23" t="str">
            <v>EUROPETURION64TL562638</v>
          </cell>
          <cell r="B23" t="str">
            <v>HP CONSUMER PC</v>
          </cell>
          <cell r="C23" t="str">
            <v>EUROPE</v>
          </cell>
          <cell r="D23" t="str">
            <v>TURION64</v>
          </cell>
          <cell r="E23" t="str">
            <v>TL56</v>
          </cell>
          <cell r="F23">
            <v>2</v>
          </cell>
          <cell r="G23">
            <v>638</v>
          </cell>
          <cell r="H23">
            <v>1990</v>
          </cell>
        </row>
        <row r="24">
          <cell r="A24" t="str">
            <v>NORTH AMERICAAthlon6436002940</v>
          </cell>
          <cell r="B24" t="str">
            <v>HP CONSUMER PC</v>
          </cell>
          <cell r="C24" t="str">
            <v>NORTH AMERICA</v>
          </cell>
          <cell r="D24" t="str">
            <v>Athlon64</v>
          </cell>
          <cell r="E24">
            <v>3600</v>
          </cell>
          <cell r="F24">
            <v>2</v>
          </cell>
          <cell r="G24">
            <v>940</v>
          </cell>
          <cell r="H24">
            <v>25150</v>
          </cell>
        </row>
        <row r="25">
          <cell r="A25" t="str">
            <v>NORTH AMERICAAthlon6438001940</v>
          </cell>
          <cell r="B25" t="str">
            <v>HP CONSUMER PC</v>
          </cell>
          <cell r="C25" t="str">
            <v>NORTH AMERICA</v>
          </cell>
          <cell r="D25" t="str">
            <v>Athlon64</v>
          </cell>
          <cell r="E25">
            <v>3800</v>
          </cell>
          <cell r="F25">
            <v>1</v>
          </cell>
          <cell r="G25">
            <v>940</v>
          </cell>
          <cell r="H25">
            <v>61012</v>
          </cell>
        </row>
        <row r="26">
          <cell r="A26" t="str">
            <v>NORTH AMERICAAthlon6438002940</v>
          </cell>
          <cell r="B26" t="str">
            <v>HP CONSUMER PC</v>
          </cell>
          <cell r="C26" t="str">
            <v>NORTH AMERICA</v>
          </cell>
          <cell r="D26" t="str">
            <v>Athlon64</v>
          </cell>
          <cell r="E26">
            <v>3800</v>
          </cell>
          <cell r="F26">
            <v>2</v>
          </cell>
          <cell r="G26">
            <v>940</v>
          </cell>
          <cell r="H26">
            <v>50050</v>
          </cell>
        </row>
        <row r="27">
          <cell r="A27" t="str">
            <v>NORTH AMERICAAthlon6440001940</v>
          </cell>
          <cell r="B27" t="str">
            <v>HP CONSUMER PC</v>
          </cell>
          <cell r="C27" t="str">
            <v>NORTH AMERICA</v>
          </cell>
          <cell r="D27" t="str">
            <v>Athlon64</v>
          </cell>
          <cell r="E27">
            <v>4000</v>
          </cell>
          <cell r="F27">
            <v>1</v>
          </cell>
          <cell r="G27">
            <v>940</v>
          </cell>
          <cell r="H27">
            <v>1580</v>
          </cell>
        </row>
        <row r="28">
          <cell r="A28" t="str">
            <v>NORTH AMERICAAthlon6440002940</v>
          </cell>
          <cell r="B28" t="str">
            <v>HP CONSUMER PC</v>
          </cell>
          <cell r="C28" t="str">
            <v>NORTH AMERICA</v>
          </cell>
          <cell r="D28" t="str">
            <v>Athlon64</v>
          </cell>
          <cell r="E28">
            <v>4000</v>
          </cell>
          <cell r="F28">
            <v>2</v>
          </cell>
          <cell r="G28">
            <v>940</v>
          </cell>
          <cell r="H28">
            <v>107523</v>
          </cell>
        </row>
        <row r="29">
          <cell r="A29" t="str">
            <v>NORTH AMERICAAthlon6442002940</v>
          </cell>
          <cell r="B29" t="str">
            <v>HP CONSUMER PC</v>
          </cell>
          <cell r="C29" t="str">
            <v>NORTH AMERICA</v>
          </cell>
          <cell r="D29" t="str">
            <v>Athlon64</v>
          </cell>
          <cell r="E29">
            <v>4200</v>
          </cell>
          <cell r="F29">
            <v>2</v>
          </cell>
          <cell r="G29">
            <v>940</v>
          </cell>
          <cell r="H29">
            <v>12515</v>
          </cell>
        </row>
        <row r="30">
          <cell r="A30" t="str">
            <v>NORTH AMERICAAthlon6444002940</v>
          </cell>
          <cell r="B30" t="str">
            <v>HP CONSUMER PC</v>
          </cell>
          <cell r="C30" t="str">
            <v>NORTH AMERICA</v>
          </cell>
          <cell r="D30" t="str">
            <v>Athlon64</v>
          </cell>
          <cell r="E30">
            <v>4400</v>
          </cell>
          <cell r="F30">
            <v>2</v>
          </cell>
          <cell r="G30">
            <v>940</v>
          </cell>
          <cell r="H30">
            <v>116356</v>
          </cell>
        </row>
        <row r="31">
          <cell r="A31" t="str">
            <v>NORTH AMERICAAthlon6448002940</v>
          </cell>
          <cell r="B31" t="str">
            <v>HP CONSUMER PC</v>
          </cell>
          <cell r="C31" t="str">
            <v>NORTH AMERICA</v>
          </cell>
          <cell r="D31" t="str">
            <v>Athlon64</v>
          </cell>
          <cell r="E31">
            <v>4800</v>
          </cell>
          <cell r="F31">
            <v>2</v>
          </cell>
          <cell r="G31">
            <v>940</v>
          </cell>
          <cell r="H31">
            <v>4455</v>
          </cell>
        </row>
        <row r="32">
          <cell r="A32" t="str">
            <v>NORTH AMERICAAthlon6450002940</v>
          </cell>
          <cell r="B32" t="str">
            <v>HP CONSUMER PC</v>
          </cell>
          <cell r="C32" t="str">
            <v>NORTH AMERICA</v>
          </cell>
          <cell r="D32" t="str">
            <v>Athlon64</v>
          </cell>
          <cell r="E32">
            <v>5000</v>
          </cell>
          <cell r="F32">
            <v>2</v>
          </cell>
          <cell r="G32">
            <v>940</v>
          </cell>
          <cell r="H32">
            <v>38206</v>
          </cell>
        </row>
        <row r="33">
          <cell r="A33" t="str">
            <v>NORTH AMERICAAthlon6452002940</v>
          </cell>
          <cell r="B33" t="str">
            <v>HP CONSUMER PC</v>
          </cell>
          <cell r="C33" t="str">
            <v>NORTH AMERICA</v>
          </cell>
          <cell r="D33" t="str">
            <v>Athlon64</v>
          </cell>
          <cell r="E33">
            <v>5200</v>
          </cell>
          <cell r="F33">
            <v>2</v>
          </cell>
          <cell r="G33">
            <v>940</v>
          </cell>
          <cell r="H33">
            <v>7100</v>
          </cell>
        </row>
        <row r="34">
          <cell r="A34" t="str">
            <v>NORTH AMERICAAthlon6456002940</v>
          </cell>
          <cell r="B34" t="str">
            <v>HP CONSUMER PC</v>
          </cell>
          <cell r="C34" t="str">
            <v>NORTH AMERICA</v>
          </cell>
          <cell r="D34" t="str">
            <v>Athlon64</v>
          </cell>
          <cell r="E34">
            <v>5600</v>
          </cell>
          <cell r="F34">
            <v>2</v>
          </cell>
          <cell r="G34">
            <v>940</v>
          </cell>
          <cell r="H34">
            <v>33403</v>
          </cell>
        </row>
        <row r="35">
          <cell r="A35" t="str">
            <v>NORTH AMERICASempron35001940</v>
          </cell>
          <cell r="B35" t="str">
            <v>HP CONSUMER PC</v>
          </cell>
          <cell r="C35" t="str">
            <v>NORTH AMERICA</v>
          </cell>
          <cell r="D35" t="str">
            <v>Sempron</v>
          </cell>
          <cell r="E35">
            <v>3500</v>
          </cell>
          <cell r="F35">
            <v>1</v>
          </cell>
          <cell r="G35">
            <v>940</v>
          </cell>
          <cell r="H35">
            <v>0</v>
          </cell>
        </row>
        <row r="36">
          <cell r="A36" t="str">
            <v>NORTH AMERICASempron36001940</v>
          </cell>
          <cell r="B36" t="str">
            <v>HP CONSUMER PC</v>
          </cell>
          <cell r="C36" t="str">
            <v>NORTH AMERICA</v>
          </cell>
          <cell r="D36" t="str">
            <v>Sempron</v>
          </cell>
          <cell r="E36">
            <v>3600</v>
          </cell>
          <cell r="F36">
            <v>1</v>
          </cell>
          <cell r="G36">
            <v>940</v>
          </cell>
          <cell r="H36">
            <v>18598</v>
          </cell>
        </row>
        <row r="37">
          <cell r="A37" t="str">
            <v>NORTH AMERICASempron38001940</v>
          </cell>
          <cell r="B37" t="str">
            <v>HP CONSUMER PC</v>
          </cell>
          <cell r="C37" t="str">
            <v>NORTH AMERICA</v>
          </cell>
          <cell r="D37" t="str">
            <v>Sempron</v>
          </cell>
          <cell r="E37">
            <v>3800</v>
          </cell>
          <cell r="F37">
            <v>1</v>
          </cell>
          <cell r="G37">
            <v>940</v>
          </cell>
          <cell r="H37">
            <v>1740</v>
          </cell>
        </row>
        <row r="38">
          <cell r="A38" t="str">
            <v>NORTH AMERICATURION64TL522638</v>
          </cell>
          <cell r="B38" t="str">
            <v>HP CONSUMER PC</v>
          </cell>
          <cell r="C38" t="str">
            <v>NORTH AMERICA</v>
          </cell>
          <cell r="D38" t="str">
            <v>TURION64</v>
          </cell>
          <cell r="E38" t="str">
            <v>TL52</v>
          </cell>
          <cell r="F38">
            <v>2</v>
          </cell>
          <cell r="G38">
            <v>638</v>
          </cell>
          <cell r="H38">
            <v>4933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</sheetData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"/>
      <sheetName val="ATI US"/>
      <sheetName val="Consolidated Entries"/>
      <sheetName val="Sub-schedule&gt; ATI(L),LTD,Taiwan"/>
      <sheetName val="Consolidated Journals"/>
      <sheetName val="P&amp;L"/>
      <sheetName val="IS Review"/>
      <sheetName val="IS Change"/>
      <sheetName val="P&amp;L Presentation"/>
      <sheetName val="P&amp;L(with original draft margin)"/>
      <sheetName val="BS"/>
      <sheetName val="IS Act vs Bgt"/>
      <sheetName val="Plan IS"/>
      <sheetName val="BS Presentation"/>
      <sheetName val="Cons-cf"/>
      <sheetName val="ANIPS"/>
      <sheetName val="RE"/>
      <sheetName val="Interco Elimination"/>
      <sheetName val="Interco"/>
      <sheetName val="DLBS"/>
      <sheetName val="DLIS"/>
      <sheetName val="New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">
          <cell r="B3" t="str">
            <v>Grouping</v>
          </cell>
          <cell r="D3" t="str">
            <v>USD Amount</v>
          </cell>
          <cell r="E3" t="str">
            <v>USD Amount</v>
          </cell>
          <cell r="F3" t="str">
            <v>USD Amount</v>
          </cell>
          <cell r="G3" t="str">
            <v>USD Amount</v>
          </cell>
          <cell r="H3" t="str">
            <v>USD Amount</v>
          </cell>
          <cell r="I3" t="str">
            <v>USD Amount</v>
          </cell>
          <cell r="J3" t="str">
            <v>USD Amount</v>
          </cell>
          <cell r="O3" t="str">
            <v>DEM Amount</v>
          </cell>
          <cell r="R3" t="str">
            <v>JPN Amount</v>
          </cell>
          <cell r="S3" t="str">
            <v>USD Amount</v>
          </cell>
        </row>
        <row r="4">
          <cell r="B4" t="str">
            <v>CASH</v>
          </cell>
          <cell r="D4">
            <v>23751542.359999999</v>
          </cell>
          <cell r="E4">
            <v>21288.43</v>
          </cell>
          <cell r="F4">
            <v>-75462.720000000001</v>
          </cell>
          <cell r="G4">
            <v>4599237.22</v>
          </cell>
          <cell r="H4">
            <v>795601.46</v>
          </cell>
          <cell r="I4">
            <v>18891.88</v>
          </cell>
          <cell r="J4">
            <v>2623913.4300000002</v>
          </cell>
          <cell r="O4">
            <v>878094.59</v>
          </cell>
          <cell r="R4">
            <v>5671146</v>
          </cell>
          <cell r="S4">
            <v>354175.14</v>
          </cell>
        </row>
        <row r="5">
          <cell r="B5" t="str">
            <v>STI</v>
          </cell>
          <cell r="D5">
            <v>20000000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O5">
            <v>0</v>
          </cell>
          <cell r="R5">
            <v>0</v>
          </cell>
          <cell r="S5">
            <v>0</v>
          </cell>
        </row>
        <row r="6">
          <cell r="B6" t="str">
            <v>AR</v>
          </cell>
          <cell r="D6">
            <v>35191897.289999999</v>
          </cell>
          <cell r="E6">
            <v>0</v>
          </cell>
          <cell r="F6">
            <v>0</v>
          </cell>
          <cell r="G6">
            <v>28217275.379999999</v>
          </cell>
          <cell r="H6">
            <v>871204.51</v>
          </cell>
          <cell r="I6">
            <v>0</v>
          </cell>
          <cell r="J6">
            <v>26319812.129999999</v>
          </cell>
          <cell r="O6">
            <v>93406.32</v>
          </cell>
          <cell r="R6">
            <v>0</v>
          </cell>
          <cell r="S6">
            <v>0</v>
          </cell>
        </row>
        <row r="7">
          <cell r="B7" t="str">
            <v>PPSR</v>
          </cell>
          <cell r="D7">
            <v>16201732.1</v>
          </cell>
          <cell r="E7">
            <v>0</v>
          </cell>
          <cell r="F7">
            <v>1065557.45</v>
          </cell>
          <cell r="G7">
            <v>26454.66</v>
          </cell>
          <cell r="H7">
            <v>1337109.6200000001</v>
          </cell>
          <cell r="I7">
            <v>50320.03</v>
          </cell>
          <cell r="J7">
            <v>257846.01</v>
          </cell>
          <cell r="O7">
            <v>654126.03</v>
          </cell>
          <cell r="R7">
            <v>46649070</v>
          </cell>
          <cell r="S7">
            <v>114244.57</v>
          </cell>
        </row>
        <row r="8">
          <cell r="B8" t="str">
            <v>FITAC</v>
          </cell>
          <cell r="D8">
            <v>3451000</v>
          </cell>
          <cell r="E8">
            <v>0</v>
          </cell>
          <cell r="F8">
            <v>0</v>
          </cell>
          <cell r="G8">
            <v>0</v>
          </cell>
          <cell r="H8">
            <v>232000</v>
          </cell>
          <cell r="I8">
            <v>230000</v>
          </cell>
          <cell r="J8">
            <v>0</v>
          </cell>
          <cell r="O8">
            <v>0</v>
          </cell>
          <cell r="R8">
            <v>0</v>
          </cell>
          <cell r="S8">
            <v>0</v>
          </cell>
        </row>
        <row r="9">
          <cell r="B9" t="str">
            <v>USRCR</v>
          </cell>
          <cell r="D9">
            <v>0</v>
          </cell>
          <cell r="E9">
            <v>0</v>
          </cell>
          <cell r="F9">
            <v>3807400</v>
          </cell>
          <cell r="G9">
            <v>0</v>
          </cell>
          <cell r="H9">
            <v>2361531</v>
          </cell>
          <cell r="I9">
            <v>0</v>
          </cell>
          <cell r="J9">
            <v>0</v>
          </cell>
          <cell r="O9">
            <v>0</v>
          </cell>
          <cell r="R9">
            <v>0</v>
          </cell>
          <cell r="S9">
            <v>0</v>
          </cell>
        </row>
        <row r="10">
          <cell r="B10" t="str">
            <v>INV</v>
          </cell>
          <cell r="D10">
            <v>16248384.16</v>
          </cell>
          <cell r="E10">
            <v>0</v>
          </cell>
          <cell r="F10">
            <v>0</v>
          </cell>
          <cell r="G10">
            <v>5948069</v>
          </cell>
          <cell r="H10">
            <v>0</v>
          </cell>
          <cell r="I10">
            <v>0</v>
          </cell>
          <cell r="J10">
            <v>15879896.220000001</v>
          </cell>
          <cell r="O10">
            <v>0</v>
          </cell>
          <cell r="R10">
            <v>0</v>
          </cell>
          <cell r="S10">
            <v>0</v>
          </cell>
        </row>
        <row r="11">
          <cell r="B11" t="str">
            <v>TRATIC</v>
          </cell>
          <cell r="D11">
            <v>0</v>
          </cell>
          <cell r="E11">
            <v>0</v>
          </cell>
          <cell r="F11">
            <v>0</v>
          </cell>
          <cell r="G11">
            <v>2829467.24</v>
          </cell>
          <cell r="H11">
            <v>0</v>
          </cell>
          <cell r="I11">
            <v>29883026.640000001</v>
          </cell>
          <cell r="J11">
            <v>1597337.19</v>
          </cell>
          <cell r="O11">
            <v>0</v>
          </cell>
          <cell r="R11">
            <v>0</v>
          </cell>
          <cell r="S11">
            <v>0</v>
          </cell>
        </row>
        <row r="12">
          <cell r="B12" t="str">
            <v>TRATIS</v>
          </cell>
          <cell r="D12">
            <v>1426968.52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40467297.409999996</v>
          </cell>
          <cell r="J12">
            <v>102479.98</v>
          </cell>
          <cell r="O12">
            <v>0</v>
          </cell>
          <cell r="R12">
            <v>0</v>
          </cell>
          <cell r="S12">
            <v>0</v>
          </cell>
        </row>
        <row r="13">
          <cell r="B13" t="str">
            <v>TRATIB</v>
          </cell>
          <cell r="D13">
            <v>5167775.08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11280818.65</v>
          </cell>
          <cell r="O13">
            <v>0</v>
          </cell>
          <cell r="R13">
            <v>0</v>
          </cell>
          <cell r="S13">
            <v>0</v>
          </cell>
        </row>
        <row r="14">
          <cell r="B14" t="str">
            <v>TRATI(L)</v>
          </cell>
          <cell r="D14">
            <v>871734.64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9219822.5</v>
          </cell>
          <cell r="J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B15" t="str">
            <v>TRATIL</v>
          </cell>
          <cell r="D15">
            <v>11183324.199999999</v>
          </cell>
          <cell r="E15">
            <v>0</v>
          </cell>
          <cell r="F15">
            <v>0</v>
          </cell>
          <cell r="G15">
            <v>2490978.7799999998</v>
          </cell>
          <cell r="H15">
            <v>0</v>
          </cell>
          <cell r="I15">
            <v>-1963.46</v>
          </cell>
          <cell r="J15">
            <v>1698492.33</v>
          </cell>
          <cell r="O15">
            <v>0</v>
          </cell>
          <cell r="R15">
            <v>0</v>
          </cell>
          <cell r="S15">
            <v>0</v>
          </cell>
        </row>
        <row r="16">
          <cell r="B16" t="str">
            <v>TRATEL</v>
          </cell>
          <cell r="D16">
            <v>12161222.15</v>
          </cell>
          <cell r="E16">
            <v>0</v>
          </cell>
          <cell r="F16">
            <v>0</v>
          </cell>
          <cell r="G16">
            <v>33169.519999999997</v>
          </cell>
          <cell r="H16">
            <v>0</v>
          </cell>
          <cell r="I16">
            <v>32939412.100000001</v>
          </cell>
          <cell r="J16">
            <v>0</v>
          </cell>
          <cell r="O16">
            <v>0</v>
          </cell>
          <cell r="R16">
            <v>0</v>
          </cell>
          <cell r="S16">
            <v>0</v>
          </cell>
        </row>
        <row r="17">
          <cell r="B17" t="str">
            <v>TRATISV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O17">
            <v>0</v>
          </cell>
          <cell r="R17">
            <v>0</v>
          </cell>
          <cell r="S17">
            <v>0</v>
          </cell>
        </row>
        <row r="18">
          <cell r="B18" t="str">
            <v>TRRA</v>
          </cell>
          <cell r="D18">
            <v>-37625.760000000002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O18">
            <v>0</v>
          </cell>
          <cell r="R18">
            <v>0</v>
          </cell>
          <cell r="S18">
            <v>-295177.40999999997</v>
          </cell>
        </row>
        <row r="20">
          <cell r="B20" t="str">
            <v>CAATIC</v>
          </cell>
          <cell r="D20">
            <v>0</v>
          </cell>
          <cell r="E20">
            <v>-2102929.13</v>
          </cell>
          <cell r="F20">
            <v>2259720.0099999998</v>
          </cell>
          <cell r="G20">
            <v>4937157.95</v>
          </cell>
          <cell r="H20">
            <v>2216511.71</v>
          </cell>
          <cell r="I20">
            <v>-56806412.280000001</v>
          </cell>
          <cell r="J20">
            <v>-3365712.94</v>
          </cell>
          <cell r="O20">
            <v>335670.06</v>
          </cell>
          <cell r="R20">
            <v>-6422417</v>
          </cell>
          <cell r="S20">
            <v>240557.65</v>
          </cell>
        </row>
        <row r="21">
          <cell r="B21" t="str">
            <v>CAATIUS</v>
          </cell>
          <cell r="D21">
            <v>2102929.13</v>
          </cell>
          <cell r="E21">
            <v>0</v>
          </cell>
          <cell r="F21">
            <v>1571305.47</v>
          </cell>
          <cell r="G21">
            <v>-105589.02</v>
          </cell>
          <cell r="H21">
            <v>-1785262.55</v>
          </cell>
          <cell r="I21">
            <v>0</v>
          </cell>
          <cell r="J21">
            <v>0</v>
          </cell>
          <cell r="O21">
            <v>0</v>
          </cell>
          <cell r="R21">
            <v>0</v>
          </cell>
          <cell r="S21">
            <v>0</v>
          </cell>
        </row>
        <row r="22">
          <cell r="B22" t="str">
            <v>CAATIR</v>
          </cell>
          <cell r="D22">
            <v>-2259720</v>
          </cell>
          <cell r="E22">
            <v>-1571305.47</v>
          </cell>
          <cell r="F22">
            <v>0</v>
          </cell>
          <cell r="G22">
            <v>-66966.05</v>
          </cell>
          <cell r="H22">
            <v>506721.88</v>
          </cell>
          <cell r="I22">
            <v>-127000</v>
          </cell>
          <cell r="J22">
            <v>0</v>
          </cell>
          <cell r="O22">
            <v>0</v>
          </cell>
          <cell r="R22">
            <v>0</v>
          </cell>
          <cell r="S22">
            <v>0</v>
          </cell>
        </row>
        <row r="23">
          <cell r="B23" t="str">
            <v>CAATIS</v>
          </cell>
          <cell r="D23">
            <v>-4937158.1500000004</v>
          </cell>
          <cell r="E23">
            <v>105589.02</v>
          </cell>
          <cell r="F23">
            <v>66966.05</v>
          </cell>
          <cell r="G23">
            <v>0</v>
          </cell>
          <cell r="H23">
            <v>314163.26</v>
          </cell>
          <cell r="I23">
            <v>2495142.69</v>
          </cell>
          <cell r="J23">
            <v>-1225300.74</v>
          </cell>
          <cell r="O23">
            <v>0</v>
          </cell>
          <cell r="R23">
            <v>0</v>
          </cell>
          <cell r="S23">
            <v>-282986.38</v>
          </cell>
        </row>
        <row r="24">
          <cell r="B24" t="str">
            <v>CAATIB</v>
          </cell>
          <cell r="D24">
            <v>56806412.280000001</v>
          </cell>
          <cell r="E24">
            <v>0</v>
          </cell>
          <cell r="F24">
            <v>127000</v>
          </cell>
          <cell r="G24">
            <v>-2495142.29</v>
          </cell>
          <cell r="H24">
            <v>46000</v>
          </cell>
          <cell r="I24">
            <v>0</v>
          </cell>
          <cell r="J24">
            <v>0</v>
          </cell>
          <cell r="O24">
            <v>0</v>
          </cell>
          <cell r="R24">
            <v>0</v>
          </cell>
          <cell r="S24">
            <v>0</v>
          </cell>
        </row>
        <row r="25">
          <cell r="B25" t="str">
            <v>CAATI(L)</v>
          </cell>
          <cell r="D25">
            <v>22397150.309999999</v>
          </cell>
          <cell r="E25">
            <v>0</v>
          </cell>
          <cell r="F25">
            <v>0</v>
          </cell>
          <cell r="G25">
            <v>7217013.4699999997</v>
          </cell>
          <cell r="H25">
            <v>0</v>
          </cell>
          <cell r="I25">
            <v>55804772.920000002</v>
          </cell>
          <cell r="J25">
            <v>14019</v>
          </cell>
          <cell r="O25">
            <v>0</v>
          </cell>
          <cell r="R25">
            <v>-8061195</v>
          </cell>
          <cell r="S25">
            <v>0</v>
          </cell>
        </row>
        <row r="26">
          <cell r="B26" t="str">
            <v>CAATIHKS</v>
          </cell>
          <cell r="D26">
            <v>-15924.89</v>
          </cell>
          <cell r="E26">
            <v>0</v>
          </cell>
          <cell r="F26">
            <v>0</v>
          </cell>
          <cell r="G26">
            <v>-288.47000000000003</v>
          </cell>
          <cell r="H26">
            <v>0</v>
          </cell>
          <cell r="I26">
            <v>-2434.73</v>
          </cell>
          <cell r="J26">
            <v>0</v>
          </cell>
          <cell r="O26">
            <v>0</v>
          </cell>
          <cell r="R26">
            <v>0</v>
          </cell>
          <cell r="S26">
            <v>0</v>
          </cell>
        </row>
        <row r="27">
          <cell r="B27" t="str">
            <v>CAATIT</v>
          </cell>
          <cell r="D27">
            <v>100227.41</v>
          </cell>
          <cell r="E27">
            <v>0</v>
          </cell>
          <cell r="F27">
            <v>0</v>
          </cell>
          <cell r="G27">
            <v>4748</v>
          </cell>
          <cell r="H27">
            <v>0</v>
          </cell>
          <cell r="I27">
            <v>0</v>
          </cell>
          <cell r="J27">
            <v>0</v>
          </cell>
          <cell r="O27">
            <v>0</v>
          </cell>
          <cell r="R27">
            <v>0</v>
          </cell>
          <cell r="S27">
            <v>0</v>
          </cell>
        </row>
        <row r="28">
          <cell r="B28" t="str">
            <v>CAATIL</v>
          </cell>
          <cell r="D28">
            <v>47805718.969999999</v>
          </cell>
          <cell r="E28">
            <v>0</v>
          </cell>
          <cell r="F28">
            <v>0</v>
          </cell>
          <cell r="G28">
            <v>92763.12</v>
          </cell>
          <cell r="H28">
            <v>0</v>
          </cell>
          <cell r="I28">
            <v>-966514</v>
          </cell>
          <cell r="J28">
            <v>-154.5</v>
          </cell>
          <cell r="O28">
            <v>0</v>
          </cell>
          <cell r="R28">
            <v>0</v>
          </cell>
          <cell r="S28">
            <v>0</v>
          </cell>
        </row>
        <row r="29">
          <cell r="B29" t="str">
            <v>CAATIHKP</v>
          </cell>
          <cell r="D29">
            <v>16666.75</v>
          </cell>
          <cell r="E29">
            <v>0</v>
          </cell>
          <cell r="F29">
            <v>0</v>
          </cell>
          <cell r="G29">
            <v>-558.13</v>
          </cell>
          <cell r="H29">
            <v>0</v>
          </cell>
          <cell r="I29">
            <v>0</v>
          </cell>
          <cell r="J29">
            <v>0</v>
          </cell>
          <cell r="O29">
            <v>0</v>
          </cell>
          <cell r="R29">
            <v>0</v>
          </cell>
          <cell r="S29">
            <v>0</v>
          </cell>
        </row>
        <row r="30">
          <cell r="B30" t="str">
            <v>CAAM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O30">
            <v>0</v>
          </cell>
          <cell r="R30">
            <v>0</v>
          </cell>
          <cell r="S30">
            <v>0</v>
          </cell>
        </row>
        <row r="31">
          <cell r="B31" t="str">
            <v>CAATIJ</v>
          </cell>
          <cell r="D31">
            <v>54078.97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O31">
            <v>0</v>
          </cell>
          <cell r="R31">
            <v>0</v>
          </cell>
          <cell r="S31">
            <v>0</v>
          </cell>
        </row>
        <row r="32">
          <cell r="B32" t="str">
            <v>CAATEL</v>
          </cell>
          <cell r="D32">
            <v>3365712.94</v>
          </cell>
          <cell r="E32">
            <v>0</v>
          </cell>
          <cell r="F32">
            <v>0</v>
          </cell>
          <cell r="G32">
            <v>1225300.74</v>
          </cell>
          <cell r="H32">
            <v>0</v>
          </cell>
          <cell r="I32">
            <v>0</v>
          </cell>
          <cell r="J32">
            <v>0</v>
          </cell>
          <cell r="O32">
            <v>2644790.58</v>
          </cell>
          <cell r="R32">
            <v>0</v>
          </cell>
          <cell r="S32">
            <v>-8365.48</v>
          </cell>
        </row>
        <row r="33">
          <cell r="B33" t="str">
            <v>CAATIG</v>
          </cell>
          <cell r="D33">
            <v>-156518.45000000001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-1232855.3</v>
          </cell>
          <cell r="O33">
            <v>0</v>
          </cell>
          <cell r="R33">
            <v>0</v>
          </cell>
          <cell r="S33">
            <v>0</v>
          </cell>
        </row>
        <row r="34">
          <cell r="B34" t="str">
            <v>CAATII</v>
          </cell>
          <cell r="D34">
            <v>0.99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O34">
            <v>0</v>
          </cell>
          <cell r="R34">
            <v>0</v>
          </cell>
          <cell r="S34">
            <v>0</v>
          </cell>
        </row>
        <row r="35">
          <cell r="B35" t="str">
            <v>CAATISV</v>
          </cell>
          <cell r="D35">
            <v>-2216511.37</v>
          </cell>
          <cell r="E35">
            <v>1785262.55</v>
          </cell>
          <cell r="F35">
            <v>-506721.88</v>
          </cell>
          <cell r="G35">
            <v>-314163.26</v>
          </cell>
          <cell r="H35">
            <v>0</v>
          </cell>
          <cell r="I35">
            <v>-46000</v>
          </cell>
          <cell r="J35">
            <v>0</v>
          </cell>
          <cell r="O35">
            <v>0</v>
          </cell>
          <cell r="R35">
            <v>0</v>
          </cell>
          <cell r="S35">
            <v>-4000.62</v>
          </cell>
        </row>
        <row r="36">
          <cell r="B36" t="str">
            <v>CABJV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B37" t="str">
            <v>CAART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B38" t="str">
            <v>CAATIH</v>
          </cell>
          <cell r="D38">
            <v>321570</v>
          </cell>
          <cell r="E38">
            <v>0</v>
          </cell>
          <cell r="F38">
            <v>0</v>
          </cell>
          <cell r="G38">
            <v>0</v>
          </cell>
          <cell r="H38">
            <v>123143.35</v>
          </cell>
          <cell r="I38">
            <v>0</v>
          </cell>
          <cell r="J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B39" t="str">
            <v>CA911A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O39">
            <v>0</v>
          </cell>
          <cell r="R39">
            <v>0</v>
          </cell>
          <cell r="S39">
            <v>0</v>
          </cell>
        </row>
        <row r="40">
          <cell r="B40" t="str">
            <v>CA911L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O40">
            <v>0</v>
          </cell>
          <cell r="R40">
            <v>0</v>
          </cell>
          <cell r="S40">
            <v>0</v>
          </cell>
        </row>
        <row r="41">
          <cell r="B41" t="str">
            <v>CARGMBH</v>
          </cell>
          <cell r="D41">
            <v>-240557.65</v>
          </cell>
          <cell r="E41">
            <v>0</v>
          </cell>
          <cell r="F41">
            <v>0</v>
          </cell>
          <cell r="G41">
            <v>282986.38</v>
          </cell>
          <cell r="H41">
            <v>4000.62</v>
          </cell>
          <cell r="I41">
            <v>0</v>
          </cell>
          <cell r="J41">
            <v>8365.48</v>
          </cell>
          <cell r="O41">
            <v>0</v>
          </cell>
          <cell r="R41">
            <v>0</v>
          </cell>
          <cell r="S41">
            <v>0</v>
          </cell>
        </row>
        <row r="43">
          <cell r="B43" t="str">
            <v>ILRATIC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O43">
            <v>0</v>
          </cell>
          <cell r="R43">
            <v>0</v>
          </cell>
          <cell r="S43">
            <v>0</v>
          </cell>
        </row>
        <row r="44">
          <cell r="B44" t="str">
            <v>ILRATIUS</v>
          </cell>
          <cell r="D44">
            <v>6510206.5899999999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O44">
            <v>0</v>
          </cell>
          <cell r="R44">
            <v>0</v>
          </cell>
          <cell r="S44">
            <v>0</v>
          </cell>
        </row>
        <row r="45">
          <cell r="B45" t="str">
            <v>ILRATIR</v>
          </cell>
          <cell r="D45">
            <v>0</v>
          </cell>
          <cell r="E45">
            <v>-0.36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O45">
            <v>0</v>
          </cell>
          <cell r="R45">
            <v>0</v>
          </cell>
          <cell r="S45">
            <v>0</v>
          </cell>
        </row>
        <row r="46">
          <cell r="B46" t="str">
            <v>ILRATISV</v>
          </cell>
          <cell r="D46">
            <v>0</v>
          </cell>
          <cell r="E46">
            <v>0.27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O46">
            <v>0</v>
          </cell>
          <cell r="R46">
            <v>0</v>
          </cell>
          <cell r="S46">
            <v>0</v>
          </cell>
        </row>
        <row r="47">
          <cell r="B47" t="str">
            <v>ILRATI(L)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O47">
            <v>0</v>
          </cell>
          <cell r="R47">
            <v>0</v>
          </cell>
          <cell r="S47">
            <v>0</v>
          </cell>
        </row>
        <row r="48">
          <cell r="B48" t="str">
            <v>ILR911A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8.07</v>
          </cell>
          <cell r="I48">
            <v>0</v>
          </cell>
          <cell r="J48">
            <v>0</v>
          </cell>
          <cell r="O48">
            <v>0</v>
          </cell>
          <cell r="R48">
            <v>0</v>
          </cell>
          <cell r="S48">
            <v>0</v>
          </cell>
        </row>
        <row r="49">
          <cell r="B49" t="str">
            <v>IIRATIC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B50" t="str">
            <v>IIRATIUS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O50">
            <v>0</v>
          </cell>
          <cell r="R50">
            <v>0</v>
          </cell>
          <cell r="S50">
            <v>0</v>
          </cell>
        </row>
        <row r="51">
          <cell r="B51" t="str">
            <v>IIRATIR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O51">
            <v>0</v>
          </cell>
          <cell r="R51">
            <v>0</v>
          </cell>
          <cell r="S51">
            <v>0</v>
          </cell>
        </row>
        <row r="52">
          <cell r="B52" t="str">
            <v>IIRATISV</v>
          </cell>
          <cell r="D52">
            <v>0</v>
          </cell>
          <cell r="E52">
            <v>0.24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O52">
            <v>0</v>
          </cell>
          <cell r="R52">
            <v>0</v>
          </cell>
          <cell r="S52">
            <v>0</v>
          </cell>
        </row>
        <row r="53">
          <cell r="B53" t="str">
            <v>IIRATI(L)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O53">
            <v>0</v>
          </cell>
          <cell r="R53">
            <v>0</v>
          </cell>
          <cell r="S53">
            <v>0</v>
          </cell>
        </row>
        <row r="54">
          <cell r="D54">
            <v>275272238.56999999</v>
          </cell>
          <cell r="E54">
            <v>-1762094.45</v>
          </cell>
          <cell r="F54">
            <v>8315764.3799999999</v>
          </cell>
          <cell r="G54">
            <v>54921914.240000002</v>
          </cell>
          <cell r="H54">
            <v>7022732.9299999997</v>
          </cell>
          <cell r="I54">
            <v>113158361.7</v>
          </cell>
          <cell r="J54">
            <v>53958956.939999998</v>
          </cell>
          <cell r="O54">
            <v>4606087.58</v>
          </cell>
          <cell r="R54">
            <v>37836604</v>
          </cell>
          <cell r="S54">
            <v>118447.47</v>
          </cell>
        </row>
        <row r="55">
          <cell r="B55" t="str">
            <v>LTI</v>
          </cell>
          <cell r="D55">
            <v>1009291.32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9998762.4299999997</v>
          </cell>
          <cell r="J55">
            <v>0</v>
          </cell>
          <cell r="O55">
            <v>0</v>
          </cell>
          <cell r="R55">
            <v>0</v>
          </cell>
          <cell r="S55">
            <v>0</v>
          </cell>
        </row>
        <row r="56">
          <cell r="B56" t="str">
            <v>FITALT</v>
          </cell>
          <cell r="D56">
            <v>3398000</v>
          </cell>
          <cell r="E56">
            <v>0</v>
          </cell>
          <cell r="F56">
            <v>0</v>
          </cell>
          <cell r="G56">
            <v>0</v>
          </cell>
          <cell r="H56">
            <v>1130000</v>
          </cell>
          <cell r="I56">
            <v>0</v>
          </cell>
          <cell r="J56">
            <v>0</v>
          </cell>
          <cell r="O56">
            <v>0</v>
          </cell>
          <cell r="R56">
            <v>0</v>
          </cell>
          <cell r="S56">
            <v>0</v>
          </cell>
        </row>
        <row r="57">
          <cell r="B57" t="str">
            <v>ITCR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O57">
            <v>0</v>
          </cell>
          <cell r="R57">
            <v>0</v>
          </cell>
          <cell r="S57">
            <v>0</v>
          </cell>
        </row>
        <row r="58">
          <cell r="B58" t="str">
            <v>GW</v>
          </cell>
          <cell r="D58">
            <v>743745.03</v>
          </cell>
          <cell r="E58">
            <v>0</v>
          </cell>
          <cell r="F58">
            <v>0</v>
          </cell>
          <cell r="G58">
            <v>0</v>
          </cell>
          <cell r="H58">
            <v>278585575.76999998</v>
          </cell>
          <cell r="I58">
            <v>4937943.8499999996</v>
          </cell>
          <cell r="J58">
            <v>0</v>
          </cell>
          <cell r="O58">
            <v>0</v>
          </cell>
          <cell r="R58">
            <v>0</v>
          </cell>
          <cell r="S58">
            <v>0</v>
          </cell>
        </row>
        <row r="59">
          <cell r="B59" t="str">
            <v>RDP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B60" t="str">
            <v>GW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O60">
            <v>0</v>
          </cell>
          <cell r="R60">
            <v>0</v>
          </cell>
          <cell r="S60">
            <v>0</v>
          </cell>
        </row>
        <row r="61">
          <cell r="B61" t="str">
            <v>IATIUS</v>
          </cell>
          <cell r="D61">
            <v>305743859.55000001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B62" t="str">
            <v>IATIR</v>
          </cell>
          <cell r="D62">
            <v>0</v>
          </cell>
          <cell r="E62">
            <v>6609666.5499999998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O62">
            <v>0</v>
          </cell>
          <cell r="R62">
            <v>0</v>
          </cell>
          <cell r="S62">
            <v>0</v>
          </cell>
        </row>
        <row r="63">
          <cell r="B63" t="str">
            <v>IATIS</v>
          </cell>
          <cell r="D63">
            <v>0</v>
          </cell>
          <cell r="E63">
            <v>2327687.42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O63">
            <v>0</v>
          </cell>
          <cell r="R63">
            <v>0</v>
          </cell>
          <cell r="S63">
            <v>0</v>
          </cell>
        </row>
        <row r="64">
          <cell r="B64" t="str">
            <v>IATIB</v>
          </cell>
          <cell r="D64">
            <v>70663841.810000002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O64">
            <v>0</v>
          </cell>
          <cell r="R64">
            <v>0</v>
          </cell>
          <cell r="S64">
            <v>0</v>
          </cell>
        </row>
        <row r="65">
          <cell r="B65" t="str">
            <v>IATI(L)</v>
          </cell>
          <cell r="D65">
            <v>100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O65">
            <v>0</v>
          </cell>
          <cell r="R65">
            <v>0</v>
          </cell>
          <cell r="S65">
            <v>0</v>
          </cell>
        </row>
        <row r="66">
          <cell r="B66" t="str">
            <v>IATIT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O66">
            <v>0</v>
          </cell>
          <cell r="R66">
            <v>0</v>
          </cell>
          <cell r="S66">
            <v>0</v>
          </cell>
        </row>
        <row r="67">
          <cell r="B67" t="str">
            <v>IATIL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O67">
            <v>0</v>
          </cell>
          <cell r="R67">
            <v>0</v>
          </cell>
          <cell r="S67">
            <v>0</v>
          </cell>
        </row>
        <row r="68">
          <cell r="B68" t="str">
            <v>IAM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O68">
            <v>0</v>
          </cell>
          <cell r="R68">
            <v>0</v>
          </cell>
          <cell r="S68">
            <v>0</v>
          </cell>
        </row>
        <row r="69">
          <cell r="B69" t="str">
            <v>IATIJ</v>
          </cell>
          <cell r="D69">
            <v>79828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O69">
            <v>0</v>
          </cell>
          <cell r="R69">
            <v>0</v>
          </cell>
          <cell r="S69">
            <v>0</v>
          </cell>
        </row>
        <row r="70">
          <cell r="B70" t="str">
            <v>IATEL</v>
          </cell>
          <cell r="D70">
            <v>140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O70">
            <v>0</v>
          </cell>
          <cell r="R70">
            <v>0</v>
          </cell>
          <cell r="S70">
            <v>0</v>
          </cell>
        </row>
        <row r="71">
          <cell r="B71" t="str">
            <v>IATIG</v>
          </cell>
          <cell r="D71">
            <v>20851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O71">
            <v>0</v>
          </cell>
          <cell r="R71">
            <v>0</v>
          </cell>
          <cell r="S71">
            <v>0</v>
          </cell>
        </row>
        <row r="72">
          <cell r="B72" t="str">
            <v>IATII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O72">
            <v>0</v>
          </cell>
          <cell r="R72">
            <v>0</v>
          </cell>
          <cell r="S72">
            <v>0</v>
          </cell>
        </row>
        <row r="73">
          <cell r="B73" t="str">
            <v>IATISV</v>
          </cell>
          <cell r="D73">
            <v>0</v>
          </cell>
          <cell r="E73">
            <v>312579146.50999999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O73">
            <v>0</v>
          </cell>
          <cell r="R73">
            <v>0</v>
          </cell>
          <cell r="S73">
            <v>0</v>
          </cell>
        </row>
        <row r="74">
          <cell r="B74" t="str">
            <v>IART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O74">
            <v>0</v>
          </cell>
          <cell r="R74">
            <v>0</v>
          </cell>
          <cell r="S74">
            <v>0</v>
          </cell>
        </row>
        <row r="75">
          <cell r="B75" t="str">
            <v>IATIH</v>
          </cell>
          <cell r="D75">
            <v>152118175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O75">
            <v>0</v>
          </cell>
          <cell r="R75">
            <v>0</v>
          </cell>
          <cell r="S75">
            <v>0</v>
          </cell>
        </row>
        <row r="76">
          <cell r="B76" t="str">
            <v>I911A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O76">
            <v>0</v>
          </cell>
          <cell r="R76">
            <v>0</v>
          </cell>
          <cell r="S76">
            <v>0</v>
          </cell>
        </row>
        <row r="77">
          <cell r="B77" t="str">
            <v>I911L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O77">
            <v>0</v>
          </cell>
          <cell r="R77">
            <v>0</v>
          </cell>
          <cell r="S77">
            <v>0</v>
          </cell>
        </row>
        <row r="78">
          <cell r="B78" t="str">
            <v>IRGMBH</v>
          </cell>
          <cell r="D78">
            <v>23447.69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O78">
            <v>0</v>
          </cell>
          <cell r="R78">
            <v>0</v>
          </cell>
          <cell r="S78">
            <v>0</v>
          </cell>
        </row>
        <row r="79">
          <cell r="B79" t="str">
            <v>CA</v>
          </cell>
          <cell r="D79">
            <v>53417586.590000004</v>
          </cell>
          <cell r="E79">
            <v>0</v>
          </cell>
          <cell r="F79">
            <v>7917038.4299999997</v>
          </cell>
          <cell r="G79">
            <v>401073.45</v>
          </cell>
          <cell r="H79">
            <v>3953431.53</v>
          </cell>
          <cell r="I79">
            <v>20390.37</v>
          </cell>
          <cell r="J79">
            <v>4628089.76</v>
          </cell>
          <cell r="O79">
            <v>470476.9</v>
          </cell>
          <cell r="R79">
            <v>9017806</v>
          </cell>
          <cell r="S79">
            <v>189593.67</v>
          </cell>
        </row>
        <row r="80">
          <cell r="D80">
            <v>862491104.55999994</v>
          </cell>
          <cell r="E80">
            <v>319754406.02999997</v>
          </cell>
          <cell r="F80">
            <v>16232802.810000001</v>
          </cell>
          <cell r="G80">
            <v>55322987.689999998</v>
          </cell>
          <cell r="H80">
            <v>290691740.23000002</v>
          </cell>
          <cell r="I80">
            <v>128115458.34999999</v>
          </cell>
          <cell r="J80">
            <v>58587046.700000003</v>
          </cell>
          <cell r="O80">
            <v>5076564.4800000004</v>
          </cell>
          <cell r="R80">
            <v>46854410</v>
          </cell>
          <cell r="S80">
            <v>308041.14</v>
          </cell>
        </row>
        <row r="81">
          <cell r="B81" t="str">
            <v>STLP</v>
          </cell>
          <cell r="D81">
            <v>-8748921.4299999997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O81">
            <v>0</v>
          </cell>
          <cell r="R81">
            <v>0</v>
          </cell>
          <cell r="S81">
            <v>0</v>
          </cell>
        </row>
        <row r="82">
          <cell r="B82" t="str">
            <v>AP</v>
          </cell>
          <cell r="D82">
            <v>-20025746.68</v>
          </cell>
          <cell r="E82">
            <v>0</v>
          </cell>
          <cell r="F82">
            <v>-217325.88</v>
          </cell>
          <cell r="G82">
            <v>-288864.78999999998</v>
          </cell>
          <cell r="H82">
            <v>-1495184.91</v>
          </cell>
          <cell r="I82">
            <v>-523814.88</v>
          </cell>
          <cell r="J82">
            <v>-7521159.9800000004</v>
          </cell>
          <cell r="O82">
            <v>-262885.73</v>
          </cell>
          <cell r="R82">
            <v>-11561595</v>
          </cell>
          <cell r="S82">
            <v>-117451.03</v>
          </cell>
        </row>
        <row r="83">
          <cell r="B83" t="str">
            <v>AL</v>
          </cell>
          <cell r="D83">
            <v>-20676091.210000001</v>
          </cell>
          <cell r="E83">
            <v>0</v>
          </cell>
          <cell r="F83">
            <v>-259127.49</v>
          </cell>
          <cell r="G83">
            <v>-1526756.31</v>
          </cell>
          <cell r="H83">
            <v>-1387843.98</v>
          </cell>
          <cell r="I83">
            <v>-4032385.41</v>
          </cell>
          <cell r="J83">
            <v>-8311221.8399999999</v>
          </cell>
          <cell r="O83">
            <v>-1880408.96</v>
          </cell>
          <cell r="R83">
            <v>3470218</v>
          </cell>
          <cell r="S83">
            <v>-136655.34</v>
          </cell>
        </row>
        <row r="84">
          <cell r="B84" t="str">
            <v>DR</v>
          </cell>
          <cell r="D84">
            <v>-166600</v>
          </cell>
          <cell r="E84">
            <v>0</v>
          </cell>
          <cell r="F84">
            <v>0</v>
          </cell>
          <cell r="G84">
            <v>0</v>
          </cell>
          <cell r="H84">
            <v>-186926.92</v>
          </cell>
          <cell r="I84">
            <v>0</v>
          </cell>
          <cell r="J84">
            <v>0</v>
          </cell>
          <cell r="O84">
            <v>0</v>
          </cell>
          <cell r="R84">
            <v>0</v>
          </cell>
          <cell r="S84">
            <v>0</v>
          </cell>
        </row>
        <row r="85">
          <cell r="B85" t="str">
            <v>FITLC</v>
          </cell>
          <cell r="D85">
            <v>-9088000</v>
          </cell>
          <cell r="E85">
            <v>0</v>
          </cell>
          <cell r="F85">
            <v>0</v>
          </cell>
          <cell r="G85">
            <v>0</v>
          </cell>
          <cell r="H85">
            <v>-2150633</v>
          </cell>
          <cell r="I85">
            <v>0</v>
          </cell>
          <cell r="J85">
            <v>0</v>
          </cell>
          <cell r="O85">
            <v>0</v>
          </cell>
          <cell r="R85">
            <v>0</v>
          </cell>
          <cell r="S85">
            <v>0</v>
          </cell>
        </row>
        <row r="86">
          <cell r="B86" t="str">
            <v>TPATIC</v>
          </cell>
          <cell r="D86">
            <v>-0.7</v>
          </cell>
          <cell r="E86">
            <v>0</v>
          </cell>
          <cell r="F86">
            <v>0</v>
          </cell>
          <cell r="G86">
            <v>-1426968.26</v>
          </cell>
          <cell r="H86">
            <v>0</v>
          </cell>
          <cell r="I86">
            <v>-5167775.03</v>
          </cell>
          <cell r="J86">
            <v>-12161222.970000001</v>
          </cell>
          <cell r="O86">
            <v>0</v>
          </cell>
          <cell r="R86">
            <v>0</v>
          </cell>
          <cell r="S86">
            <v>0</v>
          </cell>
        </row>
        <row r="87">
          <cell r="B87" t="str">
            <v>TPATIS</v>
          </cell>
          <cell r="D87">
            <v>-2829467.24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-33169.519999999997</v>
          </cell>
          <cell r="O87">
            <v>0</v>
          </cell>
          <cell r="R87">
            <v>0</v>
          </cell>
          <cell r="S87">
            <v>0</v>
          </cell>
        </row>
        <row r="88">
          <cell r="B88" t="str">
            <v>TPATIB</v>
          </cell>
          <cell r="D88">
            <v>-29883026.59</v>
          </cell>
          <cell r="E88">
            <v>0</v>
          </cell>
          <cell r="F88">
            <v>0</v>
          </cell>
          <cell r="G88">
            <v>-40467296.399999999</v>
          </cell>
          <cell r="H88">
            <v>0</v>
          </cell>
          <cell r="I88">
            <v>0</v>
          </cell>
          <cell r="J88">
            <v>-32939412.120000001</v>
          </cell>
          <cell r="O88">
            <v>0</v>
          </cell>
          <cell r="R88">
            <v>0</v>
          </cell>
          <cell r="S88">
            <v>0</v>
          </cell>
        </row>
        <row r="89">
          <cell r="B89" t="str">
            <v>TPATI(L)</v>
          </cell>
          <cell r="D89">
            <v>-1112586.67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-54531.839999999997</v>
          </cell>
          <cell r="O89">
            <v>0</v>
          </cell>
          <cell r="R89">
            <v>0</v>
          </cell>
          <cell r="S89">
            <v>0</v>
          </cell>
        </row>
        <row r="90">
          <cell r="B90" t="str">
            <v>TPATIL</v>
          </cell>
          <cell r="D90">
            <v>-3936353.1</v>
          </cell>
          <cell r="E90">
            <v>0</v>
          </cell>
          <cell r="F90">
            <v>0</v>
          </cell>
          <cell r="G90">
            <v>-114408.09</v>
          </cell>
          <cell r="H90">
            <v>0</v>
          </cell>
          <cell r="I90">
            <v>-6173044.21</v>
          </cell>
          <cell r="J90">
            <v>-476388.57</v>
          </cell>
          <cell r="O90">
            <v>0</v>
          </cell>
          <cell r="R90">
            <v>0</v>
          </cell>
          <cell r="S90">
            <v>0</v>
          </cell>
        </row>
        <row r="91">
          <cell r="B91" t="str">
            <v>TPATEL</v>
          </cell>
          <cell r="D91">
            <v>-1597336.31</v>
          </cell>
          <cell r="E91">
            <v>0</v>
          </cell>
          <cell r="F91">
            <v>0</v>
          </cell>
          <cell r="G91">
            <v>-102479.98</v>
          </cell>
          <cell r="H91">
            <v>0</v>
          </cell>
          <cell r="I91">
            <v>-11280818.609999999</v>
          </cell>
          <cell r="J91">
            <v>0</v>
          </cell>
          <cell r="O91">
            <v>0</v>
          </cell>
          <cell r="R91">
            <v>0</v>
          </cell>
          <cell r="S91">
            <v>0</v>
          </cell>
        </row>
        <row r="92">
          <cell r="B92" t="str">
            <v>TPATISV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O92">
            <v>0</v>
          </cell>
          <cell r="R92">
            <v>0</v>
          </cell>
          <cell r="S92">
            <v>0</v>
          </cell>
        </row>
        <row r="93">
          <cell r="B93" t="str">
            <v>TPPA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-9006.6200000000008</v>
          </cell>
          <cell r="O93">
            <v>0</v>
          </cell>
          <cell r="R93">
            <v>0</v>
          </cell>
          <cell r="S93">
            <v>0</v>
          </cell>
        </row>
        <row r="94">
          <cell r="B94" t="str">
            <v>ILPATIC</v>
          </cell>
          <cell r="D94">
            <v>0</v>
          </cell>
          <cell r="E94">
            <v>-6510206.5899999999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B95" t="str">
            <v>ILPATIUS</v>
          </cell>
          <cell r="D95">
            <v>0</v>
          </cell>
          <cell r="E95">
            <v>0</v>
          </cell>
          <cell r="F95">
            <v>0.36</v>
          </cell>
          <cell r="G95">
            <v>0</v>
          </cell>
          <cell r="H95">
            <v>-0.49</v>
          </cell>
          <cell r="I95">
            <v>0</v>
          </cell>
          <cell r="J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B96" t="str">
            <v>ILPATIS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O96">
            <v>0</v>
          </cell>
          <cell r="R96">
            <v>0</v>
          </cell>
          <cell r="S96">
            <v>0</v>
          </cell>
        </row>
        <row r="97">
          <cell r="B97" t="str">
            <v>ILPATIB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O97">
            <v>0</v>
          </cell>
          <cell r="R97">
            <v>0</v>
          </cell>
          <cell r="S97">
            <v>0</v>
          </cell>
        </row>
        <row r="98">
          <cell r="B98" t="str">
            <v>ILPATISV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O98">
            <v>0</v>
          </cell>
          <cell r="R98">
            <v>0</v>
          </cell>
          <cell r="S98">
            <v>0</v>
          </cell>
        </row>
        <row r="99">
          <cell r="B99" t="str">
            <v>ILPATIH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-159947023</v>
          </cell>
          <cell r="I99">
            <v>0</v>
          </cell>
          <cell r="J99">
            <v>0</v>
          </cell>
          <cell r="O99">
            <v>0</v>
          </cell>
          <cell r="R99">
            <v>0</v>
          </cell>
          <cell r="S99">
            <v>0</v>
          </cell>
        </row>
        <row r="100">
          <cell r="B100" t="str">
            <v>IIPATIC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O100">
            <v>0</v>
          </cell>
          <cell r="R100">
            <v>0</v>
          </cell>
          <cell r="S100">
            <v>0</v>
          </cell>
        </row>
        <row r="101">
          <cell r="B101" t="str">
            <v>IIPATIUS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O101">
            <v>0</v>
          </cell>
          <cell r="R101">
            <v>0</v>
          </cell>
          <cell r="S101">
            <v>0</v>
          </cell>
        </row>
        <row r="102">
          <cell r="B102" t="str">
            <v>IIPATIS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O102">
            <v>0</v>
          </cell>
          <cell r="R102">
            <v>0</v>
          </cell>
          <cell r="S102">
            <v>0</v>
          </cell>
        </row>
        <row r="103">
          <cell r="B103" t="str">
            <v>IIPATIB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O103">
            <v>0</v>
          </cell>
          <cell r="R103">
            <v>0</v>
          </cell>
          <cell r="S103">
            <v>0</v>
          </cell>
        </row>
        <row r="104">
          <cell r="B104" t="str">
            <v>IIPATISV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O104">
            <v>0</v>
          </cell>
          <cell r="R104">
            <v>0</v>
          </cell>
          <cell r="S104">
            <v>0</v>
          </cell>
        </row>
        <row r="105">
          <cell r="B105" t="str">
            <v>IIPATIH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-2.5299999999999998</v>
          </cell>
          <cell r="I105">
            <v>0</v>
          </cell>
          <cell r="J105">
            <v>0</v>
          </cell>
          <cell r="O105">
            <v>0</v>
          </cell>
          <cell r="R105">
            <v>0</v>
          </cell>
          <cell r="S105">
            <v>0</v>
          </cell>
        </row>
        <row r="106">
          <cell r="B106" t="str">
            <v>ITP</v>
          </cell>
          <cell r="D106">
            <v>12980106.75</v>
          </cell>
          <cell r="E106">
            <v>-233311.91</v>
          </cell>
          <cell r="F106">
            <v>-2951126.5</v>
          </cell>
          <cell r="G106">
            <v>-4812642.9800000004</v>
          </cell>
          <cell r="H106">
            <v>1137581</v>
          </cell>
          <cell r="I106">
            <v>318143.43</v>
          </cell>
          <cell r="J106">
            <v>1832043.46</v>
          </cell>
          <cell r="O106">
            <v>-261604.53</v>
          </cell>
          <cell r="R106">
            <v>-1131000</v>
          </cell>
          <cell r="S106">
            <v>-42663.39</v>
          </cell>
        </row>
        <row r="107">
          <cell r="B107" t="str">
            <v>ITP</v>
          </cell>
          <cell r="D107">
            <v>-20503000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O107">
            <v>0</v>
          </cell>
          <cell r="R107">
            <v>0</v>
          </cell>
          <cell r="S107">
            <v>0</v>
          </cell>
        </row>
        <row r="108">
          <cell r="D108">
            <v>-105587023.18000001</v>
          </cell>
          <cell r="E108">
            <v>-6743518.5</v>
          </cell>
          <cell r="F108">
            <v>-3427579.51</v>
          </cell>
          <cell r="G108">
            <v>-48739416.810000002</v>
          </cell>
          <cell r="H108">
            <v>-164030033.83000001</v>
          </cell>
          <cell r="I108">
            <v>-26859694.710000001</v>
          </cell>
          <cell r="J108">
            <v>-59674070</v>
          </cell>
          <cell r="O108">
            <v>-2404899.2200000002</v>
          </cell>
          <cell r="R108">
            <v>-9222377</v>
          </cell>
          <cell r="S108">
            <v>-296769.76</v>
          </cell>
        </row>
        <row r="109">
          <cell r="B109" t="str">
            <v>LTD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O109">
            <v>0</v>
          </cell>
          <cell r="R109">
            <v>0</v>
          </cell>
          <cell r="S109">
            <v>0</v>
          </cell>
        </row>
        <row r="110">
          <cell r="B110" t="str">
            <v>FITLLT</v>
          </cell>
          <cell r="D110">
            <v>-4479000</v>
          </cell>
          <cell r="E110">
            <v>0</v>
          </cell>
          <cell r="F110">
            <v>0</v>
          </cell>
          <cell r="G110">
            <v>0</v>
          </cell>
          <cell r="H110">
            <v>-4817283</v>
          </cell>
          <cell r="I110">
            <v>0</v>
          </cell>
          <cell r="J110">
            <v>0</v>
          </cell>
          <cell r="O110">
            <v>0</v>
          </cell>
          <cell r="R110">
            <v>0</v>
          </cell>
          <cell r="S110">
            <v>0</v>
          </cell>
        </row>
        <row r="111">
          <cell r="B111" t="str">
            <v>SC</v>
          </cell>
          <cell r="D111">
            <v>-111808916.7</v>
          </cell>
          <cell r="E111">
            <v>-305743861.48000002</v>
          </cell>
          <cell r="F111">
            <v>-6609666.5499999998</v>
          </cell>
          <cell r="G111">
            <v>-2327687.42</v>
          </cell>
          <cell r="H111">
            <v>-213600849.50999999</v>
          </cell>
          <cell r="I111">
            <v>-70663844.810000002</v>
          </cell>
          <cell r="J111">
            <v>-2189673.6</v>
          </cell>
          <cell r="O111">
            <v>-50000</v>
          </cell>
          <cell r="R111">
            <v>-10000000</v>
          </cell>
          <cell r="S111">
            <v>-23447.69</v>
          </cell>
        </row>
        <row r="112">
          <cell r="B112" t="str">
            <v>TS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O112">
            <v>0</v>
          </cell>
          <cell r="R112">
            <v>0</v>
          </cell>
          <cell r="S112">
            <v>0</v>
          </cell>
        </row>
        <row r="113">
          <cell r="B113" t="str">
            <v>CO</v>
          </cell>
          <cell r="D113">
            <v>-98978296</v>
          </cell>
          <cell r="E113">
            <v>0</v>
          </cell>
          <cell r="F113">
            <v>0</v>
          </cell>
          <cell r="G113">
            <v>0</v>
          </cell>
          <cell r="H113">
            <v>-98978296</v>
          </cell>
          <cell r="I113">
            <v>0</v>
          </cell>
          <cell r="J113">
            <v>0</v>
          </cell>
          <cell r="O113">
            <v>0</v>
          </cell>
          <cell r="R113">
            <v>0</v>
          </cell>
          <cell r="S113">
            <v>0</v>
          </cell>
        </row>
        <row r="114">
          <cell r="B114" t="str">
            <v>CW</v>
          </cell>
          <cell r="D114">
            <v>-340861641.99000001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O114">
            <v>0</v>
          </cell>
          <cell r="R114">
            <v>0</v>
          </cell>
          <cell r="S114">
            <v>0</v>
          </cell>
        </row>
        <row r="115">
          <cell r="B115" t="str">
            <v>DD</v>
          </cell>
          <cell r="D115">
            <v>0</v>
          </cell>
          <cell r="E115">
            <v>0</v>
          </cell>
          <cell r="F115">
            <v>0</v>
          </cell>
          <cell r="G115">
            <v>6903585</v>
          </cell>
          <cell r="H115">
            <v>0</v>
          </cell>
          <cell r="I115">
            <v>0</v>
          </cell>
          <cell r="J115">
            <v>0</v>
          </cell>
          <cell r="O115">
            <v>0</v>
          </cell>
          <cell r="R115">
            <v>0</v>
          </cell>
          <cell r="S115">
            <v>0</v>
          </cell>
        </row>
        <row r="116">
          <cell r="B116" t="str">
            <v>RE</v>
          </cell>
          <cell r="D116">
            <v>-203951236.5</v>
          </cell>
          <cell r="E116">
            <v>-7267026.0499999998</v>
          </cell>
          <cell r="F116">
            <v>-6195556.75</v>
          </cell>
          <cell r="G116">
            <v>-11159468.460000001</v>
          </cell>
          <cell r="H116">
            <v>190734722.11000001</v>
          </cell>
          <cell r="I116">
            <v>-30591918.829999998</v>
          </cell>
          <cell r="J116">
            <v>3276696.9</v>
          </cell>
          <cell r="O116">
            <v>-2621665.2599999998</v>
          </cell>
          <cell r="R116">
            <v>-27632033</v>
          </cell>
          <cell r="S116">
            <v>12176.31</v>
          </cell>
        </row>
        <row r="117">
          <cell r="B117" t="str">
            <v>SBP</v>
          </cell>
          <cell r="D117">
            <v>6579602.2199999997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O117">
            <v>0</v>
          </cell>
          <cell r="R117">
            <v>0</v>
          </cell>
          <cell r="S117">
            <v>0</v>
          </cell>
        </row>
        <row r="118">
          <cell r="B118" t="str">
            <v>CTA</v>
          </cell>
          <cell r="D118">
            <v>-3404592.41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O118">
            <v>0</v>
          </cell>
          <cell r="R118">
            <v>0</v>
          </cell>
          <cell r="S118">
            <v>0</v>
          </cell>
        </row>
      </sheetData>
      <sheetData sheetId="20" refreshError="1">
        <row r="3">
          <cell r="B3" t="str">
            <v>Grouping</v>
          </cell>
          <cell r="D3" t="str">
            <v>USD Amount</v>
          </cell>
          <cell r="E3" t="str">
            <v>USD Amount</v>
          </cell>
          <cell r="F3" t="str">
            <v>USD Amount</v>
          </cell>
          <cell r="G3" t="str">
            <v>USD Amount</v>
          </cell>
          <cell r="J3" t="str">
            <v>USD Amount</v>
          </cell>
          <cell r="K3" t="str">
            <v>USD Amount</v>
          </cell>
          <cell r="L3" t="str">
            <v>USD Amount</v>
          </cell>
          <cell r="P3" t="str">
            <v>DEM Amount</v>
          </cell>
          <cell r="S3" t="str">
            <v>USD Amount</v>
          </cell>
        </row>
        <row r="4">
          <cell r="B4" t="str">
            <v>SAL</v>
          </cell>
          <cell r="D4">
            <v>-200014919.16</v>
          </cell>
          <cell r="E4">
            <v>-209806943.05000001</v>
          </cell>
          <cell r="F4">
            <v>0</v>
          </cell>
          <cell r="G4">
            <v>-257400658.13999999</v>
          </cell>
          <cell r="J4">
            <v>0</v>
          </cell>
          <cell r="K4">
            <v>0</v>
          </cell>
          <cell r="L4">
            <v>-3321036</v>
          </cell>
          <cell r="P4">
            <v>-4200</v>
          </cell>
          <cell r="S4">
            <v>0</v>
          </cell>
        </row>
        <row r="5">
          <cell r="B5" t="str">
            <v>ITSAL</v>
          </cell>
          <cell r="D5">
            <v>-254916586.86000001</v>
          </cell>
          <cell r="E5">
            <v>-10879230.32</v>
          </cell>
          <cell r="F5">
            <v>-603908878.11000001</v>
          </cell>
          <cell r="G5">
            <v>-15201754.84</v>
          </cell>
          <cell r="J5">
            <v>0</v>
          </cell>
          <cell r="K5">
            <v>0</v>
          </cell>
          <cell r="L5">
            <v>0</v>
          </cell>
          <cell r="P5">
            <v>0</v>
          </cell>
          <cell r="S5">
            <v>0</v>
          </cell>
        </row>
        <row r="6">
          <cell r="B6" t="str">
            <v xml:space="preserve"> </v>
          </cell>
          <cell r="D6">
            <v>-454931506.01999998</v>
          </cell>
          <cell r="E6">
            <v>-220686173.37</v>
          </cell>
          <cell r="F6">
            <v>-603908878.11000001</v>
          </cell>
          <cell r="G6">
            <v>-272602412.98000002</v>
          </cell>
          <cell r="J6">
            <v>0</v>
          </cell>
          <cell r="K6">
            <v>0</v>
          </cell>
          <cell r="L6">
            <v>-3321036</v>
          </cell>
          <cell r="P6">
            <v>-4200</v>
          </cell>
          <cell r="S6">
            <v>0</v>
          </cell>
        </row>
        <row r="7">
          <cell r="B7" t="str">
            <v>COS</v>
          </cell>
          <cell r="D7">
            <v>391336323.47000003</v>
          </cell>
          <cell r="E7">
            <v>202160077.53</v>
          </cell>
          <cell r="F7">
            <v>547954958.41999996</v>
          </cell>
          <cell r="G7">
            <v>256557764.58000001</v>
          </cell>
          <cell r="J7">
            <v>0</v>
          </cell>
          <cell r="K7">
            <v>0</v>
          </cell>
          <cell r="L7">
            <v>0</v>
          </cell>
          <cell r="P7">
            <v>0</v>
          </cell>
          <cell r="S7">
            <v>0</v>
          </cell>
        </row>
        <row r="8">
          <cell r="D8">
            <v>-63595182.549999997</v>
          </cell>
          <cell r="E8">
            <v>-18526095.84</v>
          </cell>
          <cell r="F8">
            <v>-55953919.689999998</v>
          </cell>
          <cell r="G8">
            <v>-16044648.4</v>
          </cell>
          <cell r="J8">
            <v>0</v>
          </cell>
          <cell r="K8">
            <v>0</v>
          </cell>
          <cell r="L8">
            <v>-3321036</v>
          </cell>
          <cell r="P8">
            <v>-4200</v>
          </cell>
          <cell r="S8">
            <v>0</v>
          </cell>
        </row>
        <row r="9">
          <cell r="B9" t="str">
            <v>COS</v>
          </cell>
          <cell r="D9">
            <v>17634124.039999999</v>
          </cell>
          <cell r="E9">
            <v>7600955.46</v>
          </cell>
          <cell r="F9">
            <v>-14511387.01</v>
          </cell>
          <cell r="G9">
            <v>14809032.73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S9">
            <v>0</v>
          </cell>
        </row>
        <row r="10">
          <cell r="D10">
            <v>-45961058.509999998</v>
          </cell>
          <cell r="E10">
            <v>-10925140.380000001</v>
          </cell>
          <cell r="F10">
            <v>-70465306.700000003</v>
          </cell>
          <cell r="G10">
            <v>-1235615.67</v>
          </cell>
          <cell r="J10">
            <v>0</v>
          </cell>
          <cell r="K10">
            <v>0</v>
          </cell>
          <cell r="L10">
            <v>-3321036</v>
          </cell>
          <cell r="P10">
            <v>-4200</v>
          </cell>
          <cell r="S10">
            <v>0</v>
          </cell>
        </row>
        <row r="11">
          <cell r="B11" t="str">
            <v>IRATIC</v>
          </cell>
          <cell r="D11">
            <v>0</v>
          </cell>
          <cell r="E11">
            <v>-2245078</v>
          </cell>
          <cell r="F11">
            <v>0</v>
          </cell>
          <cell r="G11">
            <v>0</v>
          </cell>
          <cell r="J11">
            <v>0</v>
          </cell>
          <cell r="K11">
            <v>-37387449</v>
          </cell>
          <cell r="L11">
            <v>-32137616.370000001</v>
          </cell>
          <cell r="P11">
            <v>0</v>
          </cell>
          <cell r="S11">
            <v>-1718412.22</v>
          </cell>
        </row>
        <row r="12">
          <cell r="B12" t="str">
            <v>IRATIUS</v>
          </cell>
          <cell r="D12">
            <v>-2400</v>
          </cell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  <cell r="P12">
            <v>0</v>
          </cell>
          <cell r="S12">
            <v>0</v>
          </cell>
        </row>
        <row r="13">
          <cell r="B13" t="str">
            <v>IRATIR</v>
          </cell>
          <cell r="D13">
            <v>-77386</v>
          </cell>
          <cell r="E13">
            <v>0</v>
          </cell>
          <cell r="F13">
            <v>0</v>
          </cell>
          <cell r="G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S13">
            <v>0</v>
          </cell>
        </row>
        <row r="14">
          <cell r="B14" t="str">
            <v>IRATIS</v>
          </cell>
          <cell r="D14">
            <v>-3572191</v>
          </cell>
          <cell r="E14">
            <v>0</v>
          </cell>
          <cell r="F14">
            <v>0</v>
          </cell>
          <cell r="G14">
            <v>0</v>
          </cell>
          <cell r="J14">
            <v>0</v>
          </cell>
          <cell r="K14">
            <v>0</v>
          </cell>
          <cell r="L14">
            <v>0</v>
          </cell>
          <cell r="P14">
            <v>0</v>
          </cell>
          <cell r="S14">
            <v>0</v>
          </cell>
        </row>
        <row r="15">
          <cell r="B15" t="str">
            <v>IRATIB</v>
          </cell>
          <cell r="D15">
            <v>-158335313</v>
          </cell>
          <cell r="E15">
            <v>-5852878.3799999999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S15">
            <v>0</v>
          </cell>
        </row>
        <row r="16">
          <cell r="B16" t="str">
            <v>IRATI(L)</v>
          </cell>
          <cell r="D16">
            <v>-11771328</v>
          </cell>
          <cell r="E16">
            <v>-7649448</v>
          </cell>
          <cell r="F16">
            <v>-80234252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P16">
            <v>0</v>
          </cell>
          <cell r="S16">
            <v>0</v>
          </cell>
        </row>
        <row r="17">
          <cell r="B17" t="str">
            <v>IRATIHKS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P17">
            <v>0</v>
          </cell>
          <cell r="S17">
            <v>0</v>
          </cell>
        </row>
        <row r="18">
          <cell r="B18" t="str">
            <v>IRATIT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S18">
            <v>0</v>
          </cell>
        </row>
        <row r="19">
          <cell r="B19" t="str">
            <v>IRATEL</v>
          </cell>
          <cell r="D19">
            <v>-1770409</v>
          </cell>
          <cell r="E19">
            <v>-1214588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P19">
            <v>-14489219.890000001</v>
          </cell>
          <cell r="S19">
            <v>0</v>
          </cell>
        </row>
        <row r="20">
          <cell r="B20" t="str">
            <v>IRATIL</v>
          </cell>
          <cell r="D20">
            <v>-2722119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S20">
            <v>0</v>
          </cell>
        </row>
        <row r="21">
          <cell r="B21" t="str">
            <v>IRATIHKP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S21">
            <v>0</v>
          </cell>
        </row>
        <row r="22">
          <cell r="B22" t="str">
            <v>IRAM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S22">
            <v>0</v>
          </cell>
        </row>
        <row r="23">
          <cell r="B23" t="str">
            <v>IRATIJ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S23">
            <v>0</v>
          </cell>
        </row>
        <row r="24">
          <cell r="B24" t="str">
            <v>IRATIG</v>
          </cell>
          <cell r="D24">
            <v>-8154</v>
          </cell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P24">
            <v>0</v>
          </cell>
          <cell r="S24">
            <v>0</v>
          </cell>
        </row>
        <row r="25">
          <cell r="B25" t="str">
            <v>IRATII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P25">
            <v>0</v>
          </cell>
          <cell r="S25">
            <v>0</v>
          </cell>
        </row>
        <row r="26">
          <cell r="B26" t="str">
            <v>IRATISV</v>
          </cell>
          <cell r="D26">
            <v>-51051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  <cell r="P26">
            <v>0</v>
          </cell>
          <cell r="S26">
            <v>0</v>
          </cell>
        </row>
        <row r="27">
          <cell r="B27" t="str">
            <v>IRRGMBH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P27">
            <v>0</v>
          </cell>
          <cell r="S27">
            <v>0</v>
          </cell>
        </row>
        <row r="28">
          <cell r="B28" t="str">
            <v>IRART</v>
          </cell>
          <cell r="D28">
            <v>-15242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P28">
            <v>0</v>
          </cell>
          <cell r="S28">
            <v>0</v>
          </cell>
        </row>
        <row r="29">
          <cell r="B29" t="str">
            <v>IRATIH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-1501401.95</v>
          </cell>
          <cell r="P29">
            <v>0</v>
          </cell>
          <cell r="S29">
            <v>0</v>
          </cell>
        </row>
        <row r="30">
          <cell r="D30">
            <v>-178325593</v>
          </cell>
          <cell r="E30">
            <v>-16961992.379999999</v>
          </cell>
          <cell r="F30">
            <v>-80234252</v>
          </cell>
          <cell r="G30">
            <v>0</v>
          </cell>
          <cell r="J30">
            <v>0</v>
          </cell>
          <cell r="K30">
            <v>-37387449</v>
          </cell>
          <cell r="L30">
            <v>-33639018.32</v>
          </cell>
          <cell r="P30">
            <v>-14489219.890000001</v>
          </cell>
          <cell r="S30">
            <v>-1718412.22</v>
          </cell>
        </row>
        <row r="31">
          <cell r="B31" t="str">
            <v>IIIATIC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-2076900</v>
          </cell>
          <cell r="P31">
            <v>0</v>
          </cell>
          <cell r="S31">
            <v>0</v>
          </cell>
        </row>
        <row r="32">
          <cell r="B32" t="str">
            <v>IIIATIUS</v>
          </cell>
          <cell r="D32">
            <v>-2319306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  <cell r="L32">
            <v>0</v>
          </cell>
          <cell r="P32">
            <v>0</v>
          </cell>
          <cell r="S32">
            <v>0</v>
          </cell>
        </row>
        <row r="33">
          <cell r="B33" t="str">
            <v>IIIATIR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  <cell r="L33">
            <v>0</v>
          </cell>
          <cell r="P33">
            <v>0</v>
          </cell>
          <cell r="S33">
            <v>0</v>
          </cell>
        </row>
        <row r="34">
          <cell r="B34" t="str">
            <v>IIIATI(L)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P34">
            <v>0</v>
          </cell>
          <cell r="S34">
            <v>0</v>
          </cell>
        </row>
        <row r="35">
          <cell r="B35" t="str">
            <v>IIIATISV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-2271872</v>
          </cell>
          <cell r="K35">
            <v>0</v>
          </cell>
          <cell r="L35">
            <v>0</v>
          </cell>
          <cell r="P35">
            <v>0</v>
          </cell>
          <cell r="S35">
            <v>0</v>
          </cell>
        </row>
        <row r="36">
          <cell r="D36">
            <v>-2319306</v>
          </cell>
          <cell r="E36">
            <v>0</v>
          </cell>
          <cell r="F36">
            <v>0</v>
          </cell>
          <cell r="G36">
            <v>0</v>
          </cell>
          <cell r="J36">
            <v>-2271872</v>
          </cell>
          <cell r="K36">
            <v>0</v>
          </cell>
          <cell r="L36">
            <v>-2076900</v>
          </cell>
          <cell r="P36">
            <v>0</v>
          </cell>
          <cell r="S36">
            <v>0</v>
          </cell>
        </row>
        <row r="37">
          <cell r="B37" t="str">
            <v>DI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J37">
            <v>-6903585</v>
          </cell>
          <cell r="K37">
            <v>0</v>
          </cell>
          <cell r="L37">
            <v>0</v>
          </cell>
          <cell r="P37">
            <v>0</v>
          </cell>
          <cell r="S37">
            <v>0</v>
          </cell>
        </row>
        <row r="38">
          <cell r="B38" t="str">
            <v>OI</v>
          </cell>
          <cell r="D38">
            <v>-314534.93</v>
          </cell>
          <cell r="E38">
            <v>-276140.21000000002</v>
          </cell>
          <cell r="F38">
            <v>1609.96</v>
          </cell>
          <cell r="G38">
            <v>-61621.02</v>
          </cell>
          <cell r="J38">
            <v>0</v>
          </cell>
          <cell r="K38">
            <v>0</v>
          </cell>
          <cell r="L38">
            <v>0</v>
          </cell>
          <cell r="P38">
            <v>-1588976.75</v>
          </cell>
          <cell r="S38">
            <v>0</v>
          </cell>
        </row>
        <row r="39">
          <cell r="B39" t="str">
            <v>OI</v>
          </cell>
          <cell r="D39">
            <v>-1224131.3</v>
          </cell>
          <cell r="E39">
            <v>0</v>
          </cell>
          <cell r="F39">
            <v>0</v>
          </cell>
          <cell r="G39">
            <v>-107812.23</v>
          </cell>
          <cell r="J39">
            <v>0</v>
          </cell>
          <cell r="K39">
            <v>0</v>
          </cell>
          <cell r="L39">
            <v>-25904.55</v>
          </cell>
          <cell r="P39">
            <v>-26653.95</v>
          </cell>
          <cell r="S39">
            <v>-32.020000000000003</v>
          </cell>
        </row>
        <row r="40">
          <cell r="B40" t="str">
            <v xml:space="preserve"> </v>
          </cell>
          <cell r="D40">
            <v>-228144623.74000001</v>
          </cell>
          <cell r="E40">
            <v>-28163272.969999999</v>
          </cell>
          <cell r="F40">
            <v>-150697948.74000001</v>
          </cell>
          <cell r="G40">
            <v>-1405048.92</v>
          </cell>
          <cell r="J40">
            <v>-9175457</v>
          </cell>
          <cell r="K40">
            <v>-37387449</v>
          </cell>
          <cell r="L40">
            <v>-39062858.869999997</v>
          </cell>
          <cell r="P40">
            <v>-16109050.59</v>
          </cell>
          <cell r="S40">
            <v>-1718444.24</v>
          </cell>
        </row>
        <row r="41">
          <cell r="B41" t="str">
            <v>SAC</v>
          </cell>
          <cell r="D41">
            <v>33251614.949999999</v>
          </cell>
          <cell r="E41">
            <v>4507122.8899999997</v>
          </cell>
          <cell r="F41">
            <v>0</v>
          </cell>
          <cell r="G41">
            <v>12540723.26</v>
          </cell>
          <cell r="J41">
            <v>0</v>
          </cell>
          <cell r="K41">
            <v>0</v>
          </cell>
          <cell r="L41">
            <v>0</v>
          </cell>
          <cell r="P41">
            <v>212812.2</v>
          </cell>
          <cell r="S41">
            <v>0</v>
          </cell>
        </row>
        <row r="42">
          <cell r="B42" t="str">
            <v>SEXP</v>
          </cell>
          <cell r="D42">
            <v>28364022.620000001</v>
          </cell>
          <cell r="E42">
            <v>11453289.539999999</v>
          </cell>
          <cell r="F42">
            <v>0</v>
          </cell>
          <cell r="G42">
            <v>4743436.8899999997</v>
          </cell>
          <cell r="J42">
            <v>0</v>
          </cell>
          <cell r="K42">
            <v>0</v>
          </cell>
          <cell r="L42">
            <v>0</v>
          </cell>
          <cell r="P42">
            <v>13528969.23</v>
          </cell>
          <cell r="S42">
            <v>0</v>
          </cell>
        </row>
        <row r="43">
          <cell r="B43" t="str">
            <v>RD</v>
          </cell>
          <cell r="D43">
            <v>76053961.25</v>
          </cell>
          <cell r="E43">
            <v>0</v>
          </cell>
          <cell r="F43">
            <v>0</v>
          </cell>
          <cell r="G43">
            <v>0</v>
          </cell>
          <cell r="J43">
            <v>0</v>
          </cell>
          <cell r="K43">
            <v>34187423.380000003</v>
          </cell>
          <cell r="L43">
            <v>31124544.530000001</v>
          </cell>
          <cell r="P43">
            <v>0</v>
          </cell>
          <cell r="S43">
            <v>1636582.51</v>
          </cell>
        </row>
        <row r="44">
          <cell r="B44" t="str">
            <v>ADM</v>
          </cell>
          <cell r="D44">
            <v>17721627</v>
          </cell>
          <cell r="E44">
            <v>6058.13</v>
          </cell>
          <cell r="F44">
            <v>0</v>
          </cell>
          <cell r="G44">
            <v>0</v>
          </cell>
          <cell r="J44">
            <v>355</v>
          </cell>
          <cell r="K44">
            <v>0</v>
          </cell>
          <cell r="L44">
            <v>11771.8</v>
          </cell>
          <cell r="P44">
            <v>117762.12</v>
          </cell>
          <cell r="S44">
            <v>0</v>
          </cell>
        </row>
        <row r="45">
          <cell r="B45" t="str">
            <v>OPADM</v>
          </cell>
          <cell r="D45">
            <v>6850085.1200000001</v>
          </cell>
          <cell r="E45">
            <v>0</v>
          </cell>
          <cell r="F45">
            <v>363162.97</v>
          </cell>
          <cell r="G45">
            <v>3480155.34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S45">
            <v>0</v>
          </cell>
        </row>
        <row r="46">
          <cell r="B46" t="str">
            <v>USRC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J46">
            <v>0</v>
          </cell>
          <cell r="K46">
            <v>-1027000</v>
          </cell>
          <cell r="L46">
            <v>-790000</v>
          </cell>
          <cell r="P46">
            <v>0</v>
          </cell>
          <cell r="S46">
            <v>0</v>
          </cell>
        </row>
        <row r="47">
          <cell r="B47" t="str">
            <v>AMINT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S47">
            <v>0</v>
          </cell>
        </row>
        <row r="48">
          <cell r="B48" t="str">
            <v>AMINT</v>
          </cell>
          <cell r="D48">
            <v>207068.39</v>
          </cell>
          <cell r="E48">
            <v>0</v>
          </cell>
          <cell r="F48">
            <v>466912.37</v>
          </cell>
          <cell r="G48">
            <v>0</v>
          </cell>
          <cell r="J48">
            <v>0</v>
          </cell>
          <cell r="K48">
            <v>0</v>
          </cell>
          <cell r="L48">
            <v>70375742.040000007</v>
          </cell>
          <cell r="P48">
            <v>0</v>
          </cell>
          <cell r="S48">
            <v>0</v>
          </cell>
        </row>
        <row r="49">
          <cell r="B49" t="str">
            <v>PAT</v>
          </cell>
          <cell r="D49">
            <v>0</v>
          </cell>
          <cell r="E49">
            <v>0</v>
          </cell>
          <cell r="F49">
            <v>1664973.82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P49">
            <v>0</v>
          </cell>
          <cell r="S49">
            <v>0</v>
          </cell>
        </row>
        <row r="50">
          <cell r="B50" t="str">
            <v>OTC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P50">
            <v>1311082.2</v>
          </cell>
          <cell r="S50">
            <v>0</v>
          </cell>
        </row>
        <row r="51">
          <cell r="B51" t="str">
            <v>IE</v>
          </cell>
          <cell r="D51">
            <v>1178414.8</v>
          </cell>
          <cell r="E51">
            <v>0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P51">
            <v>1522.37</v>
          </cell>
          <cell r="S51">
            <v>0</v>
          </cell>
        </row>
        <row r="52">
          <cell r="B52" t="str">
            <v xml:space="preserve"> </v>
          </cell>
          <cell r="D52">
            <v>163626794.13</v>
          </cell>
          <cell r="E52">
            <v>15966470.560000001</v>
          </cell>
          <cell r="F52">
            <v>2495049.16</v>
          </cell>
          <cell r="G52">
            <v>20764315.489999998</v>
          </cell>
          <cell r="J52">
            <v>355</v>
          </cell>
          <cell r="K52">
            <v>34187423.380000003</v>
          </cell>
          <cell r="L52">
            <v>101512058.37</v>
          </cell>
          <cell r="P52">
            <v>15172148.119999999</v>
          </cell>
          <cell r="S52">
            <v>1636582.51</v>
          </cell>
        </row>
        <row r="53">
          <cell r="B53" t="str">
            <v>IEATIC</v>
          </cell>
          <cell r="D53">
            <v>0</v>
          </cell>
          <cell r="E53">
            <v>3572191</v>
          </cell>
          <cell r="F53">
            <v>158335313</v>
          </cell>
          <cell r="G53">
            <v>1770409</v>
          </cell>
          <cell r="J53">
            <v>2400</v>
          </cell>
          <cell r="K53">
            <v>77386</v>
          </cell>
          <cell r="L53">
            <v>51051</v>
          </cell>
          <cell r="P53">
            <v>18490.62</v>
          </cell>
          <cell r="S53">
            <v>0</v>
          </cell>
        </row>
        <row r="54">
          <cell r="B54" t="str">
            <v>IEATIUS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S54">
            <v>0</v>
          </cell>
        </row>
        <row r="55">
          <cell r="B55" t="str">
            <v>IEATIR</v>
          </cell>
          <cell r="D55">
            <v>37387449</v>
          </cell>
          <cell r="E55">
            <v>0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  <cell r="P55">
            <v>0</v>
          </cell>
          <cell r="S55">
            <v>0</v>
          </cell>
        </row>
        <row r="56">
          <cell r="B56" t="str">
            <v>IEATIS</v>
          </cell>
          <cell r="D56">
            <v>2245078</v>
          </cell>
          <cell r="E56">
            <v>0</v>
          </cell>
          <cell r="F56">
            <v>5852878.3799999999</v>
          </cell>
          <cell r="G56">
            <v>1214588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S56">
            <v>0</v>
          </cell>
        </row>
        <row r="57">
          <cell r="B57" t="str">
            <v>IEATIB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J57">
            <v>0</v>
          </cell>
          <cell r="K57">
            <v>0</v>
          </cell>
          <cell r="L57">
            <v>0</v>
          </cell>
          <cell r="P57">
            <v>0</v>
          </cell>
          <cell r="S57">
            <v>0</v>
          </cell>
        </row>
        <row r="58">
          <cell r="B58" t="str">
            <v>IEATI(L)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P58">
            <v>0</v>
          </cell>
          <cell r="S58">
            <v>0</v>
          </cell>
        </row>
        <row r="59">
          <cell r="B59" t="str">
            <v>IEATIL</v>
          </cell>
          <cell r="D59">
            <v>93734</v>
          </cell>
          <cell r="E59">
            <v>0</v>
          </cell>
          <cell r="F59">
            <v>2942529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P59">
            <v>0</v>
          </cell>
          <cell r="S59">
            <v>0</v>
          </cell>
        </row>
        <row r="60">
          <cell r="B60" t="str">
            <v>IEAM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  <cell r="P60">
            <v>0</v>
          </cell>
          <cell r="S60">
            <v>0</v>
          </cell>
        </row>
        <row r="61">
          <cell r="B61" t="str">
            <v>IEATIJ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J61">
            <v>0</v>
          </cell>
          <cell r="K61">
            <v>0</v>
          </cell>
          <cell r="L61">
            <v>0</v>
          </cell>
          <cell r="P61">
            <v>0</v>
          </cell>
          <cell r="S61">
            <v>0</v>
          </cell>
        </row>
        <row r="62">
          <cell r="B62" t="str">
            <v>IEATIT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P62">
            <v>0</v>
          </cell>
          <cell r="S62">
            <v>0</v>
          </cell>
        </row>
        <row r="63">
          <cell r="B63" t="str">
            <v>IEATEL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P63">
            <v>0</v>
          </cell>
          <cell r="S63">
            <v>0</v>
          </cell>
        </row>
        <row r="64">
          <cell r="B64" t="str">
            <v>IEATIG</v>
          </cell>
          <cell r="D64">
            <v>661253.79</v>
          </cell>
          <cell r="E64">
            <v>0</v>
          </cell>
          <cell r="F64">
            <v>0</v>
          </cell>
          <cell r="G64">
            <v>6561264.7400000002</v>
          </cell>
          <cell r="J64">
            <v>0</v>
          </cell>
          <cell r="K64">
            <v>0</v>
          </cell>
          <cell r="L64">
            <v>0</v>
          </cell>
          <cell r="P64">
            <v>0</v>
          </cell>
          <cell r="S64">
            <v>0</v>
          </cell>
        </row>
        <row r="65">
          <cell r="B65" t="str">
            <v>IEATII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K65">
            <v>0</v>
          </cell>
          <cell r="L65">
            <v>0</v>
          </cell>
          <cell r="P65">
            <v>0</v>
          </cell>
          <cell r="S65">
            <v>0</v>
          </cell>
        </row>
        <row r="66">
          <cell r="B66" t="str">
            <v>IEATISV</v>
          </cell>
          <cell r="D66">
            <v>32137616.370000001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S66">
            <v>0</v>
          </cell>
        </row>
        <row r="67">
          <cell r="B67" t="str">
            <v>IEART</v>
          </cell>
          <cell r="D67">
            <v>3868967</v>
          </cell>
          <cell r="E67">
            <v>0</v>
          </cell>
          <cell r="F67">
            <v>0</v>
          </cell>
          <cell r="G67">
            <v>0</v>
          </cell>
          <cell r="J67">
            <v>0</v>
          </cell>
          <cell r="K67">
            <v>0</v>
          </cell>
          <cell r="L67">
            <v>0</v>
          </cell>
          <cell r="P67">
            <v>0</v>
          </cell>
          <cell r="S67">
            <v>0</v>
          </cell>
        </row>
        <row r="68">
          <cell r="B68" t="str">
            <v>IERGMBH</v>
          </cell>
          <cell r="D68">
            <v>1718412.22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S68">
            <v>0</v>
          </cell>
        </row>
        <row r="69">
          <cell r="B69" t="str">
            <v>IIEATIC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2319306</v>
          </cell>
          <cell r="K69">
            <v>0</v>
          </cell>
          <cell r="L69">
            <v>0</v>
          </cell>
          <cell r="P69">
            <v>0</v>
          </cell>
          <cell r="S69">
            <v>0</v>
          </cell>
        </row>
        <row r="70">
          <cell r="B70" t="str">
            <v>IIEATIUS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J70">
            <v>0</v>
          </cell>
          <cell r="K70">
            <v>0</v>
          </cell>
          <cell r="L70">
            <v>2271872</v>
          </cell>
          <cell r="P70">
            <v>0</v>
          </cell>
          <cell r="S70">
            <v>0</v>
          </cell>
        </row>
        <row r="71">
          <cell r="B71" t="str">
            <v>IIEATIS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J71">
            <v>0</v>
          </cell>
          <cell r="K71">
            <v>0</v>
          </cell>
          <cell r="L71">
            <v>0</v>
          </cell>
          <cell r="P71">
            <v>0</v>
          </cell>
          <cell r="S71">
            <v>0</v>
          </cell>
        </row>
        <row r="72">
          <cell r="B72" t="str">
            <v>IIEATISV</v>
          </cell>
          <cell r="D72">
            <v>2076900</v>
          </cell>
          <cell r="E72">
            <v>0</v>
          </cell>
          <cell r="F72">
            <v>0</v>
          </cell>
          <cell r="G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S72">
            <v>0</v>
          </cell>
        </row>
        <row r="73">
          <cell r="B73" t="str">
            <v>IIEATIH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J73">
            <v>0</v>
          </cell>
          <cell r="K73">
            <v>0</v>
          </cell>
          <cell r="L73">
            <v>9149014.5299999993</v>
          </cell>
          <cell r="P73">
            <v>0</v>
          </cell>
          <cell r="S73">
            <v>0</v>
          </cell>
        </row>
        <row r="74">
          <cell r="D74">
            <v>80189410.379999995</v>
          </cell>
          <cell r="E74">
            <v>3572191</v>
          </cell>
          <cell r="F74">
            <v>167130720.38</v>
          </cell>
          <cell r="G74">
            <v>9546261.7400000002</v>
          </cell>
          <cell r="J74">
            <v>2321706</v>
          </cell>
          <cell r="K74">
            <v>77386</v>
          </cell>
          <cell r="L74">
            <v>11471937.529999999</v>
          </cell>
          <cell r="P74">
            <v>18490.62</v>
          </cell>
          <cell r="S74">
            <v>0</v>
          </cell>
        </row>
        <row r="75">
          <cell r="B75" t="str">
            <v>IRDSR</v>
          </cell>
          <cell r="D75">
            <v>212156</v>
          </cell>
          <cell r="E75">
            <v>0</v>
          </cell>
          <cell r="F75">
            <v>0</v>
          </cell>
          <cell r="G75">
            <v>65529</v>
          </cell>
          <cell r="J75">
            <v>0</v>
          </cell>
          <cell r="K75">
            <v>-277685</v>
          </cell>
          <cell r="L75">
            <v>0</v>
          </cell>
          <cell r="P75">
            <v>0</v>
          </cell>
          <cell r="S75">
            <v>0</v>
          </cell>
        </row>
        <row r="76">
          <cell r="D76">
            <v>244028360.50999999</v>
          </cell>
          <cell r="E76">
            <v>19538661.559999999</v>
          </cell>
          <cell r="F76">
            <v>169625769.53999999</v>
          </cell>
          <cell r="G76">
            <v>30376106.23</v>
          </cell>
          <cell r="J76">
            <v>2322061</v>
          </cell>
          <cell r="K76">
            <v>33987124.380000003</v>
          </cell>
          <cell r="L76">
            <v>112983995.90000001</v>
          </cell>
          <cell r="P76">
            <v>15190638.74</v>
          </cell>
          <cell r="S76">
            <v>1636582.51</v>
          </cell>
        </row>
        <row r="77">
          <cell r="B77" t="str">
            <v>EBP</v>
          </cell>
          <cell r="D77">
            <v>4412859.6900000004</v>
          </cell>
          <cell r="E77">
            <v>6700</v>
          </cell>
          <cell r="F77">
            <v>2613.06</v>
          </cell>
          <cell r="G77">
            <v>55321.18</v>
          </cell>
          <cell r="J77">
            <v>0</v>
          </cell>
          <cell r="K77">
            <v>592970</v>
          </cell>
          <cell r="L77">
            <v>465716.72</v>
          </cell>
          <cell r="P77">
            <v>138080.94</v>
          </cell>
          <cell r="S77">
            <v>0</v>
          </cell>
        </row>
        <row r="78">
          <cell r="B78" t="str">
            <v>EGL</v>
          </cell>
          <cell r="D78">
            <v>1903357.14</v>
          </cell>
          <cell r="E78">
            <v>-1482.1</v>
          </cell>
          <cell r="F78">
            <v>-275.89</v>
          </cell>
          <cell r="G78">
            <v>328709.38</v>
          </cell>
          <cell r="J78">
            <v>0</v>
          </cell>
          <cell r="K78">
            <v>-182.64</v>
          </cell>
          <cell r="L78">
            <v>0</v>
          </cell>
          <cell r="P78">
            <v>-22021.71</v>
          </cell>
          <cell r="S78">
            <v>51374.63</v>
          </cell>
        </row>
        <row r="79">
          <cell r="B79" t="str">
            <v>EXIE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P79">
            <v>0</v>
          </cell>
          <cell r="S79">
            <v>0</v>
          </cell>
        </row>
        <row r="80">
          <cell r="B80" t="str">
            <v>GLI</v>
          </cell>
          <cell r="D80">
            <v>931236.01</v>
          </cell>
          <cell r="E80">
            <v>0</v>
          </cell>
          <cell r="F80">
            <v>-62147681.039999999</v>
          </cell>
          <cell r="G80">
            <v>0</v>
          </cell>
          <cell r="J80">
            <v>0</v>
          </cell>
          <cell r="K80">
            <v>0</v>
          </cell>
          <cell r="L80">
            <v>0</v>
          </cell>
          <cell r="P80">
            <v>0</v>
          </cell>
          <cell r="S80">
            <v>0</v>
          </cell>
        </row>
        <row r="81">
          <cell r="B81" t="str">
            <v>GLIIT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K81">
            <v>0</v>
          </cell>
          <cell r="L81">
            <v>0</v>
          </cell>
          <cell r="P81">
            <v>0</v>
          </cell>
          <cell r="S81">
            <v>0</v>
          </cell>
        </row>
        <row r="82">
          <cell r="B82" t="str">
            <v>GLSIP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  <cell r="L82">
            <v>0</v>
          </cell>
          <cell r="P82">
            <v>0</v>
          </cell>
          <cell r="S82">
            <v>0</v>
          </cell>
        </row>
        <row r="83">
          <cell r="D83">
            <v>23131189.609999999</v>
          </cell>
          <cell r="E83">
            <v>-8619393.5099999998</v>
          </cell>
          <cell r="F83">
            <v>-43217523.07</v>
          </cell>
          <cell r="G83">
            <v>29355087.870000001</v>
          </cell>
          <cell r="J83">
            <v>-6853396</v>
          </cell>
          <cell r="K83">
            <v>-2807537.26</v>
          </cell>
          <cell r="L83">
            <v>74386853.75</v>
          </cell>
          <cell r="P83">
            <v>-802352.62</v>
          </cell>
          <cell r="S83">
            <v>-30487.1</v>
          </cell>
        </row>
        <row r="84">
          <cell r="B84" t="str">
            <v>IT</v>
          </cell>
          <cell r="D84">
            <v>-9940678.3599999994</v>
          </cell>
          <cell r="E84">
            <v>3217180.12</v>
          </cell>
          <cell r="F84">
            <v>-318143.43</v>
          </cell>
          <cell r="G84">
            <v>0</v>
          </cell>
          <cell r="J84">
            <v>-20076</v>
          </cell>
          <cell r="K84">
            <v>1066214.8</v>
          </cell>
          <cell r="L84">
            <v>-9728084</v>
          </cell>
          <cell r="P84">
            <v>0</v>
          </cell>
          <cell r="S84">
            <v>42663.39</v>
          </cell>
        </row>
        <row r="85">
          <cell r="D85">
            <v>13190511.25</v>
          </cell>
          <cell r="E85">
            <v>-5402213.3899999997</v>
          </cell>
          <cell r="F85">
            <v>-43535666.5</v>
          </cell>
          <cell r="G85">
            <v>29355087.870000001</v>
          </cell>
          <cell r="J85">
            <v>-6873472</v>
          </cell>
          <cell r="K85">
            <v>-1741322.46</v>
          </cell>
          <cell r="L85">
            <v>64658769.75</v>
          </cell>
          <cell r="P85">
            <v>-802352.62</v>
          </cell>
          <cell r="S85">
            <v>12176.29</v>
          </cell>
        </row>
      </sheetData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 US(old)"/>
      <sheetName val="Consolidated Summary"/>
      <sheetName val="ATI US"/>
      <sheetName val="ATI US + NxtWave (2)"/>
      <sheetName val="ATI Canada + 1CV"/>
      <sheetName val="Consol ATI(L),LTD,Taiwan,Taipei"/>
      <sheetName val="Consol Barb + HK Limited"/>
      <sheetName val="Consolidated Journals"/>
      <sheetName val="P&amp;L Presentation"/>
      <sheetName val="BS Presentation"/>
      <sheetName val="P&amp;L External"/>
      <sheetName val="P&amp;L"/>
      <sheetName val="P&amp;L (Planning)"/>
      <sheetName val="RE"/>
      <sheetName val="BS"/>
      <sheetName val="Adj EPS"/>
      <sheetName val="CFS"/>
      <sheetName val="Interco"/>
      <sheetName val="Interco Elimination"/>
      <sheetName val="DLBS"/>
      <sheetName val="DLIS"/>
      <sheetName val="FX"/>
      <sheetName val="FX2"/>
      <sheetName val="elimination of JV"/>
      <sheetName val="NewTable"/>
    </sheetNames>
    <sheetDataSet>
      <sheetData sheetId="0">
        <row r="3">
          <cell r="W3" t="str">
            <v>USD Amount</v>
          </cell>
        </row>
      </sheetData>
      <sheetData sheetId="1">
        <row r="3">
          <cell r="Z3" t="str">
            <v>USD Amount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">
          <cell r="W3" t="str">
            <v>USD Amount</v>
          </cell>
          <cell r="Z3" t="str">
            <v>USD Amount</v>
          </cell>
        </row>
        <row r="4">
          <cell r="W4">
            <v>54478282</v>
          </cell>
          <cell r="Z4">
            <v>10203235.51</v>
          </cell>
        </row>
        <row r="5">
          <cell r="W5">
            <v>0</v>
          </cell>
          <cell r="Z5">
            <v>0</v>
          </cell>
        </row>
        <row r="6">
          <cell r="W6">
            <v>2252932</v>
          </cell>
          <cell r="Z6">
            <v>29344338.539999999</v>
          </cell>
        </row>
        <row r="7">
          <cell r="W7">
            <v>0</v>
          </cell>
          <cell r="Z7">
            <v>0</v>
          </cell>
        </row>
        <row r="8">
          <cell r="W8">
            <v>1556459</v>
          </cell>
          <cell r="Z8">
            <v>222699.41</v>
          </cell>
        </row>
        <row r="9">
          <cell r="W9">
            <v>0</v>
          </cell>
          <cell r="Z9">
            <v>0</v>
          </cell>
        </row>
        <row r="10">
          <cell r="W10">
            <v>0</v>
          </cell>
          <cell r="Z10">
            <v>0</v>
          </cell>
        </row>
        <row r="11">
          <cell r="W11">
            <v>0</v>
          </cell>
          <cell r="Z11">
            <v>14323875.869999999</v>
          </cell>
        </row>
        <row r="12">
          <cell r="W12">
            <v>0</v>
          </cell>
          <cell r="Z12">
            <v>7629621.96</v>
          </cell>
        </row>
        <row r="13">
          <cell r="W13">
            <v>0</v>
          </cell>
          <cell r="Z13">
            <v>65690.53</v>
          </cell>
        </row>
        <row r="14">
          <cell r="W14">
            <v>0</v>
          </cell>
          <cell r="Z14">
            <v>0</v>
          </cell>
        </row>
        <row r="15">
          <cell r="W15">
            <v>0</v>
          </cell>
          <cell r="Z15">
            <v>949322.1</v>
          </cell>
        </row>
        <row r="16">
          <cell r="W16">
            <v>0</v>
          </cell>
          <cell r="Z16">
            <v>291618.81</v>
          </cell>
        </row>
        <row r="17">
          <cell r="W17">
            <v>0</v>
          </cell>
          <cell r="Z17">
            <v>0</v>
          </cell>
        </row>
        <row r="18">
          <cell r="W18">
            <v>0</v>
          </cell>
          <cell r="Z18">
            <v>0</v>
          </cell>
        </row>
        <row r="19">
          <cell r="W19">
            <v>0</v>
          </cell>
          <cell r="Z19">
            <v>0</v>
          </cell>
        </row>
        <row r="20">
          <cell r="W20">
            <v>0</v>
          </cell>
          <cell r="Z20">
            <v>0</v>
          </cell>
        </row>
        <row r="21">
          <cell r="W21">
            <v>58287673</v>
          </cell>
          <cell r="Z21">
            <v>63030402.729999997</v>
          </cell>
        </row>
        <row r="22">
          <cell r="W22">
            <v>-5011630</v>
          </cell>
          <cell r="Z22">
            <v>3608217.15</v>
          </cell>
        </row>
        <row r="23">
          <cell r="W23">
            <v>0</v>
          </cell>
          <cell r="Z23">
            <v>0</v>
          </cell>
        </row>
        <row r="24">
          <cell r="W24">
            <v>-1541560</v>
          </cell>
          <cell r="Z24">
            <v>0</v>
          </cell>
        </row>
        <row r="25">
          <cell r="W25">
            <v>0</v>
          </cell>
          <cell r="Z25">
            <v>-214482.26</v>
          </cell>
        </row>
        <row r="26">
          <cell r="W26">
            <v>-24612480</v>
          </cell>
          <cell r="Z26">
            <v>-320954.65000000002</v>
          </cell>
        </row>
        <row r="27">
          <cell r="W27">
            <v>0</v>
          </cell>
          <cell r="Z27">
            <v>0</v>
          </cell>
        </row>
        <row r="28">
          <cell r="W28">
            <v>0</v>
          </cell>
          <cell r="Z28">
            <v>0</v>
          </cell>
        </row>
        <row r="29">
          <cell r="W29">
            <v>0</v>
          </cell>
          <cell r="Z29">
            <v>0</v>
          </cell>
        </row>
        <row r="30">
          <cell r="W30">
            <v>0</v>
          </cell>
          <cell r="Z30">
            <v>2658.09</v>
          </cell>
        </row>
        <row r="31">
          <cell r="W31">
            <v>0</v>
          </cell>
          <cell r="Z31">
            <v>0</v>
          </cell>
        </row>
        <row r="32">
          <cell r="W32">
            <v>0</v>
          </cell>
          <cell r="Z32">
            <v>0</v>
          </cell>
        </row>
        <row r="33">
          <cell r="W33">
            <v>0</v>
          </cell>
          <cell r="Z33">
            <v>0</v>
          </cell>
        </row>
        <row r="34">
          <cell r="W34">
            <v>0</v>
          </cell>
          <cell r="Z34">
            <v>0</v>
          </cell>
        </row>
        <row r="35">
          <cell r="W35">
            <v>0</v>
          </cell>
          <cell r="Z35">
            <v>0</v>
          </cell>
        </row>
        <row r="36">
          <cell r="W36">
            <v>0</v>
          </cell>
          <cell r="Z36">
            <v>0</v>
          </cell>
        </row>
        <row r="37">
          <cell r="W37">
            <v>396661</v>
          </cell>
          <cell r="Z37">
            <v>10160.799999999999</v>
          </cell>
        </row>
        <row r="38">
          <cell r="W38">
            <v>0</v>
          </cell>
          <cell r="Z38">
            <v>0</v>
          </cell>
        </row>
        <row r="39">
          <cell r="W39">
            <v>0</v>
          </cell>
          <cell r="Z39">
            <v>0</v>
          </cell>
        </row>
        <row r="40">
          <cell r="W40">
            <v>0</v>
          </cell>
          <cell r="Z40">
            <v>0</v>
          </cell>
        </row>
        <row r="41">
          <cell r="W41">
            <v>0</v>
          </cell>
          <cell r="Z41">
            <v>0</v>
          </cell>
        </row>
        <row r="42">
          <cell r="W42">
            <v>0</v>
          </cell>
          <cell r="Z42">
            <v>0</v>
          </cell>
        </row>
        <row r="43">
          <cell r="W43">
            <v>0</v>
          </cell>
          <cell r="Z43">
            <v>0</v>
          </cell>
        </row>
        <row r="44">
          <cell r="W44">
            <v>0</v>
          </cell>
          <cell r="Z44">
            <v>0</v>
          </cell>
        </row>
        <row r="45">
          <cell r="W45">
            <v>0</v>
          </cell>
          <cell r="Z45">
            <v>0</v>
          </cell>
        </row>
        <row r="46">
          <cell r="W46">
            <v>0</v>
          </cell>
          <cell r="Z46">
            <v>0</v>
          </cell>
        </row>
        <row r="47">
          <cell r="W47">
            <v>0</v>
          </cell>
          <cell r="Z47">
            <v>0</v>
          </cell>
        </row>
        <row r="48">
          <cell r="W48">
            <v>0</v>
          </cell>
          <cell r="Z48">
            <v>0</v>
          </cell>
        </row>
        <row r="49">
          <cell r="W49">
            <v>58287673</v>
          </cell>
          <cell r="Z49">
            <v>63030402.729999997</v>
          </cell>
        </row>
        <row r="50">
          <cell r="W50">
            <v>0</v>
          </cell>
          <cell r="Z50">
            <v>0</v>
          </cell>
        </row>
        <row r="51">
          <cell r="W51">
            <v>0</v>
          </cell>
          <cell r="Z51">
            <v>0</v>
          </cell>
        </row>
        <row r="52">
          <cell r="W52">
            <v>0</v>
          </cell>
          <cell r="Z52">
            <v>0</v>
          </cell>
        </row>
        <row r="53">
          <cell r="W53">
            <v>113963023</v>
          </cell>
          <cell r="Z53">
            <v>0</v>
          </cell>
        </row>
        <row r="54">
          <cell r="W54">
            <v>0</v>
          </cell>
          <cell r="Z54">
            <v>0</v>
          </cell>
        </row>
        <row r="55">
          <cell r="W55">
            <v>0</v>
          </cell>
          <cell r="Z55">
            <v>0</v>
          </cell>
        </row>
        <row r="56">
          <cell r="W56">
            <v>0</v>
          </cell>
          <cell r="Z56">
            <v>0</v>
          </cell>
        </row>
        <row r="57">
          <cell r="W57">
            <v>0</v>
          </cell>
          <cell r="Z57">
            <v>0</v>
          </cell>
        </row>
        <row r="58">
          <cell r="W58">
            <v>0</v>
          </cell>
          <cell r="Z58">
            <v>0</v>
          </cell>
        </row>
        <row r="59">
          <cell r="W59">
            <v>0</v>
          </cell>
          <cell r="Z59">
            <v>0</v>
          </cell>
        </row>
        <row r="60">
          <cell r="W60">
            <v>0</v>
          </cell>
          <cell r="Z60">
            <v>0</v>
          </cell>
        </row>
        <row r="61">
          <cell r="W61">
            <v>0</v>
          </cell>
          <cell r="Z61">
            <v>0</v>
          </cell>
        </row>
        <row r="62">
          <cell r="W62">
            <v>0</v>
          </cell>
          <cell r="Z62">
            <v>0</v>
          </cell>
        </row>
        <row r="63">
          <cell r="W63">
            <v>141481687</v>
          </cell>
          <cell r="Z63">
            <v>66116001.859999999</v>
          </cell>
        </row>
        <row r="64">
          <cell r="W64">
            <v>0</v>
          </cell>
          <cell r="Z64">
            <v>0</v>
          </cell>
        </row>
        <row r="65">
          <cell r="W65">
            <v>0</v>
          </cell>
          <cell r="Z65">
            <v>0</v>
          </cell>
        </row>
        <row r="66">
          <cell r="W66">
            <v>27469600</v>
          </cell>
          <cell r="Z66">
            <v>0</v>
          </cell>
        </row>
        <row r="67">
          <cell r="W67">
            <v>0</v>
          </cell>
          <cell r="Z67">
            <v>0</v>
          </cell>
        </row>
        <row r="68">
          <cell r="W68">
            <v>3370570</v>
          </cell>
          <cell r="Z68">
            <v>209378</v>
          </cell>
        </row>
        <row r="69">
          <cell r="W69">
            <v>0</v>
          </cell>
          <cell r="Z69">
            <v>0</v>
          </cell>
        </row>
        <row r="70">
          <cell r="W70">
            <v>0</v>
          </cell>
          <cell r="Z70">
            <v>0</v>
          </cell>
        </row>
        <row r="71">
          <cell r="W71">
            <v>0</v>
          </cell>
          <cell r="Z71">
            <v>0</v>
          </cell>
        </row>
        <row r="72">
          <cell r="W72">
            <v>27469600</v>
          </cell>
          <cell r="Z72">
            <v>0</v>
          </cell>
        </row>
        <row r="73">
          <cell r="W73">
            <v>0</v>
          </cell>
          <cell r="Z73">
            <v>0</v>
          </cell>
        </row>
        <row r="74">
          <cell r="W74">
            <v>0</v>
          </cell>
          <cell r="Z74">
            <v>0</v>
          </cell>
        </row>
        <row r="75">
          <cell r="W75">
            <v>0</v>
          </cell>
          <cell r="Z75">
            <v>0</v>
          </cell>
        </row>
        <row r="76">
          <cell r="W76">
            <v>0</v>
          </cell>
          <cell r="Z76">
            <v>0</v>
          </cell>
        </row>
        <row r="77">
          <cell r="W77">
            <v>0</v>
          </cell>
          <cell r="Z77">
            <v>0</v>
          </cell>
        </row>
        <row r="78">
          <cell r="W78">
            <v>0</v>
          </cell>
          <cell r="Z78">
            <v>0</v>
          </cell>
        </row>
        <row r="79">
          <cell r="W79">
            <v>0</v>
          </cell>
          <cell r="Z79">
            <v>0</v>
          </cell>
        </row>
        <row r="80">
          <cell r="W80">
            <v>0</v>
          </cell>
          <cell r="Z80">
            <v>0</v>
          </cell>
        </row>
        <row r="81">
          <cell r="W81">
            <v>0</v>
          </cell>
          <cell r="Z81">
            <v>0</v>
          </cell>
        </row>
        <row r="82">
          <cell r="W82">
            <v>0</v>
          </cell>
          <cell r="Z82">
            <v>0</v>
          </cell>
        </row>
        <row r="83">
          <cell r="W83">
            <v>0</v>
          </cell>
          <cell r="Z83">
            <v>0</v>
          </cell>
        </row>
        <row r="84">
          <cell r="W84">
            <v>0</v>
          </cell>
          <cell r="Z84">
            <v>0</v>
          </cell>
        </row>
        <row r="85">
          <cell r="W85">
            <v>0</v>
          </cell>
          <cell r="Z85">
            <v>0</v>
          </cell>
        </row>
        <row r="86">
          <cell r="W86">
            <v>0</v>
          </cell>
          <cell r="Z86">
            <v>0</v>
          </cell>
        </row>
        <row r="87">
          <cell r="W87">
            <v>0</v>
          </cell>
          <cell r="Z87">
            <v>0</v>
          </cell>
        </row>
        <row r="88">
          <cell r="W88">
            <v>0</v>
          </cell>
          <cell r="Z88">
            <v>0</v>
          </cell>
        </row>
        <row r="89">
          <cell r="W89">
            <v>0</v>
          </cell>
          <cell r="Z89">
            <v>0</v>
          </cell>
        </row>
        <row r="90">
          <cell r="W90">
            <v>0</v>
          </cell>
          <cell r="Z90">
            <v>0</v>
          </cell>
        </row>
        <row r="91">
          <cell r="W91">
            <v>0</v>
          </cell>
          <cell r="Z91">
            <v>0</v>
          </cell>
        </row>
        <row r="92">
          <cell r="W92">
            <v>0</v>
          </cell>
          <cell r="Z92">
            <v>0</v>
          </cell>
        </row>
        <row r="93">
          <cell r="W93">
            <v>0</v>
          </cell>
          <cell r="Z93">
            <v>0</v>
          </cell>
        </row>
        <row r="94">
          <cell r="W94">
            <v>0</v>
          </cell>
          <cell r="Z94">
            <v>0</v>
          </cell>
        </row>
        <row r="95">
          <cell r="W95">
            <v>0</v>
          </cell>
          <cell r="Z95">
            <v>0</v>
          </cell>
        </row>
        <row r="96">
          <cell r="W96">
            <v>0</v>
          </cell>
          <cell r="Z96">
            <v>0</v>
          </cell>
        </row>
        <row r="97">
          <cell r="W97">
            <v>0</v>
          </cell>
          <cell r="Z97">
            <v>0</v>
          </cell>
        </row>
        <row r="98">
          <cell r="W98">
            <v>0</v>
          </cell>
          <cell r="Z98">
            <v>0</v>
          </cell>
        </row>
        <row r="99">
          <cell r="W99">
            <v>0</v>
          </cell>
          <cell r="Z99">
            <v>0</v>
          </cell>
        </row>
        <row r="100">
          <cell r="W100">
            <v>0</v>
          </cell>
          <cell r="Z100">
            <v>0</v>
          </cell>
        </row>
        <row r="101">
          <cell r="W101">
            <v>199791457</v>
          </cell>
          <cell r="Z101">
            <v>66325379.859999999</v>
          </cell>
        </row>
        <row r="102">
          <cell r="W102">
            <v>0</v>
          </cell>
          <cell r="Z102">
            <v>0</v>
          </cell>
        </row>
        <row r="103">
          <cell r="W103">
            <v>-1019</v>
          </cell>
          <cell r="Z103">
            <v>-1643593.41</v>
          </cell>
        </row>
        <row r="104">
          <cell r="W104">
            <v>-3000</v>
          </cell>
          <cell r="Z104">
            <v>-5598821.9500000002</v>
          </cell>
        </row>
        <row r="105">
          <cell r="W105">
            <v>-28748834</v>
          </cell>
          <cell r="Z105">
            <v>0</v>
          </cell>
        </row>
        <row r="106">
          <cell r="W106">
            <v>0</v>
          </cell>
          <cell r="Z106">
            <v>0</v>
          </cell>
        </row>
        <row r="107">
          <cell r="W107">
            <v>0</v>
          </cell>
          <cell r="Z107">
            <v>0</v>
          </cell>
        </row>
        <row r="108">
          <cell r="W108">
            <v>0</v>
          </cell>
          <cell r="Z108">
            <v>0</v>
          </cell>
        </row>
        <row r="109">
          <cell r="W109">
            <v>0</v>
          </cell>
          <cell r="Z109">
            <v>0</v>
          </cell>
        </row>
        <row r="110">
          <cell r="W110">
            <v>0</v>
          </cell>
          <cell r="Z110">
            <v>-33192105.210000001</v>
          </cell>
        </row>
        <row r="111">
          <cell r="W111">
            <v>0</v>
          </cell>
          <cell r="Z111">
            <v>900.59</v>
          </cell>
        </row>
        <row r="112">
          <cell r="W112">
            <v>0</v>
          </cell>
          <cell r="Z112">
            <v>0</v>
          </cell>
        </row>
        <row r="113">
          <cell r="W113">
            <v>0</v>
          </cell>
          <cell r="Z113">
            <v>0</v>
          </cell>
        </row>
        <row r="114">
          <cell r="W114">
            <v>0</v>
          </cell>
          <cell r="Z114">
            <v>-133689.20000000001</v>
          </cell>
        </row>
        <row r="115">
          <cell r="W115">
            <v>0</v>
          </cell>
          <cell r="Z115">
            <v>0</v>
          </cell>
        </row>
        <row r="116">
          <cell r="W116">
            <v>0</v>
          </cell>
          <cell r="Z116">
            <v>0</v>
          </cell>
        </row>
        <row r="117">
          <cell r="W117">
            <v>0</v>
          </cell>
          <cell r="Z117">
            <v>0</v>
          </cell>
        </row>
        <row r="118">
          <cell r="W118">
            <v>0</v>
          </cell>
          <cell r="Z118">
            <v>0</v>
          </cell>
        </row>
        <row r="119">
          <cell r="W119">
            <v>0</v>
          </cell>
          <cell r="Z119">
            <v>-25000000</v>
          </cell>
        </row>
        <row r="120">
          <cell r="W120">
            <v>0</v>
          </cell>
          <cell r="Z120">
            <v>0</v>
          </cell>
        </row>
        <row r="121">
          <cell r="W121">
            <v>0</v>
          </cell>
          <cell r="Z121">
            <v>0</v>
          </cell>
        </row>
        <row r="122">
          <cell r="W122">
            <v>0</v>
          </cell>
          <cell r="Z122">
            <v>0</v>
          </cell>
        </row>
        <row r="123">
          <cell r="W123">
            <v>0</v>
          </cell>
          <cell r="Z123">
            <v>0</v>
          </cell>
        </row>
        <row r="124">
          <cell r="W124">
            <v>0</v>
          </cell>
          <cell r="Z124">
            <v>0</v>
          </cell>
        </row>
        <row r="125">
          <cell r="W125">
            <v>0</v>
          </cell>
          <cell r="Z125">
            <v>-318333.32</v>
          </cell>
        </row>
        <row r="126">
          <cell r="W126">
            <v>0</v>
          </cell>
          <cell r="Z126">
            <v>0</v>
          </cell>
        </row>
        <row r="127">
          <cell r="W127">
            <v>0</v>
          </cell>
          <cell r="Z127">
            <v>0</v>
          </cell>
        </row>
        <row r="128">
          <cell r="W128">
            <v>0</v>
          </cell>
          <cell r="Z128">
            <v>0</v>
          </cell>
        </row>
        <row r="129">
          <cell r="W129">
            <v>0</v>
          </cell>
          <cell r="Z129">
            <v>0</v>
          </cell>
        </row>
        <row r="130">
          <cell r="W130">
            <v>0</v>
          </cell>
          <cell r="Z130">
            <v>0</v>
          </cell>
        </row>
        <row r="131">
          <cell r="W131">
            <v>-739154</v>
          </cell>
          <cell r="Z131">
            <v>-55867.54</v>
          </cell>
        </row>
        <row r="132">
          <cell r="W132">
            <v>0</v>
          </cell>
          <cell r="Z132">
            <v>0</v>
          </cell>
        </row>
        <row r="133">
          <cell r="W133">
            <v>-29492007</v>
          </cell>
          <cell r="Z133">
            <v>-65941510.039999999</v>
          </cell>
        </row>
        <row r="134">
          <cell r="W134">
            <v>-2857120</v>
          </cell>
          <cell r="Z134">
            <v>0</v>
          </cell>
        </row>
        <row r="135">
          <cell r="W135">
            <v>-24612480</v>
          </cell>
          <cell r="Z135">
            <v>0</v>
          </cell>
        </row>
        <row r="136">
          <cell r="W136">
            <v>0</v>
          </cell>
          <cell r="Z136">
            <v>0</v>
          </cell>
        </row>
        <row r="137">
          <cell r="W137">
            <v>0</v>
          </cell>
          <cell r="Z137">
            <v>0</v>
          </cell>
        </row>
        <row r="138">
          <cell r="W138">
            <v>0</v>
          </cell>
          <cell r="Z138">
            <v>0</v>
          </cell>
        </row>
        <row r="139">
          <cell r="W139">
            <v>0</v>
          </cell>
          <cell r="Z139">
            <v>0</v>
          </cell>
        </row>
        <row r="140">
          <cell r="W140">
            <v>-2256328</v>
          </cell>
          <cell r="Z140">
            <v>-189627</v>
          </cell>
        </row>
        <row r="141">
          <cell r="W141">
            <v>-102118175</v>
          </cell>
          <cell r="Z141">
            <v>0</v>
          </cell>
        </row>
        <row r="142">
          <cell r="W142">
            <v>0</v>
          </cell>
          <cell r="Z142">
            <v>0</v>
          </cell>
        </row>
        <row r="143">
          <cell r="W143">
            <v>0</v>
          </cell>
          <cell r="Z143">
            <v>0</v>
          </cell>
        </row>
        <row r="144">
          <cell r="W144">
            <v>0</v>
          </cell>
          <cell r="Z144">
            <v>0</v>
          </cell>
        </row>
        <row r="145">
          <cell r="W145">
            <v>0</v>
          </cell>
          <cell r="Z145">
            <v>0</v>
          </cell>
        </row>
        <row r="146">
          <cell r="W146">
            <v>0</v>
          </cell>
          <cell r="Z146">
            <v>0</v>
          </cell>
        </row>
        <row r="147">
          <cell r="W147">
            <v>0</v>
          </cell>
          <cell r="Z147">
            <v>0</v>
          </cell>
        </row>
        <row r="148">
          <cell r="W148">
            <v>-38455347</v>
          </cell>
          <cell r="Z148">
            <v>-194242.82</v>
          </cell>
        </row>
        <row r="149">
          <cell r="W149">
            <v>0</v>
          </cell>
          <cell r="Z149">
            <v>0</v>
          </cell>
        </row>
        <row r="150">
          <cell r="W150">
            <v>0</v>
          </cell>
          <cell r="Z150">
            <v>0</v>
          </cell>
        </row>
      </sheetData>
      <sheetData sheetId="20" refreshError="1">
        <row r="3">
          <cell r="Z3" t="str">
            <v>USD Amount</v>
          </cell>
        </row>
        <row r="4">
          <cell r="Z4">
            <v>-57700339.920000002</v>
          </cell>
        </row>
        <row r="5">
          <cell r="Z5">
            <v>-10421253.4</v>
          </cell>
        </row>
        <row r="6">
          <cell r="Z6">
            <v>-68121593.319999993</v>
          </cell>
        </row>
        <row r="7">
          <cell r="Z7">
            <v>57851887.979999997</v>
          </cell>
        </row>
        <row r="8">
          <cell r="Z8">
            <v>-10269705.34</v>
          </cell>
        </row>
        <row r="9">
          <cell r="Z9">
            <v>198944.17</v>
          </cell>
        </row>
        <row r="10">
          <cell r="Z10">
            <v>0</v>
          </cell>
        </row>
        <row r="11">
          <cell r="Z11">
            <v>-10070761.17</v>
          </cell>
        </row>
        <row r="12">
          <cell r="Z12">
            <v>0</v>
          </cell>
        </row>
        <row r="13">
          <cell r="Z13">
            <v>0</v>
          </cell>
        </row>
        <row r="14">
          <cell r="Z14">
            <v>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-21547.86</v>
          </cell>
        </row>
        <row r="49">
          <cell r="Z49">
            <v>0</v>
          </cell>
        </row>
        <row r="50">
          <cell r="Z50">
            <v>-10092309.029999999</v>
          </cell>
        </row>
        <row r="51">
          <cell r="Z51">
            <v>3568617.7</v>
          </cell>
        </row>
        <row r="52">
          <cell r="Z52">
            <v>42358.3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0.86</v>
          </cell>
        </row>
        <row r="63">
          <cell r="Z63">
            <v>0</v>
          </cell>
        </row>
        <row r="64">
          <cell r="Z64">
            <v>0</v>
          </cell>
        </row>
        <row r="65">
          <cell r="Z65">
            <v>3610976.86</v>
          </cell>
        </row>
        <row r="66">
          <cell r="Z66">
            <v>5136000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829556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Z74">
            <v>0</v>
          </cell>
        </row>
        <row r="75">
          <cell r="Z75">
            <v>0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Z84">
            <v>0</v>
          </cell>
        </row>
        <row r="85">
          <cell r="Z85">
            <v>0</v>
          </cell>
        </row>
        <row r="86">
          <cell r="Z86">
            <v>0</v>
          </cell>
        </row>
        <row r="87">
          <cell r="Z87">
            <v>0</v>
          </cell>
        </row>
        <row r="88">
          <cell r="Z88">
            <v>318333.32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Z94">
            <v>6283889.3200000003</v>
          </cell>
        </row>
        <row r="95">
          <cell r="Z95">
            <v>0</v>
          </cell>
        </row>
        <row r="96">
          <cell r="Z96">
            <v>0</v>
          </cell>
        </row>
        <row r="97">
          <cell r="Z97">
            <v>9894866.1799999997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-1435.5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-198878.35</v>
          </cell>
        </row>
        <row r="107">
          <cell r="Z107">
            <v>4635.53</v>
          </cell>
        </row>
        <row r="108">
          <cell r="Z108">
            <v>-194242.82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Accrual Master"/>
      <sheetName val="0807 Accrual"/>
      <sheetName val="KSB1"/>
      <sheetName val="0807 Regional Reclass"/>
      <sheetName val="KSB1_Late"/>
      <sheetName val="0807 Regional Reclass_Late"/>
      <sheetName val="correct Ferra Amort Reclas 0707"/>
      <sheetName val="Ferra Initi Amort Reclass  0707"/>
      <sheetName val="0807 Dreamworks Reclass"/>
      <sheetName val="0807 TMI Yacht Reclass"/>
      <sheetName val="T&amp;E for MS150  reclass 0607"/>
      <sheetName val="DreamWorks Prepaid Reclass 0707"/>
      <sheetName val="0807 Tour de France reclass"/>
      <sheetName val="0807 Turkish Istanbul reclass"/>
      <sheetName val="Montreal hotel reclass 0607"/>
      <sheetName val="0807 Erbacci transp reclass"/>
      <sheetName val="Revrsl of Tailwind initi 0607"/>
      <sheetName val="Move to Prepaids DW 0607"/>
      <sheetName val="Sheet1"/>
      <sheetName val="Regional Reclass Pivot"/>
      <sheetName val="Allocation Percentage Data"/>
      <sheetName val="0807 T&amp;E to Promo  reclass"/>
      <sheetName val="0807 Sponsorship Reg Reclass"/>
    </sheetNames>
    <sheetDataSet>
      <sheetData sheetId="0">
        <row r="2">
          <cell r="A2" t="str">
            <v>Motorsports Initiation</v>
          </cell>
        </row>
        <row r="3">
          <cell r="A3" t="str">
            <v>Motorsports Activation</v>
          </cell>
        </row>
        <row r="4">
          <cell r="A4" t="str">
            <v>Motorsports Functional</v>
          </cell>
        </row>
        <row r="5">
          <cell r="A5" t="str">
            <v>Cycling Initiation</v>
          </cell>
        </row>
        <row r="6">
          <cell r="A6" t="str">
            <v>Cycling Activation</v>
          </cell>
        </row>
        <row r="7">
          <cell r="A7" t="str">
            <v>Trek Initiation</v>
          </cell>
        </row>
        <row r="8">
          <cell r="A8" t="str">
            <v>Trek Activation</v>
          </cell>
        </row>
        <row r="9">
          <cell r="A9" t="str">
            <v>ACL Initiation</v>
          </cell>
        </row>
        <row r="10">
          <cell r="A10" t="str">
            <v>ACL Activation</v>
          </cell>
        </row>
        <row r="11">
          <cell r="A11" t="str">
            <v>LiveStrong</v>
          </cell>
        </row>
        <row r="12">
          <cell r="A12" t="str">
            <v>Lance Armstrong</v>
          </cell>
        </row>
        <row r="13">
          <cell r="A13" t="str">
            <v>Carmichael Training Systems</v>
          </cell>
        </row>
        <row r="14">
          <cell r="A14" t="str">
            <v>Cycling Other</v>
          </cell>
        </row>
        <row r="15">
          <cell r="A15" t="str">
            <v>Cycling Functional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Tonia"/>
      <sheetName val="HP"/>
      <sheetName val="Dell"/>
      <sheetName val="Accrual Pivot"/>
      <sheetName val="Q4 KSB1"/>
      <sheetName val="CCs"/>
      <sheetName val="HP 3Q Accrual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CC</v>
          </cell>
        </row>
        <row r="2">
          <cell r="A2">
            <v>1008490</v>
          </cell>
        </row>
        <row r="3">
          <cell r="A3">
            <v>1008491</v>
          </cell>
        </row>
        <row r="4">
          <cell r="A4">
            <v>1008499</v>
          </cell>
        </row>
        <row r="5">
          <cell r="A5">
            <v>1118490</v>
          </cell>
        </row>
        <row r="6">
          <cell r="A6">
            <v>1118491</v>
          </cell>
        </row>
        <row r="7">
          <cell r="A7">
            <v>1118492</v>
          </cell>
        </row>
        <row r="8">
          <cell r="A8">
            <v>1118485</v>
          </cell>
        </row>
        <row r="9">
          <cell r="A9">
            <v>1118488</v>
          </cell>
        </row>
        <row r="10">
          <cell r="A10">
            <v>1118489</v>
          </cell>
        </row>
        <row r="11">
          <cell r="A11">
            <v>1118486</v>
          </cell>
        </row>
        <row r="12">
          <cell r="A12">
            <v>1118484</v>
          </cell>
        </row>
        <row r="13">
          <cell r="A13">
            <v>1118487</v>
          </cell>
        </row>
      </sheetData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JE"/>
      <sheetName val="Reclass JE"/>
      <sheetName val="DropDown Menu Data"/>
      <sheetName val="Cust Data"/>
    </sheetNames>
    <sheetDataSet>
      <sheetData sheetId="0" refreshError="1"/>
      <sheetData sheetId="1" refreshError="1"/>
      <sheetData sheetId="2">
        <row r="4">
          <cell r="C4" t="str">
            <v>Disti</v>
          </cell>
          <cell r="E4">
            <v>501837</v>
          </cell>
          <cell r="H4" t="str">
            <v>P00001</v>
          </cell>
          <cell r="K4">
            <v>70003800</v>
          </cell>
          <cell r="T4" t="str">
            <v>ACER INCORPORATED</v>
          </cell>
          <cell r="V4" t="str">
            <v>ABBOUD TRADING INC.</v>
          </cell>
        </row>
        <row r="5">
          <cell r="C5" t="str">
            <v>OEM</v>
          </cell>
          <cell r="E5">
            <v>501838</v>
          </cell>
          <cell r="H5" t="str">
            <v>P00002</v>
          </cell>
          <cell r="K5">
            <v>70007407</v>
          </cell>
          <cell r="T5" t="str">
            <v>ACTEBIS INTERN. DISTRIBUTION GMBH</v>
          </cell>
          <cell r="V5" t="str">
            <v>AGRIZZI ENTERPRISES</v>
          </cell>
        </row>
        <row r="6">
          <cell r="E6">
            <v>501839</v>
          </cell>
          <cell r="H6" t="str">
            <v>P00004</v>
          </cell>
          <cell r="K6">
            <v>70008409</v>
          </cell>
          <cell r="T6" t="str">
            <v>ACTINA</v>
          </cell>
          <cell r="V6" t="str">
            <v>AIROLDI-AIR COMPUTERS</v>
          </cell>
        </row>
        <row r="7">
          <cell r="E7">
            <v>501840</v>
          </cell>
          <cell r="H7" t="str">
            <v>P00005</v>
          </cell>
          <cell r="K7">
            <v>70010354</v>
          </cell>
          <cell r="T7" t="str">
            <v>ADAM RIESIG GMBH</v>
          </cell>
          <cell r="V7" t="str">
            <v>ALL NATIONS COM. EXT. LTDA</v>
          </cell>
        </row>
        <row r="8">
          <cell r="E8">
            <v>501841</v>
          </cell>
          <cell r="K8">
            <v>70000745</v>
          </cell>
          <cell r="T8" t="str">
            <v>AMAZON PC IND.E.COM</v>
          </cell>
          <cell r="V8" t="str">
            <v>ALLPLUS/ ALCATEIA</v>
          </cell>
        </row>
        <row r="9">
          <cell r="E9">
            <v>501842</v>
          </cell>
          <cell r="K9">
            <v>70007928</v>
          </cell>
          <cell r="T9" t="str">
            <v>AMITECH DANMARK A/S</v>
          </cell>
          <cell r="V9" t="str">
            <v>ALMASA IT DISTRIBUTION FZCO</v>
          </cell>
        </row>
        <row r="10">
          <cell r="E10">
            <v>501843</v>
          </cell>
          <cell r="K10">
            <v>70010211</v>
          </cell>
          <cell r="T10" t="str">
            <v>ARIMA COMPUTER CORP.</v>
          </cell>
          <cell r="V10" t="str">
            <v>ANNEX DISTRIBUTION (PTY) LTD</v>
          </cell>
        </row>
        <row r="11">
          <cell r="E11">
            <v>501844</v>
          </cell>
          <cell r="K11">
            <v>70010202</v>
          </cell>
          <cell r="T11" t="str">
            <v>ASUSTEK COMPUTER INC.</v>
          </cell>
          <cell r="V11" t="str">
            <v>ARROW WORLDWIDE</v>
          </cell>
        </row>
        <row r="12">
          <cell r="E12">
            <v>501845</v>
          </cell>
          <cell r="K12">
            <v>70007925</v>
          </cell>
          <cell r="T12" t="str">
            <v>BAZAR AVENIDA</v>
          </cell>
          <cell r="V12" t="str">
            <v>ASAHI GLASS CO. LTD</v>
          </cell>
        </row>
        <row r="13">
          <cell r="E13">
            <v>501943</v>
          </cell>
          <cell r="K13">
            <v>70003701</v>
          </cell>
          <cell r="T13" t="str">
            <v>BenQ MOBILE GMBH &amp; CO. OHG</v>
          </cell>
          <cell r="V13" t="str">
            <v>ASI</v>
          </cell>
        </row>
        <row r="14">
          <cell r="K14">
            <v>70009286</v>
          </cell>
          <cell r="T14" t="str">
            <v>CDC POINT SPA</v>
          </cell>
          <cell r="V14" t="str">
            <v>AVNET GROUP</v>
          </cell>
        </row>
        <row r="15">
          <cell r="K15">
            <v>70009011</v>
          </cell>
          <cell r="T15" t="str">
            <v>CHILIGREEN COMPUTER GMBH AUSTRIA</v>
          </cell>
          <cell r="V15" t="str">
            <v>BELL MICROPRODUCTS</v>
          </cell>
        </row>
        <row r="16">
          <cell r="K16">
            <v>70003796</v>
          </cell>
          <cell r="T16" t="str">
            <v>COMPAL ELECTRONICS, INC.</v>
          </cell>
          <cell r="V16" t="str">
            <v>BNF INTERNATIONAL PTE LTD</v>
          </cell>
        </row>
        <row r="17">
          <cell r="K17">
            <v>70007565</v>
          </cell>
          <cell r="T17" t="str">
            <v>CRAY INC.</v>
          </cell>
          <cell r="V17" t="str">
            <v>BR-1 BRAZIL (DISTI)</v>
          </cell>
        </row>
        <row r="18">
          <cell r="K18">
            <v>70006866</v>
          </cell>
          <cell r="T18" t="str">
            <v>DELL GRANDPARENT</v>
          </cell>
          <cell r="V18" t="str">
            <v>CDI</v>
          </cell>
        </row>
        <row r="19">
          <cell r="K19">
            <v>70011342</v>
          </cell>
          <cell r="T19" t="str">
            <v>DSG INTERNATIONAL PLC</v>
          </cell>
          <cell r="V19" t="str">
            <v>CENTEL, S.A. DE C.V.</v>
          </cell>
        </row>
        <row r="20">
          <cell r="K20">
            <v>70003861</v>
          </cell>
          <cell r="T20" t="str">
            <v>EGENERA</v>
          </cell>
          <cell r="V20" t="str">
            <v>CFD SALES INC</v>
          </cell>
        </row>
        <row r="21">
          <cell r="K21">
            <v>70007928</v>
          </cell>
          <cell r="T21" t="str">
            <v>E-SLIM KOREA INC.</v>
          </cell>
          <cell r="V21" t="str">
            <v>CIL-COMERCIO DE INFORMATICA LTDA</v>
          </cell>
        </row>
        <row r="22">
          <cell r="K22">
            <v>70010213</v>
          </cell>
          <cell r="T22" t="str">
            <v>EVESHAM TECHNOLOGY LTD</v>
          </cell>
          <cell r="V22" t="str">
            <v>D &amp; H DISTRIBUTING CO.-04100</v>
          </cell>
        </row>
        <row r="23">
          <cell r="K23">
            <v>70003559</v>
          </cell>
          <cell r="T23" t="str">
            <v>FABRIC7 SYSTEMS, INC</v>
          </cell>
          <cell r="V23" t="str">
            <v>DIGITAL CHINA TECHNOLOGY LTD</v>
          </cell>
        </row>
        <row r="24">
          <cell r="K24">
            <v>70010188</v>
          </cell>
          <cell r="T24" t="str">
            <v>FIRST INT'L COMPUTER, INC.</v>
          </cell>
          <cell r="V24" t="str">
            <v>DIGITAL CNI CO.LTD</v>
          </cell>
        </row>
        <row r="25">
          <cell r="K25">
            <v>70003700</v>
          </cell>
          <cell r="T25" t="str">
            <v>FORMOZA ELECTRONICS GMBH</v>
          </cell>
          <cell r="V25" t="str">
            <v>DTECH BRASIL</v>
          </cell>
        </row>
        <row r="26">
          <cell r="K26">
            <v>70009445</v>
          </cell>
          <cell r="T26" t="str">
            <v>FUJITSU LIMITED</v>
          </cell>
          <cell r="V26" t="str">
            <v>FRY'S ELECTRONICS</v>
          </cell>
        </row>
        <row r="27">
          <cell r="K27">
            <v>70003691</v>
          </cell>
          <cell r="T27" t="str">
            <v>FUJITSU SIEMENS COMPUTER GMBH</v>
          </cell>
          <cell r="V27" t="str">
            <v>GNT FINLAND OY</v>
          </cell>
        </row>
        <row r="28">
          <cell r="K28">
            <v>70008825</v>
          </cell>
          <cell r="T28" t="str">
            <v>GARBARINO S.A.</v>
          </cell>
          <cell r="V28" t="str">
            <v>GREENTECH DE VENEZUELA, C.A.</v>
          </cell>
        </row>
        <row r="29">
          <cell r="T29" t="str">
            <v>GATEWAY / EMACHINES INC.</v>
          </cell>
          <cell r="V29" t="str">
            <v>INCOM S.A.</v>
          </cell>
        </row>
        <row r="30">
          <cell r="T30" t="str">
            <v>GERICOM AG</v>
          </cell>
          <cell r="V30" t="str">
            <v>INGRAM MICRO WORLDWIDE</v>
          </cell>
        </row>
        <row r="31">
          <cell r="T31" t="str">
            <v>GIGA-BYTE TECHNOLOGY CO., LTD</v>
          </cell>
          <cell r="V31" t="str">
            <v>INTCOMEX</v>
          </cell>
        </row>
        <row r="32">
          <cell r="T32" t="str">
            <v>GOODWILL ENERGY LTD.</v>
          </cell>
          <cell r="V32" t="str">
            <v>INTRACO TECHNOLOGY PTE LTD</v>
          </cell>
        </row>
        <row r="33">
          <cell r="T33" t="str">
            <v>GOOGLE INC.</v>
          </cell>
          <cell r="V33" t="str">
            <v>ISA HARDWARE</v>
          </cell>
        </row>
        <row r="34">
          <cell r="T34" t="str">
            <v>GUANGZHOU PCI GROUP CO LTD</v>
          </cell>
          <cell r="V34" t="str">
            <v>JAY WAVE INC.</v>
          </cell>
        </row>
        <row r="35">
          <cell r="T35" t="str">
            <v>HCL INFOSYSTEMS LTD</v>
          </cell>
          <cell r="V35" t="str">
            <v>JC HYUN SYSTEMS, INC</v>
          </cell>
        </row>
        <row r="36">
          <cell r="T36" t="str">
            <v>HEWLETT PACKARD</v>
          </cell>
          <cell r="V36" t="str">
            <v>KAGA ELECTRONICS CO.LTD</v>
          </cell>
        </row>
        <row r="37">
          <cell r="T37" t="str">
            <v>HON HAI PRECISION INDUSTRY CO LTD.</v>
          </cell>
          <cell r="V37" t="str">
            <v>MARVEL COMPUTER SOLUTIONS LIMITED</v>
          </cell>
        </row>
        <row r="38">
          <cell r="T38" t="str">
            <v>HT SYSTEMS LLC</v>
          </cell>
          <cell r="V38" t="str">
            <v>MICRO ELECTRONICS, INC</v>
          </cell>
        </row>
        <row r="39">
          <cell r="T39" t="str">
            <v>HYRICAN INFORMATIONSSYSTEME AG</v>
          </cell>
          <cell r="V39" t="str">
            <v>MICROTEK INC.</v>
          </cell>
        </row>
        <row r="40">
          <cell r="T40" t="str">
            <v>IBM CORPORATION</v>
          </cell>
          <cell r="V40" t="str">
            <v>MILLENIUM DISTRIBUTION LIMITED</v>
          </cell>
        </row>
        <row r="41">
          <cell r="T41" t="str">
            <v>INVENTEC CORPORATION</v>
          </cell>
          <cell r="V41" t="str">
            <v>NISSHO ELECTRONICS CORP</v>
          </cell>
        </row>
        <row r="42">
          <cell r="T42" t="str">
            <v>IQON TECHNOLOGIES LIMITED</v>
          </cell>
          <cell r="V42" t="str">
            <v>OKTABIT S.A.</v>
          </cell>
        </row>
        <row r="43">
          <cell r="T43" t="str">
            <v>ITAUTEC AMERICA, INC</v>
          </cell>
          <cell r="V43" t="str">
            <v>OOO R&amp;K SYSTEMS</v>
          </cell>
        </row>
        <row r="44">
          <cell r="T44" t="str">
            <v>IWILL USA</v>
          </cell>
          <cell r="V44" t="str">
            <v>RICHPOWER ELECTRONIC DEVICES CO LTD</v>
          </cell>
        </row>
        <row r="45">
          <cell r="T45" t="str">
            <v>JOOYONTECH CO., LTD</v>
          </cell>
          <cell r="V45" t="str">
            <v>SANTECH MICRO GROUP HOLDING APS</v>
          </cell>
        </row>
        <row r="46">
          <cell r="T46" t="str">
            <v>LEF ARGENTINA S.A.</v>
          </cell>
          <cell r="V46" t="str">
            <v>SUPERCOM</v>
          </cell>
        </row>
        <row r="47">
          <cell r="T47" t="str">
            <v>LENOVO COMPUTER SYSTEM LTD PARENT</v>
          </cell>
          <cell r="V47" t="str">
            <v>SYNNEX</v>
          </cell>
        </row>
        <row r="48">
          <cell r="T48" t="str">
            <v>LEVI INTERNATIONAL A.S.</v>
          </cell>
          <cell r="V48" t="str">
            <v>TECH DATA WORLDWIDE</v>
          </cell>
        </row>
        <row r="49">
          <cell r="T49" t="str">
            <v>LG WORLDWIDE</v>
          </cell>
          <cell r="V49" t="str">
            <v>THACKER FZE</v>
          </cell>
        </row>
        <row r="50">
          <cell r="T50" t="str">
            <v>LINUX NETWORX</v>
          </cell>
          <cell r="V50" t="str">
            <v>TOKYO ELECTRON DEVICE LTD</v>
          </cell>
        </row>
        <row r="51">
          <cell r="T51" t="str">
            <v>LINUX NETWORX</v>
          </cell>
          <cell r="V51" t="str">
            <v>TWC THE WISE COMPUTER</v>
          </cell>
        </row>
        <row r="52">
          <cell r="T52" t="str">
            <v>LION ELECTRONICS INTERNATIONAL</v>
          </cell>
          <cell r="V52" t="str">
            <v>VICSA COMPUTERCRAFT PTY LTD</v>
          </cell>
        </row>
        <row r="53">
          <cell r="T53" t="str">
            <v>LME CORPORATE</v>
          </cell>
          <cell r="V53" t="str">
            <v>VST WW</v>
          </cell>
        </row>
        <row r="54">
          <cell r="T54" t="str">
            <v>LOGICAN TECHNOLOGIES INC.</v>
          </cell>
          <cell r="V54" t="str">
            <v>WEIKENG</v>
          </cell>
        </row>
        <row r="55">
          <cell r="T55" t="str">
            <v>MAXDATA SYSTEME GmbH</v>
          </cell>
          <cell r="V55" t="str">
            <v>XANDER</v>
          </cell>
        </row>
        <row r="56">
          <cell r="T56" t="str">
            <v>McKINNON MICRO DISTRIBUTING</v>
          </cell>
          <cell r="V56" t="str">
            <v>ZODIA TRADING CO. LTD.</v>
          </cell>
        </row>
        <row r="57">
          <cell r="T57" t="str">
            <v>MEDION AG</v>
          </cell>
        </row>
        <row r="58">
          <cell r="T58" t="str">
            <v>MESH COMPUTERS PLC</v>
          </cell>
        </row>
        <row r="59">
          <cell r="T59" t="str">
            <v>MICRO-STAR INT'L CO., LTD.</v>
          </cell>
        </row>
        <row r="60">
          <cell r="T60" t="str">
            <v>MITAC INTERNATIONAL CORPORATION</v>
          </cell>
        </row>
        <row r="61">
          <cell r="T61" t="str">
            <v>MONARCH COMPUTER SYSTEMS</v>
          </cell>
        </row>
        <row r="62">
          <cell r="T62" t="str">
            <v>NEC COMPUTERS INTERNATIONAL BV</v>
          </cell>
        </row>
        <row r="63">
          <cell r="T63" t="str">
            <v>NEC WORLD WIDE</v>
          </cell>
        </row>
        <row r="64">
          <cell r="T64" t="str">
            <v>NETWORK APPLIANCE</v>
          </cell>
        </row>
        <row r="65">
          <cell r="T65" t="str">
            <v>NEW TREE S.A.  ARGENTINA</v>
          </cell>
        </row>
        <row r="66">
          <cell r="T66" t="str">
            <v>NOVADATA SIST. E COMPUTADORES S/A</v>
          </cell>
        </row>
        <row r="67">
          <cell r="T67" t="str">
            <v>NTT SYSTEM LTD</v>
          </cell>
        </row>
        <row r="68">
          <cell r="T68" t="str">
            <v>OLIDATA SPA</v>
          </cell>
        </row>
        <row r="69">
          <cell r="T69" t="str">
            <v>PCS TECHNOLOGY LTD</v>
          </cell>
        </row>
        <row r="70">
          <cell r="T70" t="str">
            <v>QUANTA COMPUTER INC.</v>
          </cell>
        </row>
        <row r="71">
          <cell r="T71" t="str">
            <v>SAMSUNG ELECTRONICS CO., LTD.</v>
          </cell>
        </row>
        <row r="72">
          <cell r="T72" t="str">
            <v>SHENZHEN HASEE</v>
          </cell>
        </row>
        <row r="73">
          <cell r="T73" t="str">
            <v>SHUTTLE INC.</v>
          </cell>
        </row>
        <row r="74">
          <cell r="T74" t="str">
            <v>SICSA</v>
          </cell>
        </row>
        <row r="75">
          <cell r="T75" t="str">
            <v>SIEMENS AG</v>
          </cell>
        </row>
        <row r="76">
          <cell r="T76" t="str">
            <v>SKY COMPUTER EUROPE</v>
          </cell>
        </row>
        <row r="77">
          <cell r="T77" t="str">
            <v>SR AMERICA, LLC</v>
          </cell>
        </row>
        <row r="78">
          <cell r="T78" t="str">
            <v>STAR/MIC IMPORT (MIAMI TO BRAZIL)</v>
          </cell>
        </row>
        <row r="79">
          <cell r="T79" t="str">
            <v>SUMAYA TECH. CHILE</v>
          </cell>
        </row>
        <row r="80">
          <cell r="T80" t="str">
            <v>SUN MICROSYSTEMS</v>
          </cell>
        </row>
        <row r="81">
          <cell r="T81" t="str">
            <v>SUPER MICRO</v>
          </cell>
        </row>
        <row r="82">
          <cell r="T82" t="str">
            <v>SUPERCOM CA LTD.</v>
          </cell>
        </row>
        <row r="83">
          <cell r="T83" t="str">
            <v>TIGER DIRECT, INC.</v>
          </cell>
        </row>
        <row r="84">
          <cell r="T84" t="str">
            <v>TOSHIBA AMERICA CONSUMER PROD INC</v>
          </cell>
        </row>
        <row r="85">
          <cell r="T85" t="str">
            <v>TRANSTEC AG</v>
          </cell>
        </row>
        <row r="86">
          <cell r="T86" t="str">
            <v>TRIGEM COMPUTER INC.</v>
          </cell>
        </row>
        <row r="87">
          <cell r="T87" t="str">
            <v>TRONIC INTERNATIONAL PTE LTD</v>
          </cell>
        </row>
        <row r="88">
          <cell r="T88" t="str">
            <v>TSINGHUA TONGFANG CO LTD</v>
          </cell>
        </row>
        <row r="89">
          <cell r="T89" t="str">
            <v>TWINHEAD INTERNATIONAL CORP.</v>
          </cell>
        </row>
        <row r="90">
          <cell r="T90" t="str">
            <v>UNIKA</v>
          </cell>
        </row>
        <row r="91">
          <cell r="T91" t="str">
            <v>UNIWIDE TECHNOLOGIES INC.</v>
          </cell>
        </row>
        <row r="92">
          <cell r="T92" t="str">
            <v>UNIWILL COMPUTER CORP</v>
          </cell>
        </row>
        <row r="93">
          <cell r="T93" t="str">
            <v>VERARI (WAS RACKSAVER,CHG'D 9/3/04)</v>
          </cell>
        </row>
        <row r="94">
          <cell r="T94" t="str">
            <v>WIPRO LIMITED</v>
          </cell>
        </row>
        <row r="95">
          <cell r="T95" t="str">
            <v>WISTRON</v>
          </cell>
        </row>
        <row r="96">
          <cell r="T96" t="str">
            <v>WORTMANN AG</v>
          </cell>
        </row>
        <row r="97">
          <cell r="T97" t="str">
            <v>ZENITH COMPUTERS LIMITED</v>
          </cell>
        </row>
        <row r="98">
          <cell r="T98" t="str">
            <v>ZT GROUP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(SAP)"/>
      <sheetName val="PL (Revised)"/>
      <sheetName val="Cash (n 1)"/>
      <sheetName val="Bank Rec (Final)"/>
      <sheetName val="June OSD"/>
      <sheetName val="AR (n 2)"/>
      <sheetName val="Prepay (n 3)"/>
      <sheetName val="Prepay(3a)"/>
      <sheetName val="Fut Inc Tax (n 4)"/>
      <sheetName val="Can (n 5)"/>
      <sheetName val="US (n 6)"/>
      <sheetName val="Res (n 7)"/>
      <sheetName val="Sys (n 8) "/>
      <sheetName val="Bar (n 9)"/>
      <sheetName val="ATI Limited (n 10)"/>
      <sheetName val="ATI GmbH (n 11) "/>
      <sheetName val="Hun (n 12) "/>
      <sheetName val="Res GmbH (n 13) "/>
      <sheetName val="Tech Dist Inc  (n 14)  "/>
      <sheetName val="Goodwill (n 15)"/>
      <sheetName val="FA (n 16)"/>
      <sheetName val="Year-To-Date"/>
      <sheetName val="Current Month"/>
      <sheetName val="FA-YTD Add "/>
      <sheetName val="Transfer In Items"/>
      <sheetName val="Transfer Out Items"/>
      <sheetName val="Disposals (with sales proceeds)"/>
      <sheetName val="FA-YTD Disposal"/>
      <sheetName val="AP &amp; Accr (17,18 &amp; 23)"/>
      <sheetName val="AP (n 17)"/>
      <sheetName val="Accr (n 18)"/>
      <sheetName val="Accr (18a)"/>
      <sheetName val="Future Inc Tax Liab - Cur(n 19)"/>
      <sheetName val="Interco Loan Pay ATI Hu (n 21)"/>
      <sheetName val="Interco Int Pay ATI Hu (n 22) "/>
      <sheetName val="TaxPay (n 23)"/>
      <sheetName val="OtherIncome (n 24)"/>
      <sheetName val="Expenses"/>
      <sheetName val="Data"/>
      <sheetName val="SAP"/>
      <sheetName val="Map"/>
      <sheetName val="TB"/>
      <sheetName val="22512000"/>
      <sheetName val="22512100"/>
      <sheetName val="HSBC N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1">
          <cell r="B1" t="str">
            <v>ATI Research SV</v>
          </cell>
        </row>
        <row r="3">
          <cell r="B3">
            <v>38168</v>
          </cell>
        </row>
      </sheetData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Trade - Dell JE"/>
      <sheetName val="Location"/>
      <sheetName val="PC_Mat #"/>
      <sheetName val="Region"/>
      <sheetName val="Strategic Accounts"/>
      <sheetName val="Rev Model"/>
      <sheetName val="DropDown Menu Data"/>
    </sheetNames>
    <sheetDataSet>
      <sheetData sheetId="0" refreshError="1"/>
      <sheetData sheetId="1">
        <row r="3">
          <cell r="A3" t="str">
            <v>Select Location</v>
          </cell>
        </row>
        <row r="4">
          <cell r="A4" t="str">
            <v>AMD - Research Silicon Valley, Inc.</v>
          </cell>
        </row>
        <row r="5">
          <cell r="A5" t="str">
            <v>ATI Technologies Inc.</v>
          </cell>
        </row>
        <row r="6">
          <cell r="A6" t="str">
            <v>ATI Hungary Luxembourg Branch</v>
          </cell>
        </row>
        <row r="10">
          <cell r="A10">
            <v>100</v>
          </cell>
        </row>
        <row r="11">
          <cell r="A11">
            <v>111</v>
          </cell>
        </row>
        <row r="12">
          <cell r="A12">
            <v>310</v>
          </cell>
        </row>
        <row r="13">
          <cell r="A13">
            <v>370</v>
          </cell>
        </row>
        <row r="14">
          <cell r="A14">
            <v>351</v>
          </cell>
        </row>
        <row r="15">
          <cell r="A15">
            <v>356</v>
          </cell>
        </row>
        <row r="19">
          <cell r="A19" t="str">
            <v>Yes</v>
          </cell>
        </row>
        <row r="20">
          <cell r="A20" t="str">
            <v>No</v>
          </cell>
        </row>
        <row r="24">
          <cell r="A24" t="str">
            <v>CAD</v>
          </cell>
        </row>
        <row r="25">
          <cell r="A25" t="str">
            <v>USD</v>
          </cell>
        </row>
        <row r="26">
          <cell r="A26" t="str">
            <v>EUR</v>
          </cell>
        </row>
      </sheetData>
      <sheetData sheetId="2">
        <row r="2">
          <cell r="F2" t="str">
            <v>P00022 - North Chipset</v>
          </cell>
        </row>
        <row r="3">
          <cell r="F3" t="str">
            <v>PI0010 - Desktop Discrete Graphics</v>
          </cell>
        </row>
        <row r="4">
          <cell r="F4" t="str">
            <v>PI0020 - Mobile Discrete Graphics</v>
          </cell>
        </row>
        <row r="5">
          <cell r="F5" t="str">
            <v>PI0015 - Multimedia Graphics</v>
          </cell>
        </row>
        <row r="6">
          <cell r="F6" t="str">
            <v>PI0016 - Workstation Graphics</v>
          </cell>
        </row>
        <row r="7">
          <cell r="F7" t="str">
            <v>PI0017 - Embedded Display Group Graphics</v>
          </cell>
        </row>
        <row r="8">
          <cell r="F8" t="str">
            <v>PI0030 - Memory Bundle For Graphics</v>
          </cell>
        </row>
        <row r="9">
          <cell r="F9" t="str">
            <v>PI0031 - License Income &amp; NRE-GPG</v>
          </cell>
        </row>
        <row r="10">
          <cell r="F10" t="str">
            <v>PJ0011 - DTV</v>
          </cell>
        </row>
        <row r="11">
          <cell r="F11" t="str">
            <v>PJ0012 - Handheld</v>
          </cell>
        </row>
        <row r="12">
          <cell r="F12" t="str">
            <v>PJ0013 - Gaming</v>
          </cell>
        </row>
        <row r="17">
          <cell r="E17" t="str">
            <v>89000120 - North Chipset</v>
          </cell>
        </row>
        <row r="18">
          <cell r="E18" t="str">
            <v>89000121 - Desktop Discrete Graphics</v>
          </cell>
        </row>
        <row r="19">
          <cell r="E19" t="str">
            <v>89000122 - Mobile Discrete Graphics</v>
          </cell>
        </row>
        <row r="20">
          <cell r="E20" t="str">
            <v>89000123 - Multimedia Graphics</v>
          </cell>
        </row>
        <row r="21">
          <cell r="E21" t="str">
            <v>89000124 - Workstation Graphics</v>
          </cell>
        </row>
        <row r="22">
          <cell r="E22" t="str">
            <v>89000125 - Embedded Display Group Graphics</v>
          </cell>
        </row>
        <row r="23">
          <cell r="E23" t="str">
            <v>89000126 - Memory Bundle For Graphics</v>
          </cell>
        </row>
        <row r="24">
          <cell r="E24" t="str">
            <v>89000127 - DTV</v>
          </cell>
        </row>
        <row r="25">
          <cell r="E25" t="str">
            <v>89000128 - Handheld</v>
          </cell>
        </row>
        <row r="26">
          <cell r="E26" t="str">
            <v>89000129 - Gaming</v>
          </cell>
        </row>
      </sheetData>
      <sheetData sheetId="3">
        <row r="3">
          <cell r="D3" t="str">
            <v>501837 - North America</v>
          </cell>
        </row>
        <row r="4">
          <cell r="D4" t="str">
            <v>501838 - Europe</v>
          </cell>
        </row>
        <row r="5">
          <cell r="D5" t="str">
            <v>501839 - Japan</v>
          </cell>
        </row>
        <row r="6">
          <cell r="D6" t="str">
            <v>501840 - Eastern Europe</v>
          </cell>
        </row>
        <row r="7">
          <cell r="D7" t="str">
            <v>501841 - China</v>
          </cell>
        </row>
        <row r="8">
          <cell r="D8" t="str">
            <v>501990 - Taiwan</v>
          </cell>
        </row>
        <row r="9">
          <cell r="D9" t="str">
            <v>501842 - India</v>
          </cell>
        </row>
        <row r="10">
          <cell r="D10" t="str">
            <v>501843 - South Asia</v>
          </cell>
        </row>
        <row r="11">
          <cell r="D11" t="str">
            <v>501844 - Korea</v>
          </cell>
        </row>
        <row r="12">
          <cell r="D12" t="str">
            <v>501845 - Latin America</v>
          </cell>
        </row>
        <row r="13">
          <cell r="D13" t="str">
            <v>501943 - MEA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Summary template"/>
      <sheetName val="Procedure Summary"/>
      <sheetName val="Upload template-All"/>
      <sheetName val="Summary"/>
      <sheetName val="Upload template-1000"/>
      <sheetName val="Upload template-1500"/>
      <sheetName val="Upload template-2200"/>
      <sheetName val="Upload template-7000"/>
      <sheetName val="PP Summary"/>
      <sheetName val="SR Summary"/>
      <sheetName val="GL Summary"/>
      <sheetName val="AIB PP"/>
      <sheetName val="AIB SR"/>
      <sheetName val="7000 Asus_Sony"/>
      <sheetName val="7000 GBT"/>
      <sheetName val="E Retail MDF"/>
      <sheetName val="Demand Gen"/>
      <sheetName val="CPP"/>
      <sheetName val="BBPP"/>
      <sheetName val="SAP MDF"/>
      <sheetName val="C3D MDF"/>
      <sheetName val="EDG 2200"/>
      <sheetName val="2007.03.31 (5)"/>
      <sheetName val="2007.03.31 (4)"/>
      <sheetName val="2007.03.31 (3)"/>
      <sheetName val="2007.03.31 (2)"/>
      <sheetName val="2007.03.31"/>
      <sheetName val="Billings Feb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Comm Client Match roll-up"/>
      <sheetName val="Inputs"/>
    </sheetNames>
    <sheetDataSet>
      <sheetData sheetId="0"/>
      <sheetData sheetId="1">
        <row r="4">
          <cell r="A4">
            <v>0</v>
          </cell>
          <cell r="B4" t="str">
            <v>EASTERN EUROPE</v>
          </cell>
        </row>
        <row r="5">
          <cell r="A5">
            <v>0.25</v>
          </cell>
          <cell r="B5" t="str">
            <v>GREATER CHINA</v>
          </cell>
        </row>
        <row r="6">
          <cell r="A6">
            <v>0.5</v>
          </cell>
          <cell r="B6" t="str">
            <v>HQ MEF</v>
          </cell>
        </row>
        <row r="7">
          <cell r="A7">
            <v>0.75</v>
          </cell>
          <cell r="B7" t="str">
            <v>INDIA</v>
          </cell>
        </row>
        <row r="8">
          <cell r="A8">
            <v>1</v>
          </cell>
          <cell r="B8" t="str">
            <v>JAPAN</v>
          </cell>
        </row>
        <row r="9">
          <cell r="B9" t="str">
            <v>KOREA</v>
          </cell>
        </row>
        <row r="10">
          <cell r="B10" t="str">
            <v>LATIN AMERICA</v>
          </cell>
        </row>
        <row r="11">
          <cell r="B11" t="str">
            <v>MIDDLE EAST AND AFRICA</v>
          </cell>
        </row>
        <row r="12">
          <cell r="B12" t="str">
            <v>NORTH AMERICA</v>
          </cell>
        </row>
        <row r="13">
          <cell r="B13" t="str">
            <v>SOUTH ASIA</v>
          </cell>
        </row>
        <row r="14">
          <cell r="B14" t="str">
            <v>TAIWAN</v>
          </cell>
        </row>
        <row r="15">
          <cell r="B15" t="str">
            <v>WESTERN EUROPE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Data"/>
      <sheetName val="10-Q BS"/>
      <sheetName val="Instruction Sheet"/>
      <sheetName val="Quarterly Input"/>
      <sheetName val="Press Release BS"/>
      <sheetName val="Q vs. Prior Q"/>
      <sheetName val="Q vs. Prior YE"/>
      <sheetName val="SEQ QTR BS "/>
      <sheetName val="SEQ ANALYSIS "/>
      <sheetName val="SEQ ANALYSIS 2 "/>
      <sheetName val="QTR-YE BS"/>
      <sheetName val="QTR-YE ANALYSIS"/>
      <sheetName val="QTR-YE ANALYSIS 2"/>
      <sheetName val="SM_CONTROL_Jan Act"/>
      <sheetName val="SM_CONTROL"/>
      <sheetName val="Asset class and useful life"/>
      <sheetName val="Contracts"/>
      <sheetName val="sales"/>
    </sheetNames>
    <sheetDataSet>
      <sheetData sheetId="0" refreshError="1">
        <row r="4">
          <cell r="C4" t="str">
            <v>Q-1 1984</v>
          </cell>
          <cell r="D4" t="str">
            <v>Q-2 1984</v>
          </cell>
          <cell r="E4" t="str">
            <v>Q-3 1984</v>
          </cell>
          <cell r="F4" t="str">
            <v>Q-4 1984</v>
          </cell>
          <cell r="G4" t="str">
            <v>Q-1 1985</v>
          </cell>
          <cell r="H4" t="str">
            <v>Q-2 1985</v>
          </cell>
          <cell r="I4" t="str">
            <v>Q-3 1985</v>
          </cell>
          <cell r="J4" t="str">
            <v>Q-4 1985</v>
          </cell>
          <cell r="K4" t="str">
            <v>Q-1 1986</v>
          </cell>
          <cell r="L4" t="str">
            <v>Q-2 1986</v>
          </cell>
          <cell r="M4" t="str">
            <v>Q-3 1986</v>
          </cell>
          <cell r="N4" t="str">
            <v>Q-4 1986</v>
          </cell>
          <cell r="O4" t="str">
            <v>Q-1 1987</v>
          </cell>
          <cell r="P4" t="str">
            <v>Q-2 1987</v>
          </cell>
          <cell r="Q4" t="str">
            <v>Q-3 1987</v>
          </cell>
          <cell r="R4" t="str">
            <v>Q-4 1987</v>
          </cell>
          <cell r="S4" t="str">
            <v>Q-1 1988</v>
          </cell>
          <cell r="T4" t="str">
            <v>Q-2 1988</v>
          </cell>
          <cell r="U4" t="str">
            <v>Q-3 1988</v>
          </cell>
          <cell r="V4" t="str">
            <v>Q-4 1988</v>
          </cell>
          <cell r="W4" t="str">
            <v>Q-1 1989</v>
          </cell>
          <cell r="X4" t="str">
            <v>Q-2 1989</v>
          </cell>
          <cell r="Y4" t="str">
            <v>Q-3 1989</v>
          </cell>
          <cell r="Z4" t="str">
            <v>Q-4 1989</v>
          </cell>
          <cell r="AA4" t="str">
            <v>Q-1 1990</v>
          </cell>
          <cell r="AB4" t="str">
            <v>Q-2 1990</v>
          </cell>
          <cell r="AC4" t="str">
            <v>Q-3 1990</v>
          </cell>
          <cell r="AD4" t="str">
            <v>Q-4 1990</v>
          </cell>
          <cell r="AE4" t="str">
            <v>Q-1 1991</v>
          </cell>
          <cell r="AF4" t="str">
            <v>Q-2 1991</v>
          </cell>
          <cell r="AG4" t="str">
            <v>Q-3 1991</v>
          </cell>
          <cell r="AH4" t="str">
            <v>Q-4 1991</v>
          </cell>
          <cell r="AI4" t="str">
            <v>Q-1 1992</v>
          </cell>
          <cell r="AJ4" t="str">
            <v>Q-2 1992</v>
          </cell>
          <cell r="AK4" t="str">
            <v>Q-3 1992</v>
          </cell>
          <cell r="AL4" t="str">
            <v>Q-4 1992</v>
          </cell>
          <cell r="AM4" t="str">
            <v>Q-1 1993</v>
          </cell>
          <cell r="AN4" t="str">
            <v>Q-2 1993</v>
          </cell>
          <cell r="AO4" t="str">
            <v>Q-3 1993</v>
          </cell>
          <cell r="AP4" t="str">
            <v>Q4-1993</v>
          </cell>
          <cell r="AQ4" t="str">
            <v>Q1-1994</v>
          </cell>
          <cell r="AR4" t="str">
            <v>Q2-1994</v>
          </cell>
          <cell r="AS4" t="str">
            <v>Q3-1994</v>
          </cell>
          <cell r="AT4" t="str">
            <v>Q4-1994</v>
          </cell>
          <cell r="AU4" t="str">
            <v>Q1-1995</v>
          </cell>
          <cell r="AV4" t="str">
            <v>Q2-1995</v>
          </cell>
          <cell r="AW4" t="str">
            <v>Q3-1995</v>
          </cell>
          <cell r="AX4" t="str">
            <v>Q4-1995</v>
          </cell>
          <cell r="AY4" t="str">
            <v>Q1-1996</v>
          </cell>
          <cell r="AZ4" t="str">
            <v>Q2-1996</v>
          </cell>
          <cell r="BA4" t="str">
            <v>Q3-1996</v>
          </cell>
          <cell r="BB4" t="str">
            <v>Q4-1996</v>
          </cell>
          <cell r="BC4" t="str">
            <v>Q1-1997</v>
          </cell>
          <cell r="BD4" t="str">
            <v>Q2-1997</v>
          </cell>
          <cell r="BE4" t="str">
            <v>Q3-1997</v>
          </cell>
          <cell r="BF4" t="str">
            <v>Q4-1997</v>
          </cell>
          <cell r="BG4" t="str">
            <v>Q1-1998</v>
          </cell>
          <cell r="BH4" t="str">
            <v>Q2-1998</v>
          </cell>
          <cell r="BI4" t="str">
            <v>Q3-1998</v>
          </cell>
          <cell r="BJ4" t="str">
            <v>Q4-1998</v>
          </cell>
          <cell r="BK4" t="str">
            <v>Q1-1999</v>
          </cell>
          <cell r="BL4" t="str">
            <v>Q2-1999</v>
          </cell>
          <cell r="BM4" t="str">
            <v>Q3-1999</v>
          </cell>
          <cell r="BN4" t="str">
            <v>Q4-1999</v>
          </cell>
          <cell r="BO4" t="str">
            <v>Q1-2000</v>
          </cell>
          <cell r="BP4" t="str">
            <v>Q2-2000</v>
          </cell>
          <cell r="BQ4" t="str">
            <v>Q3-2000</v>
          </cell>
          <cell r="BR4" t="str">
            <v>Q4-2000</v>
          </cell>
          <cell r="BS4" t="str">
            <v>Q1-2001</v>
          </cell>
          <cell r="BT4" t="str">
            <v>Q2-2001</v>
          </cell>
          <cell r="BU4" t="str">
            <v>Q3-2001</v>
          </cell>
          <cell r="BV4" t="str">
            <v>Q4-2001</v>
          </cell>
          <cell r="BW4" t="str">
            <v>Q1-2002</v>
          </cell>
          <cell r="BX4" t="str">
            <v>Q2-2002</v>
          </cell>
          <cell r="BY4" t="str">
            <v>Q3-2002</v>
          </cell>
          <cell r="BZ4" t="str">
            <v>Q4-2002</v>
          </cell>
          <cell r="CA4" t="str">
            <v>Q1-2003</v>
          </cell>
          <cell r="CB4" t="str">
            <v>Q2-2003</v>
          </cell>
          <cell r="CC4" t="str">
            <v>Q3-2003</v>
          </cell>
          <cell r="CD4" t="str">
            <v>Q4-2003</v>
          </cell>
        </row>
        <row r="19">
          <cell r="A19" t="str">
            <v xml:space="preserve">Raw materials </v>
          </cell>
          <cell r="C19">
            <v>50382</v>
          </cell>
          <cell r="D19">
            <v>56587</v>
          </cell>
          <cell r="E19">
            <v>64051</v>
          </cell>
          <cell r="F19">
            <v>58723</v>
          </cell>
          <cell r="G19">
            <v>55965</v>
          </cell>
          <cell r="H19">
            <v>55068</v>
          </cell>
          <cell r="I19">
            <v>53301</v>
          </cell>
          <cell r="J19">
            <v>43007</v>
          </cell>
          <cell r="K19">
            <v>43550</v>
          </cell>
          <cell r="L19">
            <v>43173</v>
          </cell>
          <cell r="M19">
            <v>47993</v>
          </cell>
          <cell r="N19">
            <v>40368</v>
          </cell>
          <cell r="O19">
            <v>41519</v>
          </cell>
          <cell r="P19">
            <v>44284</v>
          </cell>
          <cell r="Q19">
            <v>42433</v>
          </cell>
          <cell r="R19">
            <v>48233</v>
          </cell>
          <cell r="S19">
            <v>58212</v>
          </cell>
          <cell r="T19">
            <v>71451</v>
          </cell>
          <cell r="U19">
            <v>91058</v>
          </cell>
          <cell r="V19">
            <v>99512</v>
          </cell>
          <cell r="W19">
            <v>96725</v>
          </cell>
          <cell r="X19">
            <v>87745</v>
          </cell>
          <cell r="Y19">
            <v>96200</v>
          </cell>
          <cell r="Z19">
            <v>84633</v>
          </cell>
          <cell r="AA19">
            <v>94147</v>
          </cell>
          <cell r="AB19">
            <v>86534</v>
          </cell>
          <cell r="AC19">
            <v>86466</v>
          </cell>
          <cell r="AD19">
            <v>0</v>
          </cell>
          <cell r="AE19">
            <v>75820</v>
          </cell>
          <cell r="AF19">
            <v>83438</v>
          </cell>
          <cell r="AG19">
            <v>81873</v>
          </cell>
          <cell r="AH19">
            <v>70570</v>
          </cell>
          <cell r="AI19">
            <v>89907</v>
          </cell>
          <cell r="AJ19">
            <v>116121</v>
          </cell>
          <cell r="AK19">
            <v>114203</v>
          </cell>
          <cell r="AL19">
            <v>104723</v>
          </cell>
          <cell r="AM19">
            <v>104</v>
          </cell>
          <cell r="AN19">
            <v>137946</v>
          </cell>
          <cell r="AO19">
            <v>197</v>
          </cell>
          <cell r="AP19">
            <v>216</v>
          </cell>
          <cell r="AQ19">
            <v>287</v>
          </cell>
          <cell r="AR19">
            <v>309</v>
          </cell>
          <cell r="AS19">
            <v>347</v>
          </cell>
          <cell r="AT19">
            <v>345</v>
          </cell>
          <cell r="AU19">
            <v>420</v>
          </cell>
          <cell r="AV19">
            <v>556</v>
          </cell>
          <cell r="AW19">
            <v>808</v>
          </cell>
          <cell r="AX19">
            <v>674</v>
          </cell>
          <cell r="AY19">
            <v>435</v>
          </cell>
          <cell r="AZ19">
            <v>382</v>
          </cell>
          <cell r="BA19">
            <v>320</v>
          </cell>
          <cell r="BB19">
            <v>280</v>
          </cell>
          <cell r="BC19">
            <v>290</v>
          </cell>
          <cell r="BD19">
            <v>260</v>
          </cell>
          <cell r="BE19">
            <v>257</v>
          </cell>
          <cell r="BF19">
            <v>255</v>
          </cell>
          <cell r="BG19">
            <v>254</v>
          </cell>
          <cell r="BH19">
            <v>250</v>
          </cell>
          <cell r="BI19">
            <v>258</v>
          </cell>
          <cell r="BJ19">
            <v>206</v>
          </cell>
          <cell r="BK19">
            <v>232</v>
          </cell>
          <cell r="BL19">
            <v>222</v>
          </cell>
          <cell r="BM19">
            <v>204</v>
          </cell>
          <cell r="BN19">
            <v>183</v>
          </cell>
          <cell r="BO19">
            <v>224</v>
          </cell>
          <cell r="BP19">
            <v>232</v>
          </cell>
          <cell r="BQ19">
            <v>334</v>
          </cell>
          <cell r="BR19">
            <v>384</v>
          </cell>
          <cell r="BS19">
            <v>406</v>
          </cell>
          <cell r="BT19">
            <v>379</v>
          </cell>
          <cell r="BU19">
            <v>297</v>
          </cell>
          <cell r="BV19">
            <v>237</v>
          </cell>
          <cell r="BW19">
            <v>265</v>
          </cell>
          <cell r="BX19">
            <v>242</v>
          </cell>
          <cell r="BY19">
            <v>286</v>
          </cell>
          <cell r="BZ19">
            <v>223</v>
          </cell>
          <cell r="CA19">
            <v>248</v>
          </cell>
          <cell r="CB19">
            <v>245</v>
          </cell>
          <cell r="CC19">
            <v>273</v>
          </cell>
        </row>
        <row r="20">
          <cell r="A20" t="str">
            <v xml:space="preserve">Work in process </v>
          </cell>
          <cell r="C20">
            <v>76633</v>
          </cell>
          <cell r="D20">
            <v>93961</v>
          </cell>
          <cell r="E20">
            <v>97064</v>
          </cell>
          <cell r="F20">
            <v>86475</v>
          </cell>
          <cell r="G20">
            <v>88900</v>
          </cell>
          <cell r="H20">
            <v>82595</v>
          </cell>
          <cell r="I20">
            <v>72159</v>
          </cell>
          <cell r="J20">
            <v>57629</v>
          </cell>
          <cell r="K20">
            <v>65745</v>
          </cell>
          <cell r="L20">
            <v>81465</v>
          </cell>
          <cell r="M20">
            <v>61628</v>
          </cell>
          <cell r="N20">
            <v>78413</v>
          </cell>
          <cell r="O20">
            <v>81345</v>
          </cell>
          <cell r="P20">
            <v>80329</v>
          </cell>
          <cell r="Q20">
            <v>85814</v>
          </cell>
          <cell r="R20">
            <v>91163</v>
          </cell>
          <cell r="S20">
            <v>102248</v>
          </cell>
          <cell r="T20">
            <v>119685</v>
          </cell>
          <cell r="U20">
            <v>122651</v>
          </cell>
          <cell r="V20">
            <v>106671</v>
          </cell>
          <cell r="W20">
            <v>111255</v>
          </cell>
          <cell r="X20">
            <v>127956</v>
          </cell>
          <cell r="Y20">
            <v>118636</v>
          </cell>
          <cell r="Z20">
            <v>119413</v>
          </cell>
          <cell r="AA20">
            <v>130123</v>
          </cell>
          <cell r="AB20">
            <v>145510</v>
          </cell>
          <cell r="AC20">
            <v>155682</v>
          </cell>
          <cell r="AD20">
            <v>0</v>
          </cell>
          <cell r="AE20">
            <v>152231</v>
          </cell>
          <cell r="AF20">
            <v>154816</v>
          </cell>
          <cell r="AG20">
            <v>147933</v>
          </cell>
          <cell r="AH20">
            <v>147951</v>
          </cell>
          <cell r="AI20">
            <v>166760</v>
          </cell>
          <cell r="AJ20">
            <v>182240</v>
          </cell>
          <cell r="AK20">
            <v>203792</v>
          </cell>
          <cell r="AL20">
            <v>220293</v>
          </cell>
          <cell r="AM20">
            <v>236</v>
          </cell>
          <cell r="AN20">
            <v>267026</v>
          </cell>
          <cell r="AO20">
            <v>291</v>
          </cell>
          <cell r="AP20">
            <v>321</v>
          </cell>
          <cell r="AQ20">
            <v>402</v>
          </cell>
          <cell r="AR20">
            <v>531</v>
          </cell>
          <cell r="AS20">
            <v>668</v>
          </cell>
          <cell r="AT20">
            <v>528</v>
          </cell>
          <cell r="AU20">
            <v>637</v>
          </cell>
          <cell r="AV20">
            <v>619</v>
          </cell>
          <cell r="AW20">
            <v>653</v>
          </cell>
          <cell r="AX20">
            <v>707</v>
          </cell>
          <cell r="AY20">
            <v>655</v>
          </cell>
          <cell r="AZ20">
            <v>692.7</v>
          </cell>
          <cell r="BA20">
            <v>712</v>
          </cell>
          <cell r="BB20">
            <v>672</v>
          </cell>
          <cell r="BC20">
            <v>708</v>
          </cell>
          <cell r="BD20">
            <v>703</v>
          </cell>
          <cell r="BE20">
            <v>849</v>
          </cell>
          <cell r="BF20">
            <v>928</v>
          </cell>
          <cell r="BG20">
            <v>1035</v>
          </cell>
          <cell r="BH20">
            <v>988</v>
          </cell>
          <cell r="BI20">
            <v>879</v>
          </cell>
          <cell r="BJ20">
            <v>795</v>
          </cell>
          <cell r="BK20">
            <v>797</v>
          </cell>
          <cell r="BL20">
            <v>947</v>
          </cell>
          <cell r="BM20">
            <v>840</v>
          </cell>
          <cell r="BN20">
            <v>755</v>
          </cell>
          <cell r="BO20">
            <v>796</v>
          </cell>
          <cell r="BP20">
            <v>863</v>
          </cell>
          <cell r="BQ20">
            <v>926</v>
          </cell>
          <cell r="BR20">
            <v>1057</v>
          </cell>
          <cell r="BS20">
            <v>1367</v>
          </cell>
          <cell r="BT20">
            <v>1431</v>
          </cell>
          <cell r="BU20">
            <v>1308</v>
          </cell>
          <cell r="BV20">
            <v>1316</v>
          </cell>
          <cell r="BW20">
            <v>1301</v>
          </cell>
          <cell r="BX20">
            <v>1393</v>
          </cell>
          <cell r="BY20">
            <v>1520</v>
          </cell>
          <cell r="BZ20">
            <v>1365</v>
          </cell>
          <cell r="CA20">
            <v>1355</v>
          </cell>
          <cell r="CB20">
            <v>1315</v>
          </cell>
          <cell r="CC20">
            <v>1247</v>
          </cell>
        </row>
        <row r="21">
          <cell r="A21" t="str">
            <v xml:space="preserve">Finished goods </v>
          </cell>
          <cell r="C21">
            <v>52643</v>
          </cell>
          <cell r="D21">
            <v>59003</v>
          </cell>
          <cell r="E21">
            <v>74636</v>
          </cell>
          <cell r="F21">
            <v>74116</v>
          </cell>
          <cell r="G21">
            <v>62700</v>
          </cell>
          <cell r="H21">
            <v>54528</v>
          </cell>
          <cell r="I21">
            <v>64482</v>
          </cell>
          <cell r="J21">
            <v>70122</v>
          </cell>
          <cell r="K21">
            <v>85328</v>
          </cell>
          <cell r="L21">
            <v>93615</v>
          </cell>
          <cell r="M21">
            <v>90604</v>
          </cell>
          <cell r="N21">
            <v>79150</v>
          </cell>
          <cell r="O21">
            <v>68430</v>
          </cell>
          <cell r="P21">
            <v>88559</v>
          </cell>
          <cell r="Q21">
            <v>97318</v>
          </cell>
          <cell r="R21">
            <v>96131</v>
          </cell>
          <cell r="S21">
            <v>104368</v>
          </cell>
          <cell r="T21">
            <v>125915</v>
          </cell>
          <cell r="U21">
            <v>130988</v>
          </cell>
          <cell r="V21">
            <v>159753</v>
          </cell>
          <cell r="W21">
            <v>159818</v>
          </cell>
          <cell r="X21">
            <v>151091</v>
          </cell>
          <cell r="Y21">
            <v>143090</v>
          </cell>
          <cell r="Z21">
            <v>143031</v>
          </cell>
          <cell r="AA21">
            <v>159166</v>
          </cell>
          <cell r="AB21">
            <v>166976</v>
          </cell>
          <cell r="AC21">
            <v>169696</v>
          </cell>
          <cell r="AD21">
            <v>415433</v>
          </cell>
          <cell r="AE21">
            <v>191673</v>
          </cell>
          <cell r="AF21">
            <v>207510</v>
          </cell>
          <cell r="AG21">
            <v>217154</v>
          </cell>
          <cell r="AH21">
            <v>203779</v>
          </cell>
          <cell r="AI21">
            <v>199389</v>
          </cell>
          <cell r="AJ21">
            <v>205085</v>
          </cell>
          <cell r="AK21">
            <v>230488</v>
          </cell>
          <cell r="AL21">
            <v>210216</v>
          </cell>
          <cell r="AM21">
            <v>187</v>
          </cell>
          <cell r="AN21">
            <v>206348</v>
          </cell>
          <cell r="AO21">
            <v>235</v>
          </cell>
          <cell r="AP21">
            <v>301</v>
          </cell>
          <cell r="AQ21">
            <v>300</v>
          </cell>
          <cell r="AR21">
            <v>357</v>
          </cell>
          <cell r="AS21">
            <v>363</v>
          </cell>
          <cell r="AT21">
            <v>296</v>
          </cell>
          <cell r="AU21">
            <v>267</v>
          </cell>
          <cell r="AV21">
            <v>352</v>
          </cell>
          <cell r="AW21">
            <v>649</v>
          </cell>
          <cell r="AX21">
            <v>623</v>
          </cell>
          <cell r="AY21">
            <v>454</v>
          </cell>
          <cell r="AZ21">
            <v>404</v>
          </cell>
          <cell r="BA21">
            <v>338</v>
          </cell>
          <cell r="BB21">
            <v>341</v>
          </cell>
          <cell r="BC21">
            <v>375</v>
          </cell>
          <cell r="BD21">
            <v>480</v>
          </cell>
          <cell r="BE21">
            <v>401</v>
          </cell>
          <cell r="BF21">
            <v>514</v>
          </cell>
          <cell r="BG21">
            <v>532</v>
          </cell>
          <cell r="BH21">
            <v>465</v>
          </cell>
          <cell r="BI21">
            <v>441</v>
          </cell>
          <cell r="BJ21">
            <v>581</v>
          </cell>
          <cell r="BK21">
            <v>679</v>
          </cell>
          <cell r="BL21">
            <v>594</v>
          </cell>
          <cell r="BM21">
            <v>582</v>
          </cell>
          <cell r="BN21">
            <v>540</v>
          </cell>
          <cell r="BO21">
            <v>517</v>
          </cell>
          <cell r="BP21">
            <v>512</v>
          </cell>
          <cell r="BQ21">
            <v>676</v>
          </cell>
          <cell r="BR21">
            <v>800</v>
          </cell>
          <cell r="BS21">
            <v>879</v>
          </cell>
          <cell r="BT21">
            <v>1016</v>
          </cell>
          <cell r="BU21">
            <v>746</v>
          </cell>
          <cell r="BV21">
            <v>700</v>
          </cell>
          <cell r="BW21">
            <v>914</v>
          </cell>
          <cell r="BX21">
            <v>870</v>
          </cell>
          <cell r="BY21">
            <v>675</v>
          </cell>
          <cell r="BZ21">
            <v>688</v>
          </cell>
          <cell r="CA21">
            <v>561</v>
          </cell>
          <cell r="CB21">
            <v>592</v>
          </cell>
          <cell r="CC21">
            <v>705</v>
          </cell>
        </row>
      </sheetData>
      <sheetData sheetId="1" refreshError="1">
        <row r="5">
          <cell r="E5" t="str">
            <v>Q3-2003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ting Started"/>
      <sheetName val="Current Qtr to Seq Qtr"/>
      <sheetName val="Current Qtr to PY Qtr"/>
      <sheetName val="Current YTD to PY YTD"/>
      <sheetName val="Talk Seq Qtr PnL"/>
      <sheetName val="Talk Seq Qtr Breakout"/>
      <sheetName val="Talk Seq Rev and Margin"/>
      <sheetName val="Talk P6 Seq Rev and Margin"/>
      <sheetName val="Talk Seq Expenses &amp; Other"/>
      <sheetName val="Talk Cur Qtr - PY Qtr PnL"/>
      <sheetName val="Talk Cur Qtr - PY Qtr Breakout"/>
      <sheetName val="Talk Cur-PY Qtr Rev &amp; Margin"/>
      <sheetName val="Talk P6 Cur-PY Qtr Rev &amp; Margin"/>
      <sheetName val="Talk Cur-PY Qtr Exp. &amp; Other"/>
      <sheetName val="Talk Cur YTD - PY YTD PnL"/>
      <sheetName val="Talk YTD - YTD Breakout"/>
      <sheetName val="Talk YTD - YTD Rev and Margin"/>
      <sheetName val="Talk P6 YTD-YTD Rev &amp; Margin"/>
      <sheetName val="Talk YTD-YTD Expense &amp; Other"/>
      <sheetName val="Input Sheet"/>
      <sheetName val="Input sheet QRP"/>
      <sheetName val="Tax Provision"/>
      <sheetName val="Historical"/>
      <sheetName val="10-Q BS"/>
      <sheetName val="Historical Data"/>
    </sheetNames>
    <sheetDataSet>
      <sheetData sheetId="0"/>
      <sheetData sheetId="1" refreshError="1">
        <row r="8">
          <cell r="D8" t="str">
            <v>Q3 2003</v>
          </cell>
          <cell r="F8" t="str">
            <v>Q2 2003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JE"/>
      <sheetName val="Reclass JE"/>
      <sheetName val="DropDown Menu Data"/>
      <sheetName val="Cust Data"/>
    </sheetNames>
    <sheetDataSet>
      <sheetData sheetId="0" refreshError="1"/>
      <sheetData sheetId="1" refreshError="1"/>
      <sheetData sheetId="2">
        <row r="4">
          <cell r="T4" t="str">
            <v>ACER INCORPORATED</v>
          </cell>
        </row>
        <row r="5">
          <cell r="T5" t="str">
            <v>ACTEBIS INTERN. DISTRIBUTION GMBH</v>
          </cell>
        </row>
        <row r="6">
          <cell r="T6" t="str">
            <v>ACTINA</v>
          </cell>
        </row>
        <row r="7">
          <cell r="T7" t="str">
            <v>ADAM RIESIG GMBH</v>
          </cell>
        </row>
        <row r="8">
          <cell r="T8" t="str">
            <v>AMAZON PC IND.E.COM</v>
          </cell>
        </row>
        <row r="9">
          <cell r="T9" t="str">
            <v>AMITECH DANMARK A/S</v>
          </cell>
        </row>
        <row r="10">
          <cell r="T10" t="str">
            <v>ARIMA COMPUTER CORP.</v>
          </cell>
        </row>
        <row r="11">
          <cell r="T11" t="str">
            <v>ASUSTEK COMPUTER INC.</v>
          </cell>
        </row>
        <row r="12">
          <cell r="T12" t="str">
            <v>BAZAR AVENIDA</v>
          </cell>
        </row>
        <row r="13">
          <cell r="T13" t="str">
            <v>BenQ MOBILE GMBH &amp; CO. OHG</v>
          </cell>
        </row>
        <row r="14">
          <cell r="T14" t="str">
            <v>CDC POINT SPA</v>
          </cell>
        </row>
        <row r="15">
          <cell r="T15" t="str">
            <v>CHILIGREEN COMPUTER GMBH AUSTRIA</v>
          </cell>
        </row>
        <row r="16">
          <cell r="T16" t="str">
            <v>COMPAL ELECTRONICS, INC.</v>
          </cell>
        </row>
        <row r="17">
          <cell r="T17" t="str">
            <v>CRAY INC.</v>
          </cell>
        </row>
        <row r="18">
          <cell r="T18" t="str">
            <v>DELL GRANDPARENT</v>
          </cell>
        </row>
        <row r="19">
          <cell r="T19" t="str">
            <v>DSG INTERNATIONAL PLC</v>
          </cell>
        </row>
        <row r="20">
          <cell r="T20" t="str">
            <v>EGENERA</v>
          </cell>
        </row>
        <row r="21">
          <cell r="T21" t="str">
            <v>E-SLIM KOREA INC.</v>
          </cell>
        </row>
        <row r="22">
          <cell r="T22" t="str">
            <v>EVESHAM TECHNOLOGY LTD</v>
          </cell>
        </row>
        <row r="23">
          <cell r="T23" t="str">
            <v>FABRIC7 SYSTEMS, INC</v>
          </cell>
        </row>
        <row r="24">
          <cell r="T24" t="str">
            <v>FIRST INT'L COMPUTER, INC.</v>
          </cell>
        </row>
        <row r="25">
          <cell r="T25" t="str">
            <v>FORMOZA ELECTRONICS GMBH</v>
          </cell>
        </row>
        <row r="26">
          <cell r="T26" t="str">
            <v>FUJITSU LIMITED</v>
          </cell>
        </row>
        <row r="27">
          <cell r="T27" t="str">
            <v>FUJITSU SIEMENS COMPUTER GMBH</v>
          </cell>
        </row>
        <row r="28">
          <cell r="T28" t="str">
            <v>GARBARINO S.A.</v>
          </cell>
        </row>
        <row r="29">
          <cell r="T29" t="str">
            <v>GATEWAY / EMACHINES INC.</v>
          </cell>
        </row>
        <row r="30">
          <cell r="T30" t="str">
            <v>GERICOM AG</v>
          </cell>
        </row>
        <row r="31">
          <cell r="T31" t="str">
            <v>GIGA-BYTE TECHNOLOGY CO., LTD</v>
          </cell>
        </row>
        <row r="32">
          <cell r="T32" t="str">
            <v>GOODWILL ENERGY LTD.</v>
          </cell>
        </row>
        <row r="33">
          <cell r="T33" t="str">
            <v>GOOGLE INC.</v>
          </cell>
        </row>
        <row r="34">
          <cell r="T34" t="str">
            <v>GUANGZHOU PCI GROUP CO LTD</v>
          </cell>
        </row>
        <row r="35">
          <cell r="T35" t="str">
            <v>HCL INFOSYSTEMS LTD</v>
          </cell>
        </row>
        <row r="36">
          <cell r="T36" t="str">
            <v>HEWLETT PACKARD</v>
          </cell>
        </row>
        <row r="37">
          <cell r="T37" t="str">
            <v>HON HAI PRECISION INDUSTRY CO LTD.</v>
          </cell>
        </row>
        <row r="38">
          <cell r="T38" t="str">
            <v>HT SYSTEMS LLC</v>
          </cell>
        </row>
        <row r="39">
          <cell r="T39" t="str">
            <v>HYRICAN INFORMATIONSSYSTEME AG</v>
          </cell>
        </row>
        <row r="40">
          <cell r="T40" t="str">
            <v>IBM CORPORATION</v>
          </cell>
        </row>
        <row r="41">
          <cell r="T41" t="str">
            <v>INVENTEC CORPORATION</v>
          </cell>
        </row>
        <row r="42">
          <cell r="T42" t="str">
            <v>IQON TECHNOLOGIES LIMITED</v>
          </cell>
        </row>
        <row r="43">
          <cell r="T43" t="str">
            <v>ITAUTEC AMERICA, INC</v>
          </cell>
        </row>
        <row r="44">
          <cell r="T44" t="str">
            <v>IWILL USA</v>
          </cell>
        </row>
        <row r="45">
          <cell r="T45" t="str">
            <v>JOOYONTECH CO., LTD</v>
          </cell>
        </row>
        <row r="46">
          <cell r="T46" t="str">
            <v>LEF ARGENTINA S.A.</v>
          </cell>
        </row>
        <row r="47">
          <cell r="T47" t="str">
            <v>LENOVO COMPUTER SYSTEM LTD PARENT</v>
          </cell>
        </row>
        <row r="48">
          <cell r="T48" t="str">
            <v>LEVI INTERNATIONAL A.S.</v>
          </cell>
        </row>
        <row r="49">
          <cell r="T49" t="str">
            <v>LG WORLDWIDE</v>
          </cell>
        </row>
        <row r="50">
          <cell r="T50" t="str">
            <v>LINUX NETWORX</v>
          </cell>
        </row>
        <row r="51">
          <cell r="T51" t="str">
            <v>LINUX NETWORX</v>
          </cell>
        </row>
        <row r="52">
          <cell r="T52" t="str">
            <v>LION ELECTRONICS INTERNATIONAL</v>
          </cell>
        </row>
        <row r="53">
          <cell r="T53" t="str">
            <v>LME CORPORATE</v>
          </cell>
        </row>
        <row r="54">
          <cell r="T54" t="str">
            <v>LOGICAN TECHNOLOGIES INC.</v>
          </cell>
        </row>
        <row r="55">
          <cell r="T55" t="str">
            <v>MAXDATA SYSTEME GmbH</v>
          </cell>
        </row>
        <row r="56">
          <cell r="T56" t="str">
            <v>McKINNON MICRO DISTRIBUTING</v>
          </cell>
        </row>
        <row r="57">
          <cell r="T57" t="str">
            <v>MEDION AG</v>
          </cell>
        </row>
        <row r="58">
          <cell r="T58" t="str">
            <v>MESH COMPUTERS PLC</v>
          </cell>
        </row>
        <row r="59">
          <cell r="T59" t="str">
            <v>MICRO-STAR INT'L CO., LTD.</v>
          </cell>
        </row>
        <row r="60">
          <cell r="T60" t="str">
            <v>MITAC INTERNATIONAL CORPORATION</v>
          </cell>
        </row>
        <row r="61">
          <cell r="T61" t="str">
            <v>MONARCH COMPUTER SYSTEMS</v>
          </cell>
        </row>
        <row r="62">
          <cell r="T62" t="str">
            <v>NEC COMPUTERS INTERNATIONAL BV</v>
          </cell>
        </row>
        <row r="63">
          <cell r="T63" t="str">
            <v>NEC WORLD WIDE</v>
          </cell>
        </row>
        <row r="64">
          <cell r="T64" t="str">
            <v>NETWORK APPLIANCE</v>
          </cell>
        </row>
        <row r="65">
          <cell r="T65" t="str">
            <v>NEW TREE S.A.  ARGENTINA</v>
          </cell>
        </row>
        <row r="66">
          <cell r="T66" t="str">
            <v>NOVADATA SIST. E COMPUTADORES S/A</v>
          </cell>
        </row>
        <row r="67">
          <cell r="T67" t="str">
            <v>NTT SYSTEM LTD</v>
          </cell>
        </row>
        <row r="68">
          <cell r="T68" t="str">
            <v>OLIDATA SPA</v>
          </cell>
        </row>
        <row r="69">
          <cell r="T69" t="str">
            <v>PCS TECHNOLOGY LTD</v>
          </cell>
        </row>
        <row r="70">
          <cell r="T70" t="str">
            <v>QUANTA COMPUTER INC.</v>
          </cell>
        </row>
        <row r="71">
          <cell r="T71" t="str">
            <v>SAMSUNG ELECTRONICS CO., LTD.</v>
          </cell>
        </row>
        <row r="72">
          <cell r="T72" t="str">
            <v>SHENZHEN HASEE</v>
          </cell>
        </row>
        <row r="73">
          <cell r="T73" t="str">
            <v>SHUTTLE INC.</v>
          </cell>
        </row>
        <row r="74">
          <cell r="T74" t="str">
            <v>SICSA</v>
          </cell>
        </row>
        <row r="75">
          <cell r="T75" t="str">
            <v>SIEMENS AG</v>
          </cell>
        </row>
        <row r="76">
          <cell r="T76" t="str">
            <v>SKY COMPUTER EUROPE</v>
          </cell>
        </row>
        <row r="77">
          <cell r="T77" t="str">
            <v>SR AMERICA, LLC</v>
          </cell>
        </row>
        <row r="78">
          <cell r="T78" t="str">
            <v>STAR/MIC IMPORT (MIAMI TO BRAZIL)</v>
          </cell>
        </row>
        <row r="79">
          <cell r="T79" t="str">
            <v>SUMAYA TECH. CHILE</v>
          </cell>
        </row>
        <row r="80">
          <cell r="T80" t="str">
            <v>SUN MICROSYSTEMS</v>
          </cell>
        </row>
        <row r="81">
          <cell r="T81" t="str">
            <v>SUPER MICRO</v>
          </cell>
        </row>
        <row r="82">
          <cell r="T82" t="str">
            <v>SUPERCOM CA LTD.</v>
          </cell>
        </row>
        <row r="83">
          <cell r="T83" t="str">
            <v>TIGER DIRECT, INC.</v>
          </cell>
        </row>
        <row r="84">
          <cell r="T84" t="str">
            <v>TOSHIBA AMERICA CONSUMER PROD INC</v>
          </cell>
        </row>
        <row r="85">
          <cell r="T85" t="str">
            <v>TRANSTEC AG</v>
          </cell>
        </row>
        <row r="86">
          <cell r="T86" t="str">
            <v>TRIGEM COMPUTER INC.</v>
          </cell>
        </row>
        <row r="87">
          <cell r="T87" t="str">
            <v>TRONIC INTERNATIONAL PTE LTD</v>
          </cell>
        </row>
        <row r="88">
          <cell r="T88" t="str">
            <v>TSINGHUA TONGFANG CO LTD</v>
          </cell>
        </row>
        <row r="89">
          <cell r="T89" t="str">
            <v>TWINHEAD INTERNATIONAL CORP.</v>
          </cell>
        </row>
        <row r="90">
          <cell r="T90" t="str">
            <v>UNIKA</v>
          </cell>
        </row>
        <row r="91">
          <cell r="T91" t="str">
            <v>UNIWIDE TECHNOLOGIES INC.</v>
          </cell>
        </row>
        <row r="92">
          <cell r="T92" t="str">
            <v>UNIWILL COMPUTER CORP</v>
          </cell>
        </row>
        <row r="93">
          <cell r="T93" t="str">
            <v>VERARI (WAS RACKSAVER,CHG'D 9/3/04)</v>
          </cell>
        </row>
        <row r="94">
          <cell r="T94" t="str">
            <v>WIPRO LIMITED</v>
          </cell>
        </row>
        <row r="95">
          <cell r="T95" t="str">
            <v>WISTRON</v>
          </cell>
        </row>
        <row r="96">
          <cell r="T96" t="str">
            <v>WORTMANN AG</v>
          </cell>
        </row>
        <row r="97">
          <cell r="T97" t="str">
            <v>ZENITH COMPUTERS LIMITED</v>
          </cell>
        </row>
        <row r="98">
          <cell r="T98" t="str">
            <v>ZT GROUP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Line items - Aug (2)"/>
      <sheetName val="Cycling Line items - Aug (2)"/>
      <sheetName val="Dropdown"/>
      <sheetName val="Regional Reclass Matrix"/>
      <sheetName val="Cycling Initiation &amp; Activation"/>
      <sheetName val="MS Initiation &amp; Activation"/>
      <sheetName val="Cost Center totals"/>
      <sheetName val="MS Line items - JAN"/>
      <sheetName val="Cycling Line items - JAN"/>
      <sheetName val="MS Line items - FEB"/>
      <sheetName val="Cycling Line items - FEB"/>
      <sheetName val="MS Line items - Mar"/>
      <sheetName val="Cycling Line items - Mar"/>
      <sheetName val="MS Line items - Apr"/>
      <sheetName val="Cycling Line items - Apr"/>
      <sheetName val="Cycling Line items - May"/>
      <sheetName val="MS Line items - May"/>
      <sheetName val="Cycling Line items - June"/>
      <sheetName val="MS Line items - June"/>
      <sheetName val="Cycling Line items - July"/>
      <sheetName val="MS Line items - July"/>
      <sheetName val="Cycling Line items - July (fin)"/>
      <sheetName val="Sheet1"/>
      <sheetName val="MS Line items - July (fin)"/>
      <sheetName val="MS Line items - Aug (fin)"/>
      <sheetName val="Cycling Line items - Aug (fin)"/>
      <sheetName val="Cy compare"/>
      <sheetName val="MS Line items - Aug (fin) (2)"/>
      <sheetName val="MS Line items - Sep"/>
      <sheetName val="Cycling Line items - Sep"/>
      <sheetName val="MS Line items - Oct"/>
      <sheetName val="Cycling Line items - Oct"/>
    </sheetNames>
    <sheetDataSet>
      <sheetData sheetId="0" refreshError="1"/>
      <sheetData sheetId="1" refreshError="1"/>
      <sheetData sheetId="2">
        <row r="2">
          <cell r="B2" t="str">
            <v>Cycling Initiation</v>
          </cell>
        </row>
        <row r="3">
          <cell r="B3" t="str">
            <v>Cycling Activation</v>
          </cell>
        </row>
        <row r="4">
          <cell r="B4" t="str">
            <v>Trek Initiation</v>
          </cell>
        </row>
        <row r="5">
          <cell r="B5" t="str">
            <v>Trek Activation</v>
          </cell>
        </row>
        <row r="6">
          <cell r="B6" t="str">
            <v>ACL Initiation</v>
          </cell>
        </row>
        <row r="7">
          <cell r="B7" t="str">
            <v>ACL Activation</v>
          </cell>
        </row>
        <row r="8">
          <cell r="B8" t="str">
            <v>LiveStrong</v>
          </cell>
        </row>
        <row r="9">
          <cell r="B9" t="str">
            <v>Other</v>
          </cell>
        </row>
        <row r="10">
          <cell r="B10" t="str">
            <v>Functional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Apple"/>
      <sheetName val="IBM &amp; INTEL"/>
      <sheetName val="Acer"/>
      <sheetName val="Gateway"/>
      <sheetName val="FSC &amp; Medion &amp; Hitachi"/>
      <sheetName val="NEC"/>
      <sheetName val="Sun &amp; Super"/>
      <sheetName val="Dell"/>
      <sheetName val="Lenovo"/>
      <sheetName val="HP"/>
      <sheetName val="Founder"/>
    </sheetNames>
    <sheetDataSet>
      <sheetData sheetId="0">
        <row r="2">
          <cell r="A2" t="str">
            <v>ABBOUD TRADING INC.</v>
          </cell>
          <cell r="I2" t="str">
            <v>100-419042</v>
          </cell>
        </row>
        <row r="3">
          <cell r="A3" t="str">
            <v>ACER INCORPORATED</v>
          </cell>
          <cell r="I3" t="str">
            <v>100-419050</v>
          </cell>
        </row>
        <row r="4">
          <cell r="A4" t="str">
            <v>ACTEBIS INTERN. DISTRIBUTION GMBH</v>
          </cell>
          <cell r="I4" t="str">
            <v>100-419051</v>
          </cell>
        </row>
        <row r="5">
          <cell r="A5" t="str">
            <v>ACTION SP. Z O.O.</v>
          </cell>
          <cell r="I5" t="str">
            <v>100-421035</v>
          </cell>
        </row>
        <row r="6">
          <cell r="A6" t="str">
            <v>AGRIZZI ENTERPRISES</v>
          </cell>
          <cell r="I6" t="str">
            <v>100-421036</v>
          </cell>
        </row>
        <row r="7">
          <cell r="A7" t="str">
            <v>AIB</v>
          </cell>
          <cell r="I7" t="str">
            <v>100-421037</v>
          </cell>
        </row>
        <row r="8">
          <cell r="A8" t="str">
            <v>AIROLDI-AIR COMPUTERS</v>
          </cell>
          <cell r="I8" t="str">
            <v>100-435002</v>
          </cell>
        </row>
        <row r="9">
          <cell r="A9" t="str">
            <v>ALCATEL WORLD WIDE</v>
          </cell>
          <cell r="I9" t="str">
            <v>100-435003</v>
          </cell>
        </row>
        <row r="10">
          <cell r="A10" t="str">
            <v>ALL NATIONS COM. EXT. LTDA</v>
          </cell>
          <cell r="I10" t="str">
            <v>100-435050</v>
          </cell>
        </row>
        <row r="11">
          <cell r="A11" t="str">
            <v>ALLIED TELESYN INTERNATIONAL</v>
          </cell>
          <cell r="I11" t="str">
            <v>100-435057</v>
          </cell>
        </row>
        <row r="12">
          <cell r="A12" t="str">
            <v>ALLPLUS/ ALCATEIA</v>
          </cell>
          <cell r="I12" t="str">
            <v>100-435058</v>
          </cell>
        </row>
        <row r="13">
          <cell r="A13" t="str">
            <v>ALMASA IT DISTRIBUTION FZCO</v>
          </cell>
          <cell r="I13" t="str">
            <v>100-435059</v>
          </cell>
        </row>
        <row r="14">
          <cell r="A14" t="str">
            <v>ALTHON</v>
          </cell>
          <cell r="I14" t="str">
            <v>100-435060</v>
          </cell>
        </row>
        <row r="15">
          <cell r="A15" t="str">
            <v>APPLE COMPUTER INC.</v>
          </cell>
          <cell r="I15" t="str">
            <v>100-435061</v>
          </cell>
        </row>
        <row r="16">
          <cell r="A16" t="str">
            <v>ARIMA COMPUTER CORP.</v>
          </cell>
          <cell r="I16" t="str">
            <v>100-435063</v>
          </cell>
        </row>
        <row r="17">
          <cell r="A17" t="str">
            <v>ARROW WORLDWIDE</v>
          </cell>
          <cell r="I17" t="str">
            <v>100-435064</v>
          </cell>
        </row>
        <row r="18">
          <cell r="A18" t="str">
            <v>ASI</v>
          </cell>
          <cell r="I18" t="str">
            <v>100-435065</v>
          </cell>
        </row>
        <row r="19">
          <cell r="A19" t="str">
            <v>ASIAROCK</v>
          </cell>
          <cell r="I19" t="str">
            <v>100-435067</v>
          </cell>
        </row>
        <row r="20">
          <cell r="A20" t="str">
            <v>ASK CORPORATION</v>
          </cell>
          <cell r="I20" t="str">
            <v>100-435068</v>
          </cell>
        </row>
        <row r="21">
          <cell r="A21" t="str">
            <v>ASK TECHNOLOGY</v>
          </cell>
          <cell r="I21" t="str">
            <v>100-435101</v>
          </cell>
        </row>
        <row r="22">
          <cell r="A22" t="str">
            <v>ASUSTEK COMPUTER INC.</v>
          </cell>
          <cell r="I22" t="str">
            <v>100-435201</v>
          </cell>
        </row>
        <row r="23">
          <cell r="A23" t="str">
            <v>ATI.COM</v>
          </cell>
          <cell r="I23" t="str">
            <v>100-435236</v>
          </cell>
        </row>
        <row r="24">
          <cell r="A24" t="str">
            <v>AVAYA COMMUNICATION</v>
          </cell>
          <cell r="I24" t="str">
            <v>100-435303</v>
          </cell>
        </row>
        <row r="25">
          <cell r="A25" t="str">
            <v>AVNET GROUP</v>
          </cell>
          <cell r="I25" t="str">
            <v>100-435307</v>
          </cell>
        </row>
        <row r="26">
          <cell r="A26" t="str">
            <v>AZTECH SYSTEM</v>
          </cell>
          <cell r="I26" t="str">
            <v>100-435317</v>
          </cell>
        </row>
        <row r="27">
          <cell r="A27" t="str">
            <v>BARCO MEDICAL IMAGING SYSTEMS</v>
          </cell>
          <cell r="I27" t="str">
            <v>100-435323</v>
          </cell>
        </row>
        <row r="28">
          <cell r="A28" t="str">
            <v>BELL MICROPRODUCTS</v>
          </cell>
          <cell r="I28" t="str">
            <v>100-435338</v>
          </cell>
        </row>
        <row r="29">
          <cell r="A29" t="str">
            <v>BenQ MOBILE GMBH &amp; CO. OHG</v>
          </cell>
          <cell r="I29" t="str">
            <v>100-435400</v>
          </cell>
        </row>
        <row r="30">
          <cell r="A30" t="str">
            <v>BEST BUY</v>
          </cell>
          <cell r="I30" t="str">
            <v>100-435403</v>
          </cell>
        </row>
        <row r="31">
          <cell r="A31" t="str">
            <v>BEST DATA PRODUCTS, INC.</v>
          </cell>
          <cell r="I31" t="str">
            <v>100-435405</v>
          </cell>
        </row>
        <row r="32">
          <cell r="A32" t="str">
            <v>BIOSTAR MICROTECH INT'L CORP</v>
          </cell>
          <cell r="I32" t="str">
            <v>100-435408</v>
          </cell>
        </row>
        <row r="33">
          <cell r="A33" t="str">
            <v>BNF INTERNATIONAL PTE LTD</v>
          </cell>
          <cell r="I33" t="str">
            <v>100-435410</v>
          </cell>
        </row>
        <row r="34">
          <cell r="A34" t="str">
            <v>BOGAZICI BILGISAYAR TICARET VE</v>
          </cell>
          <cell r="I34" t="str">
            <v>100-435418</v>
          </cell>
        </row>
        <row r="35">
          <cell r="A35" t="str">
            <v>BRIGHTSTAR CORPORATION</v>
          </cell>
          <cell r="I35" t="str">
            <v>100-435422</v>
          </cell>
        </row>
        <row r="36">
          <cell r="A36" t="str">
            <v>CAE, INC</v>
          </cell>
          <cell r="I36" t="str">
            <v>100-435424</v>
          </cell>
        </row>
        <row r="37">
          <cell r="A37" t="str">
            <v>CDC POINT SPA</v>
          </cell>
          <cell r="I37" t="str">
            <v>100-435427</v>
          </cell>
        </row>
        <row r="38">
          <cell r="A38" t="str">
            <v>CDI</v>
          </cell>
          <cell r="I38" t="str">
            <v>100-435501</v>
          </cell>
        </row>
        <row r="39">
          <cell r="A39" t="str">
            <v>Ceterus (THRU SCI)</v>
          </cell>
          <cell r="I39" t="str">
            <v>100-435502</v>
          </cell>
        </row>
        <row r="40">
          <cell r="A40" t="str">
            <v>CFD SALES INC</v>
          </cell>
          <cell r="I40" t="str">
            <v>100-435509</v>
          </cell>
        </row>
        <row r="41">
          <cell r="A41" t="str">
            <v>CHANNEL DISTRIBUTION LIMITED</v>
          </cell>
          <cell r="I41" t="str">
            <v>100-435510</v>
          </cell>
        </row>
        <row r="42">
          <cell r="A42" t="str">
            <v>CHILIGREEN COMPUTER GMBH AUSTRIA</v>
          </cell>
          <cell r="I42" t="str">
            <v>100-435511</v>
          </cell>
        </row>
        <row r="43">
          <cell r="A43" t="str">
            <v>CISCO SYSTEMS INC.</v>
          </cell>
          <cell r="I43" t="str">
            <v>100-435513</v>
          </cell>
        </row>
        <row r="44">
          <cell r="A44" t="str">
            <v>CLUB 3D B.V.</v>
          </cell>
          <cell r="I44" t="str">
            <v>100-435516</v>
          </cell>
        </row>
        <row r="45">
          <cell r="A45" t="str">
            <v>COLORGRAPHIC COMMUNICATION CORP.</v>
          </cell>
          <cell r="I45" t="str">
            <v>100-435517</v>
          </cell>
        </row>
        <row r="46">
          <cell r="A46" t="str">
            <v>COMPULAB LTD</v>
          </cell>
          <cell r="I46" t="str">
            <v>100-435519</v>
          </cell>
        </row>
        <row r="47">
          <cell r="A47" t="str">
            <v>CONVERGE</v>
          </cell>
          <cell r="I47" t="str">
            <v>100-435526</v>
          </cell>
        </row>
        <row r="48">
          <cell r="A48" t="str">
            <v>CRAY INC.</v>
          </cell>
          <cell r="I48" t="str">
            <v>100-435601</v>
          </cell>
        </row>
        <row r="49">
          <cell r="A49" t="str">
            <v>D &amp; H DISTRIBUTING CO.-04100</v>
          </cell>
          <cell r="I49" t="str">
            <v>100-435604</v>
          </cell>
        </row>
        <row r="50">
          <cell r="A50" t="str">
            <v>DALSA</v>
          </cell>
          <cell r="I50" t="str">
            <v>100-435607</v>
          </cell>
        </row>
        <row r="51">
          <cell r="A51" t="str">
            <v>DATA DISPLAY</v>
          </cell>
          <cell r="I51" t="str">
            <v>100-435608</v>
          </cell>
        </row>
        <row r="52">
          <cell r="A52" t="str">
            <v>DELL GRANDPARENT</v>
          </cell>
          <cell r="I52" t="str">
            <v>100-435609</v>
          </cell>
        </row>
        <row r="53">
          <cell r="A53" t="str">
            <v>DIGIMEDIA TECHNOLOGY CO LTD</v>
          </cell>
          <cell r="I53" t="str">
            <v>100-435703</v>
          </cell>
        </row>
        <row r="54">
          <cell r="A54" t="str">
            <v>DIGITAL CHINA TECHNOLOGY LTD</v>
          </cell>
          <cell r="I54" t="str">
            <v>100-435705</v>
          </cell>
        </row>
        <row r="55">
          <cell r="A55" t="str">
            <v>DSG INTERNATIONAL PLC</v>
          </cell>
          <cell r="I55" t="str">
            <v>100-435712</v>
          </cell>
        </row>
        <row r="56">
          <cell r="A56" t="str">
            <v>EBV ELEKTRONIK VERTRIEBS GMBH</v>
          </cell>
          <cell r="I56" t="str">
            <v>100-435714</v>
          </cell>
        </row>
        <row r="57">
          <cell r="A57" t="str">
            <v>ECHOSTAR TECHNOLOGIES CORPORATION</v>
          </cell>
          <cell r="I57" t="str">
            <v>100-435716</v>
          </cell>
        </row>
        <row r="58">
          <cell r="A58" t="str">
            <v>EDOM TECHNOLOGY CO.LTD</v>
          </cell>
          <cell r="I58" t="str">
            <v>100-435721</v>
          </cell>
        </row>
        <row r="59">
          <cell r="A59" t="str">
            <v>EGENERA</v>
          </cell>
          <cell r="I59" t="str">
            <v>100-435722</v>
          </cell>
        </row>
        <row r="60">
          <cell r="A60" t="str">
            <v>ELGATO SYSTEMS LLC</v>
          </cell>
          <cell r="I60" t="str">
            <v>100-435725</v>
          </cell>
        </row>
        <row r="61">
          <cell r="A61" t="str">
            <v>ELITE COMP. SYS. WORLDWIDE</v>
          </cell>
          <cell r="I61" t="str">
            <v>100-435726</v>
          </cell>
        </row>
        <row r="62">
          <cell r="A62" t="str">
            <v>EPIVALLEY CO.LTD</v>
          </cell>
          <cell r="I62" t="str">
            <v>100-435731</v>
          </cell>
        </row>
        <row r="63">
          <cell r="A63" t="str">
            <v>EPSON</v>
          </cell>
          <cell r="I63" t="str">
            <v>100-435732</v>
          </cell>
        </row>
        <row r="64">
          <cell r="A64" t="str">
            <v>E-SLIM KOREA INC.</v>
          </cell>
          <cell r="I64" t="str">
            <v>100-435800</v>
          </cell>
        </row>
        <row r="65">
          <cell r="A65" t="str">
            <v>ESPRINET SPA</v>
          </cell>
          <cell r="I65" t="str">
            <v>100-435801</v>
          </cell>
        </row>
        <row r="66">
          <cell r="A66" t="str">
            <v>EXCIMER DM S.A.</v>
          </cell>
          <cell r="I66" t="str">
            <v>100-435803</v>
          </cell>
        </row>
        <row r="67">
          <cell r="A67" t="str">
            <v>EXXACT CORPORATION</v>
          </cell>
          <cell r="I67" t="str">
            <v>100-435804</v>
          </cell>
        </row>
        <row r="68">
          <cell r="A68" t="str">
            <v>FIRST INT'L COMPUTER, INC.</v>
          </cell>
          <cell r="I68" t="str">
            <v>100-435805</v>
          </cell>
        </row>
        <row r="69">
          <cell r="A69" t="str">
            <v>FLEXTRONICS INT'L USA, INC</v>
          </cell>
          <cell r="I69" t="str">
            <v>100-435806</v>
          </cell>
        </row>
        <row r="70">
          <cell r="A70" t="str">
            <v>FORMOZA ELECTRONICS GMBH</v>
          </cell>
          <cell r="I70" t="str">
            <v>100-435821</v>
          </cell>
        </row>
        <row r="71">
          <cell r="A71" t="str">
            <v>FORTINET (THRU SOLECTRON)</v>
          </cell>
          <cell r="I71" t="str">
            <v>100-435827</v>
          </cell>
        </row>
        <row r="72">
          <cell r="A72" t="str">
            <v>FRY'S ELECTRONICS</v>
          </cell>
          <cell r="I72" t="str">
            <v>100-435829</v>
          </cell>
        </row>
        <row r="73">
          <cell r="A73" t="str">
            <v>FUJITSU LIMITED</v>
          </cell>
          <cell r="I73" t="str">
            <v>100-435834</v>
          </cell>
        </row>
        <row r="74">
          <cell r="A74" t="str">
            <v>FUJITSU SIEMENS COMPUTER GMBH</v>
          </cell>
          <cell r="I74" t="str">
            <v>100-435835</v>
          </cell>
        </row>
        <row r="75">
          <cell r="A75" t="str">
            <v>FUTURE ELECTRONICS CORP</v>
          </cell>
          <cell r="I75" t="str">
            <v>100-435841</v>
          </cell>
        </row>
        <row r="76">
          <cell r="A76" t="str">
            <v>GARBARINO S.A.</v>
          </cell>
          <cell r="I76" t="str">
            <v>100-435843</v>
          </cell>
        </row>
        <row r="77">
          <cell r="A77" t="str">
            <v>GATEWAY / EMACHINES INC.</v>
          </cell>
          <cell r="I77" t="str">
            <v>100-435846</v>
          </cell>
        </row>
        <row r="78">
          <cell r="A78" t="str">
            <v>GE</v>
          </cell>
          <cell r="I78" t="str">
            <v>100-435848</v>
          </cell>
        </row>
        <row r="79">
          <cell r="A79" t="str">
            <v>GIGA-BYTE TECHNOLOGY CO., LTD</v>
          </cell>
          <cell r="I79" t="str">
            <v>100-435851</v>
          </cell>
        </row>
        <row r="80">
          <cell r="A80" t="str">
            <v>GNT FINLAND OY</v>
          </cell>
          <cell r="I80" t="str">
            <v>100-435852</v>
          </cell>
        </row>
        <row r="81">
          <cell r="A81" t="str">
            <v>GOODWILL ENERGY LTD.</v>
          </cell>
          <cell r="I81" t="str">
            <v>100-435853</v>
          </cell>
        </row>
        <row r="82">
          <cell r="A82" t="str">
            <v>GOOGLE INC.</v>
          </cell>
          <cell r="I82" t="str">
            <v>100-435854</v>
          </cell>
        </row>
        <row r="83">
          <cell r="A83" t="str">
            <v>HAIER INTERNATIONAL (HK)LIMITED</v>
          </cell>
          <cell r="I83" t="str">
            <v>100-435856</v>
          </cell>
        </row>
        <row r="84">
          <cell r="A84" t="str">
            <v>HAKUTO CO LTD</v>
          </cell>
          <cell r="I84" t="str">
            <v>100-435857</v>
          </cell>
        </row>
        <row r="85">
          <cell r="A85" t="str">
            <v>HARTCO LIMITED PARTNERSHIP</v>
          </cell>
          <cell r="I85" t="str">
            <v>100-435859</v>
          </cell>
        </row>
        <row r="86">
          <cell r="A86" t="str">
            <v>HCL INFOSYSTEMS LTD</v>
          </cell>
          <cell r="I86" t="str">
            <v>100-435900</v>
          </cell>
        </row>
        <row r="87">
          <cell r="A87" t="str">
            <v>HEDY HOLDING CO.,LTD</v>
          </cell>
          <cell r="I87" t="str">
            <v>100-435901</v>
          </cell>
        </row>
        <row r="88">
          <cell r="A88" t="str">
            <v>HEWLETT PACKARD (HP)</v>
          </cell>
          <cell r="I88" t="str">
            <v>100-435902</v>
          </cell>
        </row>
        <row r="89">
          <cell r="A89" t="str">
            <v>HIGH TECH COMPUTER CORP</v>
          </cell>
          <cell r="I89" t="str">
            <v>100-435905</v>
          </cell>
        </row>
        <row r="90">
          <cell r="A90" t="str">
            <v>HIGHTECH INFORMATION SYSTEM LIMITED</v>
          </cell>
          <cell r="I90" t="str">
            <v>100-435906</v>
          </cell>
        </row>
        <row r="91">
          <cell r="A91" t="str">
            <v>HITACHI, LTD</v>
          </cell>
          <cell r="I91" t="str">
            <v>100-435908</v>
          </cell>
        </row>
        <row r="92">
          <cell r="A92" t="str">
            <v>HON HAI PRECISION INDUSTRY CO LTD.</v>
          </cell>
          <cell r="I92" t="str">
            <v>100-435909</v>
          </cell>
        </row>
        <row r="93">
          <cell r="A93" t="str">
            <v>HONGFUTAI PRECISION ELECTRONS</v>
          </cell>
          <cell r="I93" t="str">
            <v>100-435918</v>
          </cell>
        </row>
        <row r="94">
          <cell r="A94" t="str">
            <v>HT SYSTEMS LLC</v>
          </cell>
          <cell r="I94" t="str">
            <v>100-435919</v>
          </cell>
        </row>
        <row r="95">
          <cell r="A95" t="str">
            <v>HYRICAN INFORMATIONSSYSTEME AG</v>
          </cell>
          <cell r="I95" t="str">
            <v>100-435923</v>
          </cell>
        </row>
        <row r="96">
          <cell r="A96" t="str">
            <v>IBM CORPORATION</v>
          </cell>
          <cell r="I96" t="str">
            <v>100-435924</v>
          </cell>
        </row>
        <row r="97">
          <cell r="A97" t="str">
            <v>INCOM S.A.</v>
          </cell>
          <cell r="I97" t="str">
            <v>100-435925</v>
          </cell>
        </row>
        <row r="98">
          <cell r="A98" t="str">
            <v>INFO-TEK CORPORATION</v>
          </cell>
          <cell r="I98" t="str">
            <v>100-436006</v>
          </cell>
        </row>
        <row r="99">
          <cell r="A99" t="str">
            <v>INGRAM MICRO WORLDWIDE</v>
          </cell>
          <cell r="I99" t="str">
            <v>100-436007</v>
          </cell>
        </row>
        <row r="100">
          <cell r="A100" t="str">
            <v>INTCOMEX</v>
          </cell>
          <cell r="I100" t="str">
            <v>100-436009</v>
          </cell>
        </row>
        <row r="101">
          <cell r="A101" t="str">
            <v>INTEL CORPORATION</v>
          </cell>
          <cell r="I101" t="str">
            <v>100-436011</v>
          </cell>
        </row>
        <row r="102">
          <cell r="A102" t="str">
            <v>INTERNATIONAL GAME TECHNOLOGY</v>
          </cell>
          <cell r="I102" t="str">
            <v>100-436012</v>
          </cell>
        </row>
        <row r="103">
          <cell r="A103" t="str">
            <v>INTRACO TECHNOLOGY PTE LTD</v>
          </cell>
          <cell r="I103" t="str">
            <v>100-436013</v>
          </cell>
        </row>
        <row r="104">
          <cell r="A104" t="str">
            <v>INVENTEC CORPORATION</v>
          </cell>
          <cell r="I104" t="str">
            <v>100-436014</v>
          </cell>
        </row>
        <row r="105">
          <cell r="A105" t="str">
            <v>ISA HARDWARE</v>
          </cell>
          <cell r="I105" t="str">
            <v>100-436016</v>
          </cell>
        </row>
        <row r="106">
          <cell r="A106" t="str">
            <v>ITAUTEC AMERICA, INC</v>
          </cell>
          <cell r="I106" t="str">
            <v>100-437010</v>
          </cell>
        </row>
        <row r="107">
          <cell r="A107" t="str">
            <v>ITRONIX CORPORATION</v>
          </cell>
          <cell r="I107" t="str">
            <v>100-437100</v>
          </cell>
        </row>
        <row r="108">
          <cell r="A108" t="str">
            <v>JAY WAVE INC.</v>
          </cell>
          <cell r="I108" t="str">
            <v>100-437101</v>
          </cell>
        </row>
        <row r="109">
          <cell r="A109" t="str">
            <v>JC HYUN SYSTEMS, INC</v>
          </cell>
          <cell r="I109" t="str">
            <v>100-437105</v>
          </cell>
        </row>
        <row r="110">
          <cell r="A110" t="str">
            <v>JET WAY INFORMATION COMPANY</v>
          </cell>
          <cell r="I110" t="str">
            <v>100-437106</v>
          </cell>
        </row>
        <row r="111">
          <cell r="A111" t="str">
            <v>JOOYONTECH CO., LTD</v>
          </cell>
          <cell r="I111" t="str">
            <v>100-437107</v>
          </cell>
        </row>
        <row r="112">
          <cell r="A112" t="str">
            <v>JUNIPER (THRU SUBCON)</v>
          </cell>
          <cell r="I112" t="str">
            <v>100-437108</v>
          </cell>
        </row>
        <row r="113">
          <cell r="A113" t="str">
            <v>JUPITER SYSTEMS INC.</v>
          </cell>
          <cell r="I113" t="str">
            <v>100-437116</v>
          </cell>
        </row>
        <row r="114">
          <cell r="A114" t="str">
            <v>KAGA ELECTRONICS CO.LTD</v>
          </cell>
          <cell r="I114" t="str">
            <v>100-437117</v>
          </cell>
        </row>
        <row r="115">
          <cell r="A115" t="str">
            <v>KAPOK COMPUTER (KUN-SHAN) CO LTD</v>
          </cell>
          <cell r="I115" t="str">
            <v>100-437118</v>
          </cell>
        </row>
        <row r="116">
          <cell r="A116" t="str">
            <v>KEALIA, INC</v>
          </cell>
          <cell r="I116" t="str">
            <v>100-437119</v>
          </cell>
        </row>
        <row r="117">
          <cell r="A117" t="str">
            <v>KINGSTON TECHNOLOGY CO., INC.</v>
          </cell>
          <cell r="I117" t="str">
            <v>100-437120</v>
          </cell>
        </row>
        <row r="118">
          <cell r="A118" t="str">
            <v>KOMATSU TRILINK LTD</v>
          </cell>
          <cell r="I118" t="str">
            <v>100-437305</v>
          </cell>
        </row>
        <row r="119">
          <cell r="A119" t="str">
            <v>KONTRON CANADA INC.</v>
          </cell>
          <cell r="I119" t="str">
            <v>100-437307</v>
          </cell>
        </row>
        <row r="120">
          <cell r="A120" t="str">
            <v>LENOVO COMPUTER SYSTEM LTD PARENT</v>
          </cell>
          <cell r="I120" t="str">
            <v>100-437402</v>
          </cell>
        </row>
        <row r="121">
          <cell r="A121" t="str">
            <v>LG WORLDWIDE</v>
          </cell>
          <cell r="I121" t="str">
            <v>100-437403</v>
          </cell>
        </row>
        <row r="122">
          <cell r="A122" t="str">
            <v>LITE-ON OVERSEAS TRADING CO., LTD.</v>
          </cell>
          <cell r="I122" t="str">
            <v>100-437405</v>
          </cell>
        </row>
        <row r="123">
          <cell r="A123" t="str">
            <v>LME CORPORATE</v>
          </cell>
          <cell r="I123" t="str">
            <v>100-437406</v>
          </cell>
        </row>
        <row r="124">
          <cell r="A124" t="str">
            <v>MAN &amp; MACHINE LTD</v>
          </cell>
          <cell r="I124" t="str">
            <v>100-437412</v>
          </cell>
        </row>
        <row r="125">
          <cell r="A125" t="str">
            <v>MARVEL COMPUTER SOLUTIONS LIMITED</v>
          </cell>
          <cell r="I125" t="str">
            <v>100-437509</v>
          </cell>
        </row>
        <row r="126">
          <cell r="A126" t="str">
            <v>MAXDATA SYSTEME GmbH</v>
          </cell>
          <cell r="I126" t="str">
            <v>100-437510</v>
          </cell>
        </row>
        <row r="127">
          <cell r="A127" t="str">
            <v>MEDION AG</v>
          </cell>
          <cell r="I127" t="str">
            <v>100-437513</v>
          </cell>
        </row>
        <row r="128">
          <cell r="A128" t="str">
            <v>MESH COMPUTERS PLC</v>
          </cell>
          <cell r="I128" t="str">
            <v>100-437514</v>
          </cell>
        </row>
        <row r="129">
          <cell r="A129" t="str">
            <v>MICRO ELECTRONICS, INC</v>
          </cell>
          <cell r="I129" t="str">
            <v>100-437516</v>
          </cell>
        </row>
        <row r="130">
          <cell r="A130" t="str">
            <v>MICRO-STAR INT'L CO., LTD.</v>
          </cell>
          <cell r="I130" t="str">
            <v>100-437600</v>
          </cell>
        </row>
        <row r="131">
          <cell r="A131" t="str">
            <v>MICROTEK INC.</v>
          </cell>
          <cell r="I131" t="str">
            <v>100-437601</v>
          </cell>
        </row>
        <row r="132">
          <cell r="A132" t="str">
            <v>MILLENIUM DISTRIBUTION LIMITED</v>
          </cell>
          <cell r="I132" t="str">
            <v>100-437602</v>
          </cell>
        </row>
        <row r="133">
          <cell r="A133" t="str">
            <v>MITAC INTERNATIONAL CORPORATION</v>
          </cell>
          <cell r="I133" t="str">
            <v>100-437604</v>
          </cell>
        </row>
        <row r="134">
          <cell r="A134" t="str">
            <v>MITSUBISHI DIGITAL ELECTRONIC</v>
          </cell>
          <cell r="I134" t="str">
            <v>100-437605</v>
          </cell>
        </row>
        <row r="135">
          <cell r="A135" t="str">
            <v>MODUSLINK CORPORATION</v>
          </cell>
          <cell r="I135" t="str">
            <v>100-437606</v>
          </cell>
        </row>
        <row r="136">
          <cell r="A136" t="str">
            <v>MOTOROLA INC.</v>
          </cell>
          <cell r="I136" t="str">
            <v>100-437700</v>
          </cell>
        </row>
        <row r="137">
          <cell r="A137" t="str">
            <v>MULTIWAVE WWES</v>
          </cell>
          <cell r="I137" t="str">
            <v>100-437750</v>
          </cell>
        </row>
        <row r="138">
          <cell r="A138" t="str">
            <v>NCR CORPORATION</v>
          </cell>
          <cell r="I138" t="str">
            <v>100-437804</v>
          </cell>
        </row>
        <row r="139">
          <cell r="A139" t="str">
            <v>NEC COMPUTERS INTERNATIONAL BV</v>
          </cell>
          <cell r="I139" t="str">
            <v>100-437806</v>
          </cell>
        </row>
        <row r="140">
          <cell r="A140" t="str">
            <v>NEC WORLD WIDE</v>
          </cell>
          <cell r="I140" t="str">
            <v>100-437807</v>
          </cell>
        </row>
        <row r="141">
          <cell r="A141" t="str">
            <v>NEWISYS</v>
          </cell>
          <cell r="I141" t="str">
            <v>100-437808</v>
          </cell>
        </row>
        <row r="142">
          <cell r="A142" t="str">
            <v>NISSHO ELECTRONICS CORP</v>
          </cell>
          <cell r="I142" t="str">
            <v>100-437809</v>
          </cell>
        </row>
        <row r="143">
          <cell r="A143" t="str">
            <v>NOKIA</v>
          </cell>
          <cell r="I143" t="str">
            <v>100-437811</v>
          </cell>
        </row>
        <row r="144">
          <cell r="A144" t="str">
            <v>NORTEL NETWORKS</v>
          </cell>
          <cell r="I144" t="str">
            <v>100-437812</v>
          </cell>
        </row>
        <row r="145">
          <cell r="A145" t="str">
            <v>Not assigned</v>
          </cell>
          <cell r="I145" t="str">
            <v>100-437813</v>
          </cell>
        </row>
        <row r="146">
          <cell r="A146" t="str">
            <v>NXP SEMICONDUCTORS SINGAPORE</v>
          </cell>
          <cell r="I146" t="str">
            <v>100-437902</v>
          </cell>
        </row>
        <row r="147">
          <cell r="A147" t="str">
            <v>OCE PRINTING SYS GMBH</v>
          </cell>
          <cell r="I147" t="str">
            <v>100-437904</v>
          </cell>
        </row>
        <row r="148">
          <cell r="A148" t="str">
            <v>OKAYA</v>
          </cell>
          <cell r="I148" t="str">
            <v>100-437905</v>
          </cell>
        </row>
        <row r="149">
          <cell r="A149" t="str">
            <v>OKTABIT S.A.</v>
          </cell>
          <cell r="I149" t="str">
            <v>100-437907</v>
          </cell>
        </row>
        <row r="150">
          <cell r="A150" t="str">
            <v>OLIDATA SPA</v>
          </cell>
          <cell r="I150" t="str">
            <v>100-437910</v>
          </cell>
        </row>
        <row r="151">
          <cell r="A151" t="str">
            <v>ONE LAPTOP PER CHILD ASSOC.INC.</v>
          </cell>
          <cell r="I151" t="str">
            <v>100-437915</v>
          </cell>
        </row>
        <row r="152">
          <cell r="A152" t="str">
            <v>PACKARD BELL</v>
          </cell>
          <cell r="I152" t="str">
            <v>100-437916</v>
          </cell>
        </row>
        <row r="153">
          <cell r="A153" t="str">
            <v>PALIT</v>
          </cell>
          <cell r="I153" t="str">
            <v>100-437917</v>
          </cell>
        </row>
        <row r="154">
          <cell r="A154" t="str">
            <v>PANASONIC</v>
          </cell>
          <cell r="I154" t="str">
            <v>100-437921</v>
          </cell>
        </row>
        <row r="155">
          <cell r="A155" t="str">
            <v>PC PARTNER LTD.</v>
          </cell>
          <cell r="I155" t="str">
            <v>100-505052</v>
          </cell>
        </row>
        <row r="156">
          <cell r="A156" t="str">
            <v>PCS TECHNOLOGY LTD</v>
          </cell>
          <cell r="I156" t="str">
            <v>100-505066</v>
          </cell>
        </row>
        <row r="157">
          <cell r="A157" t="str">
            <v>PHILIPS, N.V.</v>
          </cell>
          <cell r="I157" t="str">
            <v>100-505074</v>
          </cell>
        </row>
        <row r="158">
          <cell r="A158" t="str">
            <v>PINNACLE MICRO</v>
          </cell>
          <cell r="I158" t="str">
            <v>100-505079</v>
          </cell>
        </row>
        <row r="159">
          <cell r="A159" t="str">
            <v>PLEXUS INTERNATIONAL SALES &amp; LOGIST</v>
          </cell>
          <cell r="I159" t="str">
            <v>100-505082</v>
          </cell>
        </row>
        <row r="160">
          <cell r="A160" t="str">
            <v>POSITIVO INFORMATICA LTDA</v>
          </cell>
          <cell r="I160" t="str">
            <v>100-505083</v>
          </cell>
        </row>
        <row r="161">
          <cell r="A161" t="str">
            <v>POWERDATA GRANDPARENT</v>
          </cell>
          <cell r="I161" t="str">
            <v>100-505084</v>
          </cell>
        </row>
        <row r="162">
          <cell r="A162" t="str">
            <v>PRO-TOPS</v>
          </cell>
          <cell r="I162" t="str">
            <v>100-505086</v>
          </cell>
        </row>
        <row r="163">
          <cell r="A163" t="str">
            <v>QIMONDA AG</v>
          </cell>
          <cell r="I163" t="str">
            <v>100-505090</v>
          </cell>
        </row>
        <row r="164">
          <cell r="A164" t="str">
            <v>QUANTA COMPUTER INC.</v>
          </cell>
          <cell r="I164" t="str">
            <v>100-505092</v>
          </cell>
        </row>
        <row r="165">
          <cell r="A165" t="str">
            <v>R.H.TECHNOLOGIES LTD</v>
          </cell>
          <cell r="I165" t="str">
            <v>100-505096</v>
          </cell>
        </row>
        <row r="166">
          <cell r="A166" t="str">
            <v>RASHI PERIPHERALS PVT. LTD.</v>
          </cell>
          <cell r="I166" t="str">
            <v>100-505098</v>
          </cell>
        </row>
        <row r="167">
          <cell r="A167" t="str">
            <v>RICHPOWER ELECTRONIC DEVICES CO LTD</v>
          </cell>
          <cell r="I167" t="str">
            <v>100-505103</v>
          </cell>
        </row>
        <row r="168">
          <cell r="A168" t="str">
            <v>ROCHESTER ELECTRONICS</v>
          </cell>
          <cell r="I168" t="str">
            <v>100-505105</v>
          </cell>
        </row>
        <row r="169">
          <cell r="A169" t="str">
            <v>SAGITRON S.A. GENERAL DE</v>
          </cell>
          <cell r="I169" t="str">
            <v>100-505106</v>
          </cell>
        </row>
        <row r="170">
          <cell r="A170" t="str">
            <v>SAMSUNG ELECTRONICS CO., LTD.</v>
          </cell>
          <cell r="I170" t="str">
            <v>100-505115</v>
          </cell>
        </row>
        <row r="171">
          <cell r="A171" t="str">
            <v>SaMT CO LTD</v>
          </cell>
          <cell r="I171" t="str">
            <v>100-505116</v>
          </cell>
        </row>
        <row r="172">
          <cell r="A172" t="str">
            <v>SAMTACK</v>
          </cell>
          <cell r="I172" t="str">
            <v>100-505117</v>
          </cell>
        </row>
        <row r="173">
          <cell r="A173" t="str">
            <v>SANYO ELECTRIC</v>
          </cell>
          <cell r="I173" t="str">
            <v>100-505118</v>
          </cell>
        </row>
        <row r="174">
          <cell r="A174" t="str">
            <v>SAPPHIRE</v>
          </cell>
          <cell r="I174" t="str">
            <v>100-505121</v>
          </cell>
        </row>
        <row r="175">
          <cell r="A175" t="str">
            <v>SCHNEIDER DIGITAL</v>
          </cell>
          <cell r="I175" t="str">
            <v>100-505125</v>
          </cell>
        </row>
        <row r="176">
          <cell r="A176" t="str">
            <v>SERVICE SOURCE EUROPE LTD</v>
          </cell>
          <cell r="I176" t="str">
            <v>100-505126</v>
          </cell>
        </row>
        <row r="177">
          <cell r="A177" t="str">
            <v>SHANGHAI FOUNDER TECHNOLOGY</v>
          </cell>
          <cell r="I177" t="str">
            <v>100-505128</v>
          </cell>
        </row>
        <row r="178">
          <cell r="A178" t="str">
            <v>SHARP CORPORATION</v>
          </cell>
          <cell r="I178" t="str">
            <v>100-505130</v>
          </cell>
        </row>
        <row r="179">
          <cell r="A179" t="str">
            <v>SHINDEN HIGHTEX CORP</v>
          </cell>
          <cell r="I179" t="str">
            <v>100-505131</v>
          </cell>
        </row>
        <row r="180">
          <cell r="A180" t="str">
            <v>SHUTTLE INC.</v>
          </cell>
          <cell r="I180" t="str">
            <v>100-505132</v>
          </cell>
        </row>
        <row r="181">
          <cell r="A181" t="str">
            <v>SIEMENS AG</v>
          </cell>
          <cell r="I181" t="str">
            <v>100-505133</v>
          </cell>
        </row>
        <row r="182">
          <cell r="A182" t="str">
            <v>SILICON GRAPHICS INC</v>
          </cell>
          <cell r="I182" t="str">
            <v>100-505134</v>
          </cell>
        </row>
        <row r="183">
          <cell r="A183" t="str">
            <v>SOFTBANK BB CORP.</v>
          </cell>
          <cell r="I183" t="str">
            <v>100-505135</v>
          </cell>
        </row>
        <row r="184">
          <cell r="A184" t="str">
            <v>SOLECTRON CORPORATION</v>
          </cell>
          <cell r="I184" t="str">
            <v>100-505136</v>
          </cell>
        </row>
        <row r="185">
          <cell r="A185" t="str">
            <v>SOLOMON QCE LIMITED</v>
          </cell>
          <cell r="I185" t="str">
            <v>100-505139</v>
          </cell>
        </row>
        <row r="186">
          <cell r="A186" t="str">
            <v>SONY CORP</v>
          </cell>
          <cell r="I186" t="str">
            <v>100-505140</v>
          </cell>
        </row>
        <row r="187">
          <cell r="A187" t="str">
            <v>SUN MICROSYSTEMS</v>
          </cell>
          <cell r="I187" t="str">
            <v>100-505141</v>
          </cell>
        </row>
        <row r="188">
          <cell r="A188" t="str">
            <v>SUPER MICRO</v>
          </cell>
          <cell r="I188" t="str">
            <v>100-505142</v>
          </cell>
        </row>
        <row r="189">
          <cell r="A189" t="str">
            <v>SUPERCOM</v>
          </cell>
          <cell r="I189" t="str">
            <v>100-505143</v>
          </cell>
        </row>
        <row r="190">
          <cell r="A190" t="str">
            <v>SYNNEX</v>
          </cell>
          <cell r="I190" t="str">
            <v>100-505144</v>
          </cell>
        </row>
        <row r="191">
          <cell r="A191" t="str">
            <v>TATUNG CO.</v>
          </cell>
          <cell r="I191" t="str">
            <v>100-505145</v>
          </cell>
        </row>
        <row r="192">
          <cell r="A192" t="str">
            <v>TCL COMPUTER TECHNOLOGY CO., LTD</v>
          </cell>
          <cell r="I192" t="str">
            <v>100-505146</v>
          </cell>
        </row>
        <row r="193">
          <cell r="A193" t="str">
            <v>TECH DATA WORLDWIDE</v>
          </cell>
          <cell r="I193" t="str">
            <v>100-505147</v>
          </cell>
        </row>
        <row r="194">
          <cell r="A194" t="str">
            <v>TECH-COM</v>
          </cell>
          <cell r="I194" t="str">
            <v>100-505148</v>
          </cell>
        </row>
        <row r="195">
          <cell r="A195" t="str">
            <v>TECH-FRONT</v>
          </cell>
          <cell r="I195" t="str">
            <v>100-505149</v>
          </cell>
        </row>
        <row r="196">
          <cell r="A196" t="str">
            <v>TECH-PRO</v>
          </cell>
          <cell r="I196" t="str">
            <v>100-505150</v>
          </cell>
        </row>
        <row r="197">
          <cell r="A197" t="str">
            <v>TEIKON TECNOLOGIA INDUSTRIAL SA</v>
          </cell>
          <cell r="I197" t="str">
            <v>100-505151</v>
          </cell>
        </row>
        <row r="198">
          <cell r="A198" t="str">
            <v>TEKTRON ELECTRONICS (HK) LTD.</v>
          </cell>
          <cell r="I198" t="str">
            <v>100-505152</v>
          </cell>
        </row>
        <row r="199">
          <cell r="A199" t="str">
            <v>TEKTRONIX</v>
          </cell>
          <cell r="I199" t="str">
            <v>100-505153</v>
          </cell>
        </row>
        <row r="200">
          <cell r="A200" t="str">
            <v>TELLABS</v>
          </cell>
          <cell r="I200" t="str">
            <v>100-505155</v>
          </cell>
        </row>
        <row r="201">
          <cell r="A201" t="str">
            <v>TENOVIS GMBH &amp; CO. KG</v>
          </cell>
          <cell r="I201" t="str">
            <v>100-505156</v>
          </cell>
        </row>
        <row r="202">
          <cell r="A202" t="str">
            <v>THEMIS COMPUTER</v>
          </cell>
          <cell r="I202" t="str">
            <v>100-505157</v>
          </cell>
        </row>
        <row r="203">
          <cell r="A203" t="str">
            <v>THOMSON ASIA PACIFIC HOLDINGS PTE</v>
          </cell>
          <cell r="I203" t="str">
            <v>100-505159</v>
          </cell>
        </row>
        <row r="204">
          <cell r="A204" t="str">
            <v>TIVO, INC.</v>
          </cell>
          <cell r="I204" t="str">
            <v>100-505162</v>
          </cell>
        </row>
        <row r="205">
          <cell r="A205" t="str">
            <v>TOKYO ELECTRON DEVICE LTD</v>
          </cell>
          <cell r="I205" t="str">
            <v>100-505170</v>
          </cell>
        </row>
        <row r="206">
          <cell r="A206" t="str">
            <v>TONGFANG</v>
          </cell>
          <cell r="I206" t="str">
            <v>100-505171</v>
          </cell>
        </row>
        <row r="207">
          <cell r="A207" t="str">
            <v>TOSHIBA  CORP JAPAN</v>
          </cell>
          <cell r="I207" t="str">
            <v>100-505174</v>
          </cell>
        </row>
        <row r="208">
          <cell r="A208" t="str">
            <v>TOSHIBA AMERICA CONSUMER PROD INC</v>
          </cell>
          <cell r="I208" t="str">
            <v>100-505175</v>
          </cell>
        </row>
        <row r="209">
          <cell r="A209" t="str">
            <v>TRANSTEC AG</v>
          </cell>
          <cell r="I209" t="str">
            <v>100-505176</v>
          </cell>
        </row>
        <row r="210">
          <cell r="A210" t="str">
            <v>TRIGEM COMPUTER INC.</v>
          </cell>
          <cell r="I210" t="str">
            <v>100-505178</v>
          </cell>
        </row>
        <row r="211">
          <cell r="A211" t="str">
            <v>TRONIC INTERNATIONAL PTE LTD</v>
          </cell>
          <cell r="I211" t="str">
            <v>100-505179</v>
          </cell>
        </row>
        <row r="212">
          <cell r="A212" t="str">
            <v>TSINGHUA TONGFANG CO LTD</v>
          </cell>
          <cell r="I212" t="str">
            <v>100-505180</v>
          </cell>
        </row>
        <row r="213">
          <cell r="A213" t="str">
            <v>TTE</v>
          </cell>
          <cell r="I213" t="str">
            <v>100-505181</v>
          </cell>
        </row>
        <row r="214">
          <cell r="A214" t="str">
            <v>TUL CORPORATION</v>
          </cell>
          <cell r="I214" t="str">
            <v>100-505182</v>
          </cell>
        </row>
        <row r="215">
          <cell r="A215" t="str">
            <v>TWC THE WISE COMPUTER</v>
          </cell>
          <cell r="I215" t="str">
            <v>100-505183</v>
          </cell>
        </row>
        <row r="216">
          <cell r="A216" t="str">
            <v>TWINHEAD INTERNATIONAL CORP.</v>
          </cell>
          <cell r="I216" t="str">
            <v>100-505500</v>
          </cell>
        </row>
        <row r="217">
          <cell r="A217" t="str">
            <v>TYAN COMPUTER</v>
          </cell>
          <cell r="I217" t="str">
            <v>100-505502</v>
          </cell>
        </row>
        <row r="218">
          <cell r="A218" t="str">
            <v>UNIWIDE TECHNOLOGIES INC.</v>
          </cell>
          <cell r="I218" t="str">
            <v>100-505507</v>
          </cell>
        </row>
        <row r="219">
          <cell r="A219" t="str">
            <v>UPDATE LOGIC INC</v>
          </cell>
          <cell r="I219" t="str">
            <v>100-505508</v>
          </cell>
        </row>
        <row r="220">
          <cell r="A220" t="str">
            <v>VICSA COMPUTERCRAFT PTY LTD</v>
          </cell>
          <cell r="I220" t="str">
            <v>100-505510</v>
          </cell>
        </row>
        <row r="221">
          <cell r="A221" t="str">
            <v>VISION SEMICON INC</v>
          </cell>
          <cell r="I221" t="str">
            <v>100-505511</v>
          </cell>
        </row>
        <row r="222">
          <cell r="A222" t="str">
            <v>VISIONTEK PRODUCTS LLC</v>
          </cell>
          <cell r="I222" t="str">
            <v>100-505512</v>
          </cell>
        </row>
        <row r="223">
          <cell r="A223" t="str">
            <v>VST WW</v>
          </cell>
          <cell r="I223" t="str">
            <v>100-505513</v>
          </cell>
        </row>
        <row r="224">
          <cell r="A224" t="str">
            <v>WAVE7 (THRU CELESTICA)</v>
          </cell>
          <cell r="I224" t="str">
            <v>100-505514</v>
          </cell>
        </row>
        <row r="225">
          <cell r="A225" t="str">
            <v>WEIKENG</v>
          </cell>
          <cell r="I225" t="str">
            <v>100-505516</v>
          </cell>
        </row>
        <row r="226">
          <cell r="A226" t="str">
            <v>WESTINGHOUSE</v>
          </cell>
          <cell r="I226" t="str">
            <v>100-606032</v>
          </cell>
        </row>
        <row r="227">
          <cell r="A227" t="str">
            <v>WIPRO LIMITED</v>
          </cell>
          <cell r="I227" t="str">
            <v>100-703138</v>
          </cell>
        </row>
        <row r="228">
          <cell r="A228" t="str">
            <v>WIRELESS VENTURES USA INC</v>
          </cell>
          <cell r="I228" t="str">
            <v>100-703142</v>
          </cell>
        </row>
        <row r="229">
          <cell r="A229" t="str">
            <v>WISTRON</v>
          </cell>
          <cell r="I229" t="str">
            <v>100-703145</v>
          </cell>
        </row>
        <row r="230">
          <cell r="A230" t="str">
            <v>WMS GAMING INC.</v>
          </cell>
          <cell r="I230" t="str">
            <v>100-703146</v>
          </cell>
        </row>
        <row r="231">
          <cell r="A231" t="str">
            <v>WOLF INDUSTRIAL SYSTEMS</v>
          </cell>
          <cell r="I231" t="str">
            <v>100-703147</v>
          </cell>
        </row>
        <row r="232">
          <cell r="A232" t="str">
            <v>WORTMANN AG</v>
          </cell>
          <cell r="I232" t="str">
            <v>100-703148</v>
          </cell>
        </row>
        <row r="233">
          <cell r="A233" t="str">
            <v>WYSE TECHNOLOGY TAIWAN LTD/DABBY</v>
          </cell>
          <cell r="I233" t="str">
            <v>100-703156</v>
          </cell>
        </row>
        <row r="234">
          <cell r="A234" t="str">
            <v>XANDER</v>
          </cell>
          <cell r="I234" t="str">
            <v>100-703159</v>
          </cell>
        </row>
        <row r="235">
          <cell r="A235" t="str">
            <v>XEROX CORPORATION</v>
          </cell>
          <cell r="I235" t="str">
            <v>100-703162</v>
          </cell>
        </row>
        <row r="236">
          <cell r="A236" t="str">
            <v>ZENITH COMPUTERS LIMITED</v>
          </cell>
          <cell r="I236" t="str">
            <v>100-703205</v>
          </cell>
        </row>
        <row r="237">
          <cell r="A237" t="str">
            <v>ZT GROUP</v>
          </cell>
          <cell r="I237" t="str">
            <v>100-703206</v>
          </cell>
        </row>
        <row r="238">
          <cell r="I238" t="str">
            <v>100-703207</v>
          </cell>
        </row>
        <row r="239">
          <cell r="I239" t="str">
            <v>100-703209</v>
          </cell>
        </row>
        <row r="240">
          <cell r="I240" t="str">
            <v>100-703260</v>
          </cell>
        </row>
        <row r="241">
          <cell r="I241" t="str">
            <v>100-703261</v>
          </cell>
        </row>
        <row r="242">
          <cell r="I242" t="str">
            <v>100-703265</v>
          </cell>
        </row>
        <row r="243">
          <cell r="I243" t="str">
            <v>100-703267</v>
          </cell>
        </row>
        <row r="244">
          <cell r="I244" t="str">
            <v>100-703268</v>
          </cell>
        </row>
        <row r="245">
          <cell r="I245" t="str">
            <v>100-703270</v>
          </cell>
        </row>
        <row r="246">
          <cell r="I246" t="str">
            <v>100-703271</v>
          </cell>
        </row>
        <row r="247">
          <cell r="I247" t="str">
            <v>100-703284</v>
          </cell>
        </row>
        <row r="248">
          <cell r="I248" t="str">
            <v>100-703285</v>
          </cell>
        </row>
        <row r="249">
          <cell r="I249" t="str">
            <v>100-703286</v>
          </cell>
        </row>
        <row r="250">
          <cell r="I250" t="str">
            <v>100-703287</v>
          </cell>
        </row>
        <row r="251">
          <cell r="I251" t="str">
            <v>100-703288</v>
          </cell>
        </row>
        <row r="252">
          <cell r="I252" t="str">
            <v>100-703289</v>
          </cell>
        </row>
        <row r="253">
          <cell r="I253" t="str">
            <v>100-703290</v>
          </cell>
        </row>
        <row r="254">
          <cell r="I254" t="str">
            <v>100-710044</v>
          </cell>
        </row>
        <row r="255">
          <cell r="I255" t="str">
            <v>100-711015</v>
          </cell>
        </row>
        <row r="256">
          <cell r="I256" t="str">
            <v>100-711057</v>
          </cell>
        </row>
        <row r="257">
          <cell r="I257" t="str">
            <v>100-712004</v>
          </cell>
        </row>
        <row r="258">
          <cell r="I258" t="str">
            <v>100-712009</v>
          </cell>
        </row>
        <row r="259">
          <cell r="I259" t="str">
            <v>100-712010</v>
          </cell>
        </row>
        <row r="260">
          <cell r="I260" t="str">
            <v>100-712015</v>
          </cell>
        </row>
        <row r="261">
          <cell r="I261" t="str">
            <v>100-713013</v>
          </cell>
        </row>
        <row r="262">
          <cell r="I262" t="str">
            <v>100-713100</v>
          </cell>
        </row>
        <row r="263">
          <cell r="I263" t="str">
            <v>100-713103</v>
          </cell>
        </row>
        <row r="264">
          <cell r="I264" t="str">
            <v>100-713502</v>
          </cell>
        </row>
        <row r="265">
          <cell r="I265" t="str">
            <v>100-714116</v>
          </cell>
        </row>
        <row r="266">
          <cell r="I266" t="str">
            <v>100-714117</v>
          </cell>
        </row>
        <row r="267">
          <cell r="I267" t="str">
            <v>100-714120</v>
          </cell>
        </row>
        <row r="268">
          <cell r="I268" t="str">
            <v>100-714121</v>
          </cell>
        </row>
        <row r="269">
          <cell r="I269" t="str">
            <v>100-714127</v>
          </cell>
        </row>
        <row r="270">
          <cell r="I270" t="str">
            <v>100-714132</v>
          </cell>
        </row>
        <row r="271">
          <cell r="I271" t="str">
            <v>100-714145</v>
          </cell>
        </row>
        <row r="272">
          <cell r="I272" t="str">
            <v>100-714146</v>
          </cell>
        </row>
        <row r="273">
          <cell r="I273" t="str">
            <v>100-714152</v>
          </cell>
        </row>
        <row r="274">
          <cell r="I274" t="str">
            <v>100-714200</v>
          </cell>
        </row>
        <row r="275">
          <cell r="I275" t="str">
            <v>100-714204</v>
          </cell>
        </row>
        <row r="276">
          <cell r="I276" t="str">
            <v>100-714218</v>
          </cell>
        </row>
        <row r="277">
          <cell r="I277" t="str">
            <v>100-714301</v>
          </cell>
        </row>
        <row r="278">
          <cell r="I278" t="str">
            <v>100-714312</v>
          </cell>
        </row>
        <row r="279">
          <cell r="I279" t="str">
            <v>100-714400</v>
          </cell>
        </row>
        <row r="280">
          <cell r="I280" t="str">
            <v>100-714600</v>
          </cell>
        </row>
        <row r="281">
          <cell r="I281" t="str">
            <v>100-714601</v>
          </cell>
        </row>
        <row r="282">
          <cell r="I282" t="str">
            <v>100-714602</v>
          </cell>
        </row>
        <row r="283">
          <cell r="I283" t="str">
            <v>100-714603</v>
          </cell>
        </row>
        <row r="284">
          <cell r="I284" t="str">
            <v>100-714800</v>
          </cell>
        </row>
        <row r="285">
          <cell r="I285" t="str">
            <v>100-714802</v>
          </cell>
        </row>
        <row r="286">
          <cell r="I286" t="str">
            <v>100-715331</v>
          </cell>
        </row>
        <row r="287">
          <cell r="I287" t="str">
            <v>100-900002</v>
          </cell>
        </row>
        <row r="288">
          <cell r="I288" t="str">
            <v>100-900013</v>
          </cell>
        </row>
        <row r="289">
          <cell r="I289" t="str">
            <v>100-900035</v>
          </cell>
        </row>
        <row r="290">
          <cell r="I290" t="str">
            <v>100-900036</v>
          </cell>
        </row>
        <row r="291">
          <cell r="I291" t="str">
            <v>100-900038</v>
          </cell>
        </row>
        <row r="292">
          <cell r="I292" t="str">
            <v>100-900040</v>
          </cell>
        </row>
        <row r="293">
          <cell r="I293" t="str">
            <v>100-900041</v>
          </cell>
        </row>
        <row r="294">
          <cell r="I294" t="str">
            <v>100-900045</v>
          </cell>
        </row>
        <row r="295">
          <cell r="I295" t="str">
            <v>100-CG0291</v>
          </cell>
        </row>
        <row r="296">
          <cell r="I296" t="str">
            <v>100-CG0421</v>
          </cell>
        </row>
        <row r="297">
          <cell r="I297" t="str">
            <v>100-CG0433</v>
          </cell>
        </row>
        <row r="298">
          <cell r="I298" t="str">
            <v>100-CG0443</v>
          </cell>
        </row>
        <row r="299">
          <cell r="I299" t="str">
            <v>100-CG0465</v>
          </cell>
        </row>
        <row r="300">
          <cell r="I300" t="str">
            <v>100-CG0478</v>
          </cell>
        </row>
        <row r="301">
          <cell r="I301" t="str">
            <v>100-CG0479</v>
          </cell>
        </row>
        <row r="302">
          <cell r="I302" t="str">
            <v>100-CG0506</v>
          </cell>
        </row>
        <row r="303">
          <cell r="I303" t="str">
            <v>100-CG0585</v>
          </cell>
        </row>
        <row r="304">
          <cell r="I304" t="str">
            <v>100-CG0593</v>
          </cell>
        </row>
        <row r="305">
          <cell r="I305" t="str">
            <v>100-CG0605</v>
          </cell>
        </row>
        <row r="306">
          <cell r="I306" t="str">
            <v>100-CG0618</v>
          </cell>
        </row>
        <row r="307">
          <cell r="I307" t="str">
            <v>100-CG0655</v>
          </cell>
        </row>
        <row r="308">
          <cell r="I308" t="str">
            <v>100-CG0664</v>
          </cell>
        </row>
        <row r="309">
          <cell r="I309" t="str">
            <v>100-CG0665</v>
          </cell>
        </row>
        <row r="310">
          <cell r="I310" t="str">
            <v>100-CG0673</v>
          </cell>
        </row>
        <row r="311">
          <cell r="I311" t="str">
            <v>100-CG0674</v>
          </cell>
        </row>
        <row r="312">
          <cell r="I312" t="str">
            <v>100-CG0702</v>
          </cell>
        </row>
        <row r="313">
          <cell r="I313" t="str">
            <v>100-CG0706</v>
          </cell>
        </row>
        <row r="314">
          <cell r="I314" t="str">
            <v>100-CG0707</v>
          </cell>
        </row>
        <row r="315">
          <cell r="I315" t="str">
            <v>100-CG0717</v>
          </cell>
        </row>
        <row r="316">
          <cell r="I316" t="str">
            <v>100-CG0740</v>
          </cell>
        </row>
        <row r="317">
          <cell r="I317" t="str">
            <v>100-CG0743</v>
          </cell>
        </row>
        <row r="318">
          <cell r="I318" t="str">
            <v>100-CG0756</v>
          </cell>
        </row>
        <row r="319">
          <cell r="I319" t="str">
            <v>100-CG0764</v>
          </cell>
        </row>
        <row r="320">
          <cell r="I320" t="str">
            <v>100-CG0789</v>
          </cell>
        </row>
        <row r="321">
          <cell r="I321" t="str">
            <v>100-CG0810</v>
          </cell>
        </row>
        <row r="322">
          <cell r="I322" t="str">
            <v>100-CG0827</v>
          </cell>
        </row>
        <row r="323">
          <cell r="I323" t="str">
            <v>100-CG0829</v>
          </cell>
        </row>
        <row r="324">
          <cell r="I324" t="str">
            <v>100-CG0830</v>
          </cell>
        </row>
        <row r="325">
          <cell r="I325" t="str">
            <v>100-CG0840</v>
          </cell>
        </row>
        <row r="326">
          <cell r="I326" t="str">
            <v>100-CG0857</v>
          </cell>
        </row>
        <row r="327">
          <cell r="I327" t="str">
            <v>100-CG0863</v>
          </cell>
        </row>
        <row r="328">
          <cell r="I328" t="str">
            <v>100-CG0872</v>
          </cell>
        </row>
        <row r="329">
          <cell r="I329" t="str">
            <v>100-CG0874</v>
          </cell>
        </row>
        <row r="330">
          <cell r="I330" t="str">
            <v>100-CG0888</v>
          </cell>
        </row>
        <row r="331">
          <cell r="I331" t="str">
            <v>100-CG0893</v>
          </cell>
        </row>
        <row r="332">
          <cell r="I332" t="str">
            <v>100-CG0903</v>
          </cell>
        </row>
        <row r="333">
          <cell r="I333" t="str">
            <v>100-CG0911</v>
          </cell>
        </row>
        <row r="334">
          <cell r="I334" t="str">
            <v>100-CG0919</v>
          </cell>
        </row>
        <row r="335">
          <cell r="I335" t="str">
            <v>100-CG0927</v>
          </cell>
        </row>
        <row r="336">
          <cell r="I336" t="str">
            <v>100-CG0928</v>
          </cell>
        </row>
        <row r="337">
          <cell r="I337" t="str">
            <v>100-CG0946</v>
          </cell>
        </row>
        <row r="338">
          <cell r="I338" t="str">
            <v>100-CG0950</v>
          </cell>
        </row>
        <row r="339">
          <cell r="I339" t="str">
            <v>100-CG0951</v>
          </cell>
        </row>
        <row r="340">
          <cell r="I340" t="str">
            <v>100-CG0957</v>
          </cell>
        </row>
        <row r="341">
          <cell r="I341" t="str">
            <v>100-CG0959</v>
          </cell>
        </row>
        <row r="342">
          <cell r="I342" t="str">
            <v>100-CG0962</v>
          </cell>
        </row>
        <row r="343">
          <cell r="I343" t="str">
            <v>100-CG0966</v>
          </cell>
        </row>
        <row r="344">
          <cell r="I344" t="str">
            <v>100-CG0968</v>
          </cell>
        </row>
        <row r="345">
          <cell r="I345" t="str">
            <v>100-CG0972</v>
          </cell>
        </row>
        <row r="346">
          <cell r="I346" t="str">
            <v>100-CG0974</v>
          </cell>
        </row>
        <row r="347">
          <cell r="I347" t="str">
            <v>100-CG0979</v>
          </cell>
        </row>
        <row r="348">
          <cell r="I348" t="str">
            <v>100-CG0983</v>
          </cell>
        </row>
        <row r="349">
          <cell r="I349" t="str">
            <v>100-CG0987</v>
          </cell>
        </row>
        <row r="350">
          <cell r="I350" t="str">
            <v>100-CG0990</v>
          </cell>
        </row>
        <row r="351">
          <cell r="I351" t="str">
            <v>100-CG1000</v>
          </cell>
        </row>
        <row r="352">
          <cell r="I352" t="str">
            <v>100-CG1006</v>
          </cell>
        </row>
        <row r="353">
          <cell r="I353" t="str">
            <v>100-CG1009</v>
          </cell>
        </row>
        <row r="354">
          <cell r="I354" t="str">
            <v>100-CG1020</v>
          </cell>
        </row>
        <row r="355">
          <cell r="I355" t="str">
            <v>100-CG1024</v>
          </cell>
        </row>
        <row r="356">
          <cell r="I356" t="str">
            <v>100-CG1025</v>
          </cell>
        </row>
        <row r="357">
          <cell r="I357" t="str">
            <v>100-CG1028</v>
          </cell>
        </row>
        <row r="358">
          <cell r="I358" t="str">
            <v>100-CG1029</v>
          </cell>
        </row>
        <row r="359">
          <cell r="I359" t="str">
            <v>100-CG1035</v>
          </cell>
        </row>
        <row r="360">
          <cell r="I360" t="str">
            <v>100-CG1039</v>
          </cell>
        </row>
        <row r="361">
          <cell r="I361" t="str">
            <v>100-CG1048</v>
          </cell>
        </row>
        <row r="362">
          <cell r="I362" t="str">
            <v>100-CG1053</v>
          </cell>
        </row>
        <row r="363">
          <cell r="I363" t="str">
            <v>100-CG1058</v>
          </cell>
        </row>
        <row r="364">
          <cell r="I364" t="str">
            <v>100-CG1060</v>
          </cell>
        </row>
        <row r="365">
          <cell r="I365" t="str">
            <v>100-CG1071</v>
          </cell>
        </row>
        <row r="366">
          <cell r="I366" t="str">
            <v>100-CG1073</v>
          </cell>
        </row>
        <row r="367">
          <cell r="I367" t="str">
            <v>100-CG1075</v>
          </cell>
        </row>
        <row r="368">
          <cell r="I368" t="str">
            <v>100-CG1089</v>
          </cell>
        </row>
        <row r="369">
          <cell r="I369" t="str">
            <v>100-CG1091</v>
          </cell>
        </row>
        <row r="370">
          <cell r="I370" t="str">
            <v>100-CG1092</v>
          </cell>
        </row>
        <row r="371">
          <cell r="I371" t="str">
            <v>100-CG1093</v>
          </cell>
        </row>
        <row r="372">
          <cell r="I372" t="str">
            <v>100-CG1094</v>
          </cell>
        </row>
        <row r="373">
          <cell r="I373" t="str">
            <v>100-CG1095</v>
          </cell>
        </row>
        <row r="374">
          <cell r="I374" t="str">
            <v>100-CG1098</v>
          </cell>
        </row>
        <row r="375">
          <cell r="I375" t="str">
            <v>100-CG1101</v>
          </cell>
        </row>
        <row r="376">
          <cell r="I376" t="str">
            <v>100-CG1105</v>
          </cell>
        </row>
        <row r="377">
          <cell r="I377" t="str">
            <v>100-CG1106</v>
          </cell>
        </row>
        <row r="378">
          <cell r="I378" t="str">
            <v>100-CG1107</v>
          </cell>
        </row>
        <row r="379">
          <cell r="I379" t="str">
            <v>100-CG1110</v>
          </cell>
        </row>
        <row r="380">
          <cell r="I380" t="str">
            <v>100-CG1112</v>
          </cell>
        </row>
        <row r="381">
          <cell r="I381" t="str">
            <v>100-CG1119</v>
          </cell>
        </row>
        <row r="382">
          <cell r="I382" t="str">
            <v>100-CG1122</v>
          </cell>
        </row>
        <row r="383">
          <cell r="I383" t="str">
            <v>100-CG1124</v>
          </cell>
        </row>
        <row r="384">
          <cell r="I384" t="str">
            <v>100-CG1125</v>
          </cell>
        </row>
        <row r="385">
          <cell r="I385" t="str">
            <v>100-CG1126</v>
          </cell>
        </row>
        <row r="386">
          <cell r="I386" t="str">
            <v>100-CG1130</v>
          </cell>
        </row>
        <row r="387">
          <cell r="I387" t="str">
            <v>100-CG1133</v>
          </cell>
        </row>
        <row r="388">
          <cell r="I388" t="str">
            <v>100-CG1136</v>
          </cell>
        </row>
        <row r="389">
          <cell r="I389" t="str">
            <v>100-CG1143</v>
          </cell>
        </row>
        <row r="390">
          <cell r="I390" t="str">
            <v>100-CG1148</v>
          </cell>
        </row>
        <row r="391">
          <cell r="I391" t="str">
            <v>100-CG1153</v>
          </cell>
        </row>
        <row r="392">
          <cell r="I392" t="str">
            <v>100-CG1173</v>
          </cell>
        </row>
        <row r="393">
          <cell r="I393" t="str">
            <v>100-CG1180</v>
          </cell>
        </row>
        <row r="394">
          <cell r="I394" t="str">
            <v>100-CG1181</v>
          </cell>
        </row>
        <row r="395">
          <cell r="I395" t="str">
            <v>100-CG1195</v>
          </cell>
        </row>
        <row r="396">
          <cell r="I396" t="str">
            <v>100-CG1199</v>
          </cell>
        </row>
        <row r="397">
          <cell r="I397" t="str">
            <v>100-CG1200</v>
          </cell>
        </row>
        <row r="398">
          <cell r="I398" t="str">
            <v>100-CG1202</v>
          </cell>
        </row>
        <row r="399">
          <cell r="I399" t="str">
            <v>100-CG1203</v>
          </cell>
        </row>
        <row r="400">
          <cell r="I400" t="str">
            <v>100-CG1204</v>
          </cell>
        </row>
        <row r="401">
          <cell r="I401" t="str">
            <v>100-CG1205</v>
          </cell>
        </row>
        <row r="402">
          <cell r="I402" t="str">
            <v>100-CG1212</v>
          </cell>
        </row>
        <row r="403">
          <cell r="I403" t="str">
            <v>100-CG1213</v>
          </cell>
        </row>
        <row r="404">
          <cell r="I404" t="str">
            <v>100-CG1217</v>
          </cell>
        </row>
        <row r="405">
          <cell r="I405" t="str">
            <v>100-CG1222</v>
          </cell>
        </row>
        <row r="406">
          <cell r="I406" t="str">
            <v>100-CG1223</v>
          </cell>
        </row>
        <row r="407">
          <cell r="I407" t="str">
            <v>100-CG1229</v>
          </cell>
        </row>
        <row r="408">
          <cell r="I408" t="str">
            <v>100-CG1230</v>
          </cell>
        </row>
        <row r="409">
          <cell r="I409" t="str">
            <v>100-CG1249</v>
          </cell>
        </row>
        <row r="410">
          <cell r="I410" t="str">
            <v>100-CG1250</v>
          </cell>
        </row>
        <row r="411">
          <cell r="I411" t="str">
            <v>100-CG1251</v>
          </cell>
        </row>
        <row r="412">
          <cell r="I412" t="str">
            <v>100-CG1252</v>
          </cell>
        </row>
        <row r="413">
          <cell r="I413" t="str">
            <v>100-CG1255</v>
          </cell>
        </row>
        <row r="414">
          <cell r="I414" t="str">
            <v>100-CG1256</v>
          </cell>
        </row>
        <row r="415">
          <cell r="I415" t="str">
            <v>100-CG1257</v>
          </cell>
        </row>
        <row r="416">
          <cell r="I416" t="str">
            <v>100-CG1265</v>
          </cell>
        </row>
        <row r="417">
          <cell r="I417" t="str">
            <v>100-CG1270</v>
          </cell>
        </row>
        <row r="418">
          <cell r="I418" t="str">
            <v>100-CG1271</v>
          </cell>
        </row>
        <row r="419">
          <cell r="I419" t="str">
            <v>100-CG1275</v>
          </cell>
        </row>
        <row r="420">
          <cell r="I420" t="str">
            <v>100-CG1276</v>
          </cell>
        </row>
        <row r="421">
          <cell r="I421" t="str">
            <v>100-CG1277</v>
          </cell>
        </row>
        <row r="422">
          <cell r="I422" t="str">
            <v>100-CG1278</v>
          </cell>
        </row>
        <row r="423">
          <cell r="I423" t="str">
            <v>100-CG1281</v>
          </cell>
        </row>
        <row r="424">
          <cell r="I424" t="str">
            <v>100-CG1283</v>
          </cell>
        </row>
        <row r="425">
          <cell r="I425" t="str">
            <v>100-CG1284</v>
          </cell>
        </row>
        <row r="426">
          <cell r="I426" t="str">
            <v>100-CG1285</v>
          </cell>
        </row>
        <row r="427">
          <cell r="I427" t="str">
            <v>100-CG1286</v>
          </cell>
        </row>
        <row r="428">
          <cell r="I428" t="str">
            <v>100-CG1287</v>
          </cell>
        </row>
        <row r="429">
          <cell r="I429" t="str">
            <v>100-CG1288</v>
          </cell>
        </row>
        <row r="430">
          <cell r="I430" t="str">
            <v>100-CG1289</v>
          </cell>
        </row>
        <row r="431">
          <cell r="I431" t="str">
            <v>100-CG1291</v>
          </cell>
        </row>
        <row r="432">
          <cell r="I432" t="str">
            <v>100-CG1292</v>
          </cell>
        </row>
        <row r="433">
          <cell r="I433" t="str">
            <v>100-CG1295</v>
          </cell>
        </row>
        <row r="434">
          <cell r="I434" t="str">
            <v>100-CG1296</v>
          </cell>
        </row>
        <row r="435">
          <cell r="I435" t="str">
            <v>100-CG1297</v>
          </cell>
        </row>
        <row r="436">
          <cell r="I436" t="str">
            <v>100-CG1303</v>
          </cell>
        </row>
        <row r="437">
          <cell r="I437" t="str">
            <v>100-CG1318</v>
          </cell>
        </row>
        <row r="438">
          <cell r="I438" t="str">
            <v>100-CG1322</v>
          </cell>
        </row>
        <row r="439">
          <cell r="I439" t="str">
            <v>100-CG1338</v>
          </cell>
        </row>
        <row r="440">
          <cell r="I440" t="str">
            <v>100-CG1339</v>
          </cell>
        </row>
        <row r="441">
          <cell r="I441" t="str">
            <v>100-CG1343</v>
          </cell>
        </row>
        <row r="442">
          <cell r="I442" t="str">
            <v>100-CG1347</v>
          </cell>
        </row>
        <row r="443">
          <cell r="I443" t="str">
            <v>100-CG1348</v>
          </cell>
        </row>
        <row r="444">
          <cell r="I444" t="str">
            <v>100-CG1353</v>
          </cell>
        </row>
        <row r="445">
          <cell r="I445" t="str">
            <v>100-CG1354</v>
          </cell>
        </row>
        <row r="446">
          <cell r="I446" t="str">
            <v>100-CG1356</v>
          </cell>
        </row>
        <row r="447">
          <cell r="I447" t="str">
            <v>100-CG1361</v>
          </cell>
        </row>
        <row r="448">
          <cell r="I448" t="str">
            <v>100-CG1362</v>
          </cell>
        </row>
        <row r="449">
          <cell r="I449" t="str">
            <v>100-CG1363</v>
          </cell>
        </row>
        <row r="450">
          <cell r="I450" t="str">
            <v>100-CG1367</v>
          </cell>
        </row>
        <row r="451">
          <cell r="I451" t="str">
            <v>100-CG1368</v>
          </cell>
        </row>
        <row r="452">
          <cell r="I452" t="str">
            <v>100-CG1369</v>
          </cell>
        </row>
        <row r="453">
          <cell r="I453" t="str">
            <v>100-CG1371</v>
          </cell>
        </row>
        <row r="454">
          <cell r="I454" t="str">
            <v>100-CG1392</v>
          </cell>
        </row>
        <row r="455">
          <cell r="I455" t="str">
            <v>100-CG1393</v>
          </cell>
        </row>
        <row r="456">
          <cell r="I456" t="str">
            <v>100-CG1394</v>
          </cell>
        </row>
        <row r="457">
          <cell r="I457" t="str">
            <v>100-CG1395</v>
          </cell>
        </row>
        <row r="458">
          <cell r="I458" t="str">
            <v>100-CG1396</v>
          </cell>
        </row>
        <row r="459">
          <cell r="I459" t="str">
            <v>100-CG1397</v>
          </cell>
        </row>
        <row r="460">
          <cell r="I460" t="str">
            <v>100-CG1399</v>
          </cell>
        </row>
        <row r="461">
          <cell r="I461" t="str">
            <v>100-CG1401</v>
          </cell>
        </row>
        <row r="462">
          <cell r="I462" t="str">
            <v>100-CG1402</v>
          </cell>
        </row>
        <row r="463">
          <cell r="I463" t="str">
            <v>100-CG1403</v>
          </cell>
        </row>
        <row r="464">
          <cell r="I464" t="str">
            <v>100-CG1404</v>
          </cell>
        </row>
        <row r="465">
          <cell r="I465" t="str">
            <v>100-CG1405</v>
          </cell>
        </row>
        <row r="466">
          <cell r="I466" t="str">
            <v>100-CG1408</v>
          </cell>
        </row>
        <row r="467">
          <cell r="I467" t="str">
            <v>100-CG1411</v>
          </cell>
        </row>
        <row r="468">
          <cell r="I468" t="str">
            <v>100-CG1413</v>
          </cell>
        </row>
        <row r="469">
          <cell r="I469" t="str">
            <v>100-CG1422</v>
          </cell>
        </row>
        <row r="470">
          <cell r="I470" t="str">
            <v>100-CG1428</v>
          </cell>
        </row>
        <row r="471">
          <cell r="I471" t="str">
            <v>100-CG1429</v>
          </cell>
        </row>
        <row r="472">
          <cell r="I472" t="str">
            <v>100-CG1432</v>
          </cell>
        </row>
        <row r="473">
          <cell r="I473" t="str">
            <v>100-CG1437</v>
          </cell>
        </row>
        <row r="474">
          <cell r="I474" t="str">
            <v>100-CG1440</v>
          </cell>
        </row>
        <row r="475">
          <cell r="I475" t="str">
            <v>100-CG1447</v>
          </cell>
        </row>
        <row r="476">
          <cell r="I476" t="str">
            <v>100-CG1448</v>
          </cell>
        </row>
        <row r="477">
          <cell r="I477" t="str">
            <v>100-CG1450</v>
          </cell>
        </row>
        <row r="478">
          <cell r="I478" t="str">
            <v>100-CG1451</v>
          </cell>
        </row>
        <row r="479">
          <cell r="I479" t="str">
            <v>100-CG1452</v>
          </cell>
        </row>
        <row r="480">
          <cell r="I480" t="str">
            <v>100-CG1453</v>
          </cell>
        </row>
        <row r="481">
          <cell r="I481" t="str">
            <v>100-CG1454</v>
          </cell>
        </row>
        <row r="482">
          <cell r="I482" t="str">
            <v>100-CG1456</v>
          </cell>
        </row>
        <row r="483">
          <cell r="I483" t="str">
            <v>100-CG1458</v>
          </cell>
        </row>
        <row r="484">
          <cell r="I484" t="str">
            <v>100-CG1459</v>
          </cell>
        </row>
        <row r="485">
          <cell r="I485" t="str">
            <v>100-CG1461</v>
          </cell>
        </row>
        <row r="486">
          <cell r="I486" t="str">
            <v>100-CG1474</v>
          </cell>
        </row>
        <row r="487">
          <cell r="I487" t="str">
            <v>100-CG1475</v>
          </cell>
        </row>
        <row r="488">
          <cell r="I488" t="str">
            <v>100-CG1476</v>
          </cell>
        </row>
        <row r="489">
          <cell r="I489" t="str">
            <v>100-CG1477</v>
          </cell>
        </row>
        <row r="490">
          <cell r="I490" t="str">
            <v>100-CG1478</v>
          </cell>
        </row>
        <row r="491">
          <cell r="I491" t="str">
            <v>100-CG1480</v>
          </cell>
        </row>
        <row r="492">
          <cell r="I492" t="str">
            <v>100-CG1481</v>
          </cell>
        </row>
        <row r="493">
          <cell r="I493" t="str">
            <v>100-CG1482</v>
          </cell>
        </row>
        <row r="494">
          <cell r="I494" t="str">
            <v>100-CG1494</v>
          </cell>
        </row>
        <row r="495">
          <cell r="I495" t="str">
            <v>100-CG1495</v>
          </cell>
        </row>
        <row r="496">
          <cell r="I496" t="str">
            <v>100-CG1500</v>
          </cell>
        </row>
        <row r="497">
          <cell r="I497" t="str">
            <v>100-CG1503</v>
          </cell>
        </row>
        <row r="498">
          <cell r="I498" t="str">
            <v>100-CG1508</v>
          </cell>
        </row>
        <row r="499">
          <cell r="I499" t="str">
            <v>100-CG1509</v>
          </cell>
        </row>
        <row r="500">
          <cell r="I500" t="str">
            <v>100-CG1510</v>
          </cell>
        </row>
        <row r="501">
          <cell r="I501" t="str">
            <v>100-CG1515</v>
          </cell>
        </row>
        <row r="502">
          <cell r="I502" t="str">
            <v>100-CG1517</v>
          </cell>
        </row>
        <row r="503">
          <cell r="I503" t="str">
            <v>100-CG1521</v>
          </cell>
        </row>
        <row r="504">
          <cell r="I504" t="str">
            <v>100-CG1524</v>
          </cell>
        </row>
        <row r="505">
          <cell r="I505" t="str">
            <v>100-CG1529</v>
          </cell>
        </row>
        <row r="506">
          <cell r="I506" t="str">
            <v>100-CG1531</v>
          </cell>
        </row>
        <row r="507">
          <cell r="I507" t="str">
            <v>100-CG1532</v>
          </cell>
        </row>
        <row r="508">
          <cell r="I508" t="str">
            <v>100-CG1534</v>
          </cell>
        </row>
        <row r="509">
          <cell r="I509" t="str">
            <v>100-CG1535</v>
          </cell>
        </row>
        <row r="510">
          <cell r="I510" t="str">
            <v>100-CG1539</v>
          </cell>
        </row>
        <row r="511">
          <cell r="I511" t="str">
            <v>100-CG1541</v>
          </cell>
        </row>
        <row r="512">
          <cell r="I512" t="str">
            <v>100-CG1546</v>
          </cell>
        </row>
        <row r="513">
          <cell r="I513" t="str">
            <v>100-CK0138</v>
          </cell>
        </row>
        <row r="514">
          <cell r="I514" t="str">
            <v>100-CK0397</v>
          </cell>
        </row>
        <row r="515">
          <cell r="I515" t="str">
            <v>100-CK0486</v>
          </cell>
        </row>
        <row r="516">
          <cell r="I516" t="str">
            <v>100-CK0559</v>
          </cell>
        </row>
        <row r="517">
          <cell r="I517" t="str">
            <v>100-CK0592</v>
          </cell>
        </row>
        <row r="518">
          <cell r="I518" t="str">
            <v>100-CK0680</v>
          </cell>
        </row>
        <row r="519">
          <cell r="I519" t="str">
            <v>100-CK0703</v>
          </cell>
        </row>
        <row r="520">
          <cell r="I520" t="str">
            <v>100-CK0745</v>
          </cell>
        </row>
        <row r="521">
          <cell r="I521" t="str">
            <v>100-CK0763</v>
          </cell>
        </row>
        <row r="522">
          <cell r="I522" t="str">
            <v>100-CK0777</v>
          </cell>
        </row>
        <row r="523">
          <cell r="I523" t="str">
            <v>100-CK0778</v>
          </cell>
        </row>
        <row r="524">
          <cell r="I524" t="str">
            <v>100-CK0844</v>
          </cell>
        </row>
        <row r="525">
          <cell r="I525" t="str">
            <v>100-CK0891</v>
          </cell>
        </row>
        <row r="526">
          <cell r="I526" t="str">
            <v>100-CK0911</v>
          </cell>
        </row>
        <row r="527">
          <cell r="I527" t="str">
            <v>100-CK0943</v>
          </cell>
        </row>
        <row r="528">
          <cell r="I528" t="str">
            <v>100-CK1021</v>
          </cell>
        </row>
        <row r="529">
          <cell r="I529" t="str">
            <v>100-CK1131</v>
          </cell>
        </row>
        <row r="530">
          <cell r="I530" t="str">
            <v>100-CK1133</v>
          </cell>
        </row>
        <row r="531">
          <cell r="I531" t="str">
            <v>100-CK1138</v>
          </cell>
        </row>
        <row r="532">
          <cell r="I532" t="str">
            <v>100-CK1150</v>
          </cell>
        </row>
        <row r="533">
          <cell r="I533" t="str">
            <v>100-CK1151</v>
          </cell>
        </row>
        <row r="534">
          <cell r="I534" t="str">
            <v>100-CK1154</v>
          </cell>
        </row>
        <row r="535">
          <cell r="I535" t="str">
            <v>100-CK1233</v>
          </cell>
        </row>
        <row r="536">
          <cell r="I536" t="str">
            <v>100-CK1236</v>
          </cell>
        </row>
        <row r="537">
          <cell r="I537" t="str">
            <v>100-CK1249</v>
          </cell>
        </row>
        <row r="538">
          <cell r="I538" t="str">
            <v>100-CK1283</v>
          </cell>
        </row>
        <row r="539">
          <cell r="I539" t="str">
            <v>100-CK1284</v>
          </cell>
        </row>
        <row r="540">
          <cell r="I540" t="str">
            <v>100-CK1308</v>
          </cell>
        </row>
        <row r="541">
          <cell r="I541" t="str">
            <v>100-CK1317</v>
          </cell>
        </row>
        <row r="542">
          <cell r="I542" t="str">
            <v>100-CK1318</v>
          </cell>
        </row>
        <row r="543">
          <cell r="I543" t="str">
            <v>100-CK1325</v>
          </cell>
        </row>
        <row r="544">
          <cell r="I544" t="str">
            <v>100-CK1337</v>
          </cell>
        </row>
        <row r="545">
          <cell r="I545" t="str">
            <v>100-CK1357</v>
          </cell>
        </row>
        <row r="546">
          <cell r="I546" t="str">
            <v>100-CK1365</v>
          </cell>
        </row>
        <row r="547">
          <cell r="I547" t="str">
            <v>100-CK1376</v>
          </cell>
        </row>
        <row r="548">
          <cell r="I548" t="str">
            <v>100-CK1377</v>
          </cell>
        </row>
        <row r="549">
          <cell r="I549" t="str">
            <v>100-CK1378</v>
          </cell>
        </row>
        <row r="550">
          <cell r="I550" t="str">
            <v>100-CK1382</v>
          </cell>
        </row>
        <row r="551">
          <cell r="I551" t="str">
            <v>100-CK1386</v>
          </cell>
        </row>
        <row r="552">
          <cell r="I552" t="str">
            <v>100-CK1389</v>
          </cell>
        </row>
        <row r="553">
          <cell r="I553" t="str">
            <v>100-CK1390</v>
          </cell>
        </row>
        <row r="554">
          <cell r="I554" t="str">
            <v>100-CK1393</v>
          </cell>
        </row>
        <row r="555">
          <cell r="I555" t="str">
            <v>100-CK1395</v>
          </cell>
        </row>
        <row r="556">
          <cell r="I556" t="str">
            <v>100-CK1408</v>
          </cell>
        </row>
        <row r="557">
          <cell r="I557" t="str">
            <v>100-CK1409</v>
          </cell>
        </row>
        <row r="558">
          <cell r="I558" t="str">
            <v>100-CK1417</v>
          </cell>
        </row>
        <row r="559">
          <cell r="I559" t="str">
            <v>100-CK1418</v>
          </cell>
        </row>
        <row r="560">
          <cell r="I560" t="str">
            <v>100-CK1420</v>
          </cell>
        </row>
        <row r="561">
          <cell r="I561" t="str">
            <v>100-CK1422</v>
          </cell>
        </row>
        <row r="562">
          <cell r="I562" t="str">
            <v>100-CK1445</v>
          </cell>
        </row>
        <row r="563">
          <cell r="I563" t="str">
            <v>100-CK1447</v>
          </cell>
        </row>
        <row r="564">
          <cell r="I564" t="str">
            <v>100-CK1449</v>
          </cell>
        </row>
        <row r="565">
          <cell r="I565" t="str">
            <v>100-CK1473</v>
          </cell>
        </row>
        <row r="566">
          <cell r="I566" t="str">
            <v>100-CK1474</v>
          </cell>
        </row>
        <row r="567">
          <cell r="I567" t="str">
            <v>100-CK1475</v>
          </cell>
        </row>
        <row r="568">
          <cell r="I568" t="str">
            <v>100-CK1477</v>
          </cell>
        </row>
        <row r="569">
          <cell r="I569" t="str">
            <v>100-CK1489</v>
          </cell>
        </row>
        <row r="570">
          <cell r="I570" t="str">
            <v>100-CK1495</v>
          </cell>
        </row>
        <row r="571">
          <cell r="I571" t="str">
            <v>100-CK1509</v>
          </cell>
        </row>
        <row r="572">
          <cell r="I572" t="str">
            <v>100-CK1542</v>
          </cell>
        </row>
        <row r="573">
          <cell r="I573" t="str">
            <v>100-CK1554</v>
          </cell>
        </row>
        <row r="574">
          <cell r="I574" t="str">
            <v>100-CK1558</v>
          </cell>
        </row>
        <row r="575">
          <cell r="I575" t="str">
            <v>100-CK1573</v>
          </cell>
        </row>
        <row r="576">
          <cell r="I576" t="str">
            <v>100-CK1574</v>
          </cell>
        </row>
        <row r="577">
          <cell r="I577" t="str">
            <v>100-CK1580</v>
          </cell>
        </row>
        <row r="578">
          <cell r="I578" t="str">
            <v>100-CK1581</v>
          </cell>
        </row>
        <row r="579">
          <cell r="I579" t="str">
            <v>100-CK1586</v>
          </cell>
        </row>
        <row r="580">
          <cell r="I580" t="str">
            <v>100-CK1590</v>
          </cell>
        </row>
        <row r="581">
          <cell r="I581" t="str">
            <v>100-CK1619</v>
          </cell>
        </row>
        <row r="582">
          <cell r="I582" t="str">
            <v>100-CK1620</v>
          </cell>
        </row>
        <row r="583">
          <cell r="I583" t="str">
            <v>100-CK1621</v>
          </cell>
        </row>
        <row r="584">
          <cell r="I584" t="str">
            <v>100-CK1632</v>
          </cell>
        </row>
        <row r="585">
          <cell r="I585" t="str">
            <v>100-CK1656</v>
          </cell>
        </row>
        <row r="586">
          <cell r="I586" t="str">
            <v>100-CK1661</v>
          </cell>
        </row>
        <row r="587">
          <cell r="I587" t="str">
            <v>100-CK1662</v>
          </cell>
        </row>
        <row r="588">
          <cell r="I588" t="str">
            <v>100-CK1670</v>
          </cell>
        </row>
        <row r="589">
          <cell r="I589" t="str">
            <v>100-CK1674</v>
          </cell>
        </row>
        <row r="590">
          <cell r="I590" t="str">
            <v>100-CK1677</v>
          </cell>
        </row>
        <row r="591">
          <cell r="I591" t="str">
            <v>100-CK1679</v>
          </cell>
        </row>
        <row r="592">
          <cell r="I592" t="str">
            <v>100-CK1683</v>
          </cell>
        </row>
        <row r="593">
          <cell r="I593" t="str">
            <v>100-CK1685</v>
          </cell>
        </row>
        <row r="594">
          <cell r="I594" t="str">
            <v>100-CK1687</v>
          </cell>
        </row>
        <row r="595">
          <cell r="I595" t="str">
            <v>100-CK1703</v>
          </cell>
        </row>
        <row r="596">
          <cell r="I596" t="str">
            <v>100-CK1710</v>
          </cell>
        </row>
        <row r="597">
          <cell r="I597" t="str">
            <v>100-CK1711</v>
          </cell>
        </row>
        <row r="598">
          <cell r="I598" t="str">
            <v>100-CK1717</v>
          </cell>
        </row>
        <row r="599">
          <cell r="I599" t="str">
            <v>100-CK1718</v>
          </cell>
        </row>
        <row r="600">
          <cell r="I600" t="str">
            <v>100-CK1719</v>
          </cell>
        </row>
        <row r="601">
          <cell r="I601" t="str">
            <v>100-CK1721</v>
          </cell>
        </row>
        <row r="602">
          <cell r="I602" t="str">
            <v>100-CK1728</v>
          </cell>
        </row>
        <row r="603">
          <cell r="I603" t="str">
            <v>100-CK1730</v>
          </cell>
        </row>
        <row r="604">
          <cell r="I604" t="str">
            <v>100-CK1750</v>
          </cell>
        </row>
        <row r="605">
          <cell r="I605" t="str">
            <v>100-CK1762</v>
          </cell>
        </row>
        <row r="606">
          <cell r="I606" t="str">
            <v>100-CK1763</v>
          </cell>
        </row>
        <row r="607">
          <cell r="I607" t="str">
            <v>100-CK1776</v>
          </cell>
        </row>
        <row r="608">
          <cell r="I608" t="str">
            <v>100-CK1777</v>
          </cell>
        </row>
        <row r="609">
          <cell r="I609" t="str">
            <v>100-CK1780</v>
          </cell>
        </row>
        <row r="610">
          <cell r="I610" t="str">
            <v>100-CK1793</v>
          </cell>
        </row>
        <row r="611">
          <cell r="I611" t="str">
            <v>100-CK1795</v>
          </cell>
        </row>
        <row r="612">
          <cell r="I612" t="str">
            <v>100-CK1800</v>
          </cell>
        </row>
        <row r="613">
          <cell r="I613" t="str">
            <v>100-CK1801</v>
          </cell>
        </row>
        <row r="614">
          <cell r="I614" t="str">
            <v>100-CK1802</v>
          </cell>
        </row>
        <row r="615">
          <cell r="I615" t="str">
            <v>100-CK1806</v>
          </cell>
        </row>
        <row r="616">
          <cell r="I616" t="str">
            <v>100-CK1808</v>
          </cell>
        </row>
        <row r="617">
          <cell r="I617" t="str">
            <v>100-CK1809</v>
          </cell>
        </row>
        <row r="618">
          <cell r="I618" t="str">
            <v>100-CK1821</v>
          </cell>
        </row>
        <row r="619">
          <cell r="I619" t="str">
            <v>100-CK1835</v>
          </cell>
        </row>
        <row r="620">
          <cell r="I620" t="str">
            <v>100-CK1836</v>
          </cell>
        </row>
        <row r="621">
          <cell r="I621" t="str">
            <v>100-CK1837</v>
          </cell>
        </row>
        <row r="622">
          <cell r="I622" t="str">
            <v>100-CK1838</v>
          </cell>
        </row>
        <row r="623">
          <cell r="I623" t="str">
            <v>100-CK1842</v>
          </cell>
        </row>
        <row r="624">
          <cell r="I624" t="str">
            <v>100-CK1843</v>
          </cell>
        </row>
        <row r="625">
          <cell r="I625" t="str">
            <v>100-CK1844</v>
          </cell>
        </row>
        <row r="626">
          <cell r="I626" t="str">
            <v>100-CK1847</v>
          </cell>
        </row>
        <row r="627">
          <cell r="I627" t="str">
            <v>100-CK1852</v>
          </cell>
        </row>
        <row r="628">
          <cell r="I628" t="str">
            <v>100-CK1864</v>
          </cell>
        </row>
        <row r="629">
          <cell r="I629" t="str">
            <v>100-CK1868</v>
          </cell>
        </row>
        <row r="630">
          <cell r="I630" t="str">
            <v>100-CK1870</v>
          </cell>
        </row>
        <row r="631">
          <cell r="I631" t="str">
            <v>100-CK1872</v>
          </cell>
        </row>
        <row r="632">
          <cell r="I632" t="str">
            <v>100-CK1873</v>
          </cell>
        </row>
        <row r="633">
          <cell r="I633" t="str">
            <v>100-CK1894</v>
          </cell>
        </row>
        <row r="634">
          <cell r="I634" t="str">
            <v>100-CK1900</v>
          </cell>
        </row>
        <row r="635">
          <cell r="I635" t="str">
            <v>100-CK1906</v>
          </cell>
        </row>
        <row r="636">
          <cell r="I636" t="str">
            <v>100-CK1909</v>
          </cell>
        </row>
        <row r="637">
          <cell r="I637" t="str">
            <v>100-CK1910</v>
          </cell>
        </row>
        <row r="638">
          <cell r="I638" t="str">
            <v>100-CK1917</v>
          </cell>
        </row>
        <row r="639">
          <cell r="I639" t="str">
            <v>100-CK1919</v>
          </cell>
        </row>
        <row r="640">
          <cell r="I640" t="str">
            <v>100-CK1921</v>
          </cell>
        </row>
        <row r="641">
          <cell r="I641" t="str">
            <v>100-CK1924</v>
          </cell>
        </row>
        <row r="642">
          <cell r="I642" t="str">
            <v>100-CK1925</v>
          </cell>
        </row>
        <row r="643">
          <cell r="I643" t="str">
            <v>100-CK1926</v>
          </cell>
        </row>
        <row r="644">
          <cell r="I644" t="str">
            <v>100-CK1934</v>
          </cell>
        </row>
        <row r="645">
          <cell r="I645" t="str">
            <v>100-CK1935</v>
          </cell>
        </row>
        <row r="646">
          <cell r="I646" t="str">
            <v>100-CK1936</v>
          </cell>
        </row>
        <row r="647">
          <cell r="I647" t="str">
            <v>100-CK1937</v>
          </cell>
        </row>
        <row r="648">
          <cell r="I648" t="str">
            <v>100-CK1939</v>
          </cell>
        </row>
        <row r="649">
          <cell r="I649" t="str">
            <v>100-CK1940</v>
          </cell>
        </row>
        <row r="650">
          <cell r="I650" t="str">
            <v>100-CK1942</v>
          </cell>
        </row>
        <row r="651">
          <cell r="I651" t="str">
            <v>100-CK1945</v>
          </cell>
        </row>
        <row r="652">
          <cell r="I652" t="str">
            <v>100-CK1946</v>
          </cell>
        </row>
        <row r="653">
          <cell r="I653" t="str">
            <v>100-CK1951</v>
          </cell>
        </row>
        <row r="654">
          <cell r="I654" t="str">
            <v>100-CK1953</v>
          </cell>
        </row>
        <row r="655">
          <cell r="I655" t="str">
            <v>100-CK1956</v>
          </cell>
        </row>
        <row r="656">
          <cell r="I656" t="str">
            <v>100-CK1957</v>
          </cell>
        </row>
        <row r="657">
          <cell r="I657" t="str">
            <v>100-CK1958</v>
          </cell>
        </row>
        <row r="658">
          <cell r="I658" t="str">
            <v>100-CK1959</v>
          </cell>
        </row>
        <row r="659">
          <cell r="I659" t="str">
            <v>100-CK1963</v>
          </cell>
        </row>
        <row r="660">
          <cell r="I660" t="str">
            <v>100-CK1965</v>
          </cell>
        </row>
        <row r="661">
          <cell r="I661" t="str">
            <v>100-CK1971</v>
          </cell>
        </row>
        <row r="662">
          <cell r="I662" t="str">
            <v>100-CK1972</v>
          </cell>
        </row>
        <row r="663">
          <cell r="I663" t="str">
            <v>100-CK1975</v>
          </cell>
        </row>
        <row r="664">
          <cell r="I664" t="str">
            <v>100-CK1976</v>
          </cell>
        </row>
        <row r="665">
          <cell r="I665" t="str">
            <v>100-CK1978</v>
          </cell>
        </row>
        <row r="666">
          <cell r="I666" t="str">
            <v>100-CK1980</v>
          </cell>
        </row>
        <row r="667">
          <cell r="I667" t="str">
            <v>100-CK1981</v>
          </cell>
        </row>
        <row r="668">
          <cell r="I668" t="str">
            <v>100-CK1987</v>
          </cell>
        </row>
        <row r="669">
          <cell r="I669" t="str">
            <v>100-CK1991</v>
          </cell>
        </row>
        <row r="670">
          <cell r="I670" t="str">
            <v>100-CK1992</v>
          </cell>
        </row>
        <row r="671">
          <cell r="I671" t="str">
            <v>100-CK1993</v>
          </cell>
        </row>
        <row r="672">
          <cell r="I672" t="str">
            <v>100-CK1995</v>
          </cell>
        </row>
        <row r="673">
          <cell r="I673" t="str">
            <v>100-CK1998</v>
          </cell>
        </row>
        <row r="674">
          <cell r="I674" t="str">
            <v>100-CK1999</v>
          </cell>
        </row>
        <row r="675">
          <cell r="I675" t="str">
            <v>100-CK2004</v>
          </cell>
        </row>
        <row r="676">
          <cell r="I676" t="str">
            <v>100-CK2005</v>
          </cell>
        </row>
        <row r="677">
          <cell r="I677" t="str">
            <v>100-CK2013</v>
          </cell>
        </row>
        <row r="678">
          <cell r="I678" t="str">
            <v>100-CK2015</v>
          </cell>
        </row>
        <row r="679">
          <cell r="I679" t="str">
            <v>100-CK2016</v>
          </cell>
        </row>
        <row r="680">
          <cell r="I680" t="str">
            <v>100-CK2019</v>
          </cell>
        </row>
        <row r="681">
          <cell r="I681" t="str">
            <v>100-CK2021</v>
          </cell>
        </row>
        <row r="682">
          <cell r="I682" t="str">
            <v>100-CK2040</v>
          </cell>
        </row>
        <row r="683">
          <cell r="I683" t="str">
            <v>100-CK2043</v>
          </cell>
        </row>
        <row r="684">
          <cell r="I684" t="str">
            <v>100-CK2044</v>
          </cell>
        </row>
        <row r="685">
          <cell r="I685" t="str">
            <v>100-CK2045</v>
          </cell>
        </row>
        <row r="686">
          <cell r="I686" t="str">
            <v>100-CK2046</v>
          </cell>
        </row>
        <row r="687">
          <cell r="I687" t="str">
            <v>100-CK2049</v>
          </cell>
        </row>
        <row r="688">
          <cell r="I688" t="str">
            <v>100-CK2050</v>
          </cell>
        </row>
        <row r="689">
          <cell r="I689" t="str">
            <v>100-CK2051</v>
          </cell>
        </row>
        <row r="690">
          <cell r="I690" t="str">
            <v>100-CK2052</v>
          </cell>
        </row>
        <row r="691">
          <cell r="I691" t="str">
            <v>100-CK2057</v>
          </cell>
        </row>
        <row r="692">
          <cell r="I692" t="str">
            <v>100-CK2061</v>
          </cell>
        </row>
        <row r="693">
          <cell r="I693" t="str">
            <v>100-CK2062</v>
          </cell>
        </row>
        <row r="694">
          <cell r="I694" t="str">
            <v>100-CK2067</v>
          </cell>
        </row>
        <row r="695">
          <cell r="I695" t="str">
            <v>100-CK2074</v>
          </cell>
        </row>
        <row r="696">
          <cell r="I696" t="str">
            <v>100-CK2078</v>
          </cell>
        </row>
        <row r="697">
          <cell r="I697" t="str">
            <v>100-CK2092</v>
          </cell>
        </row>
        <row r="698">
          <cell r="I698" t="str">
            <v>100-CK2096</v>
          </cell>
        </row>
        <row r="699">
          <cell r="I699" t="str">
            <v>100-CK2103</v>
          </cell>
        </row>
        <row r="700">
          <cell r="I700" t="str">
            <v>100-CK2104</v>
          </cell>
        </row>
        <row r="701">
          <cell r="I701" t="str">
            <v>100-CK2105</v>
          </cell>
        </row>
        <row r="702">
          <cell r="I702" t="str">
            <v>100-CK2106</v>
          </cell>
        </row>
        <row r="703">
          <cell r="I703" t="str">
            <v>100-CK2109</v>
          </cell>
        </row>
        <row r="704">
          <cell r="I704" t="str">
            <v>100-CK2116</v>
          </cell>
        </row>
        <row r="705">
          <cell r="I705" t="str">
            <v>100-CK2117</v>
          </cell>
        </row>
        <row r="706">
          <cell r="I706" t="str">
            <v>100-CK2119</v>
          </cell>
        </row>
        <row r="707">
          <cell r="I707" t="str">
            <v>100-CK2122</v>
          </cell>
        </row>
        <row r="708">
          <cell r="I708" t="str">
            <v>100-CK2125</v>
          </cell>
        </row>
        <row r="709">
          <cell r="I709" t="str">
            <v>100-CK2128</v>
          </cell>
        </row>
        <row r="710">
          <cell r="I710" t="str">
            <v>100-CK2130</v>
          </cell>
        </row>
        <row r="711">
          <cell r="I711" t="str">
            <v>100-CK2133</v>
          </cell>
        </row>
        <row r="712">
          <cell r="I712" t="str">
            <v>100-CK2134</v>
          </cell>
        </row>
        <row r="713">
          <cell r="I713" t="str">
            <v>100-CK2135</v>
          </cell>
        </row>
        <row r="714">
          <cell r="I714" t="str">
            <v>100-CK2143</v>
          </cell>
        </row>
        <row r="715">
          <cell r="I715" t="str">
            <v>100-CK2147</v>
          </cell>
        </row>
        <row r="716">
          <cell r="I716" t="str">
            <v>100-CK2148</v>
          </cell>
        </row>
        <row r="717">
          <cell r="I717" t="str">
            <v>100-CK2158</v>
          </cell>
        </row>
        <row r="718">
          <cell r="I718" t="str">
            <v>100-CK2159</v>
          </cell>
        </row>
        <row r="719">
          <cell r="I719" t="str">
            <v>100-CK2162</v>
          </cell>
        </row>
        <row r="720">
          <cell r="I720" t="str">
            <v>100-CK2175</v>
          </cell>
        </row>
        <row r="721">
          <cell r="I721" t="str">
            <v>100-CK2178</v>
          </cell>
        </row>
        <row r="722">
          <cell r="I722" t="str">
            <v>100-CK2182</v>
          </cell>
        </row>
        <row r="723">
          <cell r="I723" t="str">
            <v>100-CK2185</v>
          </cell>
        </row>
        <row r="724">
          <cell r="I724" t="str">
            <v>100-CK2186</v>
          </cell>
        </row>
        <row r="725">
          <cell r="I725" t="str">
            <v>100-CK2187</v>
          </cell>
        </row>
        <row r="726">
          <cell r="I726" t="str">
            <v>100-CK2189</v>
          </cell>
        </row>
        <row r="727">
          <cell r="I727" t="str">
            <v>100-CK2191</v>
          </cell>
        </row>
        <row r="728">
          <cell r="I728" t="str">
            <v>100-CK2195</v>
          </cell>
        </row>
        <row r="729">
          <cell r="I729" t="str">
            <v>100-CK2198</v>
          </cell>
        </row>
        <row r="730">
          <cell r="I730" t="str">
            <v>100-CK2199</v>
          </cell>
        </row>
        <row r="731">
          <cell r="I731" t="str">
            <v>100-CK2200</v>
          </cell>
        </row>
        <row r="732">
          <cell r="I732" t="str">
            <v>100-CK2210</v>
          </cell>
        </row>
        <row r="733">
          <cell r="I733" t="str">
            <v>100-CK2214</v>
          </cell>
        </row>
        <row r="734">
          <cell r="I734" t="str">
            <v>100-CK2215</v>
          </cell>
        </row>
        <row r="735">
          <cell r="I735" t="str">
            <v>100-CK2216</v>
          </cell>
        </row>
        <row r="736">
          <cell r="I736" t="str">
            <v>100-CK2221</v>
          </cell>
        </row>
        <row r="737">
          <cell r="I737" t="str">
            <v>100-CK2222</v>
          </cell>
        </row>
        <row r="738">
          <cell r="I738" t="str">
            <v>100-CK2225</v>
          </cell>
        </row>
        <row r="739">
          <cell r="I739" t="str">
            <v>100-CK2227</v>
          </cell>
        </row>
        <row r="740">
          <cell r="I740" t="str">
            <v>100-CK2228</v>
          </cell>
        </row>
        <row r="741">
          <cell r="I741" t="str">
            <v>100-CK2230</v>
          </cell>
        </row>
        <row r="742">
          <cell r="I742" t="str">
            <v>100-CK2231</v>
          </cell>
        </row>
        <row r="743">
          <cell r="I743" t="str">
            <v>100-CK2232</v>
          </cell>
        </row>
        <row r="744">
          <cell r="I744" t="str">
            <v>100-CK2234</v>
          </cell>
        </row>
        <row r="745">
          <cell r="I745" t="str">
            <v>100-CK2235</v>
          </cell>
        </row>
        <row r="746">
          <cell r="I746" t="str">
            <v>100-CK2236</v>
          </cell>
        </row>
        <row r="747">
          <cell r="I747" t="str">
            <v>100-CK2239</v>
          </cell>
        </row>
        <row r="748">
          <cell r="I748" t="str">
            <v>100-CK2242</v>
          </cell>
        </row>
        <row r="749">
          <cell r="I749" t="str">
            <v>100-CK2246</v>
          </cell>
        </row>
        <row r="750">
          <cell r="I750" t="str">
            <v>100-CK2247</v>
          </cell>
        </row>
        <row r="751">
          <cell r="I751" t="str">
            <v>100-CK2248</v>
          </cell>
        </row>
        <row r="752">
          <cell r="I752" t="str">
            <v>100-CK2249</v>
          </cell>
        </row>
        <row r="753">
          <cell r="I753" t="str">
            <v>100-CK2250</v>
          </cell>
        </row>
        <row r="754">
          <cell r="I754" t="str">
            <v>100-CK2251</v>
          </cell>
        </row>
        <row r="755">
          <cell r="I755" t="str">
            <v>100-CK2253</v>
          </cell>
        </row>
        <row r="756">
          <cell r="I756" t="str">
            <v>100-CK2254</v>
          </cell>
        </row>
        <row r="757">
          <cell r="I757" t="str">
            <v>100-CK2259</v>
          </cell>
        </row>
        <row r="758">
          <cell r="I758" t="str">
            <v>100-CK2260</v>
          </cell>
        </row>
        <row r="759">
          <cell r="I759" t="str">
            <v>100-CK2261</v>
          </cell>
        </row>
        <row r="760">
          <cell r="I760" t="str">
            <v>100-CK2262</v>
          </cell>
        </row>
        <row r="761">
          <cell r="I761" t="str">
            <v>100-CK2266</v>
          </cell>
        </row>
        <row r="762">
          <cell r="I762" t="str">
            <v>100-CK2268</v>
          </cell>
        </row>
        <row r="763">
          <cell r="I763" t="str">
            <v>100-CK2269</v>
          </cell>
        </row>
        <row r="764">
          <cell r="I764" t="str">
            <v>100-CK2270</v>
          </cell>
        </row>
        <row r="765">
          <cell r="I765" t="str">
            <v>100-CK2271</v>
          </cell>
        </row>
        <row r="766">
          <cell r="I766" t="str">
            <v>100-CK2272</v>
          </cell>
        </row>
        <row r="767">
          <cell r="I767" t="str">
            <v>100-CK2273</v>
          </cell>
        </row>
        <row r="768">
          <cell r="I768" t="str">
            <v>100-CK2281</v>
          </cell>
        </row>
        <row r="769">
          <cell r="I769" t="str">
            <v>100-CK2282</v>
          </cell>
        </row>
        <row r="770">
          <cell r="I770" t="str">
            <v>100-CK2283</v>
          </cell>
        </row>
        <row r="771">
          <cell r="I771" t="str">
            <v>100-CK2284</v>
          </cell>
        </row>
        <row r="772">
          <cell r="I772" t="str">
            <v>100-CK2285</v>
          </cell>
        </row>
        <row r="773">
          <cell r="I773" t="str">
            <v>100-CK2286</v>
          </cell>
        </row>
        <row r="774">
          <cell r="I774" t="str">
            <v>100-CK2287</v>
          </cell>
        </row>
        <row r="775">
          <cell r="I775" t="str">
            <v>100-CK2288</v>
          </cell>
        </row>
        <row r="776">
          <cell r="I776" t="str">
            <v>100-CK2289</v>
          </cell>
        </row>
        <row r="777">
          <cell r="I777" t="str">
            <v>100-CK2294</v>
          </cell>
        </row>
        <row r="778">
          <cell r="I778" t="str">
            <v>100-CK2295</v>
          </cell>
        </row>
        <row r="779">
          <cell r="I779" t="str">
            <v>100-CK2302</v>
          </cell>
        </row>
        <row r="780">
          <cell r="I780" t="str">
            <v>100-CK2306</v>
          </cell>
        </row>
        <row r="781">
          <cell r="I781" t="str">
            <v>100-CK2311</v>
          </cell>
        </row>
        <row r="782">
          <cell r="I782" t="str">
            <v>100-CK2312</v>
          </cell>
        </row>
        <row r="783">
          <cell r="I783" t="str">
            <v>100-CK2313</v>
          </cell>
        </row>
        <row r="784">
          <cell r="I784" t="str">
            <v>100-CK2317</v>
          </cell>
        </row>
        <row r="785">
          <cell r="I785" t="str">
            <v>100-CK2319</v>
          </cell>
        </row>
        <row r="786">
          <cell r="I786" t="str">
            <v>100-CK2321</v>
          </cell>
        </row>
        <row r="787">
          <cell r="I787" t="str">
            <v>100-CK2322</v>
          </cell>
        </row>
        <row r="788">
          <cell r="I788" t="str">
            <v>100-CK2323</v>
          </cell>
        </row>
        <row r="789">
          <cell r="I789" t="str">
            <v>100-CK2329</v>
          </cell>
        </row>
        <row r="790">
          <cell r="I790" t="str">
            <v>100-CK2332</v>
          </cell>
        </row>
        <row r="791">
          <cell r="I791" t="str">
            <v>100-CK2333</v>
          </cell>
        </row>
        <row r="792">
          <cell r="I792" t="str">
            <v>100-CK2334</v>
          </cell>
        </row>
        <row r="793">
          <cell r="I793" t="str">
            <v>100-CK2335</v>
          </cell>
        </row>
        <row r="794">
          <cell r="I794" t="str">
            <v>100-CK2336</v>
          </cell>
        </row>
        <row r="795">
          <cell r="I795" t="str">
            <v>100-CK2337</v>
          </cell>
        </row>
        <row r="796">
          <cell r="I796" t="str">
            <v>100-CK2340</v>
          </cell>
        </row>
        <row r="797">
          <cell r="I797" t="str">
            <v>100-CK2341</v>
          </cell>
        </row>
        <row r="798">
          <cell r="I798" t="str">
            <v>100-CK2342</v>
          </cell>
        </row>
        <row r="799">
          <cell r="I799" t="str">
            <v>100-CK2353</v>
          </cell>
        </row>
        <row r="800">
          <cell r="I800" t="str">
            <v>100-CK2358</v>
          </cell>
        </row>
        <row r="801">
          <cell r="I801" t="str">
            <v>100-CK2359</v>
          </cell>
        </row>
        <row r="802">
          <cell r="I802" t="str">
            <v>100-CK2360</v>
          </cell>
        </row>
        <row r="803">
          <cell r="I803" t="str">
            <v>100-CK2363</v>
          </cell>
        </row>
        <row r="804">
          <cell r="I804" t="str">
            <v>100-CK2365</v>
          </cell>
        </row>
        <row r="805">
          <cell r="I805" t="str">
            <v>100-CK2371</v>
          </cell>
        </row>
        <row r="806">
          <cell r="I806" t="str">
            <v>100-CK2377</v>
          </cell>
        </row>
        <row r="807">
          <cell r="I807" t="str">
            <v>100-CK2378</v>
          </cell>
        </row>
        <row r="808">
          <cell r="I808" t="str">
            <v>100-CK2380</v>
          </cell>
        </row>
        <row r="809">
          <cell r="I809" t="str">
            <v>100-CK2381</v>
          </cell>
        </row>
        <row r="810">
          <cell r="I810" t="str">
            <v>100-CK2382</v>
          </cell>
        </row>
        <row r="811">
          <cell r="I811" t="str">
            <v>100-CK2383</v>
          </cell>
        </row>
        <row r="812">
          <cell r="I812" t="str">
            <v>100-CK2384</v>
          </cell>
        </row>
        <row r="813">
          <cell r="I813" t="str">
            <v>100-CK2385</v>
          </cell>
        </row>
        <row r="814">
          <cell r="I814" t="str">
            <v>100-CK2386</v>
          </cell>
        </row>
        <row r="815">
          <cell r="I815" t="str">
            <v>100-CK2387</v>
          </cell>
        </row>
        <row r="816">
          <cell r="I816" t="str">
            <v>100-CK2388</v>
          </cell>
        </row>
        <row r="817">
          <cell r="I817" t="str">
            <v>100-CK2394</v>
          </cell>
        </row>
        <row r="818">
          <cell r="I818" t="str">
            <v>100-CK2397</v>
          </cell>
        </row>
        <row r="819">
          <cell r="I819" t="str">
            <v>100-CK2401</v>
          </cell>
        </row>
        <row r="820">
          <cell r="I820" t="str">
            <v>100-CK2402</v>
          </cell>
        </row>
        <row r="821">
          <cell r="I821" t="str">
            <v>100-CK2403</v>
          </cell>
        </row>
        <row r="822">
          <cell r="I822" t="str">
            <v>100-CK2406</v>
          </cell>
        </row>
        <row r="823">
          <cell r="I823" t="str">
            <v>100-CK2409</v>
          </cell>
        </row>
        <row r="824">
          <cell r="I824" t="str">
            <v>100-CK2410</v>
          </cell>
        </row>
        <row r="825">
          <cell r="I825" t="str">
            <v>100-CK2411</v>
          </cell>
        </row>
        <row r="826">
          <cell r="I826" t="str">
            <v>100-CK2414</v>
          </cell>
        </row>
        <row r="827">
          <cell r="I827" t="str">
            <v>100-CK2415</v>
          </cell>
        </row>
        <row r="828">
          <cell r="I828" t="str">
            <v>100-CK2416</v>
          </cell>
        </row>
        <row r="829">
          <cell r="I829" t="str">
            <v>100-CK2417</v>
          </cell>
        </row>
        <row r="830">
          <cell r="I830" t="str">
            <v>100-CK2418</v>
          </cell>
        </row>
        <row r="831">
          <cell r="I831" t="str">
            <v>100-CK2419</v>
          </cell>
        </row>
        <row r="832">
          <cell r="I832" t="str">
            <v>100-CK2420</v>
          </cell>
        </row>
        <row r="833">
          <cell r="I833" t="str">
            <v>100-CK2421</v>
          </cell>
        </row>
        <row r="834">
          <cell r="I834" t="str">
            <v>100-CK2422</v>
          </cell>
        </row>
        <row r="835">
          <cell r="I835" t="str">
            <v>100-CK2423</v>
          </cell>
        </row>
        <row r="836">
          <cell r="I836" t="str">
            <v>100-CK2425</v>
          </cell>
        </row>
        <row r="837">
          <cell r="I837" t="str">
            <v>100-CK2426</v>
          </cell>
        </row>
        <row r="838">
          <cell r="I838" t="str">
            <v>100-CK2427</v>
          </cell>
        </row>
        <row r="839">
          <cell r="I839" t="str">
            <v>100-CK2428</v>
          </cell>
        </row>
        <row r="840">
          <cell r="I840" t="str">
            <v>100-CK2429</v>
          </cell>
        </row>
        <row r="841">
          <cell r="I841" t="str">
            <v>100-CK2430</v>
          </cell>
        </row>
        <row r="842">
          <cell r="I842" t="str">
            <v>100-CK2431</v>
          </cell>
        </row>
        <row r="843">
          <cell r="I843" t="str">
            <v>100-CK2432</v>
          </cell>
        </row>
        <row r="844">
          <cell r="I844" t="str">
            <v>100-CK2433</v>
          </cell>
        </row>
        <row r="845">
          <cell r="I845" t="str">
            <v>100-CK2434</v>
          </cell>
        </row>
        <row r="846">
          <cell r="I846" t="str">
            <v>100-CK2437</v>
          </cell>
        </row>
        <row r="847">
          <cell r="I847" t="str">
            <v>100-CK2438</v>
          </cell>
        </row>
        <row r="848">
          <cell r="I848" t="str">
            <v>100-CK2443</v>
          </cell>
        </row>
        <row r="849">
          <cell r="I849" t="str">
            <v>100-CK2448</v>
          </cell>
        </row>
        <row r="850">
          <cell r="I850" t="str">
            <v>100-CK2450</v>
          </cell>
        </row>
        <row r="851">
          <cell r="I851" t="str">
            <v>100-CK2452</v>
          </cell>
        </row>
        <row r="852">
          <cell r="I852" t="str">
            <v>100-CK2453</v>
          </cell>
        </row>
        <row r="853">
          <cell r="I853" t="str">
            <v>100-CK2454</v>
          </cell>
        </row>
        <row r="854">
          <cell r="I854" t="str">
            <v>100-CK2455</v>
          </cell>
        </row>
        <row r="855">
          <cell r="I855" t="str">
            <v>100-CK2456</v>
          </cell>
        </row>
        <row r="856">
          <cell r="I856" t="str">
            <v>100-CK2457</v>
          </cell>
        </row>
        <row r="857">
          <cell r="I857" t="str">
            <v>100-CK2458</v>
          </cell>
        </row>
        <row r="858">
          <cell r="I858" t="str">
            <v>100-CK2467</v>
          </cell>
        </row>
        <row r="859">
          <cell r="I859" t="str">
            <v>100-CK2469</v>
          </cell>
        </row>
        <row r="860">
          <cell r="I860" t="str">
            <v>100-CK2470</v>
          </cell>
        </row>
        <row r="861">
          <cell r="I861" t="str">
            <v>100-CK2471</v>
          </cell>
        </row>
        <row r="862">
          <cell r="I862" t="str">
            <v>100-CK2472</v>
          </cell>
        </row>
        <row r="863">
          <cell r="I863" t="str">
            <v>100-CK2476</v>
          </cell>
        </row>
        <row r="864">
          <cell r="I864" t="str">
            <v>100-CK2477</v>
          </cell>
        </row>
        <row r="865">
          <cell r="I865" t="str">
            <v>100-CK2479</v>
          </cell>
        </row>
        <row r="866">
          <cell r="I866" t="str">
            <v>100-CK2480</v>
          </cell>
        </row>
        <row r="867">
          <cell r="I867" t="str">
            <v>100-CK2483</v>
          </cell>
        </row>
        <row r="868">
          <cell r="I868" t="str">
            <v>100-CK2484</v>
          </cell>
        </row>
        <row r="869">
          <cell r="I869" t="str">
            <v>100-CK2486</v>
          </cell>
        </row>
        <row r="870">
          <cell r="I870" t="str">
            <v>100-CK2487</v>
          </cell>
        </row>
        <row r="871">
          <cell r="I871" t="str">
            <v>100-CK2492</v>
          </cell>
        </row>
        <row r="872">
          <cell r="I872" t="str">
            <v>100-CK2493</v>
          </cell>
        </row>
        <row r="873">
          <cell r="I873" t="str">
            <v>100-CK2495</v>
          </cell>
        </row>
        <row r="874">
          <cell r="I874" t="str">
            <v>100-CK2497</v>
          </cell>
        </row>
        <row r="875">
          <cell r="I875" t="str">
            <v>100-CK2498</v>
          </cell>
        </row>
        <row r="876">
          <cell r="I876" t="str">
            <v>100-CK2499</v>
          </cell>
        </row>
        <row r="877">
          <cell r="I877" t="str">
            <v>100-CK2500</v>
          </cell>
        </row>
        <row r="878">
          <cell r="I878" t="str">
            <v>100-CK2505</v>
          </cell>
        </row>
        <row r="879">
          <cell r="I879" t="str">
            <v>100-CK2508</v>
          </cell>
        </row>
        <row r="880">
          <cell r="I880" t="str">
            <v>100-CK2513</v>
          </cell>
        </row>
        <row r="881">
          <cell r="I881" t="str">
            <v>100-CK2515</v>
          </cell>
        </row>
        <row r="882">
          <cell r="I882" t="str">
            <v>100-CK2516</v>
          </cell>
        </row>
        <row r="883">
          <cell r="I883" t="str">
            <v>100-CK2519</v>
          </cell>
        </row>
        <row r="884">
          <cell r="I884" t="str">
            <v>100-CK2520</v>
          </cell>
        </row>
        <row r="885">
          <cell r="I885" t="str">
            <v>100-CK2522</v>
          </cell>
        </row>
        <row r="886">
          <cell r="I886" t="str">
            <v>100-CK2526</v>
          </cell>
        </row>
        <row r="887">
          <cell r="I887" t="str">
            <v>100-CK2527</v>
          </cell>
        </row>
        <row r="888">
          <cell r="I888" t="str">
            <v>100-CK2530</v>
          </cell>
        </row>
        <row r="889">
          <cell r="I889" t="str">
            <v>100-CK2535</v>
          </cell>
        </row>
        <row r="890">
          <cell r="I890" t="str">
            <v>100-CK2536</v>
          </cell>
        </row>
        <row r="891">
          <cell r="I891" t="str">
            <v>100-CK2540</v>
          </cell>
        </row>
        <row r="892">
          <cell r="I892" t="str">
            <v>100-CK2541</v>
          </cell>
        </row>
        <row r="893">
          <cell r="I893" t="str">
            <v>100-CK2552</v>
          </cell>
        </row>
        <row r="894">
          <cell r="I894" t="str">
            <v>100-CK2554</v>
          </cell>
        </row>
        <row r="895">
          <cell r="I895" t="str">
            <v>100-CK2561</v>
          </cell>
        </row>
        <row r="896">
          <cell r="I896" t="str">
            <v>100-CK2562</v>
          </cell>
        </row>
        <row r="897">
          <cell r="I897" t="str">
            <v>100-CK2569</v>
          </cell>
        </row>
        <row r="898">
          <cell r="I898" t="str">
            <v>100-CK2576</v>
          </cell>
        </row>
        <row r="899">
          <cell r="I899" t="str">
            <v>100-CK2578</v>
          </cell>
        </row>
        <row r="900">
          <cell r="I900" t="str">
            <v>100-CK2579</v>
          </cell>
        </row>
        <row r="901">
          <cell r="I901" t="str">
            <v>100-CK2582</v>
          </cell>
        </row>
        <row r="902">
          <cell r="I902" t="str">
            <v>100-CK2593</v>
          </cell>
        </row>
        <row r="903">
          <cell r="I903" t="str">
            <v>100-CK2600</v>
          </cell>
        </row>
        <row r="904">
          <cell r="I904" t="str">
            <v>100-CK2609</v>
          </cell>
        </row>
        <row r="905">
          <cell r="I905" t="str">
            <v>100-CK2610</v>
          </cell>
        </row>
        <row r="906">
          <cell r="I906" t="str">
            <v>100-CK2615</v>
          </cell>
        </row>
        <row r="907">
          <cell r="I907" t="str">
            <v>100-CK2618</v>
          </cell>
        </row>
        <row r="908">
          <cell r="I908" t="str">
            <v>100-CK2620</v>
          </cell>
        </row>
        <row r="909">
          <cell r="I909" t="str">
            <v>100-CK2621</v>
          </cell>
        </row>
        <row r="910">
          <cell r="I910" t="str">
            <v>100-CK2622</v>
          </cell>
        </row>
        <row r="911">
          <cell r="I911" t="str">
            <v>100-CK2623</v>
          </cell>
        </row>
        <row r="912">
          <cell r="I912" t="str">
            <v>100-CK2624</v>
          </cell>
        </row>
        <row r="913">
          <cell r="I913" t="str">
            <v>100-CK2625</v>
          </cell>
        </row>
        <row r="914">
          <cell r="I914" t="str">
            <v>100-CK2627</v>
          </cell>
        </row>
        <row r="915">
          <cell r="I915" t="str">
            <v>100-CK2632</v>
          </cell>
        </row>
        <row r="916">
          <cell r="I916" t="str">
            <v>100-CK2633</v>
          </cell>
        </row>
        <row r="917">
          <cell r="I917" t="str">
            <v>100-CK2634</v>
          </cell>
        </row>
        <row r="918">
          <cell r="I918" t="str">
            <v>100-CK2635</v>
          </cell>
        </row>
        <row r="919">
          <cell r="I919" t="str">
            <v>100-CK2637</v>
          </cell>
        </row>
        <row r="920">
          <cell r="I920" t="str">
            <v>100-CK2638</v>
          </cell>
        </row>
        <row r="921">
          <cell r="I921" t="str">
            <v>100-CK2649</v>
          </cell>
        </row>
        <row r="922">
          <cell r="I922" t="str">
            <v>100-CK2650</v>
          </cell>
        </row>
        <row r="923">
          <cell r="I923" t="str">
            <v>100-CK2655</v>
          </cell>
        </row>
        <row r="924">
          <cell r="I924" t="str">
            <v>100-CK2663</v>
          </cell>
        </row>
        <row r="925">
          <cell r="I925" t="str">
            <v>100-K00107</v>
          </cell>
        </row>
        <row r="926">
          <cell r="I926" t="str">
            <v>100-K00108</v>
          </cell>
        </row>
        <row r="927">
          <cell r="I927" t="str">
            <v>100-K00115</v>
          </cell>
        </row>
        <row r="928">
          <cell r="I928" t="str">
            <v>100-K00117</v>
          </cell>
        </row>
        <row r="929">
          <cell r="I929" t="str">
            <v>15-7565-02</v>
          </cell>
        </row>
        <row r="930">
          <cell r="I930" t="str">
            <v>199-999037</v>
          </cell>
        </row>
        <row r="931">
          <cell r="I931" t="str">
            <v>199-999066</v>
          </cell>
        </row>
        <row r="932">
          <cell r="I932" t="str">
            <v>199-999076</v>
          </cell>
        </row>
        <row r="933">
          <cell r="I933" t="str">
            <v>199-999112</v>
          </cell>
        </row>
        <row r="934">
          <cell r="I934" t="str">
            <v>199-999143</v>
          </cell>
        </row>
        <row r="935">
          <cell r="I935" t="str">
            <v>199-999151</v>
          </cell>
        </row>
        <row r="936">
          <cell r="I936" t="str">
            <v>199-999153</v>
          </cell>
        </row>
        <row r="937">
          <cell r="I937" t="str">
            <v>199-999155</v>
          </cell>
        </row>
        <row r="938">
          <cell r="I938" t="str">
            <v>199-999156</v>
          </cell>
        </row>
        <row r="939">
          <cell r="I939" t="str">
            <v>199-999157</v>
          </cell>
        </row>
        <row r="940">
          <cell r="I940" t="str">
            <v>199-999158</v>
          </cell>
        </row>
        <row r="941">
          <cell r="I941" t="str">
            <v>199-999159</v>
          </cell>
        </row>
        <row r="942">
          <cell r="I942" t="str">
            <v>199-999160</v>
          </cell>
        </row>
        <row r="943">
          <cell r="I943" t="str">
            <v>199-999161</v>
          </cell>
        </row>
        <row r="944">
          <cell r="I944" t="str">
            <v>199-999163</v>
          </cell>
        </row>
        <row r="945">
          <cell r="I945" t="str">
            <v>199-999164</v>
          </cell>
        </row>
        <row r="946">
          <cell r="I946" t="str">
            <v>199-999165</v>
          </cell>
        </row>
        <row r="947">
          <cell r="I947" t="str">
            <v>199-999166</v>
          </cell>
        </row>
        <row r="948">
          <cell r="I948" t="str">
            <v>199-999167</v>
          </cell>
        </row>
        <row r="949">
          <cell r="I949" t="str">
            <v>199-999168</v>
          </cell>
        </row>
        <row r="950">
          <cell r="I950" t="str">
            <v>199-999171</v>
          </cell>
        </row>
        <row r="951">
          <cell r="I951" t="str">
            <v>199-999174</v>
          </cell>
        </row>
        <row r="952">
          <cell r="I952" t="str">
            <v>199-999176</v>
          </cell>
        </row>
        <row r="953">
          <cell r="I953" t="str">
            <v>199-999192</v>
          </cell>
        </row>
        <row r="954">
          <cell r="I954" t="str">
            <v>199-999193</v>
          </cell>
        </row>
        <row r="955">
          <cell r="I955" t="str">
            <v>199-999203</v>
          </cell>
        </row>
        <row r="956">
          <cell r="I956" t="str">
            <v>199-999205</v>
          </cell>
        </row>
        <row r="957">
          <cell r="I957" t="str">
            <v>ADA2800AXBOX</v>
          </cell>
        </row>
        <row r="958">
          <cell r="I958" t="str">
            <v>ADA2800BOX</v>
          </cell>
        </row>
        <row r="959">
          <cell r="I959" t="str">
            <v>ADA3000AEP4AX</v>
          </cell>
        </row>
        <row r="960">
          <cell r="I960" t="str">
            <v>ADA3000AIK4BX</v>
          </cell>
        </row>
        <row r="961">
          <cell r="I961" t="str">
            <v>ADA3000AKK4BX</v>
          </cell>
        </row>
        <row r="962">
          <cell r="I962" t="str">
            <v>ADA3000AXBOX</v>
          </cell>
        </row>
        <row r="963">
          <cell r="I963" t="str">
            <v>ADA3000BIBOX</v>
          </cell>
        </row>
        <row r="964">
          <cell r="I964" t="str">
            <v>ADA3000BOX</v>
          </cell>
        </row>
        <row r="965">
          <cell r="I965" t="str">
            <v>ADA3000BPBOX</v>
          </cell>
        </row>
        <row r="966">
          <cell r="I966" t="str">
            <v>ADA3000BXBOX</v>
          </cell>
        </row>
        <row r="967">
          <cell r="I967" t="str">
            <v>ADA3000CNBOX</v>
          </cell>
        </row>
        <row r="968">
          <cell r="I968" t="str">
            <v>ADA3000CWBOX</v>
          </cell>
        </row>
        <row r="969">
          <cell r="I969" t="str">
            <v>ADA3000DAA4BP</v>
          </cell>
        </row>
        <row r="970">
          <cell r="I970" t="str">
            <v>ADA3000DAA4BW</v>
          </cell>
        </row>
        <row r="971">
          <cell r="I971" t="str">
            <v>ADA3000DIK4BI</v>
          </cell>
        </row>
        <row r="972">
          <cell r="I972" t="str">
            <v>ADA3000IAA4CN</v>
          </cell>
        </row>
        <row r="973">
          <cell r="I973" t="str">
            <v>ADA3000IAA4CW</v>
          </cell>
        </row>
        <row r="974">
          <cell r="I974" t="str">
            <v>ADA3200AEP4AX</v>
          </cell>
        </row>
        <row r="975">
          <cell r="I975" t="str">
            <v>ADA3200AIO4BX</v>
          </cell>
        </row>
        <row r="976">
          <cell r="I976" t="str">
            <v>ADA3200AXBOX</v>
          </cell>
        </row>
        <row r="977">
          <cell r="I977" t="str">
            <v>ADA3200BIBOX</v>
          </cell>
        </row>
        <row r="978">
          <cell r="I978" t="str">
            <v>ADA3200BPBOX</v>
          </cell>
        </row>
        <row r="979">
          <cell r="I979" t="str">
            <v>ADA3200BXBOX</v>
          </cell>
        </row>
        <row r="980">
          <cell r="I980" t="str">
            <v>ADA3200CGBOX</v>
          </cell>
        </row>
        <row r="981">
          <cell r="I981" t="str">
            <v>ADA3200CNBOX</v>
          </cell>
        </row>
        <row r="982">
          <cell r="I982" t="str">
            <v>ADA3200CWBOX</v>
          </cell>
        </row>
        <row r="983">
          <cell r="I983" t="str">
            <v>ADA3200DAA4BW</v>
          </cell>
        </row>
        <row r="984">
          <cell r="I984" t="str">
            <v>ADA3200DKA4CG</v>
          </cell>
        </row>
        <row r="985">
          <cell r="I985" t="str">
            <v>ADA3200IAA4CN</v>
          </cell>
        </row>
        <row r="986">
          <cell r="I986" t="str">
            <v>ADA3200IAA4CW</v>
          </cell>
        </row>
        <row r="987">
          <cell r="I987" t="str">
            <v>ADA3400AXBOX</v>
          </cell>
        </row>
        <row r="988">
          <cell r="I988" t="str">
            <v>ADA3400BOX</v>
          </cell>
        </row>
        <row r="989">
          <cell r="I989" t="str">
            <v>ADA3400DAA4BY</v>
          </cell>
        </row>
        <row r="990">
          <cell r="I990" t="str">
            <v>ADA3500ASBOX</v>
          </cell>
        </row>
        <row r="991">
          <cell r="I991" t="str">
            <v>ADA3500AWBOX</v>
          </cell>
        </row>
        <row r="992">
          <cell r="I992" t="str">
            <v>ADA3500BIBOX</v>
          </cell>
        </row>
        <row r="993">
          <cell r="I993" t="str">
            <v>ADA3500BPBOX</v>
          </cell>
        </row>
        <row r="994">
          <cell r="I994" t="str">
            <v>ADA3500CGBOX</v>
          </cell>
        </row>
        <row r="995">
          <cell r="I995" t="str">
            <v>ADA3500CNBOX</v>
          </cell>
        </row>
        <row r="996">
          <cell r="I996" t="str">
            <v>ADA3500CWBOX</v>
          </cell>
        </row>
        <row r="997">
          <cell r="I997" t="str">
            <v>ADA3500DAA4BN</v>
          </cell>
        </row>
        <row r="998">
          <cell r="I998" t="str">
            <v>ADA3500DAA4BP</v>
          </cell>
        </row>
        <row r="999">
          <cell r="I999" t="str">
            <v>ADA3500DAA4BW</v>
          </cell>
        </row>
        <row r="1000">
          <cell r="I1000" t="str">
            <v>ADA3500DHBOX</v>
          </cell>
        </row>
        <row r="1001">
          <cell r="I1001" t="str">
            <v>ADA3500DIK4BI</v>
          </cell>
        </row>
        <row r="1002">
          <cell r="I1002" t="str">
            <v>ADA3500DKA4CG</v>
          </cell>
        </row>
        <row r="1003">
          <cell r="I1003" t="str">
            <v>ADA3500IAA4CN</v>
          </cell>
        </row>
        <row r="1004">
          <cell r="I1004" t="str">
            <v>ADA3500IAA4CW</v>
          </cell>
        </row>
        <row r="1005">
          <cell r="I1005" t="str">
            <v>ADA3600DAA4BV</v>
          </cell>
        </row>
        <row r="1006">
          <cell r="I1006" t="str">
            <v>ADA3700BNBOX</v>
          </cell>
        </row>
        <row r="1007">
          <cell r="I1007" t="str">
            <v>ADA3700CFBOX</v>
          </cell>
        </row>
        <row r="1008">
          <cell r="I1008" t="str">
            <v>ADA3700DAA5BN</v>
          </cell>
        </row>
        <row r="1009">
          <cell r="I1009" t="str">
            <v>ADA3700DKA5CF</v>
          </cell>
        </row>
        <row r="1010">
          <cell r="I1010" t="str">
            <v>ADA3800BPBOX</v>
          </cell>
        </row>
        <row r="1011">
          <cell r="I1011" t="str">
            <v>ADA3800BVBOX</v>
          </cell>
        </row>
        <row r="1012">
          <cell r="I1012" t="str">
            <v>ADA3800CNBOX</v>
          </cell>
        </row>
        <row r="1013">
          <cell r="I1013" t="str">
            <v>ADA3800CUBOX</v>
          </cell>
        </row>
        <row r="1014">
          <cell r="I1014" t="str">
            <v>ADA3800CWBOX</v>
          </cell>
        </row>
        <row r="1015">
          <cell r="I1015" t="str">
            <v>ADA3800DAA4BP</v>
          </cell>
        </row>
        <row r="1016">
          <cell r="I1016" t="str">
            <v>ADA3800DAA4BW</v>
          </cell>
        </row>
        <row r="1017">
          <cell r="I1017" t="str">
            <v>ADA3800DAA5BV</v>
          </cell>
        </row>
        <row r="1018">
          <cell r="I1018" t="str">
            <v>ADA3800DAA5CD</v>
          </cell>
        </row>
        <row r="1019">
          <cell r="I1019" t="str">
            <v>ADA3800DEP4AS</v>
          </cell>
        </row>
        <row r="1020">
          <cell r="I1020" t="str">
            <v>ADA3800IAA4CN</v>
          </cell>
        </row>
        <row r="1021">
          <cell r="I1021" t="str">
            <v>ADA3800IAA4CW</v>
          </cell>
        </row>
        <row r="1022">
          <cell r="I1022" t="str">
            <v>ADA3800IAA4DH</v>
          </cell>
        </row>
        <row r="1023">
          <cell r="I1023" t="str">
            <v>ADA3800IAA5CU</v>
          </cell>
        </row>
        <row r="1024">
          <cell r="I1024" t="str">
            <v>ADA4000ASBOX</v>
          </cell>
        </row>
        <row r="1025">
          <cell r="I1025" t="str">
            <v>ADA4000BNBOX</v>
          </cell>
        </row>
        <row r="1026">
          <cell r="I1026" t="str">
            <v>ADA4000DAA5BN</v>
          </cell>
        </row>
        <row r="1027">
          <cell r="I1027" t="str">
            <v>ADA4000DHBOX</v>
          </cell>
        </row>
        <row r="1028">
          <cell r="I1028" t="str">
            <v>ADA4000DKA5CF</v>
          </cell>
        </row>
        <row r="1029">
          <cell r="I1029" t="str">
            <v>ADA4000IAA4CW</v>
          </cell>
        </row>
        <row r="1030">
          <cell r="I1030" t="str">
            <v>ADA4000IAA4DH</v>
          </cell>
        </row>
        <row r="1031">
          <cell r="I1031" t="str">
            <v>ADA4200BVBOX</v>
          </cell>
        </row>
        <row r="1032">
          <cell r="I1032" t="str">
            <v>ADA4200CUBOX</v>
          </cell>
        </row>
        <row r="1033">
          <cell r="I1033" t="str">
            <v>ADA4200DAA5BV</v>
          </cell>
        </row>
        <row r="1034">
          <cell r="I1034" t="str">
            <v>ADA4200DAA5CD</v>
          </cell>
        </row>
        <row r="1035">
          <cell r="I1035" t="str">
            <v>ADA4200IAA5CU</v>
          </cell>
        </row>
        <row r="1036">
          <cell r="I1036" t="str">
            <v>ADA4400CDBOX</v>
          </cell>
        </row>
        <row r="1037">
          <cell r="I1037" t="str">
            <v>ADA4400DAA6CD</v>
          </cell>
        </row>
        <row r="1038">
          <cell r="I1038" t="str">
            <v>ADA4400IAA6CS</v>
          </cell>
        </row>
        <row r="1039">
          <cell r="I1039" t="str">
            <v>ADA4600BVBOX</v>
          </cell>
        </row>
        <row r="1040">
          <cell r="I1040" t="str">
            <v>ADA4600CUBOX</v>
          </cell>
        </row>
        <row r="1041">
          <cell r="I1041" t="str">
            <v>ADA4600DAA5BV</v>
          </cell>
        </row>
        <row r="1042">
          <cell r="I1042" t="str">
            <v>ADA4600DAA5CD</v>
          </cell>
        </row>
        <row r="1043">
          <cell r="I1043" t="str">
            <v>ADA4600IAA5CU</v>
          </cell>
        </row>
        <row r="1044">
          <cell r="I1044" t="str">
            <v>ADA4800CDBOX</v>
          </cell>
        </row>
        <row r="1045">
          <cell r="I1045" t="str">
            <v>ADA4800DAA6CD</v>
          </cell>
        </row>
        <row r="1046">
          <cell r="I1046" t="str">
            <v>ADA4800IAA6CS</v>
          </cell>
        </row>
        <row r="1047">
          <cell r="I1047" t="str">
            <v>ADA5000CSBOX</v>
          </cell>
        </row>
        <row r="1048">
          <cell r="I1048" t="str">
            <v>ADA5000CUBOX</v>
          </cell>
        </row>
        <row r="1049">
          <cell r="I1049" t="str">
            <v>ADA5000IAA5CS</v>
          </cell>
        </row>
        <row r="1050">
          <cell r="I1050" t="str">
            <v>ADA5000IAA5CU</v>
          </cell>
        </row>
        <row r="1051">
          <cell r="I1051" t="str">
            <v>ADA5000IAA5CZ</v>
          </cell>
        </row>
        <row r="1052">
          <cell r="I1052" t="str">
            <v>ADA5200CSBOX</v>
          </cell>
        </row>
        <row r="1053">
          <cell r="I1053" t="str">
            <v>ADA5200CZBOX</v>
          </cell>
        </row>
        <row r="1054">
          <cell r="I1054" t="str">
            <v>ADA5200IAA6CS</v>
          </cell>
        </row>
        <row r="1055">
          <cell r="I1055" t="str">
            <v>ADA5200IAA6CZ</v>
          </cell>
        </row>
        <row r="1056">
          <cell r="I1056" t="str">
            <v>ADA5400CZBOX</v>
          </cell>
        </row>
        <row r="1057">
          <cell r="I1057" t="str">
            <v>ADA5400IAA5CZ</v>
          </cell>
        </row>
        <row r="1058">
          <cell r="I1058" t="str">
            <v>ADA5600CZBOX</v>
          </cell>
        </row>
        <row r="1059">
          <cell r="I1059" t="str">
            <v>ADA5600IAA6CZ</v>
          </cell>
        </row>
        <row r="1060">
          <cell r="I1060" t="str">
            <v>ADA6000CZBOX</v>
          </cell>
        </row>
        <row r="1061">
          <cell r="I1061" t="str">
            <v>ADA6000IAA6CZ</v>
          </cell>
        </row>
        <row r="1062">
          <cell r="I1062" t="str">
            <v>ADAFX53ASBOX</v>
          </cell>
        </row>
        <row r="1063">
          <cell r="I1063" t="str">
            <v>ADAFX55ASBOX</v>
          </cell>
        </row>
        <row r="1064">
          <cell r="I1064" t="str">
            <v>ADAFX55BNBOX</v>
          </cell>
        </row>
        <row r="1065">
          <cell r="I1065" t="str">
            <v>ADAFX57BNBOX</v>
          </cell>
        </row>
        <row r="1066">
          <cell r="I1066" t="str">
            <v>ADAFX60CDBOX</v>
          </cell>
        </row>
        <row r="1067">
          <cell r="I1067" t="str">
            <v>ADAFX60DAA6CD</v>
          </cell>
        </row>
        <row r="1068">
          <cell r="I1068" t="str">
            <v>ADAFX62CSBOX</v>
          </cell>
        </row>
        <row r="1069">
          <cell r="I1069" t="str">
            <v>ADAFX62IAA6CS</v>
          </cell>
        </row>
        <row r="1070">
          <cell r="I1070" t="str">
            <v>ADAFX70DIBOX</v>
          </cell>
        </row>
        <row r="1071">
          <cell r="I1071" t="str">
            <v>ADAFX72DIBOX</v>
          </cell>
        </row>
        <row r="1072">
          <cell r="I1072" t="str">
            <v>ADAFX72GAA6DI</v>
          </cell>
        </row>
        <row r="1073">
          <cell r="I1073" t="str">
            <v>ADAFX74DIBOX</v>
          </cell>
        </row>
        <row r="1074">
          <cell r="I1074" t="str">
            <v>ADAFX74DJBOX</v>
          </cell>
        </row>
        <row r="1075">
          <cell r="I1075" t="str">
            <v>ADAFX74GAA6DI</v>
          </cell>
        </row>
        <row r="1076">
          <cell r="I1076" t="str">
            <v>ADC2100HAX4CM</v>
          </cell>
        </row>
        <row r="1077">
          <cell r="I1077" t="str">
            <v>ADD3000IAA4CNE</v>
          </cell>
        </row>
        <row r="1078">
          <cell r="I1078" t="str">
            <v>ADD3400IAA5CUE</v>
          </cell>
        </row>
        <row r="1079">
          <cell r="I1079" t="str">
            <v>ADD3500CNBOX</v>
          </cell>
        </row>
        <row r="1080">
          <cell r="I1080" t="str">
            <v>ADD3500IAA4CN</v>
          </cell>
        </row>
        <row r="1081">
          <cell r="I1081" t="str">
            <v>ADD3800CUBOX</v>
          </cell>
        </row>
        <row r="1082">
          <cell r="I1082" t="str">
            <v>ADD3800IAA5CU</v>
          </cell>
        </row>
        <row r="1083">
          <cell r="I1083" t="str">
            <v>ADE3000HAX5DC</v>
          </cell>
        </row>
        <row r="1084">
          <cell r="I1084" t="str">
            <v>ADE3000HAX5DM</v>
          </cell>
        </row>
        <row r="1085">
          <cell r="I1085" t="str">
            <v>ADF2000IAV4DRE</v>
          </cell>
        </row>
        <row r="1086">
          <cell r="I1086" t="str">
            <v>ADG2600IAV4DRE</v>
          </cell>
        </row>
        <row r="1087">
          <cell r="I1087" t="str">
            <v>ADH1600DHBOX</v>
          </cell>
        </row>
        <row r="1088">
          <cell r="I1088" t="str">
            <v>ADH1600IAA5DH</v>
          </cell>
        </row>
        <row r="1089">
          <cell r="I1089" t="str">
            <v>ADH1620DHBOX</v>
          </cell>
        </row>
        <row r="1090">
          <cell r="I1090" t="str">
            <v>ADH1620IAA5DH</v>
          </cell>
        </row>
        <row r="1091">
          <cell r="I1091" t="str">
            <v>ADH1640IAA5DH</v>
          </cell>
        </row>
        <row r="1092">
          <cell r="I1092" t="str">
            <v>ADH2300DDBOX</v>
          </cell>
        </row>
        <row r="1093">
          <cell r="I1093" t="str">
            <v>ADH2300DOBOX</v>
          </cell>
        </row>
        <row r="1094">
          <cell r="I1094" t="str">
            <v>ADH2300IAA5DD</v>
          </cell>
        </row>
        <row r="1095">
          <cell r="I1095" t="str">
            <v>ADH2300IAA5DDS</v>
          </cell>
        </row>
        <row r="1096">
          <cell r="I1096" t="str">
            <v>ADH2300IAA5DO</v>
          </cell>
        </row>
        <row r="1097">
          <cell r="I1097" t="str">
            <v>ADH2350DDBOX</v>
          </cell>
        </row>
        <row r="1098">
          <cell r="I1098" t="str">
            <v>ADH2350DOBOX</v>
          </cell>
        </row>
        <row r="1099">
          <cell r="I1099" t="str">
            <v>ADH2350IAA5DD</v>
          </cell>
        </row>
        <row r="1100">
          <cell r="I1100" t="str">
            <v>ADH2350IAA5DO</v>
          </cell>
        </row>
        <row r="1101">
          <cell r="I1101" t="str">
            <v>ADH2400DOBOX</v>
          </cell>
        </row>
        <row r="1102">
          <cell r="I1102" t="str">
            <v>ADH2400IAA5DO</v>
          </cell>
        </row>
        <row r="1103">
          <cell r="I1103" t="str">
            <v>ADH3200IAA4DE</v>
          </cell>
        </row>
        <row r="1104">
          <cell r="I1104" t="str">
            <v>ADH3500DEBOX</v>
          </cell>
        </row>
        <row r="1105">
          <cell r="I1105" t="str">
            <v>ADH3500IAA4DE</v>
          </cell>
        </row>
        <row r="1106">
          <cell r="I1106" t="str">
            <v>ADH3800DEBOX</v>
          </cell>
        </row>
        <row r="1107">
          <cell r="I1107" t="str">
            <v>ADH3800IAA4DE</v>
          </cell>
        </row>
        <row r="1108">
          <cell r="I1108" t="str">
            <v>ADO3600CUBOX</v>
          </cell>
        </row>
        <row r="1109">
          <cell r="I1109" t="str">
            <v>ADO3600DDBOX</v>
          </cell>
        </row>
        <row r="1110">
          <cell r="I1110" t="str">
            <v>ADO3600IAA4CU</v>
          </cell>
        </row>
        <row r="1111">
          <cell r="I1111" t="str">
            <v>ADO3600IAA5DD</v>
          </cell>
        </row>
        <row r="1112">
          <cell r="I1112" t="str">
            <v>ADO3600IAA5DL</v>
          </cell>
        </row>
        <row r="1113">
          <cell r="I1113" t="str">
            <v>ADO3800CSBOX</v>
          </cell>
        </row>
        <row r="1114">
          <cell r="I1114" t="str">
            <v>ADO3800CUBOX</v>
          </cell>
        </row>
        <row r="1115">
          <cell r="I1115" t="str">
            <v>ADO3800CZBOX</v>
          </cell>
        </row>
        <row r="1116">
          <cell r="I1116" t="str">
            <v>ADO3800IAA5CS</v>
          </cell>
        </row>
        <row r="1117">
          <cell r="I1117" t="str">
            <v>ADO3800IAA5CU</v>
          </cell>
        </row>
        <row r="1118">
          <cell r="I1118" t="str">
            <v>ADO3800IAA5CZ</v>
          </cell>
        </row>
        <row r="1119">
          <cell r="I1119" t="str">
            <v>ADO4000DDBOX</v>
          </cell>
        </row>
        <row r="1120">
          <cell r="I1120" t="str">
            <v>ADO4000IAA5DD</v>
          </cell>
        </row>
        <row r="1121">
          <cell r="I1121" t="str">
            <v>ADO4200CUBOX</v>
          </cell>
        </row>
        <row r="1122">
          <cell r="I1122" t="str">
            <v>ADO4200DDBOX</v>
          </cell>
        </row>
        <row r="1123">
          <cell r="I1123" t="str">
            <v>ADO4200DOBOX</v>
          </cell>
        </row>
        <row r="1124">
          <cell r="I1124" t="str">
            <v>ADO4200IAA5CU</v>
          </cell>
        </row>
        <row r="1125">
          <cell r="I1125" t="str">
            <v>ADO4200IAA5DD</v>
          </cell>
        </row>
        <row r="1126">
          <cell r="I1126" t="str">
            <v>ADO4200IAA5DO</v>
          </cell>
        </row>
        <row r="1127">
          <cell r="I1127" t="str">
            <v>ADO4400DDBOX</v>
          </cell>
        </row>
        <row r="1128">
          <cell r="I1128" t="str">
            <v>ADO4400DOBOX</v>
          </cell>
        </row>
        <row r="1129">
          <cell r="I1129" t="str">
            <v>ADO4400IAA5DD</v>
          </cell>
        </row>
        <row r="1130">
          <cell r="I1130" t="str">
            <v>ADO4400IAA5DO</v>
          </cell>
        </row>
        <row r="1131">
          <cell r="I1131" t="str">
            <v>ADO4600CUBOX</v>
          </cell>
        </row>
        <row r="1132">
          <cell r="I1132" t="str">
            <v>ADO4600IAA5CS</v>
          </cell>
        </row>
        <row r="1133">
          <cell r="I1133" t="str">
            <v>ADO4600IAA5CU</v>
          </cell>
        </row>
        <row r="1134">
          <cell r="I1134" t="str">
            <v>ADO4600IAA5CZ</v>
          </cell>
        </row>
        <row r="1135">
          <cell r="I1135" t="str">
            <v>ADO4800DDBOX</v>
          </cell>
        </row>
        <row r="1136">
          <cell r="I1136" t="str">
            <v>ADO4800DOBOX</v>
          </cell>
        </row>
        <row r="1137">
          <cell r="I1137" t="str">
            <v>ADO4800IAA5DD</v>
          </cell>
        </row>
        <row r="1138">
          <cell r="I1138" t="str">
            <v>ADO4800IAA5DO</v>
          </cell>
        </row>
        <row r="1139">
          <cell r="I1139" t="str">
            <v>ADO5000CZBOX</v>
          </cell>
        </row>
        <row r="1140">
          <cell r="I1140" t="str">
            <v>ADO5000DDBOX</v>
          </cell>
        </row>
        <row r="1141">
          <cell r="I1141" t="str">
            <v>ADO5000DOBOX</v>
          </cell>
        </row>
        <row r="1142">
          <cell r="I1142" t="str">
            <v>ADO5000DSWOF</v>
          </cell>
        </row>
        <row r="1143">
          <cell r="I1143" t="str">
            <v>ADO5000IAA5CS</v>
          </cell>
        </row>
        <row r="1144">
          <cell r="I1144" t="str">
            <v>ADO5000IAA5CZ</v>
          </cell>
        </row>
        <row r="1145">
          <cell r="I1145" t="str">
            <v>ADO5000IAA5DD</v>
          </cell>
        </row>
        <row r="1146">
          <cell r="I1146" t="str">
            <v>ADO5000IAA5DO</v>
          </cell>
        </row>
        <row r="1147">
          <cell r="I1147" t="str">
            <v>ADO5000IAA5DOS</v>
          </cell>
        </row>
        <row r="1148">
          <cell r="I1148" t="str">
            <v>ADO5000IAA5DS</v>
          </cell>
        </row>
        <row r="1149">
          <cell r="I1149" t="str">
            <v>ADO5200CZBOX</v>
          </cell>
        </row>
        <row r="1150">
          <cell r="I1150" t="str">
            <v>ADO5200DOBOX</v>
          </cell>
        </row>
        <row r="1151">
          <cell r="I1151" t="str">
            <v>ADO5200IAA5DO</v>
          </cell>
        </row>
        <row r="1152">
          <cell r="I1152" t="str">
            <v>ADO5200IAA6CZ</v>
          </cell>
        </row>
        <row r="1153">
          <cell r="I1153" t="str">
            <v>ADO5400IAA5DO</v>
          </cell>
        </row>
        <row r="1154">
          <cell r="I1154" t="str">
            <v>ADS3100IAR4DRE</v>
          </cell>
        </row>
        <row r="1155">
          <cell r="I1155" t="str">
            <v>ADV4400CDBOX</v>
          </cell>
        </row>
        <row r="1156">
          <cell r="I1156" t="str">
            <v>ADV4400DAA6CD</v>
          </cell>
        </row>
        <row r="1157">
          <cell r="I1157" t="str">
            <v>ADX6000CZBOX</v>
          </cell>
        </row>
        <row r="1158">
          <cell r="I1158" t="str">
            <v>ADX6000IAA6CZ</v>
          </cell>
        </row>
        <row r="1159">
          <cell r="I1159" t="str">
            <v>ADX6400CZBOX</v>
          </cell>
        </row>
        <row r="1160">
          <cell r="I1160" t="str">
            <v>ADX6400CZWOF</v>
          </cell>
        </row>
        <row r="1161">
          <cell r="I1161" t="str">
            <v>ADX6400IAA6CZ</v>
          </cell>
        </row>
        <row r="1162">
          <cell r="I1162" t="str">
            <v>AGXD466AAXD0CD</v>
          </cell>
        </row>
        <row r="1163">
          <cell r="I1163" t="str">
            <v>AGXD466EEXD0BD</v>
          </cell>
        </row>
        <row r="1164">
          <cell r="I1164" t="str">
            <v>AGXD500AAXE0TC</v>
          </cell>
        </row>
        <row r="1165">
          <cell r="I1165" t="str">
            <v>AGXD500EEXE0BC</v>
          </cell>
        </row>
        <row r="1166">
          <cell r="I1166" t="str">
            <v>AGXD500EEXE0BD</v>
          </cell>
        </row>
        <row r="1167">
          <cell r="I1167" t="str">
            <v>AGXD533AAXF0CC</v>
          </cell>
        </row>
        <row r="1168">
          <cell r="I1168" t="str">
            <v>AGXD533AAXF0CD</v>
          </cell>
        </row>
        <row r="1169">
          <cell r="I1169" t="str">
            <v>AGXD533AAXF0TC</v>
          </cell>
        </row>
        <row r="1170">
          <cell r="I1170" t="str">
            <v>AGXD533AAXF0TD</v>
          </cell>
        </row>
        <row r="1171">
          <cell r="I1171" t="str">
            <v>AGXD533EEXF0BD</v>
          </cell>
        </row>
        <row r="1172">
          <cell r="I1172" t="str">
            <v>ALXC700EETH2VD    C1</v>
          </cell>
        </row>
        <row r="1173">
          <cell r="I1173" t="str">
            <v>ALXC700EETH2VD    C3</v>
          </cell>
        </row>
        <row r="1174">
          <cell r="I1174" t="str">
            <v>ALXC700EETHCVC    C0</v>
          </cell>
        </row>
        <row r="1175">
          <cell r="I1175" t="str">
            <v>ALXC700EETHCVD    C0</v>
          </cell>
        </row>
        <row r="1176">
          <cell r="I1176" t="str">
            <v>ALXC700EETHCVD    C1</v>
          </cell>
        </row>
        <row r="1177">
          <cell r="I1177" t="str">
            <v>ALXC700EETHCVD    C3</v>
          </cell>
        </row>
        <row r="1178">
          <cell r="I1178" t="str">
            <v>ALXC800EETJCVC    C1</v>
          </cell>
        </row>
        <row r="1179">
          <cell r="I1179" t="str">
            <v>ALXC800EETJCVD    C0</v>
          </cell>
        </row>
        <row r="1180">
          <cell r="I1180" t="str">
            <v>ALXC800EETJCVD    C1</v>
          </cell>
        </row>
        <row r="1181">
          <cell r="I1181" t="str">
            <v>ALXD800EEXJ2VC    C3</v>
          </cell>
        </row>
        <row r="1182">
          <cell r="I1182" t="str">
            <v>ALXD800EEXJ2VD    C0</v>
          </cell>
        </row>
        <row r="1183">
          <cell r="I1183" t="str">
            <v>ALXD800EEXJ2VD    C1</v>
          </cell>
        </row>
        <row r="1184">
          <cell r="I1184" t="str">
            <v>ALXD800EEXJ2VD    C3</v>
          </cell>
        </row>
        <row r="1185">
          <cell r="I1185" t="str">
            <v>ALXD800EEXJ2VF    C3</v>
          </cell>
        </row>
        <row r="1186">
          <cell r="I1186" t="str">
            <v>ALXD800EEXJCVD    C3</v>
          </cell>
        </row>
        <row r="1187">
          <cell r="I1187" t="str">
            <v>ALXG900EEYJ2VH    C3</v>
          </cell>
        </row>
        <row r="1188">
          <cell r="I1188" t="str">
            <v>AM186CC-25KD\W    C</v>
          </cell>
        </row>
        <row r="1189">
          <cell r="I1189" t="str">
            <v>AM186CC-25KI\W    C</v>
          </cell>
        </row>
        <row r="1190">
          <cell r="I1190" t="str">
            <v>AM186CC-40KD\W    C</v>
          </cell>
        </row>
        <row r="1191">
          <cell r="I1191" t="str">
            <v>AM186CC-50KD\W    C</v>
          </cell>
        </row>
        <row r="1192">
          <cell r="I1192" t="str">
            <v>AM186CH-25KC\W    C</v>
          </cell>
        </row>
        <row r="1193">
          <cell r="I1193" t="str">
            <v>AM186CH-40KD\W    C</v>
          </cell>
        </row>
        <row r="1194">
          <cell r="I1194" t="str">
            <v>AM186CH-50KD\W    C</v>
          </cell>
        </row>
        <row r="1195">
          <cell r="I1195" t="str">
            <v>AM186CU-25KC\W    C</v>
          </cell>
        </row>
        <row r="1196">
          <cell r="I1196" t="str">
            <v>AM186CU-25KD\W    C</v>
          </cell>
        </row>
        <row r="1197">
          <cell r="I1197" t="str">
            <v>AM186CU-25KF\W    C</v>
          </cell>
        </row>
        <row r="1198">
          <cell r="I1198" t="str">
            <v>AM186CU-25KI\W    C</v>
          </cell>
        </row>
        <row r="1199">
          <cell r="I1199" t="str">
            <v>AM186CU-40KC\W    C</v>
          </cell>
        </row>
        <row r="1200">
          <cell r="I1200" t="str">
            <v>AM186CU-40KD\W    C</v>
          </cell>
        </row>
        <row r="1201">
          <cell r="I1201" t="str">
            <v>AM186CU-50KC\W    C</v>
          </cell>
        </row>
        <row r="1202">
          <cell r="I1202" t="str">
            <v>AM186CU-50KD\W    C</v>
          </cell>
        </row>
        <row r="1203">
          <cell r="I1203" t="str">
            <v>AM186ER-25KC\W</v>
          </cell>
        </row>
        <row r="1204">
          <cell r="I1204" t="str">
            <v>AM186ER-25KI\W</v>
          </cell>
        </row>
        <row r="1205">
          <cell r="I1205" t="str">
            <v>AM186ER-25VD\W</v>
          </cell>
        </row>
        <row r="1206">
          <cell r="I1206" t="str">
            <v>AM186ER-33KC\W</v>
          </cell>
        </row>
        <row r="1207">
          <cell r="I1207" t="str">
            <v>AM186ER-33KI\W</v>
          </cell>
        </row>
        <row r="1208">
          <cell r="I1208" t="str">
            <v>AM186ER-40KC\W</v>
          </cell>
        </row>
        <row r="1209">
          <cell r="I1209" t="str">
            <v>AM186ER-40VC\W</v>
          </cell>
        </row>
        <row r="1210">
          <cell r="I1210" t="str">
            <v>AM186ER-40VD\W</v>
          </cell>
        </row>
        <row r="1211">
          <cell r="I1211" t="str">
            <v>AM186ER-50KC\W</v>
          </cell>
        </row>
        <row r="1212">
          <cell r="I1212" t="str">
            <v>AM186ER-50VC\W</v>
          </cell>
        </row>
        <row r="1213">
          <cell r="I1213" t="str">
            <v>AM186ER-50VD\W</v>
          </cell>
        </row>
        <row r="1214">
          <cell r="I1214" t="str">
            <v>AM186ER-50VF\W</v>
          </cell>
        </row>
        <row r="1215">
          <cell r="I1215" t="str">
            <v>AM188ER-25KC\W</v>
          </cell>
        </row>
        <row r="1216">
          <cell r="I1216" t="str">
            <v>AM188ER-25KI\W</v>
          </cell>
        </row>
        <row r="1217">
          <cell r="I1217" t="str">
            <v>AM188ER-25VC\W</v>
          </cell>
        </row>
        <row r="1218">
          <cell r="I1218" t="str">
            <v>AM188ER-25VD\W</v>
          </cell>
        </row>
        <row r="1219">
          <cell r="I1219" t="str">
            <v>AM188ER-25VF\W</v>
          </cell>
        </row>
        <row r="1220">
          <cell r="I1220" t="str">
            <v>AM188ER-33VD\W</v>
          </cell>
        </row>
        <row r="1221">
          <cell r="I1221" t="str">
            <v>AM188ER-40KC\W</v>
          </cell>
        </row>
        <row r="1222">
          <cell r="I1222" t="str">
            <v>AM188ER-40KI\W</v>
          </cell>
        </row>
        <row r="1223">
          <cell r="I1223" t="str">
            <v>AM188ER-40VD\W</v>
          </cell>
        </row>
        <row r="1224">
          <cell r="I1224" t="str">
            <v>AM188ER-40VF\W</v>
          </cell>
        </row>
        <row r="1225">
          <cell r="I1225" t="str">
            <v>AM188ER-50KC\W</v>
          </cell>
        </row>
        <row r="1226">
          <cell r="I1226" t="str">
            <v>AM188ER-50KI\W</v>
          </cell>
        </row>
        <row r="1227">
          <cell r="I1227" t="str">
            <v>AM188ER-50VD\W</v>
          </cell>
        </row>
        <row r="1228">
          <cell r="I1228" t="str">
            <v>AM188ER-50VF\W</v>
          </cell>
        </row>
        <row r="1229">
          <cell r="I1229" t="str">
            <v>AM79C874VC</v>
          </cell>
        </row>
        <row r="1230">
          <cell r="I1230" t="str">
            <v>AM79C874VD</v>
          </cell>
        </row>
        <row r="1231">
          <cell r="I1231" t="str">
            <v>AM79C874VF</v>
          </cell>
        </row>
        <row r="1232">
          <cell r="I1232" t="str">
            <v>AM79C874VI</v>
          </cell>
        </row>
        <row r="1233">
          <cell r="I1233" t="str">
            <v>AM79C875KD</v>
          </cell>
        </row>
        <row r="1234">
          <cell r="I1234" t="str">
            <v>AM79C875KF</v>
          </cell>
        </row>
        <row r="1235">
          <cell r="I1235" t="str">
            <v>AM79C875KI</v>
          </cell>
        </row>
        <row r="1236">
          <cell r="I1236" t="str">
            <v>AM79C972BKC\W</v>
          </cell>
        </row>
        <row r="1237">
          <cell r="I1237" t="str">
            <v>AM79C972BKD\W</v>
          </cell>
        </row>
        <row r="1238">
          <cell r="I1238" t="str">
            <v>AM79C972BKI\W</v>
          </cell>
        </row>
        <row r="1239">
          <cell r="I1239" t="str">
            <v>AM79C972BVC\W</v>
          </cell>
        </row>
        <row r="1240">
          <cell r="I1240" t="str">
            <v>AM79C972BVF\W</v>
          </cell>
        </row>
        <row r="1241">
          <cell r="I1241" t="str">
            <v>AM79C972BVI\W</v>
          </cell>
        </row>
        <row r="1242">
          <cell r="I1242" t="str">
            <v>AM79C973BKC\W</v>
          </cell>
        </row>
        <row r="1243">
          <cell r="I1243" t="str">
            <v>AM79C973BKD\W</v>
          </cell>
        </row>
        <row r="1244">
          <cell r="I1244" t="str">
            <v>AM79C973BVC\W</v>
          </cell>
        </row>
        <row r="1245">
          <cell r="I1245" t="str">
            <v>AM79C973BVD\W</v>
          </cell>
        </row>
        <row r="1246">
          <cell r="I1246" t="str">
            <v>AM79C975BKC\W</v>
          </cell>
        </row>
        <row r="1247">
          <cell r="I1247" t="str">
            <v>AM79C975BKD\W</v>
          </cell>
        </row>
        <row r="1248">
          <cell r="I1248" t="str">
            <v>AM79C975BVC\W</v>
          </cell>
        </row>
        <row r="1249">
          <cell r="I1249" t="str">
            <v>AM79C975BVD\W</v>
          </cell>
        </row>
        <row r="1250">
          <cell r="I1250" t="str">
            <v>AM79C976KD</v>
          </cell>
        </row>
        <row r="1251">
          <cell r="I1251" t="str">
            <v>AM79C976KF</v>
          </cell>
        </row>
        <row r="1252">
          <cell r="I1252" t="str">
            <v>AM79C976KI</v>
          </cell>
        </row>
        <row r="1253">
          <cell r="I1253" t="str">
            <v>AMD2800BKX4LBF</v>
          </cell>
        </row>
        <row r="1254">
          <cell r="I1254" t="str">
            <v>AMD-8111ACFW</v>
          </cell>
        </row>
        <row r="1255">
          <cell r="I1255" t="str">
            <v>AMD-8111ACW</v>
          </cell>
        </row>
        <row r="1256">
          <cell r="I1256" t="str">
            <v>AMD-8131BLCFT     B2</v>
          </cell>
        </row>
        <row r="1257">
          <cell r="I1257" t="str">
            <v>AMD-8131BLCFW</v>
          </cell>
        </row>
        <row r="1258">
          <cell r="I1258" t="str">
            <v>AMD-8131BLCFW     B2</v>
          </cell>
        </row>
        <row r="1259">
          <cell r="I1259" t="str">
            <v>AMD-8131BLCT</v>
          </cell>
        </row>
        <row r="1260">
          <cell r="I1260" t="str">
            <v>AMD-8131BLCW</v>
          </cell>
        </row>
        <row r="1261">
          <cell r="I1261" t="str">
            <v>AMD-8131BLCW      B2</v>
          </cell>
        </row>
        <row r="1262">
          <cell r="I1262" t="str">
            <v>AMD-8131BLCW-PLX</v>
          </cell>
        </row>
        <row r="1263">
          <cell r="I1263" t="str">
            <v>AMD-8132BLCFW</v>
          </cell>
        </row>
        <row r="1264">
          <cell r="I1264" t="str">
            <v>AMD-8132BLCFW     B2</v>
          </cell>
        </row>
        <row r="1265">
          <cell r="I1265" t="str">
            <v>AMD-8132BLCT</v>
          </cell>
        </row>
        <row r="1266">
          <cell r="I1266" t="str">
            <v>AMD-8132BLCT      B2</v>
          </cell>
        </row>
        <row r="1267">
          <cell r="I1267" t="str">
            <v>AMD-8132BLCW</v>
          </cell>
        </row>
        <row r="1268">
          <cell r="I1268" t="str">
            <v>AMD-8132BLCW      B2</v>
          </cell>
        </row>
        <row r="1269">
          <cell r="I1269" t="str">
            <v>AMD-PROF-SERVICE.S</v>
          </cell>
        </row>
        <row r="1270">
          <cell r="I1270" t="str">
            <v>AMDTK53HAX4DC</v>
          </cell>
        </row>
        <row r="1271">
          <cell r="I1271" t="str">
            <v>AMDTK55HAX4CT</v>
          </cell>
        </row>
        <row r="1272">
          <cell r="I1272" t="str">
            <v>AMDTK55HAX4DC</v>
          </cell>
        </row>
        <row r="1273">
          <cell r="I1273" t="str">
            <v>AMDTK57HAX4DM</v>
          </cell>
        </row>
        <row r="1274">
          <cell r="I1274" t="str">
            <v>AMSN2000BOX</v>
          </cell>
        </row>
        <row r="1275">
          <cell r="I1275" t="str">
            <v>AMSN2600BBOX</v>
          </cell>
        </row>
        <row r="1276">
          <cell r="I1276" t="str">
            <v>AMSN2800BOX</v>
          </cell>
        </row>
        <row r="1277">
          <cell r="I1277" t="str">
            <v>ANXL1250FYC3F</v>
          </cell>
        </row>
        <row r="1278">
          <cell r="I1278" t="str">
            <v>ANXL1500FGC3F</v>
          </cell>
        </row>
        <row r="1279">
          <cell r="I1279" t="str">
            <v>ANXS1750FXC3F</v>
          </cell>
        </row>
        <row r="1280">
          <cell r="I1280" t="str">
            <v>AXDA2000BOX</v>
          </cell>
        </row>
        <row r="1281">
          <cell r="I1281" t="str">
            <v>AXDA2200BOX</v>
          </cell>
        </row>
        <row r="1282">
          <cell r="I1282" t="str">
            <v>AXDA2400BOX</v>
          </cell>
        </row>
        <row r="1283">
          <cell r="I1283" t="str">
            <v>AXDA2500BOX</v>
          </cell>
        </row>
        <row r="1284">
          <cell r="I1284" t="str">
            <v>AXDA2600BBOX</v>
          </cell>
        </row>
        <row r="1285">
          <cell r="I1285" t="str">
            <v>AXDA2600BOX</v>
          </cell>
        </row>
        <row r="1286">
          <cell r="I1286" t="str">
            <v>AXDA2700BOX</v>
          </cell>
        </row>
        <row r="1287">
          <cell r="I1287" t="str">
            <v>AXDA2800BOX</v>
          </cell>
        </row>
        <row r="1288">
          <cell r="I1288" t="str">
            <v>AXDA3000BOX</v>
          </cell>
        </row>
        <row r="1289">
          <cell r="I1289" t="str">
            <v>AXDA3200BOX</v>
          </cell>
        </row>
        <row r="1290">
          <cell r="I1290" t="str">
            <v>AXDA3200DKV4E</v>
          </cell>
        </row>
        <row r="1291">
          <cell r="I1291" t="str">
            <v>AXMD1700FJQ3C</v>
          </cell>
        </row>
        <row r="1292">
          <cell r="I1292" t="str">
            <v>AXMF2500FVQ4C</v>
          </cell>
        </row>
        <row r="1293">
          <cell r="I1293" t="str">
            <v>CS5535-UDC</v>
          </cell>
        </row>
        <row r="1294">
          <cell r="I1294" t="str">
            <v>CS5535-UDCF</v>
          </cell>
        </row>
        <row r="1295">
          <cell r="I1295" t="str">
            <v>CS5536AC          B1</v>
          </cell>
        </row>
        <row r="1296">
          <cell r="I1296" t="str">
            <v>CS5536AD          B1</v>
          </cell>
        </row>
        <row r="1297">
          <cell r="I1297" t="str">
            <v>CS5536AF          B1</v>
          </cell>
        </row>
        <row r="1298">
          <cell r="I1298" t="str">
            <v>DELETED - 081605 OSP252FAA5BL</v>
          </cell>
        </row>
        <row r="1299">
          <cell r="I1299" t="str">
            <v>DELETED - 081605 OSP852FAA5BM</v>
          </cell>
        </row>
        <row r="1300">
          <cell r="I1300" t="str">
            <v>DS92032</v>
          </cell>
        </row>
        <row r="1301">
          <cell r="I1301" t="str">
            <v>DS92034</v>
          </cell>
        </row>
        <row r="1302">
          <cell r="I1302" t="str">
            <v>DS92036</v>
          </cell>
        </row>
        <row r="1303">
          <cell r="I1303" t="str">
            <v>DS92040</v>
          </cell>
        </row>
        <row r="1304">
          <cell r="I1304" t="str">
            <v>DS92043</v>
          </cell>
        </row>
        <row r="1305">
          <cell r="I1305" t="str">
            <v>DS92048</v>
          </cell>
        </row>
        <row r="1306">
          <cell r="I1306" t="str">
            <v>DS92052</v>
          </cell>
        </row>
        <row r="1307">
          <cell r="I1307" t="str">
            <v>DS92053</v>
          </cell>
        </row>
        <row r="1308">
          <cell r="I1308" t="str">
            <v>ELANSC520-100AC</v>
          </cell>
        </row>
        <row r="1309">
          <cell r="I1309" t="str">
            <v>ELANSC520-100AD</v>
          </cell>
        </row>
        <row r="1310">
          <cell r="I1310" t="str">
            <v>ELANSC520-100AF</v>
          </cell>
        </row>
        <row r="1311">
          <cell r="I1311" t="str">
            <v>ELANSC520-100AI</v>
          </cell>
        </row>
        <row r="1312">
          <cell r="I1312" t="str">
            <v>ELANSC520-133AC   8A</v>
          </cell>
        </row>
        <row r="1313">
          <cell r="I1313" t="str">
            <v>ELANSC520-133AD   8A</v>
          </cell>
        </row>
        <row r="1314">
          <cell r="I1314" t="str">
            <v>HD9500WCGDBOX</v>
          </cell>
        </row>
        <row r="1315">
          <cell r="I1315" t="str">
            <v>HD9500WCJ4BGD</v>
          </cell>
        </row>
        <row r="1316">
          <cell r="I1316" t="str">
            <v>HD9600WCGDBOX</v>
          </cell>
        </row>
        <row r="1317">
          <cell r="I1317" t="str">
            <v>HD9600WCJ4BGD</v>
          </cell>
        </row>
        <row r="1318">
          <cell r="I1318" t="str">
            <v>HD960ZWCGDBOX</v>
          </cell>
        </row>
        <row r="1319">
          <cell r="I1319" t="str">
            <v>HD960ZWCJ4BGD</v>
          </cell>
        </row>
        <row r="1320">
          <cell r="I1320" t="str">
            <v>KN53.4765.071</v>
          </cell>
        </row>
        <row r="1321">
          <cell r="I1321" t="str">
            <v>LX-DB800D-EVAL-KIT</v>
          </cell>
        </row>
        <row r="1322">
          <cell r="I1322" t="str">
            <v>OS1354WBJ4BGD</v>
          </cell>
        </row>
        <row r="1323">
          <cell r="I1323" t="str">
            <v>OS2344PAL4BGE</v>
          </cell>
        </row>
        <row r="1324">
          <cell r="I1324" t="str">
            <v>OS2344PAL4BGES</v>
          </cell>
        </row>
        <row r="1325">
          <cell r="I1325" t="str">
            <v>OS2346PAL4BGE</v>
          </cell>
        </row>
        <row r="1326">
          <cell r="I1326" t="str">
            <v>OS2347PAL4BGE</v>
          </cell>
        </row>
        <row r="1327">
          <cell r="I1327" t="str">
            <v>OS2347WAL4BGE</v>
          </cell>
        </row>
        <row r="1328">
          <cell r="I1328" t="str">
            <v>OS2347WAL4BGEWOF</v>
          </cell>
        </row>
        <row r="1329">
          <cell r="I1329" t="str">
            <v>OS2350WAL4BGD</v>
          </cell>
        </row>
        <row r="1330">
          <cell r="I1330" t="str">
            <v>OS2350WAL4BGE</v>
          </cell>
        </row>
        <row r="1331">
          <cell r="I1331" t="str">
            <v>OS2350WAL4BGEWOF</v>
          </cell>
        </row>
        <row r="1332">
          <cell r="I1332" t="str">
            <v>OS2352WAL4BGD</v>
          </cell>
        </row>
        <row r="1333">
          <cell r="I1333" t="str">
            <v>OS2352WAL4BGDS</v>
          </cell>
        </row>
        <row r="1334">
          <cell r="I1334" t="str">
            <v>OS2354WAL4BGD</v>
          </cell>
        </row>
        <row r="1335">
          <cell r="I1335" t="str">
            <v>OS8346PAL4BGE</v>
          </cell>
        </row>
        <row r="1336">
          <cell r="I1336" t="str">
            <v>OS8347WAL4BGE</v>
          </cell>
        </row>
        <row r="1337">
          <cell r="I1337" t="str">
            <v>OS8350WAL4BGD</v>
          </cell>
        </row>
        <row r="1338">
          <cell r="I1338" t="str">
            <v>OS8350WAL4BGE</v>
          </cell>
        </row>
        <row r="1339">
          <cell r="I1339" t="str">
            <v>OS8354WAL4BGD</v>
          </cell>
        </row>
        <row r="1340">
          <cell r="I1340" t="str">
            <v>OS8356WAL4BGD</v>
          </cell>
        </row>
        <row r="1341">
          <cell r="I1341" t="str">
            <v>OSA1210CSBOX</v>
          </cell>
        </row>
        <row r="1342">
          <cell r="I1342" t="str">
            <v>OSA1210CZBOX</v>
          </cell>
        </row>
        <row r="1343">
          <cell r="I1343" t="str">
            <v>OSA1210IAA6CS</v>
          </cell>
        </row>
        <row r="1344">
          <cell r="I1344" t="str">
            <v>OSA1210IAA6CZ</v>
          </cell>
        </row>
        <row r="1345">
          <cell r="I1345" t="str">
            <v>OSA1212CSBOX</v>
          </cell>
        </row>
        <row r="1346">
          <cell r="I1346" t="str">
            <v>OSA1212CZBOX</v>
          </cell>
        </row>
        <row r="1347">
          <cell r="I1347" t="str">
            <v>OSA1212IAA6CS</v>
          </cell>
        </row>
        <row r="1348">
          <cell r="I1348" t="str">
            <v>OSA1212IAA6CZ</v>
          </cell>
        </row>
        <row r="1349">
          <cell r="I1349" t="str">
            <v>OSA1214CSBOX</v>
          </cell>
        </row>
        <row r="1350">
          <cell r="I1350" t="str">
            <v>OSA1214IAA6CS</v>
          </cell>
        </row>
        <row r="1351">
          <cell r="I1351" t="str">
            <v>OSA1214IAA6CZ</v>
          </cell>
        </row>
        <row r="1352">
          <cell r="I1352" t="str">
            <v>OSA1216CSBOX</v>
          </cell>
        </row>
        <row r="1353">
          <cell r="I1353" t="str">
            <v>OSA1216IAA6CS</v>
          </cell>
        </row>
        <row r="1354">
          <cell r="I1354" t="str">
            <v>OSA1216IAA6CZ</v>
          </cell>
        </row>
        <row r="1355">
          <cell r="I1355" t="str">
            <v>OSA1218CSBOX</v>
          </cell>
        </row>
        <row r="1356">
          <cell r="I1356" t="str">
            <v>OSA1218CZBOX</v>
          </cell>
        </row>
        <row r="1357">
          <cell r="I1357" t="str">
            <v>OSA1218IAA6CS</v>
          </cell>
        </row>
        <row r="1358">
          <cell r="I1358" t="str">
            <v>OSA1218IAA6CZ</v>
          </cell>
        </row>
        <row r="1359">
          <cell r="I1359" t="str">
            <v>OSA1220CZBOX</v>
          </cell>
        </row>
        <row r="1360">
          <cell r="I1360" t="str">
            <v>OSA1220IAA6CZ</v>
          </cell>
        </row>
        <row r="1361">
          <cell r="I1361" t="str">
            <v>OSA1222CZBOX</v>
          </cell>
        </row>
        <row r="1362">
          <cell r="I1362" t="str">
            <v>OSA1222IAA6CZ</v>
          </cell>
        </row>
        <row r="1363">
          <cell r="I1363" t="str">
            <v>OSA144BNBOX</v>
          </cell>
        </row>
        <row r="1364">
          <cell r="I1364" t="str">
            <v>OSA144DAA5BN</v>
          </cell>
        </row>
        <row r="1365">
          <cell r="I1365" t="str">
            <v>OSA146BNBOX</v>
          </cell>
        </row>
        <row r="1366">
          <cell r="I1366" t="str">
            <v>OSA148BNBOX</v>
          </cell>
        </row>
        <row r="1367">
          <cell r="I1367" t="str">
            <v>OSA148DAA5BN</v>
          </cell>
        </row>
        <row r="1368">
          <cell r="I1368" t="str">
            <v>OSA150ATBOX</v>
          </cell>
        </row>
        <row r="1369">
          <cell r="I1369" t="str">
            <v>OSA150BNBOX</v>
          </cell>
        </row>
        <row r="1370">
          <cell r="I1370" t="str">
            <v>OSA154BNBOX</v>
          </cell>
        </row>
        <row r="1371">
          <cell r="I1371" t="str">
            <v>OSA154DAA5BN</v>
          </cell>
        </row>
        <row r="1372">
          <cell r="I1372" t="str">
            <v>OSA156DAA5BN</v>
          </cell>
        </row>
        <row r="1373">
          <cell r="I1373" t="str">
            <v>OSA165CDBOX</v>
          </cell>
        </row>
        <row r="1374">
          <cell r="I1374" t="str">
            <v>OSA170CDBOX</v>
          </cell>
        </row>
        <row r="1375">
          <cell r="I1375" t="str">
            <v>OSA175CDBOX</v>
          </cell>
        </row>
        <row r="1376">
          <cell r="I1376" t="str">
            <v>OSA180CDBOX</v>
          </cell>
        </row>
        <row r="1377">
          <cell r="I1377" t="str">
            <v>OSA180DAA6CD</v>
          </cell>
        </row>
        <row r="1378">
          <cell r="I1378" t="str">
            <v>OSA185CDBOX</v>
          </cell>
        </row>
        <row r="1379">
          <cell r="I1379" t="str">
            <v>OSA185DAA6CD</v>
          </cell>
        </row>
        <row r="1380">
          <cell r="I1380" t="str">
            <v>OSA2210CQWOF</v>
          </cell>
        </row>
        <row r="1381">
          <cell r="I1381" t="str">
            <v>OSA2210GAA6CQ</v>
          </cell>
        </row>
        <row r="1382">
          <cell r="I1382" t="str">
            <v>OSA2210GAA6CX</v>
          </cell>
        </row>
        <row r="1383">
          <cell r="I1383" t="str">
            <v>OSA2212CQWOF</v>
          </cell>
        </row>
        <row r="1384">
          <cell r="I1384" t="str">
            <v>OSA2212CXWOF</v>
          </cell>
        </row>
        <row r="1385">
          <cell r="I1385" t="str">
            <v>OSA2212GAA6CQ</v>
          </cell>
        </row>
        <row r="1386">
          <cell r="I1386" t="str">
            <v>OSA2212GAA6CX</v>
          </cell>
        </row>
        <row r="1387">
          <cell r="I1387" t="str">
            <v>OSA2214CQWOF</v>
          </cell>
        </row>
        <row r="1388">
          <cell r="I1388" t="str">
            <v>OSA2214CXWOF</v>
          </cell>
        </row>
        <row r="1389">
          <cell r="I1389" t="str">
            <v>OSA2214GAA6CQ</v>
          </cell>
        </row>
        <row r="1390">
          <cell r="I1390" t="str">
            <v>OSA2214GAA6CX</v>
          </cell>
        </row>
        <row r="1391">
          <cell r="I1391" t="str">
            <v>OSA2216CQWOF</v>
          </cell>
        </row>
        <row r="1392">
          <cell r="I1392" t="str">
            <v>OSA2216CXWOF</v>
          </cell>
        </row>
        <row r="1393">
          <cell r="I1393" t="str">
            <v>OSA2216GAA6CQ</v>
          </cell>
        </row>
        <row r="1394">
          <cell r="I1394" t="str">
            <v>OSA2216GAA6CX</v>
          </cell>
        </row>
        <row r="1395">
          <cell r="I1395" t="str">
            <v>OSA2216GAA6CXS</v>
          </cell>
        </row>
        <row r="1396">
          <cell r="I1396" t="str">
            <v>OSA2218CQWOF</v>
          </cell>
        </row>
        <row r="1397">
          <cell r="I1397" t="str">
            <v>OSA2218CXWOF</v>
          </cell>
        </row>
        <row r="1398">
          <cell r="I1398" t="str">
            <v>OSA2218GAA6CQ</v>
          </cell>
        </row>
        <row r="1399">
          <cell r="I1399" t="str">
            <v>OSA2218GAA6CX</v>
          </cell>
        </row>
        <row r="1400">
          <cell r="I1400" t="str">
            <v>OSA2220CXWOF</v>
          </cell>
        </row>
        <row r="1401">
          <cell r="I1401" t="str">
            <v>OSA2220GAA6CX</v>
          </cell>
        </row>
        <row r="1402">
          <cell r="I1402" t="str">
            <v>OSA2222CXWOF</v>
          </cell>
        </row>
        <row r="1403">
          <cell r="I1403" t="str">
            <v>OSA2222GAA6CX</v>
          </cell>
        </row>
        <row r="1404">
          <cell r="I1404" t="str">
            <v>OSA240CEP5AL</v>
          </cell>
        </row>
        <row r="1405">
          <cell r="I1405" t="str">
            <v>OSA242AUBOX</v>
          </cell>
        </row>
        <row r="1406">
          <cell r="I1406" t="str">
            <v>OSA244AUBOX</v>
          </cell>
        </row>
        <row r="1407">
          <cell r="I1407" t="str">
            <v>OSA244CEP5AL</v>
          </cell>
        </row>
        <row r="1408">
          <cell r="I1408" t="str">
            <v>OSA246AUBOX</v>
          </cell>
        </row>
        <row r="1409">
          <cell r="I1409" t="str">
            <v>OSA246BLBOX</v>
          </cell>
        </row>
        <row r="1410">
          <cell r="I1410" t="str">
            <v>OSA246BLWOF</v>
          </cell>
        </row>
        <row r="1411">
          <cell r="I1411" t="str">
            <v>OSA246CEP5AL</v>
          </cell>
        </row>
        <row r="1412">
          <cell r="I1412" t="str">
            <v>OSA246CEP5AU</v>
          </cell>
        </row>
        <row r="1413">
          <cell r="I1413" t="str">
            <v>OSA246FAA5BL</v>
          </cell>
        </row>
        <row r="1414">
          <cell r="I1414" t="str">
            <v>OSA248AUBOX</v>
          </cell>
        </row>
        <row r="1415">
          <cell r="I1415" t="str">
            <v>OSA248BLBOX</v>
          </cell>
        </row>
        <row r="1416">
          <cell r="I1416" t="str">
            <v>OSA248BLWOF</v>
          </cell>
        </row>
        <row r="1417">
          <cell r="I1417" t="str">
            <v>OSA248CEP5AL</v>
          </cell>
        </row>
        <row r="1418">
          <cell r="I1418" t="str">
            <v>OSA248CEP5AU</v>
          </cell>
        </row>
        <row r="1419">
          <cell r="I1419" t="str">
            <v>OSA248FAA5BL</v>
          </cell>
        </row>
        <row r="1420">
          <cell r="I1420" t="str">
            <v>OSA250AUBOX</v>
          </cell>
        </row>
        <row r="1421">
          <cell r="I1421" t="str">
            <v>OSA250BLBOX</v>
          </cell>
        </row>
        <row r="1422">
          <cell r="I1422" t="str">
            <v>OSA250BLWOF</v>
          </cell>
        </row>
        <row r="1423">
          <cell r="I1423" t="str">
            <v>OSA250CEP5AU</v>
          </cell>
        </row>
        <row r="1424">
          <cell r="I1424" t="str">
            <v>OSA250FAA5BL</v>
          </cell>
        </row>
        <row r="1425">
          <cell r="I1425" t="str">
            <v>OSA250FAA5BLS</v>
          </cell>
        </row>
        <row r="1426">
          <cell r="I1426" t="str">
            <v>OSA252BLBOX</v>
          </cell>
        </row>
        <row r="1427">
          <cell r="I1427" t="str">
            <v>OSA252BLWOF</v>
          </cell>
        </row>
        <row r="1428">
          <cell r="I1428" t="str">
            <v>OSA252FAA5BL</v>
          </cell>
        </row>
        <row r="1429">
          <cell r="I1429" t="str">
            <v>OSA252FAA5BLE</v>
          </cell>
        </row>
        <row r="1430">
          <cell r="I1430" t="str">
            <v>OSA254BLBOX</v>
          </cell>
        </row>
        <row r="1431">
          <cell r="I1431" t="str">
            <v>OSA254BLWOF</v>
          </cell>
        </row>
        <row r="1432">
          <cell r="I1432" t="str">
            <v>OSA254FAA5BL</v>
          </cell>
        </row>
        <row r="1433">
          <cell r="I1433" t="str">
            <v>OSA256BLBOX</v>
          </cell>
        </row>
        <row r="1434">
          <cell r="I1434" t="str">
            <v>OSA256BLWOF</v>
          </cell>
        </row>
        <row r="1435">
          <cell r="I1435" t="str">
            <v>OSA256FAA5BL</v>
          </cell>
        </row>
        <row r="1436">
          <cell r="I1436" t="str">
            <v>OSA265CBBOX</v>
          </cell>
        </row>
        <row r="1437">
          <cell r="I1437" t="str">
            <v>OSA265CBWOF</v>
          </cell>
        </row>
        <row r="1438">
          <cell r="I1438" t="str">
            <v>OSA265FAA6CB</v>
          </cell>
        </row>
        <row r="1439">
          <cell r="I1439" t="str">
            <v>OSA265FAA6CBE</v>
          </cell>
        </row>
        <row r="1440">
          <cell r="I1440" t="str">
            <v>OSA270CBBOX</v>
          </cell>
        </row>
        <row r="1441">
          <cell r="I1441" t="str">
            <v>OSA270CBWOF</v>
          </cell>
        </row>
        <row r="1442">
          <cell r="I1442" t="str">
            <v>OSA270FAA6CB</v>
          </cell>
        </row>
        <row r="1443">
          <cell r="I1443" t="str">
            <v>OSA275CBBOX</v>
          </cell>
        </row>
        <row r="1444">
          <cell r="I1444" t="str">
            <v>OSA275CBWOF</v>
          </cell>
        </row>
        <row r="1445">
          <cell r="I1445" t="str">
            <v>OSA275FAA6CB</v>
          </cell>
        </row>
        <row r="1446">
          <cell r="I1446" t="str">
            <v>OSA280CBBOX</v>
          </cell>
        </row>
        <row r="1447">
          <cell r="I1447" t="str">
            <v>OSA280CBWOF</v>
          </cell>
        </row>
        <row r="1448">
          <cell r="I1448" t="str">
            <v>OSA280FAA6CB</v>
          </cell>
        </row>
        <row r="1449">
          <cell r="I1449" t="str">
            <v>OSA280FAA6CBS</v>
          </cell>
        </row>
        <row r="1450">
          <cell r="I1450" t="str">
            <v>OSA285CBBOX</v>
          </cell>
        </row>
        <row r="1451">
          <cell r="I1451" t="str">
            <v>OSA285CBWOF</v>
          </cell>
        </row>
        <row r="1452">
          <cell r="I1452" t="str">
            <v>OSA285FAA6CB</v>
          </cell>
        </row>
        <row r="1453">
          <cell r="I1453" t="str">
            <v>OSA285FAA6CBS</v>
          </cell>
        </row>
        <row r="1454">
          <cell r="I1454" t="str">
            <v>OSA290CBBOX</v>
          </cell>
        </row>
        <row r="1455">
          <cell r="I1455" t="str">
            <v>OSA290CBWOF</v>
          </cell>
        </row>
        <row r="1456">
          <cell r="I1456" t="str">
            <v>OSA290FAA6CB</v>
          </cell>
        </row>
        <row r="1457">
          <cell r="I1457" t="str">
            <v>OSA290FAA6CBS</v>
          </cell>
        </row>
        <row r="1458">
          <cell r="I1458" t="str">
            <v>OSA8212CRWOF</v>
          </cell>
        </row>
        <row r="1459">
          <cell r="I1459" t="str">
            <v>OSA8212CYWOF</v>
          </cell>
        </row>
        <row r="1460">
          <cell r="I1460" t="str">
            <v>OSA8212GAA6CR</v>
          </cell>
        </row>
        <row r="1461">
          <cell r="I1461" t="str">
            <v>OSA8212GAA6CY</v>
          </cell>
        </row>
        <row r="1462">
          <cell r="I1462" t="str">
            <v>OSA8214CRWOF</v>
          </cell>
        </row>
        <row r="1463">
          <cell r="I1463" t="str">
            <v>OSA8214CYWOF</v>
          </cell>
        </row>
        <row r="1464">
          <cell r="I1464" t="str">
            <v>OSA8214GAA6CR</v>
          </cell>
        </row>
        <row r="1465">
          <cell r="I1465" t="str">
            <v>OSA8214GAA6CY</v>
          </cell>
        </row>
        <row r="1466">
          <cell r="I1466" t="str">
            <v>OSA8216CRWOF</v>
          </cell>
        </row>
        <row r="1467">
          <cell r="I1467" t="str">
            <v>OSA8216CYWOF</v>
          </cell>
        </row>
        <row r="1468">
          <cell r="I1468" t="str">
            <v>OSA8216GAA6CR</v>
          </cell>
        </row>
        <row r="1469">
          <cell r="I1469" t="str">
            <v>OSA8216GAA6CY</v>
          </cell>
        </row>
        <row r="1470">
          <cell r="I1470" t="str">
            <v>OSA8218CRWOF</v>
          </cell>
        </row>
        <row r="1471">
          <cell r="I1471" t="str">
            <v>OSA8218CYWOF</v>
          </cell>
        </row>
        <row r="1472">
          <cell r="I1472" t="str">
            <v>OSA8218GAA6CR</v>
          </cell>
        </row>
        <row r="1473">
          <cell r="I1473" t="str">
            <v>OSA8218GAA6CY</v>
          </cell>
        </row>
        <row r="1474">
          <cell r="I1474" t="str">
            <v>OSA8220CYWOF</v>
          </cell>
        </row>
        <row r="1475">
          <cell r="I1475" t="str">
            <v>OSA8220GAA6CY</v>
          </cell>
        </row>
        <row r="1476">
          <cell r="I1476" t="str">
            <v>OSA8222CYWOF</v>
          </cell>
        </row>
        <row r="1477">
          <cell r="I1477" t="str">
            <v>OSA8222GAA6CY</v>
          </cell>
        </row>
        <row r="1478">
          <cell r="I1478" t="str">
            <v>OSA842CEP5AV</v>
          </cell>
        </row>
        <row r="1479">
          <cell r="I1479" t="str">
            <v>OSA846CEP5AV</v>
          </cell>
        </row>
        <row r="1480">
          <cell r="I1480" t="str">
            <v>OSA848CEP5AV</v>
          </cell>
        </row>
        <row r="1481">
          <cell r="I1481" t="str">
            <v>OSA848FAA5BM</v>
          </cell>
        </row>
        <row r="1482">
          <cell r="I1482" t="str">
            <v>OSA850BMWOF</v>
          </cell>
        </row>
        <row r="1483">
          <cell r="I1483" t="str">
            <v>OSA850CEP5AV</v>
          </cell>
        </row>
        <row r="1484">
          <cell r="I1484" t="str">
            <v>OSA850FAA5BM</v>
          </cell>
        </row>
        <row r="1485">
          <cell r="I1485" t="str">
            <v>OSA852BMWOF</v>
          </cell>
        </row>
        <row r="1486">
          <cell r="I1486" t="str">
            <v>OSA852FAA5BM</v>
          </cell>
        </row>
        <row r="1487">
          <cell r="I1487" t="str">
            <v>OSA852FAA5BME</v>
          </cell>
        </row>
        <row r="1488">
          <cell r="I1488" t="str">
            <v>OSA856BMWOF</v>
          </cell>
        </row>
        <row r="1489">
          <cell r="I1489" t="str">
            <v>OSA856FAA5BM</v>
          </cell>
        </row>
        <row r="1490">
          <cell r="I1490" t="str">
            <v>OSA865CCWOF</v>
          </cell>
        </row>
        <row r="1491">
          <cell r="I1491" t="str">
            <v>OSA865FAA6CC</v>
          </cell>
        </row>
        <row r="1492">
          <cell r="I1492" t="str">
            <v>OSA865FKM6BS</v>
          </cell>
        </row>
        <row r="1493">
          <cell r="I1493" t="str">
            <v>OSA870FAA6CC</v>
          </cell>
        </row>
        <row r="1494">
          <cell r="I1494" t="str">
            <v>OSA870FKM6BS</v>
          </cell>
        </row>
        <row r="1495">
          <cell r="I1495" t="str">
            <v>OSA875CCWOF</v>
          </cell>
        </row>
        <row r="1496">
          <cell r="I1496" t="str">
            <v>OSA875FAA6CC</v>
          </cell>
        </row>
        <row r="1497">
          <cell r="I1497" t="str">
            <v>OSA875FKM6BS</v>
          </cell>
        </row>
        <row r="1498">
          <cell r="I1498" t="str">
            <v>OSA880CCWOF</v>
          </cell>
        </row>
        <row r="1499">
          <cell r="I1499" t="str">
            <v>OSA880FAA6CC</v>
          </cell>
        </row>
        <row r="1500">
          <cell r="I1500" t="str">
            <v>OSA885CCWOF</v>
          </cell>
        </row>
        <row r="1501">
          <cell r="I1501" t="str">
            <v>OSA885FAA6CC</v>
          </cell>
        </row>
        <row r="1502">
          <cell r="I1502" t="str">
            <v>OSA885FAA6CCS</v>
          </cell>
        </row>
        <row r="1503">
          <cell r="I1503" t="str">
            <v>OSA890CCWOF</v>
          </cell>
        </row>
        <row r="1504">
          <cell r="I1504" t="str">
            <v>OSA890FAA6CC</v>
          </cell>
        </row>
        <row r="1505">
          <cell r="I1505" t="str">
            <v>OSB144FOT5BKE</v>
          </cell>
        </row>
        <row r="1506">
          <cell r="I1506" t="str">
            <v>OSH1210GAS6DGE</v>
          </cell>
        </row>
        <row r="1507">
          <cell r="I1507" t="str">
            <v>OSH2210GAS6CXE</v>
          </cell>
        </row>
        <row r="1508">
          <cell r="I1508" t="str">
            <v>OSK165FQU6CAE</v>
          </cell>
        </row>
        <row r="1509">
          <cell r="I1509" t="str">
            <v>OSK246BLBOX</v>
          </cell>
        </row>
        <row r="1510">
          <cell r="I1510" t="str">
            <v>OSK248FAA5BL</v>
          </cell>
        </row>
        <row r="1511">
          <cell r="I1511" t="str">
            <v>OSK248FOT5BLE</v>
          </cell>
        </row>
        <row r="1512">
          <cell r="I1512" t="str">
            <v>OSK250FAA5BL</v>
          </cell>
        </row>
        <row r="1513">
          <cell r="I1513" t="str">
            <v>OSK265CBBOX</v>
          </cell>
        </row>
        <row r="1514">
          <cell r="I1514" t="str">
            <v>OSK265FAA6CB</v>
          </cell>
        </row>
        <row r="1515">
          <cell r="I1515" t="str">
            <v>OSK265FQU6CBE</v>
          </cell>
        </row>
        <row r="1516">
          <cell r="I1516" t="str">
            <v>OSK270FAA6CB</v>
          </cell>
        </row>
        <row r="1517">
          <cell r="I1517" t="str">
            <v>OSK275FAA6CB</v>
          </cell>
        </row>
        <row r="1518">
          <cell r="I1518" t="str">
            <v>OSK875FAA6CC</v>
          </cell>
        </row>
        <row r="1519">
          <cell r="I1519" t="str">
            <v>OSO1210CZWOF</v>
          </cell>
        </row>
        <row r="1520">
          <cell r="I1520" t="str">
            <v>OSO1210IAA6CZ</v>
          </cell>
        </row>
        <row r="1521">
          <cell r="I1521" t="str">
            <v>OSO1212CZWOF</v>
          </cell>
        </row>
        <row r="1522">
          <cell r="I1522" t="str">
            <v>OSO1212IAA6CZ</v>
          </cell>
        </row>
        <row r="1523">
          <cell r="I1523" t="str">
            <v>OSO1214CZWOF</v>
          </cell>
        </row>
        <row r="1524">
          <cell r="I1524" t="str">
            <v>OSO1214IAA6CZ</v>
          </cell>
        </row>
        <row r="1525">
          <cell r="I1525" t="str">
            <v>OSO1216CZWOF</v>
          </cell>
        </row>
        <row r="1526">
          <cell r="I1526" t="str">
            <v>OSO1216IAA6CZ</v>
          </cell>
        </row>
        <row r="1527">
          <cell r="I1527" t="str">
            <v>OSO1218CZWOF</v>
          </cell>
        </row>
        <row r="1528">
          <cell r="I1528" t="str">
            <v>OSO1218IAA6CZ</v>
          </cell>
        </row>
        <row r="1529">
          <cell r="I1529" t="str">
            <v>OSP2210CQWOF</v>
          </cell>
        </row>
        <row r="1530">
          <cell r="I1530" t="str">
            <v>OSP2210GAA6CQ</v>
          </cell>
        </row>
        <row r="1531">
          <cell r="I1531" t="str">
            <v>OSP2210GAA6CX</v>
          </cell>
        </row>
        <row r="1532">
          <cell r="I1532" t="str">
            <v>OSP2212CQWOF</v>
          </cell>
        </row>
        <row r="1533">
          <cell r="I1533" t="str">
            <v>OSP2212CXWOF</v>
          </cell>
        </row>
        <row r="1534">
          <cell r="I1534" t="str">
            <v>OSP2212GAA6CQ</v>
          </cell>
        </row>
        <row r="1535">
          <cell r="I1535" t="str">
            <v>OSP2212GAA6CX</v>
          </cell>
        </row>
        <row r="1536">
          <cell r="I1536" t="str">
            <v>OSP2214CQWOF</v>
          </cell>
        </row>
        <row r="1537">
          <cell r="I1537" t="str">
            <v>OSP2214CXWOF</v>
          </cell>
        </row>
        <row r="1538">
          <cell r="I1538" t="str">
            <v>OSP2214GAA6CQ</v>
          </cell>
        </row>
        <row r="1539">
          <cell r="I1539" t="str">
            <v>OSP2214GAA6CX</v>
          </cell>
        </row>
        <row r="1540">
          <cell r="I1540" t="str">
            <v>OSP2214GAU6CXE</v>
          </cell>
        </row>
        <row r="1541">
          <cell r="I1541" t="str">
            <v>OSP2216CQWOF</v>
          </cell>
        </row>
        <row r="1542">
          <cell r="I1542" t="str">
            <v>OSP2216CXWOF</v>
          </cell>
        </row>
        <row r="1543">
          <cell r="I1543" t="str">
            <v>OSP2216GAA6CQ</v>
          </cell>
        </row>
        <row r="1544">
          <cell r="I1544" t="str">
            <v>OSP2216GAA6CX</v>
          </cell>
        </row>
        <row r="1545">
          <cell r="I1545" t="str">
            <v>OSP2218CXWOF</v>
          </cell>
        </row>
        <row r="1546">
          <cell r="I1546" t="str">
            <v>OSP2218GAA6CX</v>
          </cell>
        </row>
        <row r="1547">
          <cell r="I1547" t="str">
            <v>OSP250CIP5AU</v>
          </cell>
        </row>
        <row r="1548">
          <cell r="I1548" t="str">
            <v>OSP250FAA5BLH</v>
          </cell>
        </row>
        <row r="1549">
          <cell r="I1549" t="str">
            <v>OSP252FAA5BLH</v>
          </cell>
        </row>
        <row r="1550">
          <cell r="I1550" t="str">
            <v>OSP265FAA6CB</v>
          </cell>
        </row>
        <row r="1551">
          <cell r="I1551" t="str">
            <v>OSP270FAA6CB</v>
          </cell>
        </row>
        <row r="1552">
          <cell r="I1552" t="str">
            <v>OSP275FAA6CB</v>
          </cell>
        </row>
        <row r="1553">
          <cell r="I1553" t="str">
            <v>OSP280FAA6CB</v>
          </cell>
        </row>
        <row r="1554">
          <cell r="I1554" t="str">
            <v>OSP8212GAA6CR</v>
          </cell>
        </row>
        <row r="1555">
          <cell r="I1555" t="str">
            <v>OSP8214GAA6CR</v>
          </cell>
        </row>
        <row r="1556">
          <cell r="I1556" t="str">
            <v>OSP8214GAA6CY</v>
          </cell>
        </row>
        <row r="1557">
          <cell r="I1557" t="str">
            <v>OSP8216GAA6CR</v>
          </cell>
        </row>
        <row r="1558">
          <cell r="I1558" t="str">
            <v>OSP8216GAA6CY</v>
          </cell>
        </row>
        <row r="1559">
          <cell r="I1559" t="str">
            <v>OSP8218GAA6CY</v>
          </cell>
        </row>
        <row r="1560">
          <cell r="I1560" t="str">
            <v>OSP852FAA5BMH</v>
          </cell>
        </row>
        <row r="1561">
          <cell r="I1561" t="str">
            <v>OSP854FAA5BMH</v>
          </cell>
        </row>
        <row r="1562">
          <cell r="I1562" t="str">
            <v>OST265FAA6CB</v>
          </cell>
        </row>
        <row r="1563">
          <cell r="I1563" t="str">
            <v>OST270FAA6CB</v>
          </cell>
        </row>
        <row r="1564">
          <cell r="I1564" t="str">
            <v>OST275FAA6CB</v>
          </cell>
        </row>
        <row r="1565">
          <cell r="I1565" t="str">
            <v>OST280FAA6CB</v>
          </cell>
        </row>
        <row r="1566">
          <cell r="I1566" t="str">
            <v>OST285FAA6CB</v>
          </cell>
        </row>
        <row r="1567">
          <cell r="I1567" t="str">
            <v>OST870FKQ6BS</v>
          </cell>
        </row>
        <row r="1568">
          <cell r="I1568" t="str">
            <v>OST875FAA6CC</v>
          </cell>
        </row>
        <row r="1569">
          <cell r="I1569" t="str">
            <v>OST875FKQ6BS</v>
          </cell>
        </row>
        <row r="1570">
          <cell r="I1570" t="str">
            <v>OST880FAA6CC</v>
          </cell>
        </row>
        <row r="1571">
          <cell r="I1571" t="str">
            <v>OST885FAA6CC</v>
          </cell>
        </row>
        <row r="1572">
          <cell r="I1572" t="str">
            <v>OSX1220IAA6CS</v>
          </cell>
        </row>
        <row r="1573">
          <cell r="I1573" t="str">
            <v>OSX1222IAA6CZ</v>
          </cell>
        </row>
        <row r="1574">
          <cell r="I1574" t="str">
            <v>OSX1224IAA6CZ</v>
          </cell>
        </row>
        <row r="1575">
          <cell r="I1575" t="str">
            <v>OSY2220GAA6CQ</v>
          </cell>
        </row>
        <row r="1576">
          <cell r="I1576" t="str">
            <v>OSY2222GAA6CX</v>
          </cell>
        </row>
        <row r="1577">
          <cell r="I1577" t="str">
            <v>OSY2224GAA6CX</v>
          </cell>
        </row>
        <row r="1578">
          <cell r="I1578" t="str">
            <v>OSY8220GAA6CR</v>
          </cell>
        </row>
        <row r="1579">
          <cell r="I1579" t="str">
            <v>OSY8222GAA6CY</v>
          </cell>
        </row>
        <row r="1580">
          <cell r="I1580" t="str">
            <v>OSY8224GAA6CY</v>
          </cell>
        </row>
        <row r="1581">
          <cell r="I1581" t="str">
            <v>SC1100UFH-266     B1</v>
          </cell>
        </row>
        <row r="1582">
          <cell r="I1582" t="str">
            <v>SC1200UFH-266     D3</v>
          </cell>
        </row>
        <row r="1583">
          <cell r="I1583" t="str">
            <v>SC1200UFH-266BF   33</v>
          </cell>
        </row>
        <row r="1584">
          <cell r="I1584" t="str">
            <v>SC1200UFH-266F    33</v>
          </cell>
        </row>
        <row r="1585">
          <cell r="I1585" t="str">
            <v>SC1200WW          D3</v>
          </cell>
        </row>
        <row r="1586">
          <cell r="I1586" t="str">
            <v>SC1201UFH-266     D3</v>
          </cell>
        </row>
        <row r="1587">
          <cell r="I1587" t="str">
            <v>SC1201UFH-266FR   33</v>
          </cell>
        </row>
        <row r="1588">
          <cell r="I1588" t="str">
            <v>SC2200UFH-233F    33</v>
          </cell>
        </row>
        <row r="1589">
          <cell r="I1589" t="str">
            <v>SC2200UFH-266     D3</v>
          </cell>
        </row>
        <row r="1590">
          <cell r="I1590" t="str">
            <v>SC2200UFH-266BF   33</v>
          </cell>
        </row>
        <row r="1591">
          <cell r="I1591" t="str">
            <v>SC2200UFH-266F    33</v>
          </cell>
        </row>
        <row r="1592">
          <cell r="I1592" t="str">
            <v>SC2200UFH-300F    33</v>
          </cell>
        </row>
        <row r="1593">
          <cell r="I1593" t="str">
            <v>SC3200UFH-266     D3</v>
          </cell>
        </row>
        <row r="1594">
          <cell r="I1594" t="str">
            <v>SC3200UFH-266F    33</v>
          </cell>
        </row>
        <row r="1595">
          <cell r="I1595" t="str">
            <v>SDA2200BOX</v>
          </cell>
        </row>
        <row r="1596">
          <cell r="I1596" t="str">
            <v>SDA2300BOX</v>
          </cell>
        </row>
        <row r="1597">
          <cell r="I1597" t="str">
            <v>SDA2300DUT3D</v>
          </cell>
        </row>
        <row r="1598">
          <cell r="I1598" t="str">
            <v>SDA2400BOX</v>
          </cell>
        </row>
        <row r="1599">
          <cell r="I1599" t="str">
            <v>SDA2500BOX</v>
          </cell>
        </row>
        <row r="1600">
          <cell r="I1600" t="str">
            <v>SDA2500BXBOX</v>
          </cell>
        </row>
        <row r="1601">
          <cell r="I1601" t="str">
            <v>SDA2600AIO2BX</v>
          </cell>
        </row>
        <row r="1602">
          <cell r="I1602" t="str">
            <v>SDA2600BABOX</v>
          </cell>
        </row>
        <row r="1603">
          <cell r="I1603" t="str">
            <v>SDA2600BOX</v>
          </cell>
        </row>
        <row r="1604">
          <cell r="I1604" t="str">
            <v>SDA2600BXBOX</v>
          </cell>
        </row>
        <row r="1605">
          <cell r="I1605" t="str">
            <v>SDA2600CVBOX</v>
          </cell>
        </row>
        <row r="1606">
          <cell r="I1606" t="str">
            <v>SDA2800AIO3BA</v>
          </cell>
        </row>
        <row r="1607">
          <cell r="I1607" t="str">
            <v>SDA2800AIO3BX</v>
          </cell>
        </row>
        <row r="1608">
          <cell r="I1608" t="str">
            <v>SDA2800BABOX</v>
          </cell>
        </row>
        <row r="1609">
          <cell r="I1609" t="str">
            <v>SDA2800BOX</v>
          </cell>
        </row>
        <row r="1610">
          <cell r="I1610" t="str">
            <v>SDA2800BXBOX</v>
          </cell>
        </row>
        <row r="1611">
          <cell r="I1611" t="str">
            <v>SDA2800CNBOX</v>
          </cell>
        </row>
        <row r="1612">
          <cell r="I1612" t="str">
            <v>SDA2800CVBOX</v>
          </cell>
        </row>
        <row r="1613">
          <cell r="I1613" t="str">
            <v>SDA2800IAA2CN</v>
          </cell>
        </row>
        <row r="1614">
          <cell r="I1614" t="str">
            <v>SDA3000AIO2BX</v>
          </cell>
        </row>
        <row r="1615">
          <cell r="I1615" t="str">
            <v>SDA3000BABOX</v>
          </cell>
        </row>
        <row r="1616">
          <cell r="I1616" t="str">
            <v>SDA3000BOBOX</v>
          </cell>
        </row>
        <row r="1617">
          <cell r="I1617" t="str">
            <v>SDA3000BOX</v>
          </cell>
        </row>
        <row r="1618">
          <cell r="I1618" t="str">
            <v>SDA3000BXBOX</v>
          </cell>
        </row>
        <row r="1619">
          <cell r="I1619" t="str">
            <v>SDA3000CNBOX</v>
          </cell>
        </row>
        <row r="1620">
          <cell r="I1620" t="str">
            <v>SDA3000CVBOX</v>
          </cell>
        </row>
        <row r="1621">
          <cell r="I1621" t="str">
            <v>SDA3000DIO2BW</v>
          </cell>
        </row>
        <row r="1622">
          <cell r="I1622" t="str">
            <v>SDA3000IAA3CN</v>
          </cell>
        </row>
        <row r="1623">
          <cell r="I1623" t="str">
            <v>SDA3000IAA3CNS</v>
          </cell>
        </row>
        <row r="1624">
          <cell r="I1624" t="str">
            <v>SDA3100AIO3BX</v>
          </cell>
        </row>
        <row r="1625">
          <cell r="I1625" t="str">
            <v>SDA3100AIP3AX</v>
          </cell>
        </row>
        <row r="1626">
          <cell r="I1626" t="str">
            <v>SDA3100AXBOX</v>
          </cell>
        </row>
        <row r="1627">
          <cell r="I1627" t="str">
            <v>SDA3100BABOX</v>
          </cell>
        </row>
        <row r="1628">
          <cell r="I1628" t="str">
            <v>SDA3100BXBOX</v>
          </cell>
        </row>
        <row r="1629">
          <cell r="I1629" t="str">
            <v>SDA3200CNBOX</v>
          </cell>
        </row>
        <row r="1630">
          <cell r="I1630" t="str">
            <v>SDA3200CWBOX</v>
          </cell>
        </row>
        <row r="1631">
          <cell r="I1631" t="str">
            <v>SDA3200CWWOF</v>
          </cell>
        </row>
        <row r="1632">
          <cell r="I1632" t="str">
            <v>SDA3200DIO3BW</v>
          </cell>
        </row>
        <row r="1633">
          <cell r="I1633" t="str">
            <v>SDA3200IAA2CN</v>
          </cell>
        </row>
        <row r="1634">
          <cell r="I1634" t="str">
            <v>SDA3200IAA2CW</v>
          </cell>
        </row>
        <row r="1635">
          <cell r="I1635" t="str">
            <v>SDA3300AIO2BA</v>
          </cell>
        </row>
        <row r="1636">
          <cell r="I1636" t="str">
            <v>SDA3300AIO2BX</v>
          </cell>
        </row>
        <row r="1637">
          <cell r="I1637" t="str">
            <v>SDA3300BABOX</v>
          </cell>
        </row>
        <row r="1638">
          <cell r="I1638" t="str">
            <v>SDA3300BXBOX</v>
          </cell>
        </row>
        <row r="1639">
          <cell r="I1639" t="str">
            <v>SDA3400AIO3BX</v>
          </cell>
        </row>
        <row r="1640">
          <cell r="I1640" t="str">
            <v>SDA3400BXBOX</v>
          </cell>
        </row>
        <row r="1641">
          <cell r="I1641" t="str">
            <v>SDA3400CNBOX</v>
          </cell>
        </row>
        <row r="1642">
          <cell r="I1642" t="str">
            <v>SDA3400CWBOX</v>
          </cell>
        </row>
        <row r="1643">
          <cell r="I1643" t="str">
            <v>SDA3400DIO2BW</v>
          </cell>
        </row>
        <row r="1644">
          <cell r="I1644" t="str">
            <v>SDA3400IAA3CN</v>
          </cell>
        </row>
        <row r="1645">
          <cell r="I1645" t="str">
            <v>SDA3400IAA3CW</v>
          </cell>
        </row>
        <row r="1646">
          <cell r="I1646" t="str">
            <v>SDA3500CNBOX</v>
          </cell>
        </row>
        <row r="1647">
          <cell r="I1647" t="str">
            <v>SDA3500DIO3BW</v>
          </cell>
        </row>
        <row r="1648">
          <cell r="I1648" t="str">
            <v>SDA3500IAA2CN</v>
          </cell>
        </row>
        <row r="1649">
          <cell r="I1649" t="str">
            <v>SDA3600CNBOX</v>
          </cell>
        </row>
        <row r="1650">
          <cell r="I1650" t="str">
            <v>SDA3600CWBOX</v>
          </cell>
        </row>
        <row r="1651">
          <cell r="I1651" t="str">
            <v>SDA3600IAA3CN</v>
          </cell>
        </row>
        <row r="1652">
          <cell r="I1652" t="str">
            <v>SDA3600IAA3CW</v>
          </cell>
        </row>
        <row r="1653">
          <cell r="I1653" t="str">
            <v>SDA3800CNBOX</v>
          </cell>
        </row>
        <row r="1654">
          <cell r="I1654" t="str">
            <v>SDA3800IAA3CN</v>
          </cell>
        </row>
        <row r="1655">
          <cell r="I1655" t="str">
            <v>SDC2100HAX3CME</v>
          </cell>
        </row>
        <row r="1656">
          <cell r="I1656" t="str">
            <v>SDC2200BOX</v>
          </cell>
        </row>
        <row r="1657">
          <cell r="I1657" t="str">
            <v>SDC2800BOX</v>
          </cell>
        </row>
        <row r="1658">
          <cell r="I1658" t="str">
            <v>SDD3000CNBOX</v>
          </cell>
        </row>
        <row r="1659">
          <cell r="I1659" t="str">
            <v>SDD3000IAA3CN</v>
          </cell>
        </row>
        <row r="1660">
          <cell r="I1660" t="str">
            <v>SDD3200CNBOX</v>
          </cell>
        </row>
        <row r="1661">
          <cell r="I1661" t="str">
            <v>SDD3200IAA2CN</v>
          </cell>
        </row>
        <row r="1662">
          <cell r="I1662" t="str">
            <v>SDD3400CNBOX</v>
          </cell>
        </row>
        <row r="1663">
          <cell r="I1663" t="str">
            <v>SDD3400IAA3CN</v>
          </cell>
        </row>
        <row r="1664">
          <cell r="I1664" t="str">
            <v>SDD3500IAA2CN</v>
          </cell>
        </row>
        <row r="1665">
          <cell r="I1665" t="str">
            <v>SDH1100DEBOX</v>
          </cell>
        </row>
        <row r="1666">
          <cell r="I1666" t="str">
            <v>SDH1100IAA3DE</v>
          </cell>
        </row>
        <row r="1667">
          <cell r="I1667" t="str">
            <v>SDH1150DEBOX</v>
          </cell>
        </row>
        <row r="1668">
          <cell r="I1668" t="str">
            <v>SDH1150IAA3DE</v>
          </cell>
        </row>
        <row r="1669">
          <cell r="I1669" t="str">
            <v>SDH1200DEBOX</v>
          </cell>
        </row>
        <row r="1670">
          <cell r="I1670" t="str">
            <v>SDH1200IAA4DE</v>
          </cell>
        </row>
        <row r="1671">
          <cell r="I1671" t="str">
            <v>SDH1250DPBOX</v>
          </cell>
        </row>
        <row r="1672">
          <cell r="I1672" t="str">
            <v>SDH1250IAA4DP</v>
          </cell>
        </row>
        <row r="1673">
          <cell r="I1673" t="str">
            <v>SDH1300DPBOX</v>
          </cell>
        </row>
        <row r="1674">
          <cell r="I1674" t="str">
            <v>SDH1300IAA4DP</v>
          </cell>
        </row>
        <row r="1675">
          <cell r="I1675" t="str">
            <v>SMD3800HAX3CM</v>
          </cell>
        </row>
        <row r="1676">
          <cell r="I1676" t="str">
            <v>SMD3800HAX3DN</v>
          </cell>
        </row>
        <row r="1677">
          <cell r="I1677" t="str">
            <v>SMD4000HAX4DN</v>
          </cell>
        </row>
        <row r="1678">
          <cell r="I1678" t="str">
            <v>SMF2100HAX3DQE</v>
          </cell>
        </row>
        <row r="1679">
          <cell r="I1679" t="str">
            <v>SMN3300BKX2BX</v>
          </cell>
        </row>
        <row r="1680">
          <cell r="I1680" t="str">
            <v>SMN3400BKX3BX</v>
          </cell>
        </row>
        <row r="1681">
          <cell r="I1681" t="str">
            <v>SMS2800BOX3LB</v>
          </cell>
        </row>
        <row r="1682">
          <cell r="I1682" t="str">
            <v>SMS2800BOX3LBF</v>
          </cell>
        </row>
        <row r="1683">
          <cell r="I1683" t="str">
            <v>SMS2800BQX3LF</v>
          </cell>
        </row>
        <row r="1684">
          <cell r="I1684" t="str">
            <v>SMS3000BOX2LB</v>
          </cell>
        </row>
        <row r="1685">
          <cell r="I1685" t="str">
            <v>SMS3000BQX2LF</v>
          </cell>
        </row>
        <row r="1686">
          <cell r="I1686" t="str">
            <v>SMS3000BQX2LFE</v>
          </cell>
        </row>
        <row r="1687">
          <cell r="I1687" t="str">
            <v>SMS3200HAX4CM</v>
          </cell>
        </row>
        <row r="1688">
          <cell r="I1688" t="str">
            <v>SMS3300BQX2LF</v>
          </cell>
        </row>
        <row r="1689">
          <cell r="I1689" t="str">
            <v>SMS3400HAX3CM</v>
          </cell>
        </row>
        <row r="1690">
          <cell r="I1690" t="str">
            <v>SMS3500HAX4CM</v>
          </cell>
        </row>
        <row r="1691">
          <cell r="I1691" t="str">
            <v>SMS3500HAX4CME</v>
          </cell>
        </row>
        <row r="1692">
          <cell r="I1692" t="str">
            <v>SMS3600HAX3CM</v>
          </cell>
        </row>
        <row r="1693">
          <cell r="I1693" t="str">
            <v>SMS3600HAX3DN</v>
          </cell>
        </row>
        <row r="1694">
          <cell r="I1694" t="str">
            <v>SMS3700HAX4DQE</v>
          </cell>
        </row>
        <row r="1695">
          <cell r="I1695" t="str">
            <v>TMDMK36HAX4CM</v>
          </cell>
        </row>
        <row r="1696">
          <cell r="I1696" t="str">
            <v>TMDMK38HAX4CM</v>
          </cell>
        </row>
        <row r="1697">
          <cell r="I1697" t="str">
            <v>TMDML28BKX4LD</v>
          </cell>
        </row>
        <row r="1698">
          <cell r="I1698" t="str">
            <v>TMDML30BKX5LD</v>
          </cell>
        </row>
        <row r="1699">
          <cell r="I1699" t="str">
            <v>TMDML32BKX4LD</v>
          </cell>
        </row>
        <row r="1700">
          <cell r="I1700" t="str">
            <v>TMDML34BKX5LD</v>
          </cell>
        </row>
        <row r="1701">
          <cell r="I1701" t="str">
            <v>TMDML37BKX5LD</v>
          </cell>
        </row>
        <row r="1702">
          <cell r="I1702" t="str">
            <v>TMDML40BKX5LD</v>
          </cell>
        </row>
        <row r="1703">
          <cell r="I1703" t="str">
            <v>TMDML44BKX5LD</v>
          </cell>
        </row>
        <row r="1704">
          <cell r="I1704" t="str">
            <v>TMDTL50CTWOF</v>
          </cell>
        </row>
        <row r="1705">
          <cell r="I1705" t="str">
            <v>TMDTL50HAX4CT</v>
          </cell>
        </row>
        <row r="1706">
          <cell r="I1706" t="str">
            <v>TMDTL52CTWOF</v>
          </cell>
        </row>
        <row r="1707">
          <cell r="I1707" t="str">
            <v>TMDTL52HAX5CT</v>
          </cell>
        </row>
        <row r="1708">
          <cell r="I1708" t="str">
            <v>TMDTL52HAX5CTE</v>
          </cell>
        </row>
        <row r="1709">
          <cell r="I1709" t="str">
            <v>TMDTL56CTWOF</v>
          </cell>
        </row>
        <row r="1710">
          <cell r="I1710" t="str">
            <v>TMDTL56HAX5CT</v>
          </cell>
        </row>
        <row r="1711">
          <cell r="I1711" t="str">
            <v>TMDTL56HAX5DC</v>
          </cell>
        </row>
        <row r="1712">
          <cell r="I1712" t="str">
            <v>TMDTL56HAX5DCS</v>
          </cell>
        </row>
        <row r="1713">
          <cell r="I1713" t="str">
            <v>TMDTL56HAX5DM</v>
          </cell>
        </row>
        <row r="1714">
          <cell r="I1714" t="str">
            <v>TMDTL56HAX5DME</v>
          </cell>
        </row>
        <row r="1715">
          <cell r="I1715" t="str">
            <v>TMDTL58HAX5DC</v>
          </cell>
        </row>
        <row r="1716">
          <cell r="I1716" t="str">
            <v>TMDTL58HAX5DM</v>
          </cell>
        </row>
        <row r="1717">
          <cell r="I1717" t="str">
            <v>TMDTL60HAX5CT</v>
          </cell>
        </row>
        <row r="1718">
          <cell r="I1718" t="str">
            <v>TMDTL60HAX5CTS</v>
          </cell>
        </row>
        <row r="1719">
          <cell r="I1719" t="str">
            <v>TMDTL60HAX5DC</v>
          </cell>
        </row>
        <row r="1720">
          <cell r="I1720" t="str">
            <v>TMDTL60HAX5DM</v>
          </cell>
        </row>
        <row r="1721">
          <cell r="I1721" t="str">
            <v>TMDTL62HAX5DC</v>
          </cell>
        </row>
        <row r="1722">
          <cell r="I1722" t="str">
            <v>TMDTL62HAX5DM</v>
          </cell>
        </row>
        <row r="1723">
          <cell r="I1723" t="str">
            <v>TMDTL62HAX5DME</v>
          </cell>
        </row>
        <row r="1724">
          <cell r="I1724" t="str">
            <v>TMDTL64HAX5CT</v>
          </cell>
        </row>
        <row r="1725">
          <cell r="I1725" t="str">
            <v>TMDTL64HAX5DC</v>
          </cell>
        </row>
        <row r="1726">
          <cell r="I1726" t="str">
            <v>TMDTL64HAX5DM</v>
          </cell>
        </row>
        <row r="1727">
          <cell r="I1727" t="str">
            <v>TMDTL66HAX5DC</v>
          </cell>
        </row>
        <row r="1728">
          <cell r="I1728" t="str">
            <v>TMDTL66HAX5DCS</v>
          </cell>
        </row>
        <row r="1729">
          <cell r="I1729" t="str">
            <v>TMDTL66HAX5DM</v>
          </cell>
        </row>
        <row r="1730">
          <cell r="I1730" t="str">
            <v>TMDTL68HAX5DM</v>
          </cell>
        </row>
        <row r="1731">
          <cell r="I1731" t="str">
            <v>TMSMT30BQX5LD</v>
          </cell>
        </row>
        <row r="1732">
          <cell r="I1732" t="str">
            <v>TMSMT32LDWOF</v>
          </cell>
        </row>
        <row r="1733">
          <cell r="I1733" t="str">
            <v>TMSMT34BQX5LD</v>
          </cell>
        </row>
        <row r="1734">
          <cell r="I1734" t="str">
            <v>TMSMT34LDWOF</v>
          </cell>
        </row>
        <row r="1735">
          <cell r="I1735" t="str">
            <v>TMSMT37BQX5LD</v>
          </cell>
        </row>
        <row r="1736">
          <cell r="I1736" t="str">
            <v>TMSMT37BQX5LDE</v>
          </cell>
        </row>
        <row r="1737">
          <cell r="I1737" t="str">
            <v>TMSMT37LDWOF</v>
          </cell>
        </row>
        <row r="1738">
          <cell r="I1738" t="str">
            <v>TMSMT40BQX5LD</v>
          </cell>
        </row>
      </sheetData>
      <sheetData sheetId="1"/>
      <sheetData sheetId="2">
        <row r="2">
          <cell r="O2" t="str">
            <v>HEWLETT PACKARD (HP)</v>
          </cell>
          <cell r="Q2" t="str">
            <v>HD9500WCJ4BGD</v>
          </cell>
          <cell r="AD2" t="str">
            <v>ZOR</v>
          </cell>
          <cell r="AN2">
            <v>1744</v>
          </cell>
          <cell r="AP2">
            <v>203</v>
          </cell>
        </row>
        <row r="3">
          <cell r="O3" t="str">
            <v>HEWLETT PACKARD (HP)</v>
          </cell>
          <cell r="Q3" t="str">
            <v>HD9500WCJ4BGD</v>
          </cell>
          <cell r="AD3" t="str">
            <v>ZOR</v>
          </cell>
          <cell r="AN3">
            <v>1774</v>
          </cell>
          <cell r="AP3">
            <v>203</v>
          </cell>
        </row>
        <row r="4">
          <cell r="O4" t="str">
            <v>HEWLETT PACKARD (HP)</v>
          </cell>
          <cell r="Q4" t="str">
            <v>HD9500WCJ4BGD</v>
          </cell>
          <cell r="AD4" t="str">
            <v>ZOR</v>
          </cell>
          <cell r="AN4">
            <v>358</v>
          </cell>
          <cell r="AP4">
            <v>203</v>
          </cell>
        </row>
        <row r="5">
          <cell r="O5" t="str">
            <v>HEWLETT PACKARD (HP)</v>
          </cell>
          <cell r="Q5" t="str">
            <v>HD9500WCJ4BGD</v>
          </cell>
          <cell r="AD5" t="str">
            <v>ZOR</v>
          </cell>
          <cell r="AN5">
            <v>220</v>
          </cell>
          <cell r="AP5">
            <v>203</v>
          </cell>
        </row>
        <row r="6">
          <cell r="O6" t="str">
            <v>HEWLETT PACKARD (HP)</v>
          </cell>
          <cell r="Q6" t="str">
            <v>HD9500WCJ4BGD</v>
          </cell>
          <cell r="AD6" t="str">
            <v>ZOR</v>
          </cell>
          <cell r="AN6">
            <v>759</v>
          </cell>
          <cell r="AP6">
            <v>203</v>
          </cell>
        </row>
        <row r="7">
          <cell r="O7" t="str">
            <v>HEWLETT PACKARD (HP)</v>
          </cell>
          <cell r="Q7" t="str">
            <v>HD9500WCJ4BGD</v>
          </cell>
          <cell r="AD7" t="str">
            <v>ZOR</v>
          </cell>
          <cell r="AN7">
            <v>258</v>
          </cell>
          <cell r="AP7">
            <v>203</v>
          </cell>
        </row>
        <row r="8">
          <cell r="O8" t="str">
            <v>HEWLETT PACKARD (HP)</v>
          </cell>
          <cell r="Q8" t="str">
            <v>HD9500WCJ4BGD</v>
          </cell>
          <cell r="AD8" t="str">
            <v>ZOR</v>
          </cell>
          <cell r="AN8">
            <v>269</v>
          </cell>
          <cell r="AP8">
            <v>203</v>
          </cell>
        </row>
        <row r="9">
          <cell r="O9" t="str">
            <v>HEWLETT PACKARD (HP)</v>
          </cell>
          <cell r="Q9" t="str">
            <v>HD9500WCJ4BGD</v>
          </cell>
          <cell r="AD9" t="str">
            <v>ZOR</v>
          </cell>
          <cell r="AN9">
            <v>190</v>
          </cell>
          <cell r="AP9">
            <v>203</v>
          </cell>
        </row>
        <row r="10">
          <cell r="O10" t="str">
            <v>HEWLETT PACKARD (HP)</v>
          </cell>
          <cell r="Q10" t="str">
            <v>HD9500WCJ4BGD</v>
          </cell>
          <cell r="AD10" t="str">
            <v>ZOR</v>
          </cell>
          <cell r="AN10">
            <v>292</v>
          </cell>
          <cell r="AP10">
            <v>203</v>
          </cell>
        </row>
        <row r="11">
          <cell r="O11" t="str">
            <v>HEWLETT PACKARD (HP)</v>
          </cell>
          <cell r="Q11" t="str">
            <v>HD9500WCJ4BGD</v>
          </cell>
          <cell r="AD11" t="str">
            <v>ZOR</v>
          </cell>
          <cell r="AN11">
            <v>2127</v>
          </cell>
          <cell r="AP11">
            <v>203</v>
          </cell>
        </row>
        <row r="12">
          <cell r="O12" t="str">
            <v>HEWLETT PACKARD (HP)</v>
          </cell>
          <cell r="Q12" t="str">
            <v>HD9500WCJ4BGD</v>
          </cell>
          <cell r="AD12" t="str">
            <v>ZOR</v>
          </cell>
          <cell r="AN12">
            <v>227</v>
          </cell>
          <cell r="AP12">
            <v>203</v>
          </cell>
        </row>
        <row r="13">
          <cell r="O13" t="str">
            <v>HEWLETT PACKARD (HP)</v>
          </cell>
          <cell r="Q13" t="str">
            <v>HD9500WCJ4BGD</v>
          </cell>
          <cell r="AD13" t="str">
            <v>ZOR</v>
          </cell>
          <cell r="AN13">
            <v>835</v>
          </cell>
          <cell r="AP13">
            <v>203</v>
          </cell>
        </row>
        <row r="14">
          <cell r="O14" t="str">
            <v>HEWLETT PACKARD (HP)</v>
          </cell>
          <cell r="Q14" t="str">
            <v>HD9500WCJ4BGD</v>
          </cell>
          <cell r="AD14" t="str">
            <v>ZOR</v>
          </cell>
          <cell r="AN14">
            <v>521</v>
          </cell>
          <cell r="AP14">
            <v>203</v>
          </cell>
        </row>
        <row r="15">
          <cell r="O15" t="str">
            <v>HEWLETT PACKARD (HP)</v>
          </cell>
          <cell r="Q15" t="str">
            <v>HD9500WCJ4BGD</v>
          </cell>
          <cell r="AD15" t="str">
            <v>ZOR</v>
          </cell>
          <cell r="AN15">
            <v>252</v>
          </cell>
          <cell r="AP15">
            <v>203</v>
          </cell>
        </row>
        <row r="16">
          <cell r="O16" t="str">
            <v>HEWLETT PACKARD (HP)</v>
          </cell>
          <cell r="Q16" t="str">
            <v>HD9500WCJ4BGD</v>
          </cell>
          <cell r="AD16" t="str">
            <v>ZOR</v>
          </cell>
          <cell r="AN16">
            <v>630</v>
          </cell>
          <cell r="AP16">
            <v>203</v>
          </cell>
        </row>
        <row r="17">
          <cell r="O17" t="str">
            <v>HEWLETT PACKARD (HP)</v>
          </cell>
          <cell r="Q17" t="str">
            <v>HD9500WCJ4BGD</v>
          </cell>
          <cell r="AD17" t="str">
            <v>ZOR</v>
          </cell>
          <cell r="AN17">
            <v>44</v>
          </cell>
          <cell r="AP17">
            <v>203</v>
          </cell>
        </row>
        <row r="18">
          <cell r="O18" t="str">
            <v>HEWLETT PACKARD (HP)</v>
          </cell>
          <cell r="Q18" t="str">
            <v>HD9500WCJ4BGD</v>
          </cell>
          <cell r="AD18" t="str">
            <v>ZOR</v>
          </cell>
          <cell r="AN18">
            <v>2497</v>
          </cell>
          <cell r="AP18">
            <v>203</v>
          </cell>
        </row>
        <row r="19">
          <cell r="O19" t="str">
            <v>HEWLETT PACKARD (HP)</v>
          </cell>
          <cell r="Q19" t="str">
            <v>HD9500WCJ4BGD</v>
          </cell>
          <cell r="AD19" t="str">
            <v>ZOR</v>
          </cell>
          <cell r="AN19">
            <v>263</v>
          </cell>
          <cell r="AP19">
            <v>203</v>
          </cell>
        </row>
        <row r="20">
          <cell r="O20" t="str">
            <v>HEWLETT PACKARD (HP)</v>
          </cell>
          <cell r="Q20" t="str">
            <v>HD9500WCJ4BGD</v>
          </cell>
          <cell r="AD20" t="str">
            <v>ZOR</v>
          </cell>
          <cell r="AN20">
            <v>60</v>
          </cell>
          <cell r="AP20">
            <v>203</v>
          </cell>
        </row>
        <row r="21">
          <cell r="O21" t="str">
            <v>HEWLETT PACKARD (HP)</v>
          </cell>
          <cell r="Q21" t="str">
            <v>HD9500WCJ4BGD</v>
          </cell>
          <cell r="AD21" t="str">
            <v>ZOR</v>
          </cell>
          <cell r="AN21">
            <v>3354</v>
          </cell>
          <cell r="AP21">
            <v>203</v>
          </cell>
        </row>
        <row r="22">
          <cell r="O22" t="str">
            <v>HEWLETT PACKARD (HP)</v>
          </cell>
          <cell r="Q22" t="str">
            <v>HD9500WCJ4BGD</v>
          </cell>
          <cell r="AD22" t="str">
            <v>ZOR</v>
          </cell>
          <cell r="AN22">
            <v>1200</v>
          </cell>
          <cell r="AP22">
            <v>203</v>
          </cell>
        </row>
        <row r="23">
          <cell r="O23" t="str">
            <v>HEWLETT PACKARD (HP)</v>
          </cell>
          <cell r="Q23" t="str">
            <v>HD9500WCJ4BGD</v>
          </cell>
          <cell r="AD23" t="str">
            <v>ZOR</v>
          </cell>
          <cell r="AN23">
            <v>33</v>
          </cell>
          <cell r="AP23">
            <v>203</v>
          </cell>
        </row>
        <row r="24">
          <cell r="O24" t="str">
            <v>HEWLETT PACKARD (HP)</v>
          </cell>
          <cell r="Q24" t="str">
            <v>HD9500WCJ4BGD</v>
          </cell>
          <cell r="AD24" t="str">
            <v>ZOR</v>
          </cell>
          <cell r="AN24">
            <v>1668</v>
          </cell>
          <cell r="AP24">
            <v>203</v>
          </cell>
        </row>
        <row r="25">
          <cell r="O25" t="str">
            <v>HEWLETT PACKARD (HP)</v>
          </cell>
          <cell r="Q25" t="str">
            <v>HD9500WCJ4BGD</v>
          </cell>
          <cell r="AD25" t="str">
            <v>ZOR</v>
          </cell>
          <cell r="AN25">
            <v>163</v>
          </cell>
          <cell r="AP25">
            <v>203</v>
          </cell>
        </row>
        <row r="26">
          <cell r="O26" t="str">
            <v>HEWLETT PACKARD (HP)</v>
          </cell>
          <cell r="Q26" t="str">
            <v>HD9500WCJ4BGD</v>
          </cell>
          <cell r="AD26" t="str">
            <v>ZOR</v>
          </cell>
          <cell r="AN26">
            <v>2173</v>
          </cell>
          <cell r="AP26">
            <v>203</v>
          </cell>
        </row>
        <row r="27">
          <cell r="O27" t="str">
            <v>HEWLETT PACKARD (HP)</v>
          </cell>
          <cell r="Q27" t="str">
            <v>HD9500WCJ4BGD</v>
          </cell>
          <cell r="AD27" t="str">
            <v>ZOR</v>
          </cell>
          <cell r="AN27">
            <v>2923</v>
          </cell>
          <cell r="AP27">
            <v>203</v>
          </cell>
        </row>
        <row r="28">
          <cell r="O28" t="str">
            <v>HEWLETT PACKARD (HP)</v>
          </cell>
          <cell r="Q28" t="str">
            <v>HD9500WCJ4BGD</v>
          </cell>
          <cell r="AD28" t="str">
            <v>ZOR</v>
          </cell>
          <cell r="AN28">
            <v>120</v>
          </cell>
          <cell r="AP28">
            <v>203</v>
          </cell>
        </row>
        <row r="29">
          <cell r="O29" t="str">
            <v>HEWLETT PACKARD (HP)</v>
          </cell>
          <cell r="Q29" t="str">
            <v>HD9500WCJ4BGD</v>
          </cell>
          <cell r="AD29" t="str">
            <v>ZOR</v>
          </cell>
          <cell r="AN29">
            <v>60</v>
          </cell>
          <cell r="AP29">
            <v>203</v>
          </cell>
        </row>
        <row r="30">
          <cell r="O30" t="str">
            <v>HEWLETT PACKARD (HP)</v>
          </cell>
          <cell r="Q30" t="str">
            <v>HD9500WCJ4BGD</v>
          </cell>
          <cell r="AD30" t="str">
            <v>ZOR</v>
          </cell>
          <cell r="AN30">
            <v>300</v>
          </cell>
          <cell r="AP30">
            <v>203</v>
          </cell>
        </row>
        <row r="31">
          <cell r="O31" t="str">
            <v>HEWLETT PACKARD (HP)</v>
          </cell>
          <cell r="Q31" t="str">
            <v>HD9500WCJ4BGD</v>
          </cell>
          <cell r="AD31" t="str">
            <v>ZOR</v>
          </cell>
          <cell r="AN31">
            <v>321</v>
          </cell>
          <cell r="AP31">
            <v>203</v>
          </cell>
        </row>
        <row r="32">
          <cell r="O32" t="str">
            <v>HEWLETT PACKARD (HP)</v>
          </cell>
          <cell r="Q32" t="str">
            <v>HD9500WCJ4BGD</v>
          </cell>
          <cell r="AD32" t="str">
            <v>ZOR</v>
          </cell>
          <cell r="AN32">
            <v>1120</v>
          </cell>
          <cell r="AP32">
            <v>203</v>
          </cell>
        </row>
        <row r="33">
          <cell r="O33" t="str">
            <v>HEWLETT PACKARD (HP)</v>
          </cell>
          <cell r="Q33" t="str">
            <v>HD9500WCJ4BGD</v>
          </cell>
          <cell r="AD33" t="str">
            <v>ZOR</v>
          </cell>
          <cell r="AN33">
            <v>445</v>
          </cell>
          <cell r="AP33">
            <v>203</v>
          </cell>
        </row>
        <row r="34">
          <cell r="O34" t="str">
            <v>HEWLETT PACKARD (HP)</v>
          </cell>
          <cell r="Q34" t="str">
            <v>HD9500WCJ4BGD</v>
          </cell>
          <cell r="AD34" t="str">
            <v>ZOR</v>
          </cell>
          <cell r="AN34">
            <v>94</v>
          </cell>
          <cell r="AP34">
            <v>203</v>
          </cell>
        </row>
        <row r="35">
          <cell r="O35" t="str">
            <v>HEWLETT PACKARD (HP)</v>
          </cell>
          <cell r="Q35" t="str">
            <v>HD9500WCJ4BGD</v>
          </cell>
          <cell r="AD35" t="str">
            <v>ZOR</v>
          </cell>
          <cell r="AN35">
            <v>60</v>
          </cell>
          <cell r="AP35">
            <v>203</v>
          </cell>
        </row>
        <row r="36">
          <cell r="O36" t="str">
            <v>HEWLETT PACKARD (HP)</v>
          </cell>
          <cell r="Q36" t="str">
            <v>HD9500WCJ4BGD</v>
          </cell>
          <cell r="AD36" t="str">
            <v>ZOR</v>
          </cell>
          <cell r="AN36">
            <v>720</v>
          </cell>
          <cell r="AP36">
            <v>203</v>
          </cell>
        </row>
        <row r="37">
          <cell r="O37" t="str">
            <v>HEWLETT PACKARD (HP)</v>
          </cell>
          <cell r="Q37" t="str">
            <v>HD9500WCJ4BGD</v>
          </cell>
          <cell r="AD37" t="str">
            <v>ZOR</v>
          </cell>
          <cell r="AN37">
            <v>1200</v>
          </cell>
          <cell r="AP37">
            <v>203</v>
          </cell>
        </row>
        <row r="38">
          <cell r="O38" t="str">
            <v>HEWLETT PACKARD (HP)</v>
          </cell>
          <cell r="Q38" t="str">
            <v>HD9500WCJ4BGD</v>
          </cell>
          <cell r="AD38" t="str">
            <v>ZOR</v>
          </cell>
          <cell r="AN38">
            <v>660</v>
          </cell>
          <cell r="AP38">
            <v>203</v>
          </cell>
        </row>
        <row r="39">
          <cell r="O39" t="str">
            <v>HEWLETT PACKARD (HP)</v>
          </cell>
          <cell r="Q39" t="str">
            <v>HD9500WCJ4BGD</v>
          </cell>
          <cell r="AD39" t="str">
            <v>ZOR</v>
          </cell>
          <cell r="AN39">
            <v>660</v>
          </cell>
          <cell r="AP39">
            <v>203</v>
          </cell>
        </row>
        <row r="40">
          <cell r="O40" t="str">
            <v>HEWLETT PACKARD (HP)</v>
          </cell>
          <cell r="Q40" t="str">
            <v>HD9500WCJ4BGD</v>
          </cell>
          <cell r="AD40" t="str">
            <v>ZOR</v>
          </cell>
          <cell r="AN40">
            <v>3060</v>
          </cell>
          <cell r="AP40">
            <v>203</v>
          </cell>
        </row>
        <row r="41">
          <cell r="O41" t="str">
            <v>HEWLETT PACKARD (HP)</v>
          </cell>
          <cell r="Q41" t="str">
            <v>HD9500WCJ4BGD</v>
          </cell>
          <cell r="AD41" t="str">
            <v>ZOR</v>
          </cell>
          <cell r="AN41">
            <v>1200</v>
          </cell>
          <cell r="AP41">
            <v>203</v>
          </cell>
        </row>
        <row r="42">
          <cell r="O42" t="str">
            <v>HEWLETT PACKARD (HP)</v>
          </cell>
          <cell r="Q42" t="str">
            <v>HD9600WCJ4BGD</v>
          </cell>
          <cell r="AD42" t="str">
            <v>ZOR</v>
          </cell>
          <cell r="AN42">
            <v>60</v>
          </cell>
          <cell r="AP42">
            <v>240</v>
          </cell>
        </row>
        <row r="43">
          <cell r="O43" t="str">
            <v>HEWLETT PACKARD (HP)</v>
          </cell>
          <cell r="Q43" t="str">
            <v>HD9600WCJ4BGD</v>
          </cell>
          <cell r="AD43" t="str">
            <v>ZOR</v>
          </cell>
          <cell r="AN43">
            <v>1030</v>
          </cell>
          <cell r="AP43">
            <v>240</v>
          </cell>
        </row>
        <row r="44">
          <cell r="O44" t="str">
            <v>HEWLETT PACKARD (HP)</v>
          </cell>
          <cell r="Q44" t="str">
            <v>HD9500WCJ4BGD</v>
          </cell>
          <cell r="AD44" t="str">
            <v>ZOR</v>
          </cell>
          <cell r="AN44">
            <v>4</v>
          </cell>
          <cell r="AP44">
            <v>203</v>
          </cell>
        </row>
        <row r="45">
          <cell r="O45" t="str">
            <v>ACER INCORPORATED</v>
          </cell>
          <cell r="Q45" t="str">
            <v>HD9600WCJ4BGD</v>
          </cell>
          <cell r="AD45" t="str">
            <v>ZOR</v>
          </cell>
          <cell r="AN45">
            <v>100</v>
          </cell>
          <cell r="AP45">
            <v>205</v>
          </cell>
        </row>
        <row r="46">
          <cell r="O46" t="str">
            <v>HEWLETT PACKARD (HP)</v>
          </cell>
          <cell r="Q46" t="str">
            <v>AXDA3200DKV4E</v>
          </cell>
          <cell r="AD46" t="str">
            <v>RE</v>
          </cell>
          <cell r="AN46">
            <v>-7</v>
          </cell>
          <cell r="AP46">
            <v>65</v>
          </cell>
        </row>
        <row r="47">
          <cell r="O47" t="str">
            <v>HEWLETT PACKARD (HP)</v>
          </cell>
          <cell r="Q47" t="str">
            <v>ADA4600IAA5CU</v>
          </cell>
          <cell r="AD47" t="str">
            <v>RE</v>
          </cell>
          <cell r="AN47">
            <v>-1</v>
          </cell>
          <cell r="AP47">
            <v>250</v>
          </cell>
        </row>
        <row r="48">
          <cell r="O48" t="str">
            <v>HEWLETT PACKARD (HP)</v>
          </cell>
          <cell r="Q48" t="str">
            <v>ADA4600IAA5CU</v>
          </cell>
          <cell r="AD48" t="str">
            <v>RE</v>
          </cell>
          <cell r="AN48">
            <v>-1</v>
          </cell>
          <cell r="AP48">
            <v>105</v>
          </cell>
        </row>
        <row r="49">
          <cell r="O49" t="str">
            <v>HEWLETT PACKARD (HP)</v>
          </cell>
          <cell r="Q49" t="str">
            <v>ADA4200IAA5CU</v>
          </cell>
          <cell r="AD49" t="str">
            <v>RE</v>
          </cell>
          <cell r="AN49">
            <v>-3</v>
          </cell>
          <cell r="AP49">
            <v>100</v>
          </cell>
        </row>
        <row r="50">
          <cell r="O50" t="str">
            <v>HEWLETT PACKARD (HP)</v>
          </cell>
          <cell r="Q50" t="str">
            <v>ADA4200IAA5CU</v>
          </cell>
          <cell r="AD50" t="str">
            <v>RE</v>
          </cell>
          <cell r="AN50">
            <v>-1</v>
          </cell>
          <cell r="AP50">
            <v>100</v>
          </cell>
        </row>
        <row r="51">
          <cell r="O51" t="str">
            <v>HEWLETT PACKARD (HP)</v>
          </cell>
          <cell r="Q51" t="str">
            <v>ADA4200IAA5CU</v>
          </cell>
          <cell r="AD51" t="str">
            <v>RE</v>
          </cell>
          <cell r="AN51">
            <v>-3</v>
          </cell>
          <cell r="AP51">
            <v>86</v>
          </cell>
        </row>
        <row r="52">
          <cell r="O52" t="str">
            <v>HEWLETT PACKARD (HP)</v>
          </cell>
          <cell r="Q52" t="str">
            <v>ADA3800IAA5CU</v>
          </cell>
          <cell r="AD52" t="str">
            <v>RE</v>
          </cell>
          <cell r="AN52">
            <v>-2</v>
          </cell>
          <cell r="AP52">
            <v>75</v>
          </cell>
        </row>
        <row r="53">
          <cell r="O53" t="str">
            <v>HEWLETT PACKARD (HP)</v>
          </cell>
          <cell r="Q53" t="str">
            <v>ADA3800IAA5CU</v>
          </cell>
          <cell r="AD53" t="str">
            <v>RE</v>
          </cell>
          <cell r="AN53">
            <v>-1</v>
          </cell>
          <cell r="AP53">
            <v>66</v>
          </cell>
        </row>
        <row r="54">
          <cell r="O54" t="str">
            <v>HEWLETT PACKARD (HP)</v>
          </cell>
          <cell r="Q54" t="str">
            <v>SDA3400IAA3CW</v>
          </cell>
          <cell r="AD54" t="str">
            <v>RE</v>
          </cell>
          <cell r="AN54">
            <v>-1</v>
          </cell>
          <cell r="AP54">
            <v>30</v>
          </cell>
        </row>
        <row r="55">
          <cell r="O55" t="str">
            <v>HEWLETT PACKARD (HP)</v>
          </cell>
          <cell r="Q55" t="str">
            <v>ADO4600IAA5CU</v>
          </cell>
          <cell r="AD55" t="str">
            <v>ZOR</v>
          </cell>
          <cell r="AN55">
            <v>333</v>
          </cell>
          <cell r="AP55">
            <v>63</v>
          </cell>
        </row>
        <row r="56">
          <cell r="O56" t="str">
            <v>HEWLETT PACKARD (HP)</v>
          </cell>
          <cell r="Q56" t="str">
            <v>ADO4200IAA5CU</v>
          </cell>
          <cell r="AD56" t="str">
            <v>CR</v>
          </cell>
          <cell r="AN56">
            <v>0</v>
          </cell>
          <cell r="AP56">
            <v>14</v>
          </cell>
        </row>
        <row r="57">
          <cell r="O57" t="str">
            <v>HEWLETT PACKARD (HP)</v>
          </cell>
          <cell r="Q57" t="str">
            <v>ADO4200IAA5CU</v>
          </cell>
          <cell r="AD57" t="str">
            <v>CR</v>
          </cell>
          <cell r="AN57">
            <v>0</v>
          </cell>
          <cell r="AP57">
            <v>14</v>
          </cell>
        </row>
        <row r="58">
          <cell r="O58" t="str">
            <v>HEWLETT PACKARD (HP)</v>
          </cell>
          <cell r="Q58" t="str">
            <v>ADO4200IAA5CU</v>
          </cell>
          <cell r="AD58" t="str">
            <v>CR</v>
          </cell>
          <cell r="AN58">
            <v>0</v>
          </cell>
          <cell r="AP58">
            <v>14</v>
          </cell>
        </row>
        <row r="59">
          <cell r="O59" t="str">
            <v>HEWLETT PACKARD (HP)</v>
          </cell>
          <cell r="Q59" t="str">
            <v>ADO4200IAA5CU</v>
          </cell>
          <cell r="AD59" t="str">
            <v>CR</v>
          </cell>
          <cell r="AN59">
            <v>0</v>
          </cell>
          <cell r="AP59">
            <v>14</v>
          </cell>
        </row>
        <row r="60">
          <cell r="O60" t="str">
            <v>HEWLETT PACKARD (HP)</v>
          </cell>
          <cell r="Q60" t="str">
            <v>ADO4200IAA5CU</v>
          </cell>
          <cell r="AD60" t="str">
            <v>CR</v>
          </cell>
          <cell r="AN60">
            <v>0</v>
          </cell>
          <cell r="AP60">
            <v>14</v>
          </cell>
        </row>
        <row r="61">
          <cell r="O61" t="str">
            <v>HEWLETT PACKARD (HP)</v>
          </cell>
          <cell r="Q61" t="str">
            <v>ADO4200IAA5CU</v>
          </cell>
          <cell r="AD61" t="str">
            <v>RE</v>
          </cell>
          <cell r="AN61">
            <v>-2</v>
          </cell>
          <cell r="AP61">
            <v>81</v>
          </cell>
        </row>
        <row r="62">
          <cell r="O62" t="str">
            <v>HEWLETT PACKARD (HP)</v>
          </cell>
          <cell r="Q62" t="str">
            <v>ADO4200IAA5CU</v>
          </cell>
          <cell r="AD62" t="str">
            <v>CR</v>
          </cell>
          <cell r="AN62">
            <v>0</v>
          </cell>
          <cell r="AP62">
            <v>90</v>
          </cell>
        </row>
        <row r="63">
          <cell r="O63" t="str">
            <v>HEWLETT PACKARD (HP)</v>
          </cell>
          <cell r="Q63" t="str">
            <v>ADO4200IAA5CU</v>
          </cell>
          <cell r="AD63" t="str">
            <v>RE</v>
          </cell>
          <cell r="AN63">
            <v>-3</v>
          </cell>
          <cell r="AP63">
            <v>56</v>
          </cell>
        </row>
        <row r="64">
          <cell r="O64" t="str">
            <v>HEWLETT PACKARD (HP)</v>
          </cell>
          <cell r="Q64" t="str">
            <v>ADO4200IAA5CU</v>
          </cell>
          <cell r="AD64" t="str">
            <v>ZOR</v>
          </cell>
          <cell r="AN64">
            <v>720</v>
          </cell>
          <cell r="AP64">
            <v>50</v>
          </cell>
        </row>
        <row r="65">
          <cell r="O65" t="str">
            <v>HEWLETT PACKARD (HP)</v>
          </cell>
          <cell r="Q65" t="str">
            <v>ADO4200IAA5CU</v>
          </cell>
          <cell r="AD65" t="str">
            <v>ZOR</v>
          </cell>
          <cell r="AN65">
            <v>420</v>
          </cell>
          <cell r="AP65">
            <v>50</v>
          </cell>
        </row>
        <row r="66">
          <cell r="O66" t="str">
            <v>HEWLETT PACKARD (HP)</v>
          </cell>
          <cell r="Q66" t="str">
            <v>ADO4200IAA5CU</v>
          </cell>
          <cell r="AD66" t="str">
            <v>ZOR</v>
          </cell>
          <cell r="AN66">
            <v>120</v>
          </cell>
          <cell r="AP66">
            <v>50</v>
          </cell>
        </row>
        <row r="67">
          <cell r="O67" t="str">
            <v>HEWLETT PACKARD (HP)</v>
          </cell>
          <cell r="Q67" t="str">
            <v>ADO3800IAA5CU</v>
          </cell>
          <cell r="AD67" t="str">
            <v>RE</v>
          </cell>
          <cell r="AN67">
            <v>-3</v>
          </cell>
          <cell r="AP67">
            <v>75</v>
          </cell>
        </row>
        <row r="68">
          <cell r="O68" t="str">
            <v>HEWLETT PACKARD (HP)</v>
          </cell>
          <cell r="Q68" t="str">
            <v>ADO3800IAA5CU</v>
          </cell>
          <cell r="AD68" t="str">
            <v>RE</v>
          </cell>
          <cell r="AN68">
            <v>-1</v>
          </cell>
          <cell r="AP68">
            <v>75</v>
          </cell>
        </row>
        <row r="69">
          <cell r="O69" t="str">
            <v>HEWLETT PACKARD (HP)</v>
          </cell>
          <cell r="Q69" t="str">
            <v>ADO3800IAA5CU</v>
          </cell>
          <cell r="AD69" t="str">
            <v>CR</v>
          </cell>
          <cell r="AN69">
            <v>0</v>
          </cell>
          <cell r="AP69">
            <v>9</v>
          </cell>
        </row>
        <row r="70">
          <cell r="O70" t="str">
            <v>HEWLETT PACKARD (HP)</v>
          </cell>
          <cell r="Q70" t="str">
            <v>ADO3800IAA5CU</v>
          </cell>
          <cell r="AD70" t="str">
            <v>CR</v>
          </cell>
          <cell r="AN70">
            <v>0</v>
          </cell>
          <cell r="AP70">
            <v>9</v>
          </cell>
        </row>
        <row r="71">
          <cell r="O71" t="str">
            <v>HEWLETT PACKARD (HP)</v>
          </cell>
          <cell r="Q71" t="str">
            <v>ADO3800IAA5CU</v>
          </cell>
          <cell r="AD71" t="str">
            <v>CR</v>
          </cell>
          <cell r="AN71">
            <v>0</v>
          </cell>
          <cell r="AP71">
            <v>9</v>
          </cell>
        </row>
        <row r="72">
          <cell r="O72" t="str">
            <v>HEWLETT PACKARD (HP)</v>
          </cell>
          <cell r="Q72" t="str">
            <v>ADO3800IAA5CU</v>
          </cell>
          <cell r="AD72" t="str">
            <v>CR</v>
          </cell>
          <cell r="AN72">
            <v>0</v>
          </cell>
          <cell r="AP72">
            <v>9</v>
          </cell>
        </row>
        <row r="73">
          <cell r="O73" t="str">
            <v>HEWLETT PACKARD (HP)</v>
          </cell>
          <cell r="Q73" t="str">
            <v>ADO3800IAA5CU</v>
          </cell>
          <cell r="AD73" t="str">
            <v>CR</v>
          </cell>
          <cell r="AN73">
            <v>0</v>
          </cell>
          <cell r="AP73">
            <v>9</v>
          </cell>
        </row>
        <row r="74">
          <cell r="O74" t="str">
            <v>HEWLETT PACKARD (HP)</v>
          </cell>
          <cell r="Q74" t="str">
            <v>ADO3800IAA5CU</v>
          </cell>
          <cell r="AD74" t="str">
            <v>CR</v>
          </cell>
          <cell r="AN74">
            <v>0</v>
          </cell>
          <cell r="AP74">
            <v>9</v>
          </cell>
        </row>
        <row r="75">
          <cell r="O75" t="str">
            <v>HEWLETT PACKARD (HP)</v>
          </cell>
          <cell r="Q75" t="str">
            <v>ADO3800IAA5CU</v>
          </cell>
          <cell r="AD75" t="str">
            <v>CR</v>
          </cell>
          <cell r="AN75">
            <v>0</v>
          </cell>
          <cell r="AP75">
            <v>9</v>
          </cell>
        </row>
        <row r="76">
          <cell r="O76" t="str">
            <v>HEWLETT PACKARD (HP)</v>
          </cell>
          <cell r="Q76" t="str">
            <v>ADO3800IAA5CU</v>
          </cell>
          <cell r="AD76" t="str">
            <v>CR</v>
          </cell>
          <cell r="AN76">
            <v>0</v>
          </cell>
          <cell r="AP76">
            <v>9</v>
          </cell>
        </row>
        <row r="77">
          <cell r="O77" t="str">
            <v>HEWLETT PACKARD (HP)</v>
          </cell>
          <cell r="Q77" t="str">
            <v>ADO3800IAA5CU</v>
          </cell>
          <cell r="AD77" t="str">
            <v>CR</v>
          </cell>
          <cell r="AN77">
            <v>0</v>
          </cell>
          <cell r="AP77">
            <v>9</v>
          </cell>
        </row>
        <row r="78">
          <cell r="O78" t="str">
            <v>HEWLETT PACKARD (HP)</v>
          </cell>
          <cell r="Q78" t="str">
            <v>ADO3800IAA5CU</v>
          </cell>
          <cell r="AD78" t="str">
            <v>CR</v>
          </cell>
          <cell r="AN78">
            <v>0</v>
          </cell>
          <cell r="AP78">
            <v>9</v>
          </cell>
        </row>
        <row r="79">
          <cell r="O79" t="str">
            <v>HEWLETT PACKARD (HP)</v>
          </cell>
          <cell r="Q79" t="str">
            <v>ADO3800IAA5CU</v>
          </cell>
          <cell r="AD79" t="str">
            <v>CR</v>
          </cell>
          <cell r="AN79">
            <v>0</v>
          </cell>
          <cell r="AP79">
            <v>9</v>
          </cell>
        </row>
        <row r="80">
          <cell r="O80" t="str">
            <v>HEWLETT PACKARD (HP)</v>
          </cell>
          <cell r="Q80" t="str">
            <v>ADO3800IAA5CU</v>
          </cell>
          <cell r="AD80" t="str">
            <v>CR</v>
          </cell>
          <cell r="AN80">
            <v>0</v>
          </cell>
          <cell r="AP80">
            <v>9</v>
          </cell>
        </row>
        <row r="81">
          <cell r="O81" t="str">
            <v>HEWLETT PACKARD (HP)</v>
          </cell>
          <cell r="Q81" t="str">
            <v>ADO3800IAA5CU</v>
          </cell>
          <cell r="AD81" t="str">
            <v>CR</v>
          </cell>
          <cell r="AN81">
            <v>0</v>
          </cell>
          <cell r="AP81">
            <v>9</v>
          </cell>
        </row>
        <row r="82">
          <cell r="O82" t="str">
            <v>HEWLETT PACKARD (HP)</v>
          </cell>
          <cell r="Q82" t="str">
            <v>ADO3800IAA5CU</v>
          </cell>
          <cell r="AD82" t="str">
            <v>CR</v>
          </cell>
          <cell r="AN82">
            <v>0</v>
          </cell>
          <cell r="AP82">
            <v>9</v>
          </cell>
        </row>
        <row r="83">
          <cell r="O83" t="str">
            <v>HEWLETT PACKARD (HP)</v>
          </cell>
          <cell r="Q83" t="str">
            <v>ADO3800IAA5CU</v>
          </cell>
          <cell r="AD83" t="str">
            <v>CR</v>
          </cell>
          <cell r="AN83">
            <v>0</v>
          </cell>
          <cell r="AP83">
            <v>9</v>
          </cell>
        </row>
        <row r="84">
          <cell r="O84" t="str">
            <v>HEWLETT PACKARD (HP)</v>
          </cell>
          <cell r="Q84" t="str">
            <v>ADO3800IAA5CU</v>
          </cell>
          <cell r="AD84" t="str">
            <v>RE</v>
          </cell>
          <cell r="AN84">
            <v>-1</v>
          </cell>
          <cell r="AP84">
            <v>38</v>
          </cell>
        </row>
        <row r="85">
          <cell r="O85" t="str">
            <v>HEWLETT PACKARD (HP)</v>
          </cell>
          <cell r="Q85" t="str">
            <v>ADO4800IAA5DD</v>
          </cell>
          <cell r="AD85" t="str">
            <v>RE</v>
          </cell>
          <cell r="AN85">
            <v>-5</v>
          </cell>
          <cell r="AP85">
            <v>84</v>
          </cell>
        </row>
        <row r="86">
          <cell r="O86" t="str">
            <v>HEWLETT PACKARD (HP)</v>
          </cell>
          <cell r="Q86" t="str">
            <v>ADO4200IAA5DD</v>
          </cell>
          <cell r="AD86" t="str">
            <v>ZOR</v>
          </cell>
          <cell r="AN86">
            <v>2580</v>
          </cell>
          <cell r="AP86">
            <v>50</v>
          </cell>
        </row>
        <row r="87">
          <cell r="O87" t="str">
            <v>HEWLETT PACKARD (HP)</v>
          </cell>
          <cell r="Q87" t="str">
            <v>ADO4200IAA5DD</v>
          </cell>
          <cell r="AD87" t="str">
            <v>ZOR</v>
          </cell>
          <cell r="AN87">
            <v>60</v>
          </cell>
          <cell r="AP87">
            <v>50</v>
          </cell>
        </row>
        <row r="88">
          <cell r="O88" t="str">
            <v>HEWLETT PACKARD (HP)</v>
          </cell>
          <cell r="Q88" t="str">
            <v>ADO4200IAA5DD</v>
          </cell>
          <cell r="AD88" t="str">
            <v>ZOR</v>
          </cell>
          <cell r="AN88">
            <v>540</v>
          </cell>
          <cell r="AP88">
            <v>50</v>
          </cell>
        </row>
        <row r="89">
          <cell r="O89" t="str">
            <v>HEWLETT PACKARD (HP)</v>
          </cell>
          <cell r="Q89" t="str">
            <v>ADO4200IAA5DD</v>
          </cell>
          <cell r="AD89" t="str">
            <v>ZOR</v>
          </cell>
          <cell r="AN89">
            <v>420</v>
          </cell>
          <cell r="AP89">
            <v>50</v>
          </cell>
        </row>
        <row r="90">
          <cell r="O90" t="str">
            <v>HEWLETT PACKARD (HP)</v>
          </cell>
          <cell r="Q90" t="str">
            <v>ADO4200IAA5DD</v>
          </cell>
          <cell r="AD90" t="str">
            <v>ZOR</v>
          </cell>
          <cell r="AN90">
            <v>480</v>
          </cell>
          <cell r="AP90">
            <v>50</v>
          </cell>
        </row>
        <row r="91">
          <cell r="O91" t="str">
            <v>HEWLETT PACKARD (HP)</v>
          </cell>
          <cell r="Q91" t="str">
            <v>ADO4200IAA5DD</v>
          </cell>
          <cell r="AD91" t="str">
            <v>ZOR</v>
          </cell>
          <cell r="AN91">
            <v>120</v>
          </cell>
          <cell r="AP91">
            <v>50</v>
          </cell>
        </row>
        <row r="92">
          <cell r="O92" t="str">
            <v>HEWLETT PACKARD (HP)</v>
          </cell>
          <cell r="Q92" t="str">
            <v>ADO4200IAA5DD</v>
          </cell>
          <cell r="AD92" t="str">
            <v>ZOR</v>
          </cell>
          <cell r="AN92">
            <v>900</v>
          </cell>
          <cell r="AP92">
            <v>50</v>
          </cell>
        </row>
        <row r="93">
          <cell r="O93" t="str">
            <v>HEWLETT PACKARD (HP)</v>
          </cell>
          <cell r="Q93" t="str">
            <v>ADO4200IAA5DD</v>
          </cell>
          <cell r="AD93" t="str">
            <v>ZOR</v>
          </cell>
          <cell r="AN93">
            <v>720</v>
          </cell>
          <cell r="AP93">
            <v>50</v>
          </cell>
        </row>
        <row r="94">
          <cell r="O94" t="str">
            <v>HEWLETT PACKARD (HP)</v>
          </cell>
          <cell r="Q94" t="str">
            <v>ADO4000IAA5DD</v>
          </cell>
          <cell r="AD94" t="str">
            <v>RE</v>
          </cell>
          <cell r="AN94">
            <v>-11</v>
          </cell>
          <cell r="AP94">
            <v>56</v>
          </cell>
        </row>
        <row r="95">
          <cell r="O95" t="str">
            <v>HEWLETT PACKARD (HP)</v>
          </cell>
          <cell r="Q95" t="str">
            <v>ADO4800IAA5DO</v>
          </cell>
          <cell r="AD95" t="str">
            <v>ZOR</v>
          </cell>
          <cell r="AN95">
            <v>60</v>
          </cell>
          <cell r="AP95">
            <v>67</v>
          </cell>
        </row>
        <row r="96">
          <cell r="O96" t="str">
            <v>HEWLETT PACKARD (HP)</v>
          </cell>
          <cell r="Q96" t="str">
            <v>ADO4800IAA5DO</v>
          </cell>
          <cell r="AD96" t="str">
            <v>ZOR</v>
          </cell>
          <cell r="AN96">
            <v>300</v>
          </cell>
          <cell r="AP96">
            <v>67</v>
          </cell>
        </row>
        <row r="97">
          <cell r="O97" t="str">
            <v>HEWLETT PACKARD (HP)</v>
          </cell>
          <cell r="Q97" t="str">
            <v>ADO5000IAA5DO</v>
          </cell>
          <cell r="AD97" t="str">
            <v>ZOR</v>
          </cell>
          <cell r="AN97">
            <v>60</v>
          </cell>
          <cell r="AP97">
            <v>80</v>
          </cell>
        </row>
        <row r="98">
          <cell r="O98" t="str">
            <v>HEWLETT PACKARD (HP)</v>
          </cell>
          <cell r="Q98" t="str">
            <v>ADO5000IAA5DO</v>
          </cell>
          <cell r="AD98" t="str">
            <v>ZOR</v>
          </cell>
          <cell r="AN98">
            <v>300</v>
          </cell>
          <cell r="AP98">
            <v>80</v>
          </cell>
        </row>
        <row r="99">
          <cell r="O99" t="str">
            <v>HEWLETT PACKARD (HP)</v>
          </cell>
          <cell r="Q99" t="str">
            <v>ADO5000IAA5DO</v>
          </cell>
          <cell r="AD99" t="str">
            <v>ZOR</v>
          </cell>
          <cell r="AN99">
            <v>660</v>
          </cell>
          <cell r="AP99">
            <v>80</v>
          </cell>
        </row>
        <row r="100">
          <cell r="O100" t="str">
            <v>HEWLETT PACKARD (HP)</v>
          </cell>
          <cell r="Q100" t="str">
            <v>ADO5000IAA5DO</v>
          </cell>
          <cell r="AD100" t="str">
            <v>ZOR</v>
          </cell>
          <cell r="AN100">
            <v>60</v>
          </cell>
          <cell r="AP100">
            <v>80</v>
          </cell>
        </row>
        <row r="101">
          <cell r="O101" t="str">
            <v>HEWLETT PACKARD (HP)</v>
          </cell>
          <cell r="Q101" t="str">
            <v>ADO5000IAA5DO</v>
          </cell>
          <cell r="AD101" t="str">
            <v>ZOR</v>
          </cell>
          <cell r="AN101">
            <v>60</v>
          </cell>
          <cell r="AP101">
            <v>80</v>
          </cell>
        </row>
        <row r="102">
          <cell r="O102" t="str">
            <v>HEWLETT PACKARD (HP)</v>
          </cell>
          <cell r="Q102" t="str">
            <v>ADO5000IAA5DO</v>
          </cell>
          <cell r="AD102" t="str">
            <v>ZOR</v>
          </cell>
          <cell r="AN102">
            <v>120</v>
          </cell>
          <cell r="AP102">
            <v>80</v>
          </cell>
        </row>
        <row r="103">
          <cell r="O103" t="str">
            <v>HEWLETT PACKARD (HP)</v>
          </cell>
          <cell r="Q103" t="str">
            <v>ADO5000IAA5DO</v>
          </cell>
          <cell r="AD103" t="str">
            <v>ZOR</v>
          </cell>
          <cell r="AN103">
            <v>120</v>
          </cell>
          <cell r="AP103">
            <v>80</v>
          </cell>
        </row>
        <row r="104">
          <cell r="O104" t="str">
            <v>HEWLETT PACKARD (HP)</v>
          </cell>
          <cell r="Q104" t="str">
            <v>ADO5000IAA5DO</v>
          </cell>
          <cell r="AD104" t="str">
            <v>ZOR</v>
          </cell>
          <cell r="AN104">
            <v>240</v>
          </cell>
          <cell r="AP104">
            <v>80</v>
          </cell>
        </row>
        <row r="105">
          <cell r="O105" t="str">
            <v>HEWLETT PACKARD (HP)</v>
          </cell>
          <cell r="Q105" t="str">
            <v>ADO5000IAA5DO</v>
          </cell>
          <cell r="AD105" t="str">
            <v>ZOR</v>
          </cell>
          <cell r="AN105">
            <v>120</v>
          </cell>
          <cell r="AP105">
            <v>80</v>
          </cell>
        </row>
        <row r="106">
          <cell r="O106" t="str">
            <v>HEWLETT PACKARD (HP)</v>
          </cell>
          <cell r="Q106" t="str">
            <v>ADO5000IAA5DO</v>
          </cell>
          <cell r="AD106" t="str">
            <v>ZOR</v>
          </cell>
          <cell r="AN106">
            <v>120</v>
          </cell>
          <cell r="AP106">
            <v>80</v>
          </cell>
        </row>
        <row r="107">
          <cell r="O107" t="str">
            <v>HEWLETT PACKARD (HP)</v>
          </cell>
          <cell r="Q107" t="str">
            <v>ADO5000IAA5DO</v>
          </cell>
          <cell r="AD107" t="str">
            <v>ZOR</v>
          </cell>
          <cell r="AN107">
            <v>180</v>
          </cell>
          <cell r="AP107">
            <v>80</v>
          </cell>
        </row>
        <row r="108">
          <cell r="O108" t="str">
            <v>HEWLETT PACKARD (HP)</v>
          </cell>
          <cell r="Q108" t="str">
            <v>ADO5000IAA5DO</v>
          </cell>
          <cell r="AD108" t="str">
            <v>ZOR</v>
          </cell>
          <cell r="AN108">
            <v>60</v>
          </cell>
          <cell r="AP108">
            <v>80</v>
          </cell>
        </row>
        <row r="109">
          <cell r="O109" t="str">
            <v>HEWLETT PACKARD (HP)</v>
          </cell>
          <cell r="Q109" t="str">
            <v>ADO5000IAA5DO</v>
          </cell>
          <cell r="AD109" t="str">
            <v>ZOR</v>
          </cell>
          <cell r="AN109">
            <v>485</v>
          </cell>
          <cell r="AP109">
            <v>80</v>
          </cell>
        </row>
        <row r="110">
          <cell r="O110" t="str">
            <v>HEWLETT PACKARD (HP)</v>
          </cell>
          <cell r="Q110" t="str">
            <v>ADO5000IAA5DO</v>
          </cell>
          <cell r="AD110" t="str">
            <v>ZOR</v>
          </cell>
          <cell r="AN110">
            <v>1007</v>
          </cell>
          <cell r="AP110">
            <v>80</v>
          </cell>
        </row>
        <row r="111">
          <cell r="O111" t="str">
            <v>HEWLETT PACKARD (HP)</v>
          </cell>
          <cell r="Q111" t="str">
            <v>ADO5000IAA5DO</v>
          </cell>
          <cell r="AD111" t="str">
            <v>ZOR</v>
          </cell>
          <cell r="AN111">
            <v>8</v>
          </cell>
          <cell r="AP111">
            <v>80</v>
          </cell>
        </row>
        <row r="112">
          <cell r="O112" t="str">
            <v>HEWLETT PACKARD (HP)</v>
          </cell>
          <cell r="Q112" t="str">
            <v>ADO5000IAA5DO</v>
          </cell>
          <cell r="AD112" t="str">
            <v>ZOR</v>
          </cell>
          <cell r="AN112">
            <v>300</v>
          </cell>
          <cell r="AP112">
            <v>80</v>
          </cell>
        </row>
        <row r="113">
          <cell r="O113" t="str">
            <v>HEWLETT PACKARD (HP)</v>
          </cell>
          <cell r="Q113" t="str">
            <v>ADO5000IAA5DO</v>
          </cell>
          <cell r="AD113" t="str">
            <v>ZOR</v>
          </cell>
          <cell r="AN113">
            <v>240</v>
          </cell>
          <cell r="AP113">
            <v>80</v>
          </cell>
        </row>
        <row r="114">
          <cell r="O114" t="str">
            <v>HEWLETT PACKARD (HP)</v>
          </cell>
          <cell r="Q114" t="str">
            <v>ADO5000IAA5DO</v>
          </cell>
          <cell r="AD114" t="str">
            <v>ZOR</v>
          </cell>
          <cell r="AN114">
            <v>240</v>
          </cell>
          <cell r="AP114">
            <v>80</v>
          </cell>
        </row>
        <row r="115">
          <cell r="O115" t="str">
            <v>HEWLETT PACKARD (HP)</v>
          </cell>
          <cell r="Q115" t="str">
            <v>ADO5000IAA5DO</v>
          </cell>
          <cell r="AD115" t="str">
            <v>ZOR</v>
          </cell>
          <cell r="AN115">
            <v>600</v>
          </cell>
          <cell r="AP115">
            <v>80</v>
          </cell>
        </row>
        <row r="116">
          <cell r="O116" t="str">
            <v>HEWLETT PACKARD (HP)</v>
          </cell>
          <cell r="Q116" t="str">
            <v>ADO5000IAA5DO</v>
          </cell>
          <cell r="AD116" t="str">
            <v>ZOR</v>
          </cell>
          <cell r="AN116">
            <v>300</v>
          </cell>
          <cell r="AP116">
            <v>80</v>
          </cell>
        </row>
        <row r="117">
          <cell r="O117" t="str">
            <v>HEWLETT PACKARD (HP)</v>
          </cell>
          <cell r="Q117" t="str">
            <v>ADO5000IAA5DO</v>
          </cell>
          <cell r="AD117" t="str">
            <v>ZOR</v>
          </cell>
          <cell r="AN117">
            <v>480</v>
          </cell>
          <cell r="AP117">
            <v>80</v>
          </cell>
        </row>
        <row r="118">
          <cell r="O118" t="str">
            <v>HEWLETT PACKARD (HP)</v>
          </cell>
          <cell r="Q118" t="str">
            <v>ADO5000IAA5DO</v>
          </cell>
          <cell r="AD118" t="str">
            <v>ZOR</v>
          </cell>
          <cell r="AN118">
            <v>180</v>
          </cell>
          <cell r="AP118">
            <v>80</v>
          </cell>
        </row>
        <row r="119">
          <cell r="O119" t="str">
            <v>HEWLETT PACKARD (HP)</v>
          </cell>
          <cell r="Q119" t="str">
            <v>ADO5000IAA5DO</v>
          </cell>
          <cell r="AD119" t="str">
            <v>ZOR</v>
          </cell>
          <cell r="AN119">
            <v>240</v>
          </cell>
          <cell r="AP119">
            <v>80</v>
          </cell>
        </row>
        <row r="120">
          <cell r="O120" t="str">
            <v>HEWLETT PACKARD (HP)</v>
          </cell>
          <cell r="Q120" t="str">
            <v>ADO5000IAA5DO</v>
          </cell>
          <cell r="AD120" t="str">
            <v>ZOR</v>
          </cell>
          <cell r="AN120">
            <v>60</v>
          </cell>
          <cell r="AP120">
            <v>80</v>
          </cell>
        </row>
        <row r="121">
          <cell r="O121" t="str">
            <v>HEWLETT PACKARD (HP)</v>
          </cell>
          <cell r="Q121" t="str">
            <v>ADH2300IAA5DO</v>
          </cell>
          <cell r="AD121" t="str">
            <v>ZOR</v>
          </cell>
          <cell r="AN121">
            <v>60</v>
          </cell>
          <cell r="AP121">
            <v>46</v>
          </cell>
        </row>
        <row r="122">
          <cell r="O122" t="str">
            <v>HEWLETT PACKARD (HP)</v>
          </cell>
          <cell r="Q122" t="str">
            <v>ADH2300IAA5DO</v>
          </cell>
          <cell r="AD122" t="str">
            <v>ZOR</v>
          </cell>
          <cell r="AN122">
            <v>180</v>
          </cell>
          <cell r="AP122">
            <v>46</v>
          </cell>
        </row>
        <row r="123">
          <cell r="O123" t="str">
            <v>HEWLETT PACKARD (HP)</v>
          </cell>
          <cell r="Q123" t="str">
            <v>ADH2400IAA5DO</v>
          </cell>
          <cell r="AD123" t="str">
            <v>ZOR</v>
          </cell>
          <cell r="AN123">
            <v>60</v>
          </cell>
          <cell r="AP123">
            <v>62</v>
          </cell>
        </row>
        <row r="124">
          <cell r="O124" t="str">
            <v>HEWLETT PACKARD (HP)</v>
          </cell>
          <cell r="Q124" t="str">
            <v>ADO4400IAA5DO</v>
          </cell>
          <cell r="AD124" t="str">
            <v>ZOR</v>
          </cell>
          <cell r="AN124">
            <v>900</v>
          </cell>
          <cell r="AP124">
            <v>58</v>
          </cell>
        </row>
        <row r="125">
          <cell r="O125" t="str">
            <v>HEWLETT PACKARD (HP)</v>
          </cell>
          <cell r="Q125" t="str">
            <v>ADO4400IAA5DO</v>
          </cell>
          <cell r="AD125" t="str">
            <v>ZOR</v>
          </cell>
          <cell r="AN125">
            <v>600</v>
          </cell>
          <cell r="AP125">
            <v>58</v>
          </cell>
        </row>
        <row r="126">
          <cell r="O126" t="str">
            <v>HEWLETT PACKARD (HP)</v>
          </cell>
          <cell r="Q126" t="str">
            <v>ADO4400IAA5DO</v>
          </cell>
          <cell r="AD126" t="str">
            <v>ZOR</v>
          </cell>
          <cell r="AN126">
            <v>480</v>
          </cell>
          <cell r="AP126">
            <v>58</v>
          </cell>
        </row>
        <row r="127">
          <cell r="O127" t="str">
            <v>HEWLETT PACKARD (HP)</v>
          </cell>
          <cell r="Q127" t="str">
            <v>ADO5400IAA5DO</v>
          </cell>
          <cell r="AD127" t="str">
            <v>ZOR</v>
          </cell>
          <cell r="AN127">
            <v>60</v>
          </cell>
          <cell r="AP127">
            <v>99</v>
          </cell>
        </row>
        <row r="128">
          <cell r="O128" t="str">
            <v>HEWLETT PACKARD (HP)</v>
          </cell>
          <cell r="Q128" t="str">
            <v>ADO5400IAA5DO</v>
          </cell>
          <cell r="AD128" t="str">
            <v>ZOR</v>
          </cell>
          <cell r="AN128">
            <v>780</v>
          </cell>
          <cell r="AP128">
            <v>99</v>
          </cell>
        </row>
        <row r="129">
          <cell r="O129" t="str">
            <v>HEWLETT PACKARD (HP)</v>
          </cell>
          <cell r="Q129" t="str">
            <v>ADO5400IAA5DO</v>
          </cell>
          <cell r="AD129" t="str">
            <v>ZOR</v>
          </cell>
          <cell r="AN129">
            <v>180</v>
          </cell>
          <cell r="AP129">
            <v>99</v>
          </cell>
        </row>
        <row r="130">
          <cell r="O130" t="str">
            <v>HEWLETT PACKARD (HP)</v>
          </cell>
          <cell r="Q130" t="str">
            <v>ADO5400IAA5DO</v>
          </cell>
          <cell r="AD130" t="str">
            <v>ZOR</v>
          </cell>
          <cell r="AN130">
            <v>120</v>
          </cell>
          <cell r="AP130">
            <v>99</v>
          </cell>
        </row>
        <row r="131">
          <cell r="O131" t="str">
            <v>HEWLETT PACKARD (HP)</v>
          </cell>
          <cell r="Q131" t="str">
            <v>ADO5400IAA5DO</v>
          </cell>
          <cell r="AD131" t="str">
            <v>ZOR</v>
          </cell>
          <cell r="AN131">
            <v>60</v>
          </cell>
          <cell r="AP131">
            <v>99</v>
          </cell>
        </row>
        <row r="132">
          <cell r="O132" t="str">
            <v>HEWLETT PACKARD (HP)</v>
          </cell>
          <cell r="Q132" t="str">
            <v>ADO5400IAA5DO</v>
          </cell>
          <cell r="AD132" t="str">
            <v>ZOR</v>
          </cell>
          <cell r="AN132">
            <v>420</v>
          </cell>
          <cell r="AP132">
            <v>99</v>
          </cell>
        </row>
        <row r="133">
          <cell r="O133" t="str">
            <v>HEWLETT PACKARD (HP)</v>
          </cell>
          <cell r="Q133" t="str">
            <v>ADO5400IAA5DO</v>
          </cell>
          <cell r="AD133" t="str">
            <v>ZOR</v>
          </cell>
          <cell r="AN133">
            <v>60</v>
          </cell>
          <cell r="AP133">
            <v>99</v>
          </cell>
        </row>
        <row r="134">
          <cell r="O134" t="str">
            <v>HEWLETT PACKARD (HP)</v>
          </cell>
          <cell r="Q134" t="str">
            <v>ADO5400IAA5DO</v>
          </cell>
          <cell r="AD134" t="str">
            <v>ZOR</v>
          </cell>
          <cell r="AN134">
            <v>240</v>
          </cell>
          <cell r="AP134">
            <v>99</v>
          </cell>
        </row>
        <row r="135">
          <cell r="O135" t="str">
            <v>HEWLETT PACKARD (HP)</v>
          </cell>
          <cell r="Q135" t="str">
            <v>ADA4600IAA5CU</v>
          </cell>
          <cell r="AD135" t="str">
            <v>CR</v>
          </cell>
          <cell r="AN135">
            <v>0</v>
          </cell>
          <cell r="AP135">
            <v>15</v>
          </cell>
        </row>
        <row r="136">
          <cell r="O136" t="str">
            <v>HEWLETT PACKARD (HP)</v>
          </cell>
          <cell r="Q136" t="str">
            <v>ADA4600IAA5CU</v>
          </cell>
          <cell r="AD136" t="str">
            <v>CR</v>
          </cell>
          <cell r="AN136">
            <v>0</v>
          </cell>
          <cell r="AP136">
            <v>15</v>
          </cell>
        </row>
        <row r="137">
          <cell r="O137" t="str">
            <v>HEWLETT PACKARD (HP)</v>
          </cell>
          <cell r="Q137" t="str">
            <v>ADA4600IAA5CU</v>
          </cell>
          <cell r="AD137" t="str">
            <v>CR</v>
          </cell>
          <cell r="AN137">
            <v>0</v>
          </cell>
          <cell r="AP137">
            <v>15</v>
          </cell>
        </row>
        <row r="138">
          <cell r="O138" t="str">
            <v>HEWLETT PACKARD (HP)</v>
          </cell>
          <cell r="Q138" t="str">
            <v>SDA3400IAA3CW</v>
          </cell>
          <cell r="AD138" t="str">
            <v>RE</v>
          </cell>
          <cell r="AN138">
            <v>-1</v>
          </cell>
          <cell r="AP138">
            <v>30</v>
          </cell>
        </row>
        <row r="139">
          <cell r="O139" t="str">
            <v>HEWLETT PACKARD (HP)</v>
          </cell>
          <cell r="Q139" t="str">
            <v>ADO4600IAA5CU</v>
          </cell>
          <cell r="AD139" t="str">
            <v>CR</v>
          </cell>
          <cell r="AN139">
            <v>0</v>
          </cell>
          <cell r="AP139">
            <v>15</v>
          </cell>
        </row>
        <row r="140">
          <cell r="O140" t="str">
            <v>HEWLETT PACKARD (HP)</v>
          </cell>
          <cell r="Q140" t="str">
            <v>ADO4600IAA5CU</v>
          </cell>
          <cell r="AD140" t="str">
            <v>CR</v>
          </cell>
          <cell r="AN140">
            <v>0</v>
          </cell>
          <cell r="AP140">
            <v>15</v>
          </cell>
        </row>
        <row r="141">
          <cell r="O141" t="str">
            <v>HEWLETT PACKARD (HP)</v>
          </cell>
          <cell r="Q141" t="str">
            <v>ADO4600IAA5CU</v>
          </cell>
          <cell r="AD141" t="str">
            <v>CR</v>
          </cell>
          <cell r="AN141">
            <v>0</v>
          </cell>
          <cell r="AP141">
            <v>15</v>
          </cell>
        </row>
        <row r="142">
          <cell r="O142" t="str">
            <v>HEWLETT PACKARD (HP)</v>
          </cell>
          <cell r="Q142" t="str">
            <v>ADO4600IAA5CU</v>
          </cell>
          <cell r="AD142" t="str">
            <v>CR</v>
          </cell>
          <cell r="AN142">
            <v>0</v>
          </cell>
          <cell r="AP142">
            <v>15</v>
          </cell>
        </row>
        <row r="143">
          <cell r="O143" t="str">
            <v>HEWLETT PACKARD (HP)</v>
          </cell>
          <cell r="Q143" t="str">
            <v>ADO4600IAA5CU</v>
          </cell>
          <cell r="AD143" t="str">
            <v>CR</v>
          </cell>
          <cell r="AN143">
            <v>0</v>
          </cell>
          <cell r="AP143">
            <v>15</v>
          </cell>
        </row>
        <row r="144">
          <cell r="O144" t="str">
            <v>HEWLETT PACKARD (HP)</v>
          </cell>
          <cell r="Q144" t="str">
            <v>ADO5000IAA5DD</v>
          </cell>
          <cell r="AD144" t="str">
            <v>RE</v>
          </cell>
          <cell r="AN144">
            <v>-1</v>
          </cell>
          <cell r="AP144">
            <v>83</v>
          </cell>
        </row>
        <row r="145">
          <cell r="O145" t="str">
            <v>HEWLETT PACKARD (HP)</v>
          </cell>
          <cell r="Q145" t="str">
            <v>ADO4800IAA5DO</v>
          </cell>
          <cell r="AD145" t="str">
            <v>ZOR</v>
          </cell>
          <cell r="AN145">
            <v>1200</v>
          </cell>
          <cell r="AP145">
            <v>67</v>
          </cell>
        </row>
        <row r="146">
          <cell r="O146" t="str">
            <v>HEWLETT PACKARD (HP)</v>
          </cell>
          <cell r="Q146" t="str">
            <v>ADO4800IAA5DO</v>
          </cell>
          <cell r="AD146" t="str">
            <v>ZOR</v>
          </cell>
          <cell r="AN146">
            <v>60</v>
          </cell>
          <cell r="AP146">
            <v>67</v>
          </cell>
        </row>
        <row r="147">
          <cell r="O147" t="str">
            <v>HEWLETT PACKARD (HP)</v>
          </cell>
          <cell r="Q147" t="str">
            <v>ADO4800IAA5DO</v>
          </cell>
          <cell r="AD147" t="str">
            <v>ZOR</v>
          </cell>
          <cell r="AN147">
            <v>720</v>
          </cell>
          <cell r="AP147">
            <v>67</v>
          </cell>
        </row>
        <row r="148">
          <cell r="O148" t="str">
            <v>HEWLETT PACKARD (HP)</v>
          </cell>
          <cell r="Q148" t="str">
            <v>ADO4800IAA5DO</v>
          </cell>
          <cell r="AD148" t="str">
            <v>ZOR</v>
          </cell>
          <cell r="AN148">
            <v>60</v>
          </cell>
          <cell r="AP148">
            <v>67</v>
          </cell>
        </row>
        <row r="149">
          <cell r="O149" t="str">
            <v>HEWLETT PACKARD (HP)</v>
          </cell>
          <cell r="Q149" t="str">
            <v>ADO4800IAA5DO</v>
          </cell>
          <cell r="AD149" t="str">
            <v>ZOR</v>
          </cell>
          <cell r="AN149">
            <v>660</v>
          </cell>
          <cell r="AP149">
            <v>67</v>
          </cell>
        </row>
        <row r="150">
          <cell r="O150" t="str">
            <v>HEWLETT PACKARD (HP)</v>
          </cell>
          <cell r="Q150" t="str">
            <v>ADO4800IAA5DO</v>
          </cell>
          <cell r="AD150" t="str">
            <v>ZOR</v>
          </cell>
          <cell r="AN150">
            <v>780</v>
          </cell>
          <cell r="AP150">
            <v>67</v>
          </cell>
        </row>
        <row r="151">
          <cell r="O151" t="str">
            <v>HEWLETT PACKARD (HP)</v>
          </cell>
          <cell r="Q151" t="str">
            <v>ADO4800IAA5DO</v>
          </cell>
          <cell r="AD151" t="str">
            <v>ZOR</v>
          </cell>
          <cell r="AN151">
            <v>60</v>
          </cell>
          <cell r="AP151">
            <v>67</v>
          </cell>
        </row>
        <row r="152">
          <cell r="O152" t="str">
            <v>HEWLETT PACKARD (HP)</v>
          </cell>
          <cell r="Q152" t="str">
            <v>ADO4800IAA5DO</v>
          </cell>
          <cell r="AD152" t="str">
            <v>ZOR</v>
          </cell>
          <cell r="AN152">
            <v>60</v>
          </cell>
          <cell r="AP152">
            <v>67</v>
          </cell>
        </row>
        <row r="153">
          <cell r="O153" t="str">
            <v>HEWLETT PACKARD (HP)</v>
          </cell>
          <cell r="Q153" t="str">
            <v>ADO4800IAA5DO</v>
          </cell>
          <cell r="AD153" t="str">
            <v>ZOR</v>
          </cell>
          <cell r="AN153">
            <v>660</v>
          </cell>
          <cell r="AP153">
            <v>67</v>
          </cell>
        </row>
        <row r="154">
          <cell r="O154" t="str">
            <v>HEWLETT PACKARD (HP)</v>
          </cell>
          <cell r="Q154" t="str">
            <v>ADO4800IAA5DO</v>
          </cell>
          <cell r="AD154" t="str">
            <v>ZOR</v>
          </cell>
          <cell r="AN154">
            <v>720</v>
          </cell>
          <cell r="AP154">
            <v>67</v>
          </cell>
        </row>
        <row r="155">
          <cell r="O155" t="str">
            <v>HEWLETT PACKARD (HP)</v>
          </cell>
          <cell r="Q155" t="str">
            <v>ADO4800IAA5DO</v>
          </cell>
          <cell r="AD155" t="str">
            <v>ZOR</v>
          </cell>
          <cell r="AN155">
            <v>60</v>
          </cell>
          <cell r="AP155">
            <v>67</v>
          </cell>
        </row>
        <row r="156">
          <cell r="O156" t="str">
            <v>HEWLETT PACKARD (HP)</v>
          </cell>
          <cell r="Q156" t="str">
            <v>ADO4800IAA5DO</v>
          </cell>
          <cell r="AD156" t="str">
            <v>ZOR</v>
          </cell>
          <cell r="AN156">
            <v>120</v>
          </cell>
          <cell r="AP156">
            <v>67</v>
          </cell>
        </row>
        <row r="157">
          <cell r="O157" t="str">
            <v>HEWLETT PACKARD (HP)</v>
          </cell>
          <cell r="Q157" t="str">
            <v>ADO4800IAA5DO</v>
          </cell>
          <cell r="AD157" t="str">
            <v>ZOR</v>
          </cell>
          <cell r="AN157">
            <v>120</v>
          </cell>
          <cell r="AP157">
            <v>67</v>
          </cell>
        </row>
        <row r="158">
          <cell r="O158" t="str">
            <v>HEWLETT PACKARD (HP)</v>
          </cell>
          <cell r="Q158" t="str">
            <v>ADO4800IAA5DO</v>
          </cell>
          <cell r="AD158" t="str">
            <v>RE</v>
          </cell>
          <cell r="AN158">
            <v>-32</v>
          </cell>
          <cell r="AP158">
            <v>75</v>
          </cell>
        </row>
        <row r="159">
          <cell r="O159" t="str">
            <v>HEWLETT PACKARD (HP)</v>
          </cell>
          <cell r="Q159" t="str">
            <v>ADO5000IAA5DO</v>
          </cell>
          <cell r="AD159" t="str">
            <v>ZOR</v>
          </cell>
          <cell r="AN159">
            <v>300</v>
          </cell>
          <cell r="AP159">
            <v>80</v>
          </cell>
        </row>
        <row r="160">
          <cell r="O160" t="str">
            <v>HEWLETT PACKARD (HP)</v>
          </cell>
          <cell r="Q160" t="str">
            <v>ADO5000IAA5DO</v>
          </cell>
          <cell r="AD160" t="str">
            <v>ZOR</v>
          </cell>
          <cell r="AN160">
            <v>360</v>
          </cell>
          <cell r="AP160">
            <v>80</v>
          </cell>
        </row>
        <row r="161">
          <cell r="O161" t="str">
            <v>HEWLETT PACKARD (HP)</v>
          </cell>
          <cell r="Q161" t="str">
            <v>ADO5000IAA5DO</v>
          </cell>
          <cell r="AD161" t="str">
            <v>ZOR</v>
          </cell>
          <cell r="AN161">
            <v>60</v>
          </cell>
          <cell r="AP161">
            <v>80</v>
          </cell>
        </row>
        <row r="162">
          <cell r="O162" t="str">
            <v>HEWLETT PACKARD (HP)</v>
          </cell>
          <cell r="Q162" t="str">
            <v>ADO5000IAA5DO</v>
          </cell>
          <cell r="AD162" t="str">
            <v>ZOR</v>
          </cell>
          <cell r="AN162">
            <v>660</v>
          </cell>
          <cell r="AP162">
            <v>80</v>
          </cell>
        </row>
        <row r="163">
          <cell r="O163" t="str">
            <v>HEWLETT PACKARD (HP)</v>
          </cell>
          <cell r="Q163" t="str">
            <v>ADO5000IAA5DO</v>
          </cell>
          <cell r="AD163" t="str">
            <v>ZOR</v>
          </cell>
          <cell r="AN163">
            <v>240</v>
          </cell>
          <cell r="AP163">
            <v>80</v>
          </cell>
        </row>
        <row r="164">
          <cell r="O164" t="str">
            <v>HEWLETT PACKARD (HP)</v>
          </cell>
          <cell r="Q164" t="str">
            <v>ADO5000IAA5DO</v>
          </cell>
          <cell r="AD164" t="str">
            <v>ZOR</v>
          </cell>
          <cell r="AN164">
            <v>600</v>
          </cell>
          <cell r="AP164">
            <v>80</v>
          </cell>
        </row>
        <row r="165">
          <cell r="O165" t="str">
            <v>HEWLETT PACKARD (HP)</v>
          </cell>
          <cell r="Q165" t="str">
            <v>ADO5000IAA5DO</v>
          </cell>
          <cell r="AD165" t="str">
            <v>ZOR</v>
          </cell>
          <cell r="AN165">
            <v>300</v>
          </cell>
          <cell r="AP165">
            <v>80</v>
          </cell>
        </row>
        <row r="166">
          <cell r="O166" t="str">
            <v>HEWLETT PACKARD (HP)</v>
          </cell>
          <cell r="Q166" t="str">
            <v>ADO5000IAA5DO</v>
          </cell>
          <cell r="AD166" t="str">
            <v>ZOR</v>
          </cell>
          <cell r="AN166">
            <v>60</v>
          </cell>
          <cell r="AP166">
            <v>80</v>
          </cell>
        </row>
        <row r="167">
          <cell r="O167" t="str">
            <v>HEWLETT PACKARD (HP)</v>
          </cell>
          <cell r="Q167" t="str">
            <v>ADO5000IAA5DO</v>
          </cell>
          <cell r="AD167" t="str">
            <v>ZOR</v>
          </cell>
          <cell r="AN167">
            <v>720</v>
          </cell>
          <cell r="AP167">
            <v>80</v>
          </cell>
        </row>
        <row r="168">
          <cell r="O168" t="str">
            <v>HEWLETT PACKARD (HP)</v>
          </cell>
          <cell r="Q168" t="str">
            <v>ADO5000IAA5DO</v>
          </cell>
          <cell r="AD168" t="str">
            <v>ZOR</v>
          </cell>
          <cell r="AN168">
            <v>3300</v>
          </cell>
          <cell r="AP168">
            <v>80</v>
          </cell>
        </row>
        <row r="169">
          <cell r="O169" t="str">
            <v>HEWLETT PACKARD (HP)</v>
          </cell>
          <cell r="Q169" t="str">
            <v>ADO5000IAA5DO</v>
          </cell>
          <cell r="AD169" t="str">
            <v>ZOR</v>
          </cell>
          <cell r="AN169">
            <v>1620</v>
          </cell>
          <cell r="AP169">
            <v>80</v>
          </cell>
        </row>
        <row r="170">
          <cell r="O170" t="str">
            <v>HEWLETT PACKARD (HP)</v>
          </cell>
          <cell r="Q170" t="str">
            <v>ADO5000IAA5DO</v>
          </cell>
          <cell r="AD170" t="str">
            <v>ZOR</v>
          </cell>
          <cell r="AN170">
            <v>540</v>
          </cell>
          <cell r="AP170">
            <v>80</v>
          </cell>
        </row>
        <row r="171">
          <cell r="O171" t="str">
            <v>HEWLETT PACKARD (HP)</v>
          </cell>
          <cell r="Q171" t="str">
            <v>ADO5000IAA5DO</v>
          </cell>
          <cell r="AD171" t="str">
            <v>ZOR</v>
          </cell>
          <cell r="AN171">
            <v>5700</v>
          </cell>
          <cell r="AP171">
            <v>80</v>
          </cell>
        </row>
        <row r="172">
          <cell r="O172" t="str">
            <v>HEWLETT PACKARD (HP)</v>
          </cell>
          <cell r="Q172" t="str">
            <v>ADO5000IAA5DO</v>
          </cell>
          <cell r="AD172" t="str">
            <v>ZOR</v>
          </cell>
          <cell r="AN172">
            <v>240</v>
          </cell>
          <cell r="AP172">
            <v>80</v>
          </cell>
        </row>
        <row r="173">
          <cell r="O173" t="str">
            <v>HEWLETT PACKARD (HP)</v>
          </cell>
          <cell r="Q173" t="str">
            <v>ADO5000IAA5DO</v>
          </cell>
          <cell r="AD173" t="str">
            <v>ZOR</v>
          </cell>
          <cell r="AN173">
            <v>480</v>
          </cell>
          <cell r="AP173">
            <v>80</v>
          </cell>
        </row>
        <row r="174">
          <cell r="O174" t="str">
            <v>HEWLETT PACKARD (HP)</v>
          </cell>
          <cell r="Q174" t="str">
            <v>ADH2300IAA5DO</v>
          </cell>
          <cell r="AD174" t="str">
            <v>ZOR</v>
          </cell>
          <cell r="AN174">
            <v>60</v>
          </cell>
          <cell r="AP174">
            <v>46</v>
          </cell>
        </row>
        <row r="175">
          <cell r="O175" t="str">
            <v>HEWLETT PACKARD (HP)</v>
          </cell>
          <cell r="Q175" t="str">
            <v>ADH2300IAA5DO</v>
          </cell>
          <cell r="AD175" t="str">
            <v>ZOR</v>
          </cell>
          <cell r="AN175">
            <v>600</v>
          </cell>
          <cell r="AP175">
            <v>46</v>
          </cell>
        </row>
        <row r="176">
          <cell r="O176" t="str">
            <v>HEWLETT PACKARD (HP)</v>
          </cell>
          <cell r="Q176" t="str">
            <v>ADH2300IAA5DO</v>
          </cell>
          <cell r="AD176" t="str">
            <v>ZOR</v>
          </cell>
          <cell r="AN176">
            <v>120</v>
          </cell>
          <cell r="AP176">
            <v>46</v>
          </cell>
        </row>
        <row r="177">
          <cell r="O177" t="str">
            <v>HEWLETT PACKARD (HP)</v>
          </cell>
          <cell r="Q177" t="str">
            <v>ADH2300IAA5DO</v>
          </cell>
          <cell r="AD177" t="str">
            <v>ZOR</v>
          </cell>
          <cell r="AN177">
            <v>480</v>
          </cell>
          <cell r="AP177">
            <v>46</v>
          </cell>
        </row>
        <row r="178">
          <cell r="O178" t="str">
            <v>HEWLETT PACKARD (HP)</v>
          </cell>
          <cell r="Q178" t="str">
            <v>ADH2300IAA5DO</v>
          </cell>
          <cell r="AD178" t="str">
            <v>ZOR</v>
          </cell>
          <cell r="AN178">
            <v>60</v>
          </cell>
          <cell r="AP178">
            <v>46</v>
          </cell>
        </row>
        <row r="179">
          <cell r="O179" t="str">
            <v>HEWLETT PACKARD (HP)</v>
          </cell>
          <cell r="Q179" t="str">
            <v>ADH2300IAA5DO</v>
          </cell>
          <cell r="AD179" t="str">
            <v>ZOR</v>
          </cell>
          <cell r="AN179">
            <v>600</v>
          </cell>
          <cell r="AP179">
            <v>46</v>
          </cell>
        </row>
        <row r="180">
          <cell r="O180" t="str">
            <v>HEWLETT PACKARD (HP)</v>
          </cell>
          <cell r="Q180" t="str">
            <v>ADH2300IAA5DO</v>
          </cell>
          <cell r="AD180" t="str">
            <v>ZOR</v>
          </cell>
          <cell r="AN180">
            <v>780</v>
          </cell>
          <cell r="AP180">
            <v>46</v>
          </cell>
        </row>
        <row r="181">
          <cell r="O181" t="str">
            <v>HEWLETT PACKARD (HP)</v>
          </cell>
          <cell r="Q181" t="str">
            <v>ADH2300IAA5DO</v>
          </cell>
          <cell r="AD181" t="str">
            <v>ZOR</v>
          </cell>
          <cell r="AN181">
            <v>35</v>
          </cell>
          <cell r="AP181">
            <v>46</v>
          </cell>
        </row>
        <row r="182">
          <cell r="O182" t="str">
            <v>HEWLETT PACKARD (HP)</v>
          </cell>
          <cell r="Q182" t="str">
            <v>ADH2300IAA5DO</v>
          </cell>
          <cell r="AD182" t="str">
            <v>ZOR</v>
          </cell>
          <cell r="AN182">
            <v>180</v>
          </cell>
          <cell r="AP182">
            <v>46</v>
          </cell>
        </row>
        <row r="183">
          <cell r="O183" t="str">
            <v>HEWLETT PACKARD (HP)</v>
          </cell>
          <cell r="Q183" t="str">
            <v>ADH2300IAA5DO</v>
          </cell>
          <cell r="AD183" t="str">
            <v>ZOR</v>
          </cell>
          <cell r="AN183">
            <v>120</v>
          </cell>
          <cell r="AP183">
            <v>46</v>
          </cell>
        </row>
        <row r="184">
          <cell r="O184" t="str">
            <v>HEWLETT PACKARD (HP)</v>
          </cell>
          <cell r="Q184" t="str">
            <v>ADH2300IAA5DO</v>
          </cell>
          <cell r="AD184" t="str">
            <v>ZOR</v>
          </cell>
          <cell r="AN184">
            <v>60</v>
          </cell>
          <cell r="AP184">
            <v>46</v>
          </cell>
        </row>
        <row r="185">
          <cell r="O185" t="str">
            <v>HEWLETT PACKARD (HP)</v>
          </cell>
          <cell r="Q185" t="str">
            <v>ADH2300IAA5DO</v>
          </cell>
          <cell r="AD185" t="str">
            <v>ZOR</v>
          </cell>
          <cell r="AN185">
            <v>265</v>
          </cell>
          <cell r="AP185">
            <v>46</v>
          </cell>
        </row>
        <row r="186">
          <cell r="O186" t="str">
            <v>HEWLETT PACKARD (HP)</v>
          </cell>
          <cell r="Q186" t="str">
            <v>ADH2300IAA5DO</v>
          </cell>
          <cell r="AD186" t="str">
            <v>ZOR</v>
          </cell>
          <cell r="AN186">
            <v>840</v>
          </cell>
          <cell r="AP186">
            <v>46</v>
          </cell>
        </row>
        <row r="187">
          <cell r="O187" t="str">
            <v>HEWLETT PACKARD (HP)</v>
          </cell>
          <cell r="Q187" t="str">
            <v>ADH2300IAA5DO</v>
          </cell>
          <cell r="AD187" t="str">
            <v>ZOR</v>
          </cell>
          <cell r="AN187">
            <v>780</v>
          </cell>
          <cell r="AP187">
            <v>46</v>
          </cell>
        </row>
        <row r="188">
          <cell r="O188" t="str">
            <v>HEWLETT PACKARD (HP)</v>
          </cell>
          <cell r="Q188" t="str">
            <v>ADH2300IAA5DO</v>
          </cell>
          <cell r="AD188" t="str">
            <v>ZOR</v>
          </cell>
          <cell r="AN188">
            <v>240</v>
          </cell>
          <cell r="AP188">
            <v>46</v>
          </cell>
        </row>
        <row r="189">
          <cell r="O189" t="str">
            <v>HEWLETT PACKARD (HP)</v>
          </cell>
          <cell r="Q189" t="str">
            <v>ADH2300IAA5DO</v>
          </cell>
          <cell r="AD189" t="str">
            <v>ZOR</v>
          </cell>
          <cell r="AN189">
            <v>120</v>
          </cell>
          <cell r="AP189">
            <v>46</v>
          </cell>
        </row>
        <row r="190">
          <cell r="O190" t="str">
            <v>HEWLETT PACKARD (HP)</v>
          </cell>
          <cell r="Q190" t="str">
            <v>ADO5400IAA5DO</v>
          </cell>
          <cell r="AD190" t="str">
            <v>ZOR</v>
          </cell>
          <cell r="AN190">
            <v>2</v>
          </cell>
          <cell r="AP190">
            <v>99</v>
          </cell>
        </row>
        <row r="191">
          <cell r="O191" t="str">
            <v>HEWLETT PACKARD (HP)</v>
          </cell>
          <cell r="Q191" t="str">
            <v>ADA3800IAA5CU</v>
          </cell>
          <cell r="AD191" t="str">
            <v>RE</v>
          </cell>
          <cell r="AN191">
            <v>-2</v>
          </cell>
          <cell r="AP191">
            <v>66</v>
          </cell>
        </row>
        <row r="192">
          <cell r="O192" t="str">
            <v>HEWLETT PACKARD (HP)</v>
          </cell>
          <cell r="Q192" t="str">
            <v>ADO3800IAA5CU</v>
          </cell>
          <cell r="AD192" t="str">
            <v>ZOR</v>
          </cell>
          <cell r="AN192">
            <v>15</v>
          </cell>
          <cell r="AP192">
            <v>76</v>
          </cell>
        </row>
        <row r="193">
          <cell r="O193" t="str">
            <v>HEWLETT PACKARD (HP)</v>
          </cell>
          <cell r="Q193" t="str">
            <v>ADO4000IAA5DD</v>
          </cell>
          <cell r="AD193" t="str">
            <v>RE</v>
          </cell>
          <cell r="AN193">
            <v>-8</v>
          </cell>
          <cell r="AP193">
            <v>75</v>
          </cell>
        </row>
        <row r="194">
          <cell r="O194" t="str">
            <v>HEWLETT PACKARD (HP)</v>
          </cell>
          <cell r="Q194" t="str">
            <v>ADO4000IAA5DD</v>
          </cell>
          <cell r="AD194" t="str">
            <v>ZOR</v>
          </cell>
          <cell r="AN194">
            <v>25</v>
          </cell>
          <cell r="AP194">
            <v>50</v>
          </cell>
        </row>
        <row r="195">
          <cell r="O195" t="str">
            <v>HEWLETT PACKARD (HP)</v>
          </cell>
          <cell r="Q195" t="str">
            <v>ADO3600IAA5DD</v>
          </cell>
          <cell r="AD195" t="str">
            <v>ZOR</v>
          </cell>
          <cell r="AN195">
            <v>5</v>
          </cell>
          <cell r="AP195">
            <v>40</v>
          </cell>
        </row>
        <row r="196">
          <cell r="O196" t="str">
            <v>HEWLETT PACKARD (HP)</v>
          </cell>
          <cell r="Q196" t="str">
            <v>ADO5000IAA5DO</v>
          </cell>
          <cell r="AD196" t="str">
            <v>ZOR</v>
          </cell>
          <cell r="AN196">
            <v>100</v>
          </cell>
          <cell r="AP196">
            <v>80</v>
          </cell>
        </row>
        <row r="197">
          <cell r="O197" t="str">
            <v>HEWLETT PACKARD (HP)</v>
          </cell>
          <cell r="Q197" t="str">
            <v>ADO4400IAA5DO</v>
          </cell>
          <cell r="AD197" t="str">
            <v>ZOR</v>
          </cell>
          <cell r="AN197">
            <v>130</v>
          </cell>
          <cell r="AP197">
            <v>58</v>
          </cell>
        </row>
        <row r="198">
          <cell r="O198" t="str">
            <v>HEWLETT PACKARD (HP)</v>
          </cell>
          <cell r="Q198" t="str">
            <v>ADO4200IAA5CU</v>
          </cell>
          <cell r="AD198" t="str">
            <v>RE</v>
          </cell>
          <cell r="AN198">
            <v>-1</v>
          </cell>
          <cell r="AP198">
            <v>85</v>
          </cell>
        </row>
        <row r="199">
          <cell r="O199" t="str">
            <v>HEWLETT PACKARD (HP)</v>
          </cell>
          <cell r="Q199" t="str">
            <v>ADO4200IAA5CU</v>
          </cell>
          <cell r="AD199" t="str">
            <v>ZOR</v>
          </cell>
          <cell r="AN199">
            <v>175</v>
          </cell>
          <cell r="AP199">
            <v>50</v>
          </cell>
        </row>
        <row r="200">
          <cell r="O200" t="str">
            <v>HEWLETT PACKARD (HP)</v>
          </cell>
          <cell r="Q200" t="str">
            <v>ADO4200IAA5CU</v>
          </cell>
          <cell r="AD200" t="str">
            <v>ZOR</v>
          </cell>
          <cell r="AN200">
            <v>175</v>
          </cell>
          <cell r="AP200">
            <v>50</v>
          </cell>
        </row>
        <row r="201">
          <cell r="O201" t="str">
            <v>HEWLETT PACKARD (HP)</v>
          </cell>
          <cell r="Q201" t="str">
            <v>ADO4200IAA5CU</v>
          </cell>
          <cell r="AD201" t="str">
            <v>ZOR</v>
          </cell>
          <cell r="AN201">
            <v>300</v>
          </cell>
          <cell r="AP201">
            <v>50</v>
          </cell>
        </row>
        <row r="202">
          <cell r="O202" t="str">
            <v>HEWLETT PACKARD (HP)</v>
          </cell>
          <cell r="Q202" t="str">
            <v>ADO4200IAA5CU</v>
          </cell>
          <cell r="AD202" t="str">
            <v>ZOR</v>
          </cell>
          <cell r="AN202">
            <v>55</v>
          </cell>
          <cell r="AP202">
            <v>50</v>
          </cell>
        </row>
        <row r="203">
          <cell r="O203" t="str">
            <v>HEWLETT PACKARD (HP)</v>
          </cell>
          <cell r="Q203" t="str">
            <v>ADO4200IAA5CU</v>
          </cell>
          <cell r="AD203" t="str">
            <v>ZOR</v>
          </cell>
          <cell r="AN203">
            <v>240</v>
          </cell>
          <cell r="AP203">
            <v>50</v>
          </cell>
        </row>
        <row r="204">
          <cell r="O204" t="str">
            <v>HEWLETT PACKARD (HP)</v>
          </cell>
          <cell r="Q204" t="str">
            <v>ADO4200IAA5CU</v>
          </cell>
          <cell r="AD204" t="str">
            <v>ZOR</v>
          </cell>
          <cell r="AN204">
            <v>300</v>
          </cell>
          <cell r="AP204">
            <v>57</v>
          </cell>
        </row>
        <row r="205">
          <cell r="O205" t="str">
            <v>HEWLETT PACKARD (HP)</v>
          </cell>
          <cell r="Q205" t="str">
            <v>ADO4200IAA5CU</v>
          </cell>
          <cell r="AD205" t="str">
            <v>ZOR</v>
          </cell>
          <cell r="AN205">
            <v>240</v>
          </cell>
          <cell r="AP205">
            <v>57</v>
          </cell>
        </row>
        <row r="206">
          <cell r="O206" t="str">
            <v>HEWLETT PACKARD (HP)</v>
          </cell>
          <cell r="Q206" t="str">
            <v>ADO4200IAA5CU</v>
          </cell>
          <cell r="AD206" t="str">
            <v>ZOR</v>
          </cell>
          <cell r="AN206">
            <v>300</v>
          </cell>
          <cell r="AP206">
            <v>57</v>
          </cell>
        </row>
        <row r="207">
          <cell r="O207" t="str">
            <v>HEWLETT PACKARD (HP)</v>
          </cell>
          <cell r="Q207" t="str">
            <v>ADO4200IAA5CU</v>
          </cell>
          <cell r="AD207" t="str">
            <v>ZOR</v>
          </cell>
          <cell r="AN207">
            <v>250</v>
          </cell>
          <cell r="AP207">
            <v>50</v>
          </cell>
        </row>
        <row r="208">
          <cell r="O208" t="str">
            <v>HEWLETT PACKARD (HP)</v>
          </cell>
          <cell r="Q208" t="str">
            <v>ADO3800IAA5CU</v>
          </cell>
          <cell r="AD208" t="str">
            <v>RE</v>
          </cell>
          <cell r="AN208">
            <v>-1</v>
          </cell>
          <cell r="AP208">
            <v>70</v>
          </cell>
        </row>
        <row r="209">
          <cell r="O209" t="str">
            <v>HEWLETT PACKARD (HP)</v>
          </cell>
          <cell r="Q209" t="str">
            <v>ADO3800IAA5CU</v>
          </cell>
          <cell r="AD209" t="str">
            <v>RE</v>
          </cell>
          <cell r="AN209">
            <v>-2</v>
          </cell>
          <cell r="AP209">
            <v>70</v>
          </cell>
        </row>
        <row r="210">
          <cell r="O210" t="str">
            <v>HEWLETT PACKARD (HP)</v>
          </cell>
          <cell r="Q210" t="str">
            <v>ADD3800IAA5CU</v>
          </cell>
          <cell r="AD210" t="str">
            <v>ZOR</v>
          </cell>
          <cell r="AN210">
            <v>15</v>
          </cell>
          <cell r="AP210">
            <v>85</v>
          </cell>
        </row>
        <row r="211">
          <cell r="O211" t="str">
            <v>HEWLETT PACKARD (HP)</v>
          </cell>
          <cell r="Q211" t="str">
            <v>ADD3800IAA5CU</v>
          </cell>
          <cell r="AD211" t="str">
            <v>ZOR</v>
          </cell>
          <cell r="AN211">
            <v>30</v>
          </cell>
          <cell r="AP211">
            <v>85</v>
          </cell>
        </row>
        <row r="212">
          <cell r="O212" t="str">
            <v>HEWLETT PACKARD (HP)</v>
          </cell>
          <cell r="Q212" t="str">
            <v>ADD3800IAA5CU</v>
          </cell>
          <cell r="AD212" t="str">
            <v>ZOR</v>
          </cell>
          <cell r="AN212">
            <v>25</v>
          </cell>
          <cell r="AP212">
            <v>85</v>
          </cell>
        </row>
        <row r="213">
          <cell r="O213" t="str">
            <v>HEWLETT PACKARD (HP)</v>
          </cell>
          <cell r="Q213" t="str">
            <v>ADD3800IAA5CU</v>
          </cell>
          <cell r="AD213" t="str">
            <v>ZOR</v>
          </cell>
          <cell r="AN213">
            <v>25</v>
          </cell>
          <cell r="AP213">
            <v>85</v>
          </cell>
        </row>
        <row r="214">
          <cell r="O214" t="str">
            <v>HEWLETT PACKARD (HP)</v>
          </cell>
          <cell r="Q214" t="str">
            <v>ADD3800IAA5CU</v>
          </cell>
          <cell r="AD214" t="str">
            <v>ZOR</v>
          </cell>
          <cell r="AN214">
            <v>25</v>
          </cell>
          <cell r="AP214">
            <v>85</v>
          </cell>
        </row>
        <row r="215">
          <cell r="O215" t="str">
            <v>HEWLETT PACKARD (HP)</v>
          </cell>
          <cell r="Q215" t="str">
            <v>ADD3800IAA5CU</v>
          </cell>
          <cell r="AD215" t="str">
            <v>ZVMR</v>
          </cell>
          <cell r="AN215">
            <v>20</v>
          </cell>
          <cell r="AP215">
            <v>85</v>
          </cell>
        </row>
        <row r="216">
          <cell r="O216" t="str">
            <v>HEWLETT PACKARD (HP)</v>
          </cell>
          <cell r="Q216" t="str">
            <v>ADO4800IAA5DD</v>
          </cell>
          <cell r="AD216" t="str">
            <v>ZOR</v>
          </cell>
          <cell r="AN216">
            <v>180</v>
          </cell>
          <cell r="AP216">
            <v>60</v>
          </cell>
        </row>
        <row r="217">
          <cell r="O217" t="str">
            <v>HEWLETT PACKARD (HP)</v>
          </cell>
          <cell r="Q217" t="str">
            <v>ADO4800IAA5DD</v>
          </cell>
          <cell r="AD217" t="str">
            <v>ZOR</v>
          </cell>
          <cell r="AN217">
            <v>360</v>
          </cell>
          <cell r="AP217">
            <v>60</v>
          </cell>
        </row>
        <row r="218">
          <cell r="O218" t="str">
            <v>HEWLETT PACKARD (HP)</v>
          </cell>
          <cell r="Q218" t="str">
            <v>ADO4800IAA5DD</v>
          </cell>
          <cell r="AD218" t="str">
            <v>CR</v>
          </cell>
          <cell r="AN218">
            <v>0</v>
          </cell>
          <cell r="AP218">
            <v>25</v>
          </cell>
        </row>
        <row r="219">
          <cell r="O219" t="str">
            <v>HEWLETT PACKARD (HP)</v>
          </cell>
          <cell r="Q219" t="str">
            <v>ADO4800IAA5DD</v>
          </cell>
          <cell r="AD219" t="str">
            <v>CR</v>
          </cell>
          <cell r="AN219">
            <v>0</v>
          </cell>
          <cell r="AP219">
            <v>25</v>
          </cell>
        </row>
        <row r="220">
          <cell r="O220" t="str">
            <v>HEWLETT PACKARD (HP)</v>
          </cell>
          <cell r="Q220" t="str">
            <v>ADO4800IAA5DD</v>
          </cell>
          <cell r="AD220" t="str">
            <v>CR</v>
          </cell>
          <cell r="AN220">
            <v>0</v>
          </cell>
          <cell r="AP220">
            <v>25</v>
          </cell>
        </row>
        <row r="221">
          <cell r="O221" t="str">
            <v>HEWLETT PACKARD (HP)</v>
          </cell>
          <cell r="Q221" t="str">
            <v>ADO4800IAA5DD</v>
          </cell>
          <cell r="AD221" t="str">
            <v>CR</v>
          </cell>
          <cell r="AN221">
            <v>0</v>
          </cell>
          <cell r="AP221">
            <v>25</v>
          </cell>
        </row>
        <row r="222">
          <cell r="O222" t="str">
            <v>HEWLETT PACKARD (HP)</v>
          </cell>
          <cell r="Q222" t="str">
            <v>ADO4800IAA5DD</v>
          </cell>
          <cell r="AD222" t="str">
            <v>RE</v>
          </cell>
          <cell r="AN222">
            <v>-1</v>
          </cell>
          <cell r="AP222">
            <v>85</v>
          </cell>
        </row>
        <row r="223">
          <cell r="O223" t="str">
            <v>HEWLETT PACKARD (HP)</v>
          </cell>
          <cell r="Q223" t="str">
            <v>ADO4800IAA5DD</v>
          </cell>
          <cell r="AD223" t="str">
            <v>ZOR</v>
          </cell>
          <cell r="AN223">
            <v>420</v>
          </cell>
          <cell r="AP223">
            <v>60</v>
          </cell>
        </row>
        <row r="224">
          <cell r="O224" t="str">
            <v>HEWLETT PACKARD (HP)</v>
          </cell>
          <cell r="Q224" t="str">
            <v>ADO4800IAA5DD</v>
          </cell>
          <cell r="AD224" t="str">
            <v>ZOR</v>
          </cell>
          <cell r="AN224">
            <v>300</v>
          </cell>
          <cell r="AP224">
            <v>60</v>
          </cell>
        </row>
        <row r="225">
          <cell r="O225" t="str">
            <v>HEWLETT PACKARD (HP)</v>
          </cell>
          <cell r="Q225" t="str">
            <v>ADO4800IAA5DD</v>
          </cell>
          <cell r="AD225" t="str">
            <v>ZOR</v>
          </cell>
          <cell r="AN225">
            <v>240</v>
          </cell>
          <cell r="AP225">
            <v>60</v>
          </cell>
        </row>
        <row r="226">
          <cell r="O226" t="str">
            <v>HEWLETT PACKARD (HP)</v>
          </cell>
          <cell r="Q226" t="str">
            <v>ADO4800IAA5DD</v>
          </cell>
          <cell r="AD226" t="str">
            <v>ZOR</v>
          </cell>
          <cell r="AN226">
            <v>360</v>
          </cell>
          <cell r="AP226">
            <v>60</v>
          </cell>
        </row>
        <row r="227">
          <cell r="O227" t="str">
            <v>HEWLETT PACKARD (HP)</v>
          </cell>
          <cell r="Q227" t="str">
            <v>ADO4800IAA5DD</v>
          </cell>
          <cell r="AD227" t="str">
            <v>ZVMR</v>
          </cell>
          <cell r="AN227">
            <v>360</v>
          </cell>
          <cell r="AP227">
            <v>60</v>
          </cell>
        </row>
        <row r="228">
          <cell r="O228" t="str">
            <v>HEWLETT PACKARD (HP)</v>
          </cell>
          <cell r="Q228" t="str">
            <v>ADO4800IAA5DD</v>
          </cell>
          <cell r="AD228" t="str">
            <v>ZVMR</v>
          </cell>
          <cell r="AN228">
            <v>840</v>
          </cell>
          <cell r="AP228">
            <v>60</v>
          </cell>
        </row>
        <row r="229">
          <cell r="O229" t="str">
            <v>HEWLETT PACKARD (HP)</v>
          </cell>
          <cell r="Q229" t="str">
            <v>ADO4800IAA5DD</v>
          </cell>
          <cell r="AD229" t="str">
            <v>ZVMR</v>
          </cell>
          <cell r="AN229">
            <v>300</v>
          </cell>
          <cell r="AP229">
            <v>60</v>
          </cell>
        </row>
        <row r="230">
          <cell r="O230" t="str">
            <v>HEWLETT PACKARD (HP)</v>
          </cell>
          <cell r="Q230" t="str">
            <v>ADO4400IAA5DD</v>
          </cell>
          <cell r="AD230" t="str">
            <v>RE</v>
          </cell>
          <cell r="AN230">
            <v>-3</v>
          </cell>
          <cell r="AP230">
            <v>67</v>
          </cell>
        </row>
        <row r="231">
          <cell r="O231" t="str">
            <v>HEWLETT PACKARD (HP)</v>
          </cell>
          <cell r="Q231" t="str">
            <v>ADO4400IAA5DD</v>
          </cell>
          <cell r="AD231" t="str">
            <v>RE</v>
          </cell>
          <cell r="AN231">
            <v>-2</v>
          </cell>
          <cell r="AP231">
            <v>67</v>
          </cell>
        </row>
        <row r="232">
          <cell r="O232" t="str">
            <v>HEWLETT PACKARD (HP)</v>
          </cell>
          <cell r="Q232" t="str">
            <v>ADO4400IAA5DD</v>
          </cell>
          <cell r="AD232" t="str">
            <v>ZOR</v>
          </cell>
          <cell r="AN232">
            <v>3195</v>
          </cell>
          <cell r="AP232">
            <v>52</v>
          </cell>
        </row>
        <row r="233">
          <cell r="O233" t="str">
            <v>HEWLETT PACKARD (HP)</v>
          </cell>
          <cell r="Q233" t="str">
            <v>ADO4400IAA5DD</v>
          </cell>
          <cell r="AD233" t="str">
            <v>ZOR</v>
          </cell>
          <cell r="AN233">
            <v>465</v>
          </cell>
          <cell r="AP233">
            <v>52</v>
          </cell>
        </row>
        <row r="234">
          <cell r="O234" t="str">
            <v>HEWLETT PACKARD (HP)</v>
          </cell>
          <cell r="Q234" t="str">
            <v>ADO4400IAA5DD</v>
          </cell>
          <cell r="AD234" t="str">
            <v>ZOR</v>
          </cell>
          <cell r="AN234">
            <v>840</v>
          </cell>
          <cell r="AP234">
            <v>52</v>
          </cell>
        </row>
        <row r="235">
          <cell r="O235" t="str">
            <v>HEWLETT PACKARD (HP)</v>
          </cell>
          <cell r="Q235" t="str">
            <v>ADO4400IAA5DD</v>
          </cell>
          <cell r="AD235" t="str">
            <v>ZOR</v>
          </cell>
          <cell r="AN235">
            <v>591</v>
          </cell>
          <cell r="AP235">
            <v>52</v>
          </cell>
        </row>
        <row r="236">
          <cell r="O236" t="str">
            <v>HEWLETT PACKARD (HP)</v>
          </cell>
          <cell r="Q236" t="str">
            <v>ADO4400IAA5DD</v>
          </cell>
          <cell r="AD236" t="str">
            <v>ZOR</v>
          </cell>
          <cell r="AN236">
            <v>1214</v>
          </cell>
          <cell r="AP236">
            <v>52</v>
          </cell>
        </row>
        <row r="237">
          <cell r="O237" t="str">
            <v>HEWLETT PACKARD (HP)</v>
          </cell>
          <cell r="Q237" t="str">
            <v>ADO4400IAA5DD</v>
          </cell>
          <cell r="AD237" t="str">
            <v>ZOR</v>
          </cell>
          <cell r="AN237">
            <v>2520</v>
          </cell>
          <cell r="AP237">
            <v>52</v>
          </cell>
        </row>
        <row r="238">
          <cell r="O238" t="str">
            <v>HEWLETT PACKARD (HP)</v>
          </cell>
          <cell r="Q238" t="str">
            <v>ADO4400IAA5DD</v>
          </cell>
          <cell r="AD238" t="str">
            <v>ZOR</v>
          </cell>
          <cell r="AN238">
            <v>1617</v>
          </cell>
          <cell r="AP238">
            <v>52</v>
          </cell>
        </row>
        <row r="239">
          <cell r="O239" t="str">
            <v>HEWLETT PACKARD (HP)</v>
          </cell>
          <cell r="Q239" t="str">
            <v>ADO4400IAA5DD</v>
          </cell>
          <cell r="AD239" t="str">
            <v>ZOR</v>
          </cell>
          <cell r="AN239">
            <v>883</v>
          </cell>
          <cell r="AP239">
            <v>52</v>
          </cell>
        </row>
        <row r="240">
          <cell r="O240" t="str">
            <v>HEWLETT PACKARD (HP)</v>
          </cell>
          <cell r="Q240" t="str">
            <v>ADO4400IAA5DD</v>
          </cell>
          <cell r="AD240" t="str">
            <v>ZOR</v>
          </cell>
          <cell r="AN240">
            <v>1320</v>
          </cell>
          <cell r="AP240">
            <v>62</v>
          </cell>
        </row>
        <row r="241">
          <cell r="O241" t="str">
            <v>HEWLETT PACKARD (HP)</v>
          </cell>
          <cell r="Q241" t="str">
            <v>ADO4400IAA5DD</v>
          </cell>
          <cell r="AD241" t="str">
            <v>ZOR</v>
          </cell>
          <cell r="AN241">
            <v>120</v>
          </cell>
          <cell r="AP241">
            <v>52</v>
          </cell>
        </row>
        <row r="242">
          <cell r="O242" t="str">
            <v>HEWLETT PACKARD (HP)</v>
          </cell>
          <cell r="Q242" t="str">
            <v>ADO4400IAA5DD</v>
          </cell>
          <cell r="AD242" t="str">
            <v>ZOR</v>
          </cell>
          <cell r="AN242">
            <v>1740</v>
          </cell>
          <cell r="AP242">
            <v>52</v>
          </cell>
        </row>
        <row r="243">
          <cell r="O243" t="str">
            <v>HEWLETT PACKARD (HP)</v>
          </cell>
          <cell r="Q243" t="str">
            <v>ADO4400IAA5DD</v>
          </cell>
          <cell r="AD243" t="str">
            <v>ZOR</v>
          </cell>
          <cell r="AN243">
            <v>20</v>
          </cell>
          <cell r="AP243">
            <v>52</v>
          </cell>
        </row>
        <row r="244">
          <cell r="O244" t="str">
            <v>HEWLETT PACKARD (HP)</v>
          </cell>
          <cell r="Q244" t="str">
            <v>ADO4400IAA5DD</v>
          </cell>
          <cell r="AD244" t="str">
            <v>ZOR</v>
          </cell>
          <cell r="AN244">
            <v>2005</v>
          </cell>
          <cell r="AP244">
            <v>52</v>
          </cell>
        </row>
        <row r="245">
          <cell r="O245" t="str">
            <v>HEWLETT PACKARD (HP)</v>
          </cell>
          <cell r="Q245" t="str">
            <v>ADO5000IAA5DD</v>
          </cell>
          <cell r="AD245" t="str">
            <v>ZOR</v>
          </cell>
          <cell r="AN245">
            <v>10</v>
          </cell>
          <cell r="AP245">
            <v>69</v>
          </cell>
        </row>
        <row r="246">
          <cell r="O246" t="str">
            <v>HEWLETT PACKARD (HP)</v>
          </cell>
          <cell r="Q246" t="str">
            <v>ADO4000IAA5DD</v>
          </cell>
          <cell r="AD246" t="str">
            <v>RE</v>
          </cell>
          <cell r="AN246">
            <v>-3</v>
          </cell>
          <cell r="AP246">
            <v>55</v>
          </cell>
        </row>
        <row r="247">
          <cell r="O247" t="str">
            <v>HEWLETT PACKARD (HP)</v>
          </cell>
          <cell r="Q247" t="str">
            <v>ADO4000IAA5DD</v>
          </cell>
          <cell r="AD247" t="str">
            <v>RE</v>
          </cell>
          <cell r="AN247">
            <v>-1</v>
          </cell>
          <cell r="AP247">
            <v>55</v>
          </cell>
        </row>
        <row r="248">
          <cell r="O248" t="str">
            <v>HEWLETT PACKARD (HP)</v>
          </cell>
          <cell r="Q248" t="str">
            <v>ADO4000IAA5DD</v>
          </cell>
          <cell r="AD248" t="str">
            <v>ZOR</v>
          </cell>
          <cell r="AN248">
            <v>675</v>
          </cell>
          <cell r="AP248">
            <v>50</v>
          </cell>
        </row>
        <row r="249">
          <cell r="O249" t="str">
            <v>HEWLETT PACKARD (HP)</v>
          </cell>
          <cell r="Q249" t="str">
            <v>ADO4000IAA5DD</v>
          </cell>
          <cell r="AD249" t="str">
            <v>ZOR</v>
          </cell>
          <cell r="AN249">
            <v>675</v>
          </cell>
          <cell r="AP249">
            <v>50</v>
          </cell>
        </row>
        <row r="250">
          <cell r="O250" t="str">
            <v>HEWLETT PACKARD (HP)</v>
          </cell>
          <cell r="Q250" t="str">
            <v>ADO4000IAA5DD</v>
          </cell>
          <cell r="AD250" t="str">
            <v>ZOR</v>
          </cell>
          <cell r="AN250">
            <v>675</v>
          </cell>
          <cell r="AP250">
            <v>50</v>
          </cell>
        </row>
        <row r="251">
          <cell r="O251" t="str">
            <v>HEWLETT PACKARD (HP)</v>
          </cell>
          <cell r="Q251" t="str">
            <v>ADO4000IAA5DD</v>
          </cell>
          <cell r="AD251" t="str">
            <v>ZOR</v>
          </cell>
          <cell r="AN251">
            <v>675</v>
          </cell>
          <cell r="AP251">
            <v>50</v>
          </cell>
        </row>
        <row r="252">
          <cell r="O252" t="str">
            <v>HEWLETT PACKARD (HP)</v>
          </cell>
          <cell r="Q252" t="str">
            <v>ADO4000IAA5DD</v>
          </cell>
          <cell r="AD252" t="str">
            <v>ZOR</v>
          </cell>
          <cell r="AN252">
            <v>675</v>
          </cell>
          <cell r="AP252">
            <v>50</v>
          </cell>
        </row>
        <row r="253">
          <cell r="O253" t="str">
            <v>HEWLETT PACKARD (HP)</v>
          </cell>
          <cell r="Q253" t="str">
            <v>ADO4000IAA5DD</v>
          </cell>
          <cell r="AD253" t="str">
            <v>ZOR</v>
          </cell>
          <cell r="AN253">
            <v>360</v>
          </cell>
          <cell r="AP253">
            <v>50</v>
          </cell>
        </row>
        <row r="254">
          <cell r="O254" t="str">
            <v>HEWLETT PACKARD (HP)</v>
          </cell>
          <cell r="Q254" t="str">
            <v>ADO4000IAA5DD</v>
          </cell>
          <cell r="AD254" t="str">
            <v>ZOR</v>
          </cell>
          <cell r="AN254">
            <v>240</v>
          </cell>
          <cell r="AP254">
            <v>50</v>
          </cell>
        </row>
        <row r="255">
          <cell r="O255" t="str">
            <v>HEWLETT PACKARD (HP)</v>
          </cell>
          <cell r="Q255" t="str">
            <v>ADO4000IAA5DD</v>
          </cell>
          <cell r="AD255" t="str">
            <v>ZOR</v>
          </cell>
          <cell r="AN255">
            <v>240</v>
          </cell>
          <cell r="AP255">
            <v>50</v>
          </cell>
        </row>
        <row r="256">
          <cell r="O256" t="str">
            <v>HEWLETT PACKARD (HP)</v>
          </cell>
          <cell r="Q256" t="str">
            <v>ADO4000IAA5DD</v>
          </cell>
          <cell r="AD256" t="str">
            <v>ZOR</v>
          </cell>
          <cell r="AN256">
            <v>120</v>
          </cell>
          <cell r="AP256">
            <v>50</v>
          </cell>
        </row>
        <row r="257">
          <cell r="O257" t="str">
            <v>HEWLETT PACKARD (HP)</v>
          </cell>
          <cell r="Q257" t="str">
            <v>ADO4000IAA5DD</v>
          </cell>
          <cell r="AD257" t="str">
            <v>ZOR</v>
          </cell>
          <cell r="AN257">
            <v>540</v>
          </cell>
          <cell r="AP257">
            <v>50</v>
          </cell>
        </row>
        <row r="258">
          <cell r="O258" t="str">
            <v>HEWLETT PACKARD (HP)</v>
          </cell>
          <cell r="Q258" t="str">
            <v>ADO4000IAA5DD</v>
          </cell>
          <cell r="AD258" t="str">
            <v>ZOR</v>
          </cell>
          <cell r="AN258">
            <v>240</v>
          </cell>
          <cell r="AP258">
            <v>50</v>
          </cell>
        </row>
        <row r="259">
          <cell r="O259" t="str">
            <v>HEWLETT PACKARD (HP)</v>
          </cell>
          <cell r="Q259" t="str">
            <v>ADO4000IAA5DD</v>
          </cell>
          <cell r="AD259" t="str">
            <v>ZOR</v>
          </cell>
          <cell r="AN259">
            <v>300</v>
          </cell>
          <cell r="AP259">
            <v>50</v>
          </cell>
        </row>
        <row r="260">
          <cell r="O260" t="str">
            <v>HEWLETT PACKARD (HP)</v>
          </cell>
          <cell r="Q260" t="str">
            <v>ADO4000IAA5DD</v>
          </cell>
          <cell r="AD260" t="str">
            <v>ZOR</v>
          </cell>
          <cell r="AN260">
            <v>1200</v>
          </cell>
          <cell r="AP260">
            <v>50</v>
          </cell>
        </row>
        <row r="261">
          <cell r="O261" t="str">
            <v>HEWLETT PACKARD (HP)</v>
          </cell>
          <cell r="Q261" t="str">
            <v>ADO4000IAA5DD</v>
          </cell>
          <cell r="AD261" t="str">
            <v>ZOR</v>
          </cell>
          <cell r="AN261">
            <v>780</v>
          </cell>
          <cell r="AP261">
            <v>50</v>
          </cell>
        </row>
        <row r="262">
          <cell r="O262" t="str">
            <v>HEWLETT PACKARD (HP)</v>
          </cell>
          <cell r="Q262" t="str">
            <v>ADO4000IAA5DD</v>
          </cell>
          <cell r="AD262" t="str">
            <v>ZVMR</v>
          </cell>
          <cell r="AN262">
            <v>300</v>
          </cell>
          <cell r="AP262">
            <v>50</v>
          </cell>
        </row>
        <row r="263">
          <cell r="O263" t="str">
            <v>HEWLETT PACKARD (HP)</v>
          </cell>
          <cell r="Q263" t="str">
            <v>SDH1300IAA4DP</v>
          </cell>
          <cell r="AD263" t="str">
            <v>RE</v>
          </cell>
          <cell r="AN263">
            <v>-1</v>
          </cell>
          <cell r="AP263">
            <v>49</v>
          </cell>
        </row>
        <row r="264">
          <cell r="O264" t="str">
            <v>HEWLETT PACKARD (HP)</v>
          </cell>
          <cell r="Q264" t="str">
            <v>ADO4000IAA5DD</v>
          </cell>
          <cell r="AD264" t="str">
            <v>ZOR</v>
          </cell>
          <cell r="AN264">
            <v>5</v>
          </cell>
          <cell r="AP264">
            <v>50</v>
          </cell>
        </row>
        <row r="265">
          <cell r="O265" t="str">
            <v>HEWLETT PACKARD (HP)</v>
          </cell>
          <cell r="Q265" t="str">
            <v>ADO4200IAA5CU</v>
          </cell>
          <cell r="AD265" t="str">
            <v>ZOR</v>
          </cell>
          <cell r="AN265">
            <v>60</v>
          </cell>
          <cell r="AP265">
            <v>50</v>
          </cell>
        </row>
        <row r="266">
          <cell r="O266" t="str">
            <v>HEWLETT PACKARD (HP)</v>
          </cell>
          <cell r="Q266" t="str">
            <v>ADO4200IAA5CU</v>
          </cell>
          <cell r="AD266" t="str">
            <v>ZOR</v>
          </cell>
          <cell r="AN266">
            <v>60</v>
          </cell>
          <cell r="AP266">
            <v>50</v>
          </cell>
        </row>
        <row r="267">
          <cell r="O267" t="str">
            <v>HEWLETT PACKARD (HP)</v>
          </cell>
          <cell r="Q267" t="str">
            <v>ADO4200IAA5CU</v>
          </cell>
          <cell r="AD267" t="str">
            <v>ZOR</v>
          </cell>
          <cell r="AN267">
            <v>60</v>
          </cell>
          <cell r="AP267">
            <v>50</v>
          </cell>
        </row>
        <row r="268">
          <cell r="O268" t="str">
            <v>HEWLETT PACKARD (HP)</v>
          </cell>
          <cell r="Q268" t="str">
            <v>ADO4200IAA5CU</v>
          </cell>
          <cell r="AD268" t="str">
            <v>ZOR</v>
          </cell>
          <cell r="AN268">
            <v>180</v>
          </cell>
          <cell r="AP268">
            <v>50</v>
          </cell>
        </row>
        <row r="269">
          <cell r="O269" t="str">
            <v>HEWLETT PACKARD (HP)</v>
          </cell>
          <cell r="Q269" t="str">
            <v>ADO4200IAA5CU</v>
          </cell>
          <cell r="AD269" t="str">
            <v>ZOR</v>
          </cell>
          <cell r="AN269">
            <v>120</v>
          </cell>
          <cell r="AP269">
            <v>50</v>
          </cell>
        </row>
        <row r="270">
          <cell r="O270" t="str">
            <v>HEWLETT PACKARD (HP)</v>
          </cell>
          <cell r="Q270" t="str">
            <v>ADD3800IAA5CU</v>
          </cell>
          <cell r="AD270" t="str">
            <v>ZOR</v>
          </cell>
          <cell r="AN270">
            <v>30</v>
          </cell>
          <cell r="AP270">
            <v>85</v>
          </cell>
        </row>
        <row r="271">
          <cell r="O271" t="str">
            <v>HEWLETT PACKARD (HP)</v>
          </cell>
          <cell r="Q271" t="str">
            <v>ADD3800IAA5CU</v>
          </cell>
          <cell r="AD271" t="str">
            <v>ZOR</v>
          </cell>
          <cell r="AN271">
            <v>35</v>
          </cell>
          <cell r="AP271">
            <v>85</v>
          </cell>
        </row>
        <row r="272">
          <cell r="O272" t="str">
            <v>HEWLETT PACKARD (HP)</v>
          </cell>
          <cell r="Q272" t="str">
            <v>ADD3800IAA5CU</v>
          </cell>
          <cell r="AD272" t="str">
            <v>ZOR</v>
          </cell>
          <cell r="AN272">
            <v>30</v>
          </cell>
          <cell r="AP272">
            <v>85</v>
          </cell>
        </row>
        <row r="273">
          <cell r="O273" t="str">
            <v>HEWLETT PACKARD (HP)</v>
          </cell>
          <cell r="Q273" t="str">
            <v>ADD3800IAA5CU</v>
          </cell>
          <cell r="AD273" t="str">
            <v>ZOR</v>
          </cell>
          <cell r="AN273">
            <v>30</v>
          </cell>
          <cell r="AP273">
            <v>85</v>
          </cell>
        </row>
        <row r="274">
          <cell r="O274" t="str">
            <v>HEWLETT PACKARD (HP)</v>
          </cell>
          <cell r="Q274" t="str">
            <v>ADD3800IAA5CU</v>
          </cell>
          <cell r="AD274" t="str">
            <v>ZOR</v>
          </cell>
          <cell r="AN274">
            <v>30</v>
          </cell>
          <cell r="AP274">
            <v>85</v>
          </cell>
        </row>
        <row r="275">
          <cell r="O275" t="str">
            <v>HEWLETT PACKARD (HP)</v>
          </cell>
          <cell r="Q275" t="str">
            <v>ADD3800IAA5CU</v>
          </cell>
          <cell r="AD275" t="str">
            <v>ZOR</v>
          </cell>
          <cell r="AN275">
            <v>30</v>
          </cell>
          <cell r="AP275">
            <v>85</v>
          </cell>
        </row>
        <row r="276">
          <cell r="O276" t="str">
            <v>HEWLETT PACKARD (HP)</v>
          </cell>
          <cell r="Q276" t="str">
            <v>ADO4800IAA5DD</v>
          </cell>
          <cell r="AD276" t="str">
            <v>CR</v>
          </cell>
          <cell r="AN276">
            <v>0</v>
          </cell>
          <cell r="AP276">
            <v>25</v>
          </cell>
        </row>
        <row r="277">
          <cell r="O277" t="str">
            <v>HEWLETT PACKARD (HP)</v>
          </cell>
          <cell r="Q277" t="str">
            <v>ADO4800IAA5DD</v>
          </cell>
          <cell r="AD277" t="str">
            <v>ZOR</v>
          </cell>
          <cell r="AN277">
            <v>1980</v>
          </cell>
          <cell r="AP277">
            <v>60</v>
          </cell>
        </row>
        <row r="278">
          <cell r="O278" t="str">
            <v>HEWLETT PACKARD (HP)</v>
          </cell>
          <cell r="Q278" t="str">
            <v>ADO4800IAA5DD</v>
          </cell>
          <cell r="AD278" t="str">
            <v>CR</v>
          </cell>
          <cell r="AN278">
            <v>0</v>
          </cell>
          <cell r="AP278">
            <v>25</v>
          </cell>
        </row>
        <row r="279">
          <cell r="O279" t="str">
            <v>HEWLETT PACKARD (HP)</v>
          </cell>
          <cell r="Q279" t="str">
            <v>ADO4800IAA5DD</v>
          </cell>
          <cell r="AD279" t="str">
            <v>RE</v>
          </cell>
          <cell r="AN279">
            <v>-9</v>
          </cell>
          <cell r="AP279">
            <v>85</v>
          </cell>
        </row>
        <row r="280">
          <cell r="O280" t="str">
            <v>HEWLETT PACKARD (HP)</v>
          </cell>
          <cell r="Q280" t="str">
            <v>ADO4800IAA5DD</v>
          </cell>
          <cell r="AD280" t="str">
            <v>ZOR</v>
          </cell>
          <cell r="AN280">
            <v>1320</v>
          </cell>
          <cell r="AP280">
            <v>60</v>
          </cell>
        </row>
        <row r="281">
          <cell r="O281" t="str">
            <v>HEWLETT PACKARD (HP)</v>
          </cell>
          <cell r="Q281" t="str">
            <v>ADO4800IAA5DD</v>
          </cell>
          <cell r="AD281" t="str">
            <v>ZOR</v>
          </cell>
          <cell r="AN281">
            <v>120</v>
          </cell>
          <cell r="AP281">
            <v>60</v>
          </cell>
        </row>
        <row r="282">
          <cell r="O282" t="str">
            <v>HEWLETT PACKARD (HP)</v>
          </cell>
          <cell r="Q282" t="str">
            <v>ADO4800IAA5DD</v>
          </cell>
          <cell r="AD282" t="str">
            <v>ZOR</v>
          </cell>
          <cell r="AN282">
            <v>300</v>
          </cell>
          <cell r="AP282">
            <v>60</v>
          </cell>
        </row>
        <row r="283">
          <cell r="O283" t="str">
            <v>HEWLETT PACKARD (HP)</v>
          </cell>
          <cell r="Q283" t="str">
            <v>ADO4800IAA5DD</v>
          </cell>
          <cell r="AD283" t="str">
            <v>ZOR</v>
          </cell>
          <cell r="AN283">
            <v>2640</v>
          </cell>
          <cell r="AP283">
            <v>60</v>
          </cell>
        </row>
        <row r="284">
          <cell r="O284" t="str">
            <v>HEWLETT PACKARD (HP)</v>
          </cell>
          <cell r="Q284" t="str">
            <v>ADO4800IAA5DD</v>
          </cell>
          <cell r="AD284" t="str">
            <v>ZOR</v>
          </cell>
          <cell r="AN284">
            <v>6840</v>
          </cell>
          <cell r="AP284">
            <v>60</v>
          </cell>
        </row>
        <row r="285">
          <cell r="O285" t="str">
            <v>HEWLETT PACKARD (HP)</v>
          </cell>
          <cell r="Q285" t="str">
            <v>ADO4800IAA5DD</v>
          </cell>
          <cell r="AD285" t="str">
            <v>ZOR</v>
          </cell>
          <cell r="AN285">
            <v>1440</v>
          </cell>
          <cell r="AP285">
            <v>60</v>
          </cell>
        </row>
        <row r="286">
          <cell r="O286" t="str">
            <v>HEWLETT PACKARD (HP)</v>
          </cell>
          <cell r="Q286" t="str">
            <v>ADO4800IAA5DD</v>
          </cell>
          <cell r="AD286" t="str">
            <v>ZOR</v>
          </cell>
          <cell r="AN286">
            <v>5940</v>
          </cell>
          <cell r="AP286">
            <v>60</v>
          </cell>
        </row>
        <row r="287">
          <cell r="O287" t="str">
            <v>HEWLETT PACKARD (HP)</v>
          </cell>
          <cell r="Q287" t="str">
            <v>ADO4800IAA5DD</v>
          </cell>
          <cell r="AD287" t="str">
            <v>ZVMR</v>
          </cell>
          <cell r="AN287">
            <v>1020</v>
          </cell>
          <cell r="AP287">
            <v>60</v>
          </cell>
        </row>
        <row r="288">
          <cell r="O288" t="str">
            <v>HEWLETT PACKARD (HP)</v>
          </cell>
          <cell r="Q288" t="str">
            <v>ADO4800IAA5DD</v>
          </cell>
          <cell r="AD288" t="str">
            <v>ZVMR</v>
          </cell>
          <cell r="AN288">
            <v>1600</v>
          </cell>
          <cell r="AP288">
            <v>60</v>
          </cell>
        </row>
        <row r="289">
          <cell r="O289" t="str">
            <v>HEWLETT PACKARD (HP)</v>
          </cell>
          <cell r="Q289" t="str">
            <v>ADO4800IAA5DD</v>
          </cell>
          <cell r="AD289" t="str">
            <v>CR</v>
          </cell>
          <cell r="AN289">
            <v>0</v>
          </cell>
          <cell r="AP289">
            <v>25</v>
          </cell>
        </row>
        <row r="290">
          <cell r="O290" t="str">
            <v>HEWLETT PACKARD (HP)</v>
          </cell>
          <cell r="Q290" t="str">
            <v>ADO4400IAA5DD</v>
          </cell>
          <cell r="AD290" t="str">
            <v>ZOR</v>
          </cell>
          <cell r="AN290">
            <v>144</v>
          </cell>
          <cell r="AP290">
            <v>52</v>
          </cell>
        </row>
        <row r="291">
          <cell r="O291" t="str">
            <v>HEWLETT PACKARD (HP)</v>
          </cell>
          <cell r="Q291" t="str">
            <v>ADO4400IAA5DD</v>
          </cell>
          <cell r="AD291" t="str">
            <v>ZOR</v>
          </cell>
          <cell r="AN291">
            <v>40</v>
          </cell>
          <cell r="AP291">
            <v>52</v>
          </cell>
        </row>
        <row r="292">
          <cell r="O292" t="str">
            <v>HEWLETT PACKARD (HP)</v>
          </cell>
          <cell r="Q292" t="str">
            <v>ADO4400IAA5DD</v>
          </cell>
          <cell r="AD292" t="str">
            <v>ZOR</v>
          </cell>
          <cell r="AN292">
            <v>184</v>
          </cell>
          <cell r="AP292">
            <v>52</v>
          </cell>
        </row>
        <row r="293">
          <cell r="O293" t="str">
            <v>HEWLETT PACKARD (HP)</v>
          </cell>
          <cell r="Q293" t="str">
            <v>ADO4400IAA5DD</v>
          </cell>
          <cell r="AD293" t="str">
            <v>ZOR</v>
          </cell>
          <cell r="AN293">
            <v>144</v>
          </cell>
          <cell r="AP293">
            <v>52</v>
          </cell>
        </row>
        <row r="294">
          <cell r="O294" t="str">
            <v>HEWLETT PACKARD (HP)</v>
          </cell>
          <cell r="Q294" t="str">
            <v>ADO4400IAA5DD</v>
          </cell>
          <cell r="AD294" t="str">
            <v>ZOR</v>
          </cell>
          <cell r="AN294">
            <v>25</v>
          </cell>
          <cell r="AP294">
            <v>62</v>
          </cell>
        </row>
        <row r="295">
          <cell r="O295" t="str">
            <v>HEWLETT PACKARD (HP)</v>
          </cell>
          <cell r="Q295" t="str">
            <v>ADO4400IAA5DD</v>
          </cell>
          <cell r="AD295" t="str">
            <v>ZOR</v>
          </cell>
          <cell r="AN295">
            <v>180</v>
          </cell>
          <cell r="AP295">
            <v>52</v>
          </cell>
        </row>
        <row r="296">
          <cell r="O296" t="str">
            <v>HEWLETT PACKARD (HP)</v>
          </cell>
          <cell r="Q296" t="str">
            <v>ADO4400IAA5DD</v>
          </cell>
          <cell r="AD296" t="str">
            <v>ZOR</v>
          </cell>
          <cell r="AN296">
            <v>180</v>
          </cell>
          <cell r="AP296">
            <v>52</v>
          </cell>
        </row>
        <row r="297">
          <cell r="O297" t="str">
            <v>HEWLETT PACKARD (HP)</v>
          </cell>
          <cell r="Q297" t="str">
            <v>ADO4000IAA5DD</v>
          </cell>
          <cell r="AD297" t="str">
            <v>ZOR</v>
          </cell>
          <cell r="AN297">
            <v>170</v>
          </cell>
          <cell r="AP297">
            <v>50</v>
          </cell>
        </row>
        <row r="298">
          <cell r="O298" t="str">
            <v>HEWLETT PACKARD (HP)</v>
          </cell>
          <cell r="Q298" t="str">
            <v>ADO4000IAA5DD</v>
          </cell>
          <cell r="AD298" t="str">
            <v>ZOR</v>
          </cell>
          <cell r="AN298">
            <v>850</v>
          </cell>
          <cell r="AP298">
            <v>50</v>
          </cell>
        </row>
        <row r="299">
          <cell r="O299" t="str">
            <v>HEWLETT PACKARD (HP)</v>
          </cell>
          <cell r="Q299" t="str">
            <v>ADO4000IAA5DD</v>
          </cell>
          <cell r="AD299" t="str">
            <v>ZOR</v>
          </cell>
          <cell r="AN299">
            <v>850</v>
          </cell>
          <cell r="AP299">
            <v>50</v>
          </cell>
        </row>
        <row r="300">
          <cell r="O300" t="str">
            <v>HEWLETT PACKARD (HP)</v>
          </cell>
          <cell r="Q300" t="str">
            <v>ADO4000IAA5DD</v>
          </cell>
          <cell r="AD300" t="str">
            <v>ZOR</v>
          </cell>
          <cell r="AN300">
            <v>850</v>
          </cell>
          <cell r="AP300">
            <v>50</v>
          </cell>
        </row>
        <row r="301">
          <cell r="O301" t="str">
            <v>HEWLETT PACKARD (HP)</v>
          </cell>
          <cell r="Q301" t="str">
            <v>ADO4000IAA5DD</v>
          </cell>
          <cell r="AD301" t="str">
            <v>ZOR</v>
          </cell>
          <cell r="AN301">
            <v>235</v>
          </cell>
          <cell r="AP301">
            <v>50</v>
          </cell>
        </row>
        <row r="302">
          <cell r="O302" t="str">
            <v>HEWLETT PACKARD (HP)</v>
          </cell>
          <cell r="Q302" t="str">
            <v>ADO4000IAA5DD</v>
          </cell>
          <cell r="AD302" t="str">
            <v>ZOR</v>
          </cell>
          <cell r="AN302">
            <v>1085</v>
          </cell>
          <cell r="AP302">
            <v>50</v>
          </cell>
        </row>
        <row r="303">
          <cell r="O303" t="str">
            <v>HEWLETT PACKARD (HP)</v>
          </cell>
          <cell r="Q303" t="str">
            <v>ADO4000IAA5DD</v>
          </cell>
          <cell r="AD303" t="str">
            <v>ZOR</v>
          </cell>
          <cell r="AN303">
            <v>1085</v>
          </cell>
          <cell r="AP303">
            <v>50</v>
          </cell>
        </row>
        <row r="304">
          <cell r="O304" t="str">
            <v>HEWLETT PACKARD (HP)</v>
          </cell>
          <cell r="Q304" t="str">
            <v>ADO4000IAA5DD</v>
          </cell>
          <cell r="AD304" t="str">
            <v>ZOR</v>
          </cell>
          <cell r="AN304">
            <v>600</v>
          </cell>
          <cell r="AP304">
            <v>50</v>
          </cell>
        </row>
        <row r="305">
          <cell r="O305" t="str">
            <v>HEWLETT PACKARD (HP)</v>
          </cell>
          <cell r="Q305" t="str">
            <v>ADO4000IAA5DD</v>
          </cell>
          <cell r="AD305" t="str">
            <v>ZOR</v>
          </cell>
          <cell r="AN305">
            <v>480</v>
          </cell>
          <cell r="AP305">
            <v>50</v>
          </cell>
        </row>
        <row r="306">
          <cell r="O306" t="str">
            <v>HEWLETT PACKARD (HP)</v>
          </cell>
          <cell r="Q306" t="str">
            <v>ADO4000IAA5DD</v>
          </cell>
          <cell r="AD306" t="str">
            <v>ZOR</v>
          </cell>
          <cell r="AN306">
            <v>78</v>
          </cell>
          <cell r="AP306">
            <v>50</v>
          </cell>
        </row>
        <row r="307">
          <cell r="O307" t="str">
            <v>HEWLETT PACKARD (HP)</v>
          </cell>
          <cell r="Q307" t="str">
            <v>ADO4000IAA5DD</v>
          </cell>
          <cell r="AD307" t="str">
            <v>ZOR</v>
          </cell>
          <cell r="AN307">
            <v>222</v>
          </cell>
          <cell r="AP307">
            <v>50</v>
          </cell>
        </row>
        <row r="308">
          <cell r="O308" t="str">
            <v>HEWLETT PACKARD (HP)</v>
          </cell>
          <cell r="Q308" t="str">
            <v>ADO4000IAA5DD</v>
          </cell>
          <cell r="AD308" t="str">
            <v>ZOR</v>
          </cell>
          <cell r="AN308">
            <v>235</v>
          </cell>
          <cell r="AP308">
            <v>50</v>
          </cell>
        </row>
        <row r="309">
          <cell r="O309" t="str">
            <v>HEWLETT PACKARD (HP)</v>
          </cell>
          <cell r="Q309" t="str">
            <v>ADO4000IAA5DD</v>
          </cell>
          <cell r="AD309" t="str">
            <v>ZOR</v>
          </cell>
          <cell r="AN309">
            <v>360</v>
          </cell>
          <cell r="AP309">
            <v>50</v>
          </cell>
        </row>
        <row r="310">
          <cell r="O310" t="str">
            <v>HEWLETT PACKARD (HP)</v>
          </cell>
          <cell r="Q310" t="str">
            <v>ADO4000IAA5DD</v>
          </cell>
          <cell r="AD310" t="str">
            <v>ZVMR</v>
          </cell>
          <cell r="AN310">
            <v>720</v>
          </cell>
          <cell r="AP310">
            <v>50</v>
          </cell>
        </row>
        <row r="311">
          <cell r="O311" t="str">
            <v>HEWLETT PACKARD (HP)</v>
          </cell>
          <cell r="Q311" t="str">
            <v>ADO4000IAA5DD</v>
          </cell>
          <cell r="AD311" t="str">
            <v>ZVMR</v>
          </cell>
          <cell r="AN311">
            <v>420</v>
          </cell>
          <cell r="AP311">
            <v>50</v>
          </cell>
        </row>
        <row r="312">
          <cell r="O312" t="str">
            <v>HEWLETT PACKARD (HP)</v>
          </cell>
          <cell r="Q312" t="str">
            <v>ADO4000IAA5DD</v>
          </cell>
          <cell r="AD312" t="str">
            <v>RE</v>
          </cell>
          <cell r="AN312">
            <v>-5</v>
          </cell>
          <cell r="AP312">
            <v>50</v>
          </cell>
        </row>
        <row r="313">
          <cell r="O313" t="str">
            <v>HEWLETT PACKARD (HP)</v>
          </cell>
          <cell r="Q313" t="str">
            <v>SDH1250IAA4DP</v>
          </cell>
          <cell r="AD313" t="str">
            <v>RE</v>
          </cell>
          <cell r="AN313">
            <v>-1</v>
          </cell>
          <cell r="AP313">
            <v>32.299999999999997</v>
          </cell>
        </row>
        <row r="314">
          <cell r="O314" t="str">
            <v>HEWLETT PACKARD (HP)</v>
          </cell>
          <cell r="Q314" t="str">
            <v>SDH1300IAA4DP</v>
          </cell>
          <cell r="AD314" t="str">
            <v>ZOR</v>
          </cell>
          <cell r="AN314">
            <v>1</v>
          </cell>
          <cell r="AP314">
            <v>49</v>
          </cell>
        </row>
        <row r="315">
          <cell r="O315" t="str">
            <v>HEWLETT PACKARD (HP)</v>
          </cell>
          <cell r="Q315" t="str">
            <v>ADE3000HAX5DC</v>
          </cell>
          <cell r="AD315" t="str">
            <v>ZOR</v>
          </cell>
          <cell r="AN315">
            <v>150</v>
          </cell>
          <cell r="AP315">
            <v>125</v>
          </cell>
        </row>
        <row r="316">
          <cell r="O316" t="str">
            <v>HEWLETT PACKARD (HP)</v>
          </cell>
          <cell r="Q316" t="str">
            <v>ADE3000HAX5DC</v>
          </cell>
          <cell r="AD316" t="str">
            <v>ZOR</v>
          </cell>
          <cell r="AN316">
            <v>150</v>
          </cell>
          <cell r="AP316">
            <v>125</v>
          </cell>
        </row>
        <row r="317">
          <cell r="O317" t="str">
            <v>HEWLETT PACKARD (HP)</v>
          </cell>
          <cell r="Q317" t="str">
            <v>ADE3000HAX5DC</v>
          </cell>
          <cell r="AD317" t="str">
            <v>ZOR</v>
          </cell>
          <cell r="AN317">
            <v>150</v>
          </cell>
          <cell r="AP317">
            <v>125</v>
          </cell>
        </row>
        <row r="318">
          <cell r="O318" t="str">
            <v>HEWLETT PACKARD (HP)</v>
          </cell>
          <cell r="Q318" t="str">
            <v>ADE3000HAX5DC</v>
          </cell>
          <cell r="AD318" t="str">
            <v>ZOR</v>
          </cell>
          <cell r="AN318">
            <v>600</v>
          </cell>
          <cell r="AP318">
            <v>125</v>
          </cell>
        </row>
        <row r="319">
          <cell r="O319" t="str">
            <v>HEWLETT PACKARD (HP)</v>
          </cell>
          <cell r="Q319" t="str">
            <v>ADE3000HAX5DC</v>
          </cell>
          <cell r="AD319" t="str">
            <v>ZOR</v>
          </cell>
          <cell r="AN319">
            <v>180</v>
          </cell>
          <cell r="AP319">
            <v>125</v>
          </cell>
        </row>
        <row r="320">
          <cell r="O320" t="str">
            <v>HEWLETT PACKARD (HP)</v>
          </cell>
          <cell r="Q320" t="str">
            <v>ADE3000HAX5DC</v>
          </cell>
          <cell r="AD320" t="str">
            <v>ZOR</v>
          </cell>
          <cell r="AN320">
            <v>371</v>
          </cell>
          <cell r="AP320">
            <v>125</v>
          </cell>
        </row>
        <row r="321">
          <cell r="O321" t="str">
            <v>HEWLETT PACKARD (HP)</v>
          </cell>
          <cell r="Q321" t="str">
            <v>ADE3000HAX5DM</v>
          </cell>
          <cell r="AD321" t="str">
            <v>ZOR</v>
          </cell>
          <cell r="AN321">
            <v>675</v>
          </cell>
          <cell r="AP321">
            <v>125</v>
          </cell>
        </row>
        <row r="322">
          <cell r="O322" t="str">
            <v>DELL GRANDPARENT</v>
          </cell>
          <cell r="Q322" t="str">
            <v>ADO4600IAA5CU</v>
          </cell>
          <cell r="AD322" t="str">
            <v>ZVMI</v>
          </cell>
          <cell r="AN322">
            <v>60</v>
          </cell>
          <cell r="AP322">
            <v>54.11</v>
          </cell>
        </row>
        <row r="323">
          <cell r="O323" t="str">
            <v>DELL GRANDPARENT</v>
          </cell>
          <cell r="Q323" t="str">
            <v>ADO4200IAA5CU</v>
          </cell>
          <cell r="AD323" t="str">
            <v>ZVMI</v>
          </cell>
          <cell r="AN323">
            <v>60</v>
          </cell>
          <cell r="AP323">
            <v>46.11</v>
          </cell>
        </row>
        <row r="324">
          <cell r="O324" t="str">
            <v>DELL GRANDPARENT</v>
          </cell>
          <cell r="Q324" t="str">
            <v>ADO4200IAA5CU</v>
          </cell>
          <cell r="AD324" t="str">
            <v>ZVMI</v>
          </cell>
          <cell r="AN324">
            <v>60</v>
          </cell>
          <cell r="AP324">
            <v>46.11</v>
          </cell>
        </row>
        <row r="325">
          <cell r="O325" t="str">
            <v>DELL GRANDPARENT</v>
          </cell>
          <cell r="Q325" t="str">
            <v>ADO4200IAA5CU</v>
          </cell>
          <cell r="AD325" t="str">
            <v>ZVMI</v>
          </cell>
          <cell r="AN325">
            <v>60</v>
          </cell>
          <cell r="AP325">
            <v>46.11</v>
          </cell>
        </row>
        <row r="326">
          <cell r="O326" t="str">
            <v>DELL GRANDPARENT</v>
          </cell>
          <cell r="Q326" t="str">
            <v>ADO4200IAA5CU</v>
          </cell>
          <cell r="AD326" t="str">
            <v>ZVMI</v>
          </cell>
          <cell r="AN326">
            <v>60</v>
          </cell>
          <cell r="AP326">
            <v>46.11</v>
          </cell>
        </row>
        <row r="327">
          <cell r="O327" t="str">
            <v>DELL GRANDPARENT</v>
          </cell>
          <cell r="Q327" t="str">
            <v>ADO4200IAA5CU</v>
          </cell>
          <cell r="AD327" t="str">
            <v>ZVMI</v>
          </cell>
          <cell r="AN327">
            <v>60</v>
          </cell>
          <cell r="AP327">
            <v>46.11</v>
          </cell>
        </row>
        <row r="328">
          <cell r="O328" t="str">
            <v>DELL GRANDPARENT</v>
          </cell>
          <cell r="Q328" t="str">
            <v>ADO4200IAA5CU</v>
          </cell>
          <cell r="AD328" t="str">
            <v>ZVMI</v>
          </cell>
          <cell r="AN328">
            <v>120</v>
          </cell>
          <cell r="AP328">
            <v>46.11</v>
          </cell>
        </row>
        <row r="329">
          <cell r="O329" t="str">
            <v>DELL GRANDPARENT</v>
          </cell>
          <cell r="Q329" t="str">
            <v>ADO4200IAA5CU</v>
          </cell>
          <cell r="AD329" t="str">
            <v>ZVMI</v>
          </cell>
          <cell r="AN329">
            <v>60</v>
          </cell>
          <cell r="AP329">
            <v>46.11</v>
          </cell>
        </row>
        <row r="330">
          <cell r="O330" t="str">
            <v>DELL GRANDPARENT</v>
          </cell>
          <cell r="Q330" t="str">
            <v>ADO4200IAA5CU</v>
          </cell>
          <cell r="AD330" t="str">
            <v>ZVMI</v>
          </cell>
          <cell r="AN330">
            <v>60</v>
          </cell>
          <cell r="AP330">
            <v>46.11</v>
          </cell>
        </row>
        <row r="331">
          <cell r="O331" t="str">
            <v>DELL GRANDPARENT</v>
          </cell>
          <cell r="Q331" t="str">
            <v>ADO4200IAA5CU</v>
          </cell>
          <cell r="AD331" t="str">
            <v>ZVMI</v>
          </cell>
          <cell r="AN331">
            <v>60</v>
          </cell>
          <cell r="AP331">
            <v>46.11</v>
          </cell>
        </row>
        <row r="332">
          <cell r="O332" t="str">
            <v>DELL GRANDPARENT</v>
          </cell>
          <cell r="Q332" t="str">
            <v>ADO4200IAA5CU</v>
          </cell>
          <cell r="AD332" t="str">
            <v>ZVMI</v>
          </cell>
          <cell r="AN332">
            <v>60</v>
          </cell>
          <cell r="AP332">
            <v>46.11</v>
          </cell>
        </row>
        <row r="333">
          <cell r="O333" t="str">
            <v>DELL GRANDPARENT</v>
          </cell>
          <cell r="Q333" t="str">
            <v>ADO4200IAA5CU</v>
          </cell>
          <cell r="AD333" t="str">
            <v>ZVMI</v>
          </cell>
          <cell r="AN333">
            <v>60</v>
          </cell>
          <cell r="AP333">
            <v>46.11</v>
          </cell>
        </row>
        <row r="334">
          <cell r="O334" t="str">
            <v>DELL GRANDPARENT</v>
          </cell>
          <cell r="Q334" t="str">
            <v>ADO4200IAA5CU</v>
          </cell>
          <cell r="AD334" t="str">
            <v>ZVMI</v>
          </cell>
          <cell r="AN334">
            <v>60</v>
          </cell>
          <cell r="AP334">
            <v>46.11</v>
          </cell>
        </row>
        <row r="335">
          <cell r="O335" t="str">
            <v>DELL GRANDPARENT</v>
          </cell>
          <cell r="Q335" t="str">
            <v>ADO4200IAA5CU</v>
          </cell>
          <cell r="AD335" t="str">
            <v>ZVMI</v>
          </cell>
          <cell r="AN335">
            <v>60</v>
          </cell>
          <cell r="AP335">
            <v>46.11</v>
          </cell>
        </row>
        <row r="336">
          <cell r="O336" t="str">
            <v>DELL GRANDPARENT</v>
          </cell>
          <cell r="Q336" t="str">
            <v>ADO4200IAA5CU</v>
          </cell>
          <cell r="AD336" t="str">
            <v>ZVMI</v>
          </cell>
          <cell r="AN336">
            <v>120</v>
          </cell>
          <cell r="AP336">
            <v>46.11</v>
          </cell>
        </row>
        <row r="337">
          <cell r="O337" t="str">
            <v>DELL GRANDPARENT</v>
          </cell>
          <cell r="Q337" t="str">
            <v>ADO4200IAA5CU</v>
          </cell>
          <cell r="AD337" t="str">
            <v>ZVMI</v>
          </cell>
          <cell r="AN337">
            <v>60</v>
          </cell>
          <cell r="AP337">
            <v>46.11</v>
          </cell>
        </row>
        <row r="338">
          <cell r="O338" t="str">
            <v>DELL GRANDPARENT</v>
          </cell>
          <cell r="Q338" t="str">
            <v>ADO4200IAA5CU</v>
          </cell>
          <cell r="AD338" t="str">
            <v>ZVMI</v>
          </cell>
          <cell r="AN338">
            <v>120</v>
          </cell>
          <cell r="AP338">
            <v>46.11</v>
          </cell>
        </row>
        <row r="339">
          <cell r="O339" t="str">
            <v>DELL GRANDPARENT</v>
          </cell>
          <cell r="Q339" t="str">
            <v>ADO4200IAA5CU</v>
          </cell>
          <cell r="AD339" t="str">
            <v>ZVMI</v>
          </cell>
          <cell r="AN339">
            <v>1140</v>
          </cell>
          <cell r="AP339">
            <v>46.11</v>
          </cell>
        </row>
        <row r="340">
          <cell r="O340" t="str">
            <v>DELL GRANDPARENT</v>
          </cell>
          <cell r="Q340" t="str">
            <v>ADO4200IAA5CU</v>
          </cell>
          <cell r="AD340" t="str">
            <v>RE</v>
          </cell>
          <cell r="AN340">
            <v>-1</v>
          </cell>
          <cell r="AP340">
            <v>46.11</v>
          </cell>
        </row>
        <row r="341">
          <cell r="O341" t="str">
            <v>DELL GRANDPARENT</v>
          </cell>
          <cell r="Q341" t="str">
            <v>ADO4200IAA5CU</v>
          </cell>
          <cell r="AD341" t="str">
            <v>RE</v>
          </cell>
          <cell r="AN341">
            <v>-2</v>
          </cell>
          <cell r="AP341">
            <v>46.11</v>
          </cell>
        </row>
        <row r="342">
          <cell r="O342" t="str">
            <v>DELL GRANDPARENT</v>
          </cell>
          <cell r="Q342" t="str">
            <v>ADO3800IAA5CU</v>
          </cell>
          <cell r="AD342" t="str">
            <v>ZVMI</v>
          </cell>
          <cell r="AN342">
            <v>600</v>
          </cell>
          <cell r="AP342">
            <v>36.11</v>
          </cell>
        </row>
        <row r="343">
          <cell r="O343" t="str">
            <v>DELL GRANDPARENT</v>
          </cell>
          <cell r="Q343" t="str">
            <v>ADO3800IAA5CU</v>
          </cell>
          <cell r="AD343" t="str">
            <v>ZVMI</v>
          </cell>
          <cell r="AN343">
            <v>420</v>
          </cell>
          <cell r="AP343">
            <v>36.11</v>
          </cell>
        </row>
        <row r="344">
          <cell r="O344" t="str">
            <v>DELL GRANDPARENT</v>
          </cell>
          <cell r="Q344" t="str">
            <v>ADO3800IAA5CU</v>
          </cell>
          <cell r="AD344" t="str">
            <v>ZVMI</v>
          </cell>
          <cell r="AN344">
            <v>1020</v>
          </cell>
          <cell r="AP344">
            <v>36.11</v>
          </cell>
        </row>
        <row r="345">
          <cell r="O345" t="str">
            <v>DELL GRANDPARENT</v>
          </cell>
          <cell r="Q345" t="str">
            <v>ADO3800IAA5CU</v>
          </cell>
          <cell r="AD345" t="str">
            <v>ZVMI</v>
          </cell>
          <cell r="AN345">
            <v>1020</v>
          </cell>
          <cell r="AP345">
            <v>36.11</v>
          </cell>
        </row>
        <row r="346">
          <cell r="O346" t="str">
            <v>DELL GRANDPARENT</v>
          </cell>
          <cell r="Q346" t="str">
            <v>ADO3800IAA5CU</v>
          </cell>
          <cell r="AD346" t="str">
            <v>ZVMI</v>
          </cell>
          <cell r="AN346">
            <v>120</v>
          </cell>
          <cell r="AP346">
            <v>36.11</v>
          </cell>
        </row>
        <row r="347">
          <cell r="O347" t="str">
            <v>DELL GRANDPARENT</v>
          </cell>
          <cell r="Q347" t="str">
            <v>ADO3800IAA5CU</v>
          </cell>
          <cell r="AD347" t="str">
            <v>ZVMI</v>
          </cell>
          <cell r="AN347">
            <v>300</v>
          </cell>
          <cell r="AP347">
            <v>36.11</v>
          </cell>
        </row>
        <row r="348">
          <cell r="O348" t="str">
            <v>DELL GRANDPARENT</v>
          </cell>
          <cell r="Q348" t="str">
            <v>ADO3800IAA5CU</v>
          </cell>
          <cell r="AD348" t="str">
            <v>ZVMI</v>
          </cell>
          <cell r="AN348">
            <v>300</v>
          </cell>
          <cell r="AP348">
            <v>36.11</v>
          </cell>
        </row>
        <row r="349">
          <cell r="O349" t="str">
            <v>DELL GRANDPARENT</v>
          </cell>
          <cell r="Q349" t="str">
            <v>ADO3800IAA5CU</v>
          </cell>
          <cell r="AD349" t="str">
            <v>ZVMI</v>
          </cell>
          <cell r="AN349">
            <v>120</v>
          </cell>
          <cell r="AP349">
            <v>36.11</v>
          </cell>
        </row>
        <row r="350">
          <cell r="O350" t="str">
            <v>DELL GRANDPARENT</v>
          </cell>
          <cell r="Q350" t="str">
            <v>ADO3800IAA5CU</v>
          </cell>
          <cell r="AD350" t="str">
            <v>ZVMI</v>
          </cell>
          <cell r="AN350">
            <v>300</v>
          </cell>
          <cell r="AP350">
            <v>36.11</v>
          </cell>
        </row>
        <row r="351">
          <cell r="O351" t="str">
            <v>DELL GRANDPARENT</v>
          </cell>
          <cell r="Q351" t="str">
            <v>ADO3800IAA5CU</v>
          </cell>
          <cell r="AD351" t="str">
            <v>ZVMI</v>
          </cell>
          <cell r="AN351">
            <v>180</v>
          </cell>
          <cell r="AP351">
            <v>36.11</v>
          </cell>
        </row>
        <row r="352">
          <cell r="O352" t="str">
            <v>DELL GRANDPARENT</v>
          </cell>
          <cell r="Q352" t="str">
            <v>ADO3800IAA5CU</v>
          </cell>
          <cell r="AD352" t="str">
            <v>ZVMI</v>
          </cell>
          <cell r="AN352">
            <v>120</v>
          </cell>
          <cell r="AP352">
            <v>36.11</v>
          </cell>
        </row>
        <row r="353">
          <cell r="O353" t="str">
            <v>DELL GRANDPARENT</v>
          </cell>
          <cell r="Q353" t="str">
            <v>ADO3800IAA5CU</v>
          </cell>
          <cell r="AD353" t="str">
            <v>ZVMI</v>
          </cell>
          <cell r="AN353">
            <v>120</v>
          </cell>
          <cell r="AP353">
            <v>36.11</v>
          </cell>
        </row>
        <row r="354">
          <cell r="O354" t="str">
            <v>DELL GRANDPARENT</v>
          </cell>
          <cell r="Q354" t="str">
            <v>ADO3800IAA5CU</v>
          </cell>
          <cell r="AD354" t="str">
            <v>ZVMI</v>
          </cell>
          <cell r="AN354">
            <v>420</v>
          </cell>
          <cell r="AP354">
            <v>36.11</v>
          </cell>
        </row>
        <row r="355">
          <cell r="O355" t="str">
            <v>DELL GRANDPARENT</v>
          </cell>
          <cell r="Q355" t="str">
            <v>ADO3800IAA5CU</v>
          </cell>
          <cell r="AD355" t="str">
            <v>ZVMI</v>
          </cell>
          <cell r="AN355">
            <v>60</v>
          </cell>
          <cell r="AP355">
            <v>36.11</v>
          </cell>
        </row>
        <row r="356">
          <cell r="O356" t="str">
            <v>DELL GRANDPARENT</v>
          </cell>
          <cell r="Q356" t="str">
            <v>ADO3800IAA5CU</v>
          </cell>
          <cell r="AD356" t="str">
            <v>ZVMI</v>
          </cell>
          <cell r="AN356">
            <v>120</v>
          </cell>
          <cell r="AP356">
            <v>36.11</v>
          </cell>
        </row>
        <row r="357">
          <cell r="O357" t="str">
            <v>DELL GRANDPARENT</v>
          </cell>
          <cell r="Q357" t="str">
            <v>ADO3800IAA5CU</v>
          </cell>
          <cell r="AD357" t="str">
            <v>ZVMI</v>
          </cell>
          <cell r="AN357">
            <v>120</v>
          </cell>
          <cell r="AP357">
            <v>36.11</v>
          </cell>
        </row>
        <row r="358">
          <cell r="O358" t="str">
            <v>DELL GRANDPARENT</v>
          </cell>
          <cell r="Q358" t="str">
            <v>ADO3800IAA5CU</v>
          </cell>
          <cell r="AD358" t="str">
            <v>ZVMI</v>
          </cell>
          <cell r="AN358">
            <v>120</v>
          </cell>
          <cell r="AP358">
            <v>36.11</v>
          </cell>
        </row>
        <row r="359">
          <cell r="O359" t="str">
            <v>DELL GRANDPARENT</v>
          </cell>
          <cell r="Q359" t="str">
            <v>ADO3800IAA5CU</v>
          </cell>
          <cell r="AD359" t="str">
            <v>ZVMI</v>
          </cell>
          <cell r="AN359">
            <v>60</v>
          </cell>
          <cell r="AP359">
            <v>36.11</v>
          </cell>
        </row>
        <row r="360">
          <cell r="O360" t="str">
            <v>DELL GRANDPARENT</v>
          </cell>
          <cell r="Q360" t="str">
            <v>ADO3800IAA5CU</v>
          </cell>
          <cell r="AD360" t="str">
            <v>ZVMI</v>
          </cell>
          <cell r="AN360">
            <v>120</v>
          </cell>
          <cell r="AP360">
            <v>36.11</v>
          </cell>
        </row>
        <row r="361">
          <cell r="O361" t="str">
            <v>DELL GRANDPARENT</v>
          </cell>
          <cell r="Q361" t="str">
            <v>ADO3800IAA5CU</v>
          </cell>
          <cell r="AD361" t="str">
            <v>ZVMI</v>
          </cell>
          <cell r="AN361">
            <v>60</v>
          </cell>
          <cell r="AP361">
            <v>36.11</v>
          </cell>
        </row>
        <row r="362">
          <cell r="O362" t="str">
            <v>DELL GRANDPARENT</v>
          </cell>
          <cell r="Q362" t="str">
            <v>ADO3800IAA5CU</v>
          </cell>
          <cell r="AD362" t="str">
            <v>ZVMI</v>
          </cell>
          <cell r="AN362">
            <v>60</v>
          </cell>
          <cell r="AP362">
            <v>36.11</v>
          </cell>
        </row>
        <row r="363">
          <cell r="O363" t="str">
            <v>DELL GRANDPARENT</v>
          </cell>
          <cell r="Q363" t="str">
            <v>ADO3800IAA5CU</v>
          </cell>
          <cell r="AD363" t="str">
            <v>ZVMI</v>
          </cell>
          <cell r="AN363">
            <v>240</v>
          </cell>
          <cell r="AP363">
            <v>36.11</v>
          </cell>
        </row>
        <row r="364">
          <cell r="O364" t="str">
            <v>DELL GRANDPARENT</v>
          </cell>
          <cell r="Q364" t="str">
            <v>ADO3800IAA5CU</v>
          </cell>
          <cell r="AD364" t="str">
            <v>ZVMI</v>
          </cell>
          <cell r="AN364">
            <v>120</v>
          </cell>
          <cell r="AP364">
            <v>36.11</v>
          </cell>
        </row>
        <row r="365">
          <cell r="O365" t="str">
            <v>DELL GRANDPARENT</v>
          </cell>
          <cell r="Q365" t="str">
            <v>ADO3800IAA5CU</v>
          </cell>
          <cell r="AD365" t="str">
            <v>ZVMI</v>
          </cell>
          <cell r="AN365">
            <v>60</v>
          </cell>
          <cell r="AP365">
            <v>36.11</v>
          </cell>
        </row>
        <row r="366">
          <cell r="O366" t="str">
            <v>DELL GRANDPARENT</v>
          </cell>
          <cell r="Q366" t="str">
            <v>ADO3800IAA5CU</v>
          </cell>
          <cell r="AD366" t="str">
            <v>ZVMI</v>
          </cell>
          <cell r="AN366">
            <v>1200</v>
          </cell>
          <cell r="AP366">
            <v>36.11</v>
          </cell>
        </row>
        <row r="367">
          <cell r="O367" t="str">
            <v>DELL GRANDPARENT</v>
          </cell>
          <cell r="Q367" t="str">
            <v>ADO3800IAA5CU</v>
          </cell>
          <cell r="AD367" t="str">
            <v>ZVMI</v>
          </cell>
          <cell r="AN367">
            <v>120</v>
          </cell>
          <cell r="AP367">
            <v>36.11</v>
          </cell>
        </row>
        <row r="368">
          <cell r="O368" t="str">
            <v>DELL GRANDPARENT</v>
          </cell>
          <cell r="Q368" t="str">
            <v>ADO3800IAA5CU</v>
          </cell>
          <cell r="AD368" t="str">
            <v>ZVMI</v>
          </cell>
          <cell r="AN368">
            <v>120</v>
          </cell>
          <cell r="AP368">
            <v>36.11</v>
          </cell>
        </row>
        <row r="369">
          <cell r="O369" t="str">
            <v>DELL GRANDPARENT</v>
          </cell>
          <cell r="Q369" t="str">
            <v>ADO3800IAA5CU</v>
          </cell>
          <cell r="AD369" t="str">
            <v>ZVMI</v>
          </cell>
          <cell r="AN369">
            <v>60</v>
          </cell>
          <cell r="AP369">
            <v>36.11</v>
          </cell>
        </row>
        <row r="370">
          <cell r="O370" t="str">
            <v>DELL GRANDPARENT</v>
          </cell>
          <cell r="Q370" t="str">
            <v>ADO3800IAA5CU</v>
          </cell>
          <cell r="AD370" t="str">
            <v>ZVMI</v>
          </cell>
          <cell r="AN370">
            <v>300</v>
          </cell>
          <cell r="AP370">
            <v>36.11</v>
          </cell>
        </row>
        <row r="371">
          <cell r="O371" t="str">
            <v>DELL GRANDPARENT</v>
          </cell>
          <cell r="Q371" t="str">
            <v>ADO3800IAA5CU</v>
          </cell>
          <cell r="AD371" t="str">
            <v>RE</v>
          </cell>
          <cell r="AN371">
            <v>-4</v>
          </cell>
          <cell r="AP371">
            <v>36.11</v>
          </cell>
        </row>
        <row r="372">
          <cell r="O372" t="str">
            <v>DELL GRANDPARENT</v>
          </cell>
          <cell r="Q372" t="str">
            <v>ADO3800IAA5CU</v>
          </cell>
          <cell r="AD372" t="str">
            <v>RE</v>
          </cell>
          <cell r="AN372">
            <v>-5</v>
          </cell>
          <cell r="AP372">
            <v>36.11</v>
          </cell>
        </row>
        <row r="373">
          <cell r="O373" t="str">
            <v>DELL GRANDPARENT</v>
          </cell>
          <cell r="Q373" t="str">
            <v>ADO3800IAA5CU</v>
          </cell>
          <cell r="AD373" t="str">
            <v>RE</v>
          </cell>
          <cell r="AN373">
            <v>-3</v>
          </cell>
          <cell r="AP373">
            <v>36.11</v>
          </cell>
        </row>
        <row r="374">
          <cell r="O374" t="str">
            <v>DELL GRANDPARENT</v>
          </cell>
          <cell r="Q374" t="str">
            <v>ADO4800IAA5DD</v>
          </cell>
          <cell r="AD374" t="str">
            <v>ZVMI</v>
          </cell>
          <cell r="AN374">
            <v>60</v>
          </cell>
          <cell r="AP374">
            <v>57.11</v>
          </cell>
        </row>
        <row r="375">
          <cell r="O375" t="str">
            <v>DELL GRANDPARENT</v>
          </cell>
          <cell r="Q375" t="str">
            <v>ADO4800IAA5DD</v>
          </cell>
          <cell r="AD375" t="str">
            <v>ZVMI</v>
          </cell>
          <cell r="AN375">
            <v>180</v>
          </cell>
          <cell r="AP375">
            <v>57.11</v>
          </cell>
        </row>
        <row r="376">
          <cell r="O376" t="str">
            <v>DELL GRANDPARENT</v>
          </cell>
          <cell r="Q376" t="str">
            <v>ADO4800IAA5DD</v>
          </cell>
          <cell r="AD376" t="str">
            <v>ZVMI</v>
          </cell>
          <cell r="AN376">
            <v>240</v>
          </cell>
          <cell r="AP376">
            <v>57.11</v>
          </cell>
        </row>
        <row r="377">
          <cell r="O377" t="str">
            <v>DELL GRANDPARENT</v>
          </cell>
          <cell r="Q377" t="str">
            <v>ADO4800IAA5DD</v>
          </cell>
          <cell r="AD377" t="str">
            <v>ZVMI</v>
          </cell>
          <cell r="AN377">
            <v>60</v>
          </cell>
          <cell r="AP377">
            <v>57.11</v>
          </cell>
        </row>
        <row r="378">
          <cell r="O378" t="str">
            <v>DELL GRANDPARENT</v>
          </cell>
          <cell r="Q378" t="str">
            <v>ADO4800IAA5DD</v>
          </cell>
          <cell r="AD378" t="str">
            <v>ZVMI</v>
          </cell>
          <cell r="AN378">
            <v>120</v>
          </cell>
          <cell r="AP378">
            <v>57.11</v>
          </cell>
        </row>
        <row r="379">
          <cell r="O379" t="str">
            <v>DELL GRANDPARENT</v>
          </cell>
          <cell r="Q379" t="str">
            <v>ADO4800IAA5DD</v>
          </cell>
          <cell r="AD379" t="str">
            <v>ZVMI</v>
          </cell>
          <cell r="AN379">
            <v>60</v>
          </cell>
          <cell r="AP379">
            <v>57.11</v>
          </cell>
        </row>
        <row r="380">
          <cell r="O380" t="str">
            <v>DELL GRANDPARENT</v>
          </cell>
          <cell r="Q380" t="str">
            <v>ADO4800IAA5DD</v>
          </cell>
          <cell r="AD380" t="str">
            <v>ZVMI</v>
          </cell>
          <cell r="AN380">
            <v>60</v>
          </cell>
          <cell r="AP380">
            <v>57.11</v>
          </cell>
        </row>
        <row r="381">
          <cell r="O381" t="str">
            <v>DELL GRANDPARENT</v>
          </cell>
          <cell r="Q381" t="str">
            <v>ADO4800IAA5DD</v>
          </cell>
          <cell r="AD381" t="str">
            <v>ZVMI</v>
          </cell>
          <cell r="AN381">
            <v>60</v>
          </cell>
          <cell r="AP381">
            <v>57.11</v>
          </cell>
        </row>
        <row r="382">
          <cell r="O382" t="str">
            <v>DELL GRANDPARENT</v>
          </cell>
          <cell r="Q382" t="str">
            <v>ADO4800IAA5DD</v>
          </cell>
          <cell r="AD382" t="str">
            <v>ZVMI</v>
          </cell>
          <cell r="AN382">
            <v>60</v>
          </cell>
          <cell r="AP382">
            <v>57.11</v>
          </cell>
        </row>
        <row r="383">
          <cell r="O383" t="str">
            <v>DELL GRANDPARENT</v>
          </cell>
          <cell r="Q383" t="str">
            <v>ADO4800IAA5DD</v>
          </cell>
          <cell r="AD383" t="str">
            <v>ZVMI</v>
          </cell>
          <cell r="AN383">
            <v>60</v>
          </cell>
          <cell r="AP383">
            <v>57.11</v>
          </cell>
        </row>
        <row r="384">
          <cell r="O384" t="str">
            <v>DELL GRANDPARENT</v>
          </cell>
          <cell r="Q384" t="str">
            <v>ADO4800IAA5DD</v>
          </cell>
          <cell r="AD384" t="str">
            <v>ZVMI</v>
          </cell>
          <cell r="AN384">
            <v>240</v>
          </cell>
          <cell r="AP384">
            <v>57.11</v>
          </cell>
        </row>
        <row r="385">
          <cell r="O385" t="str">
            <v>DELL GRANDPARENT</v>
          </cell>
          <cell r="Q385" t="str">
            <v>ADO4800IAA5DD</v>
          </cell>
          <cell r="AD385" t="str">
            <v>ZVMI</v>
          </cell>
          <cell r="AN385">
            <v>300</v>
          </cell>
          <cell r="AP385">
            <v>57.11</v>
          </cell>
        </row>
        <row r="386">
          <cell r="O386" t="str">
            <v>DELL GRANDPARENT</v>
          </cell>
          <cell r="Q386" t="str">
            <v>ADO4400IAA5DD</v>
          </cell>
          <cell r="AD386" t="str">
            <v>ZVMI</v>
          </cell>
          <cell r="AN386">
            <v>180</v>
          </cell>
          <cell r="AP386">
            <v>52.11</v>
          </cell>
        </row>
        <row r="387">
          <cell r="O387" t="str">
            <v>DELL GRANDPARENT</v>
          </cell>
          <cell r="Q387" t="str">
            <v>ADO4400IAA5DD</v>
          </cell>
          <cell r="AD387" t="str">
            <v>ZVMI</v>
          </cell>
          <cell r="AN387">
            <v>180</v>
          </cell>
          <cell r="AP387">
            <v>52.11</v>
          </cell>
        </row>
        <row r="388">
          <cell r="O388" t="str">
            <v>DELL GRANDPARENT</v>
          </cell>
          <cell r="Q388" t="str">
            <v>ADO4400IAA5DD</v>
          </cell>
          <cell r="AD388" t="str">
            <v>ZVMI</v>
          </cell>
          <cell r="AN388">
            <v>2640</v>
          </cell>
          <cell r="AP388">
            <v>52.11</v>
          </cell>
        </row>
        <row r="389">
          <cell r="O389" t="str">
            <v>DELL GRANDPARENT</v>
          </cell>
          <cell r="Q389" t="str">
            <v>ADO4400IAA5DD</v>
          </cell>
          <cell r="AD389" t="str">
            <v>ZVMI</v>
          </cell>
          <cell r="AN389">
            <v>180</v>
          </cell>
          <cell r="AP389">
            <v>52.11</v>
          </cell>
        </row>
        <row r="390">
          <cell r="O390" t="str">
            <v>DELL GRANDPARENT</v>
          </cell>
          <cell r="Q390" t="str">
            <v>ADO4400IAA5DD</v>
          </cell>
          <cell r="AD390" t="str">
            <v>ZVMI</v>
          </cell>
          <cell r="AN390">
            <v>120</v>
          </cell>
          <cell r="AP390">
            <v>52.11</v>
          </cell>
        </row>
        <row r="391">
          <cell r="O391" t="str">
            <v>DELL GRANDPARENT</v>
          </cell>
          <cell r="Q391" t="str">
            <v>ADO4400IAA5DD</v>
          </cell>
          <cell r="AD391" t="str">
            <v>ZVMI</v>
          </cell>
          <cell r="AN391">
            <v>60</v>
          </cell>
          <cell r="AP391">
            <v>52.11</v>
          </cell>
        </row>
        <row r="392">
          <cell r="O392" t="str">
            <v>DELL GRANDPARENT</v>
          </cell>
          <cell r="Q392" t="str">
            <v>ADO4400IAA5DD</v>
          </cell>
          <cell r="AD392" t="str">
            <v>ZVMI</v>
          </cell>
          <cell r="AN392">
            <v>540</v>
          </cell>
          <cell r="AP392">
            <v>52.11</v>
          </cell>
        </row>
        <row r="393">
          <cell r="O393" t="str">
            <v>DELL GRANDPARENT</v>
          </cell>
          <cell r="Q393" t="str">
            <v>ADO4000IAA5DD</v>
          </cell>
          <cell r="AD393" t="str">
            <v>ZVMI</v>
          </cell>
          <cell r="AN393">
            <v>720</v>
          </cell>
          <cell r="AP393">
            <v>36.11</v>
          </cell>
        </row>
        <row r="394">
          <cell r="O394" t="str">
            <v>DELL GRANDPARENT</v>
          </cell>
          <cell r="Q394" t="str">
            <v>ADO4000IAA5DD</v>
          </cell>
          <cell r="AD394" t="str">
            <v>ZVMI</v>
          </cell>
          <cell r="AN394">
            <v>2040</v>
          </cell>
          <cell r="AP394">
            <v>36.11</v>
          </cell>
        </row>
        <row r="395">
          <cell r="O395" t="str">
            <v>DELL GRANDPARENT</v>
          </cell>
          <cell r="Q395" t="str">
            <v>ADO4000IAA5DD</v>
          </cell>
          <cell r="AD395" t="str">
            <v>ZVMI</v>
          </cell>
          <cell r="AN395">
            <v>300</v>
          </cell>
          <cell r="AP395">
            <v>36.11</v>
          </cell>
        </row>
        <row r="396">
          <cell r="O396" t="str">
            <v>DELL GRANDPARENT</v>
          </cell>
          <cell r="Q396" t="str">
            <v>ADO4000IAA5DD</v>
          </cell>
          <cell r="AD396" t="str">
            <v>ZVMI</v>
          </cell>
          <cell r="AN396">
            <v>360</v>
          </cell>
          <cell r="AP396">
            <v>36.11</v>
          </cell>
        </row>
        <row r="397">
          <cell r="O397" t="str">
            <v>DELL GRANDPARENT</v>
          </cell>
          <cell r="Q397" t="str">
            <v>ADO4000IAA5DD</v>
          </cell>
          <cell r="AD397" t="str">
            <v>ZVMI</v>
          </cell>
          <cell r="AN397">
            <v>540</v>
          </cell>
          <cell r="AP397">
            <v>36.11</v>
          </cell>
        </row>
        <row r="398">
          <cell r="O398" t="str">
            <v>DELL GRANDPARENT</v>
          </cell>
          <cell r="Q398" t="str">
            <v>ADO4000IAA5DD</v>
          </cell>
          <cell r="AD398" t="str">
            <v>ZVMI</v>
          </cell>
          <cell r="AN398">
            <v>600</v>
          </cell>
          <cell r="AP398">
            <v>36.11</v>
          </cell>
        </row>
        <row r="399">
          <cell r="O399" t="str">
            <v>DELL GRANDPARENT</v>
          </cell>
          <cell r="Q399" t="str">
            <v>ADO4000IAA5DD</v>
          </cell>
          <cell r="AD399" t="str">
            <v>ZVMI</v>
          </cell>
          <cell r="AN399">
            <v>2040</v>
          </cell>
          <cell r="AP399">
            <v>36.11</v>
          </cell>
        </row>
        <row r="400">
          <cell r="O400" t="str">
            <v>DELL GRANDPARENT</v>
          </cell>
          <cell r="Q400" t="str">
            <v>ADO4000IAA5DD</v>
          </cell>
          <cell r="AD400" t="str">
            <v>ZVMI</v>
          </cell>
          <cell r="AN400">
            <v>1020</v>
          </cell>
          <cell r="AP400">
            <v>36.11</v>
          </cell>
        </row>
        <row r="401">
          <cell r="O401" t="str">
            <v>DELL GRANDPARENT</v>
          </cell>
          <cell r="Q401" t="str">
            <v>ADO4000IAA5DD</v>
          </cell>
          <cell r="AD401" t="str">
            <v>ZVMI</v>
          </cell>
          <cell r="AN401">
            <v>600</v>
          </cell>
          <cell r="AP401">
            <v>36.11</v>
          </cell>
        </row>
        <row r="402">
          <cell r="O402" t="str">
            <v>DELL GRANDPARENT</v>
          </cell>
          <cell r="Q402" t="str">
            <v>ADO4000IAA5DD</v>
          </cell>
          <cell r="AD402" t="str">
            <v>ZVMI</v>
          </cell>
          <cell r="AN402">
            <v>540</v>
          </cell>
          <cell r="AP402">
            <v>36.11</v>
          </cell>
        </row>
        <row r="403">
          <cell r="O403" t="str">
            <v>DELL GRANDPARENT</v>
          </cell>
          <cell r="Q403" t="str">
            <v>ADO4000IAA5DD</v>
          </cell>
          <cell r="AD403" t="str">
            <v>ZVMI</v>
          </cell>
          <cell r="AN403">
            <v>1020</v>
          </cell>
          <cell r="AP403">
            <v>36.11</v>
          </cell>
        </row>
        <row r="404">
          <cell r="O404" t="str">
            <v>DELL GRANDPARENT</v>
          </cell>
          <cell r="Q404" t="str">
            <v>ADO4000IAA5DD</v>
          </cell>
          <cell r="AD404" t="str">
            <v>ZVMI</v>
          </cell>
          <cell r="AN404">
            <v>720</v>
          </cell>
          <cell r="AP404">
            <v>36.11</v>
          </cell>
        </row>
        <row r="405">
          <cell r="O405" t="str">
            <v>DELL GRANDPARENT</v>
          </cell>
          <cell r="Q405" t="str">
            <v>ADO4000IAA5DD</v>
          </cell>
          <cell r="AD405" t="str">
            <v>ZVMI</v>
          </cell>
          <cell r="AN405">
            <v>1140</v>
          </cell>
          <cell r="AP405">
            <v>36.11</v>
          </cell>
        </row>
        <row r="406">
          <cell r="O406" t="str">
            <v>DELL GRANDPARENT</v>
          </cell>
          <cell r="Q406" t="str">
            <v>ADO4000IAA5DD</v>
          </cell>
          <cell r="AD406" t="str">
            <v>ZVMI</v>
          </cell>
          <cell r="AN406">
            <v>120</v>
          </cell>
          <cell r="AP406">
            <v>36.11</v>
          </cell>
        </row>
        <row r="407">
          <cell r="O407" t="str">
            <v>DELL GRANDPARENT</v>
          </cell>
          <cell r="Q407" t="str">
            <v>ADO4000IAA5DD</v>
          </cell>
          <cell r="AD407" t="str">
            <v>ZVMI</v>
          </cell>
          <cell r="AN407">
            <v>300</v>
          </cell>
          <cell r="AP407">
            <v>36.11</v>
          </cell>
        </row>
        <row r="408">
          <cell r="O408" t="str">
            <v>DELL GRANDPARENT</v>
          </cell>
          <cell r="Q408" t="str">
            <v>ADO4000IAA5DD</v>
          </cell>
          <cell r="AD408" t="str">
            <v>ZVMI</v>
          </cell>
          <cell r="AN408">
            <v>840</v>
          </cell>
          <cell r="AP408">
            <v>36.11</v>
          </cell>
        </row>
        <row r="409">
          <cell r="O409" t="str">
            <v>DELL GRANDPARENT</v>
          </cell>
          <cell r="Q409" t="str">
            <v>ADO4000IAA5DD</v>
          </cell>
          <cell r="AD409" t="str">
            <v>ZVMI</v>
          </cell>
          <cell r="AN409">
            <v>480</v>
          </cell>
          <cell r="AP409">
            <v>36.11</v>
          </cell>
        </row>
        <row r="410">
          <cell r="O410" t="str">
            <v>DELL GRANDPARENT</v>
          </cell>
          <cell r="Q410" t="str">
            <v>ADO4000IAA5DD</v>
          </cell>
          <cell r="AD410" t="str">
            <v>ZVMI</v>
          </cell>
          <cell r="AN410">
            <v>1920</v>
          </cell>
          <cell r="AP410">
            <v>36.11</v>
          </cell>
        </row>
        <row r="411">
          <cell r="O411" t="str">
            <v>DELL GRANDPARENT</v>
          </cell>
          <cell r="Q411" t="str">
            <v>ADO4000IAA5DD</v>
          </cell>
          <cell r="AD411" t="str">
            <v>ZVMI</v>
          </cell>
          <cell r="AN411">
            <v>1800</v>
          </cell>
          <cell r="AP411">
            <v>36.11</v>
          </cell>
        </row>
        <row r="412">
          <cell r="O412" t="str">
            <v>DELL GRANDPARENT</v>
          </cell>
          <cell r="Q412" t="str">
            <v>ADO4000IAA5DD</v>
          </cell>
          <cell r="AD412" t="str">
            <v>ZVMI</v>
          </cell>
          <cell r="AN412">
            <v>300</v>
          </cell>
          <cell r="AP412">
            <v>36.11</v>
          </cell>
        </row>
        <row r="413">
          <cell r="O413" t="str">
            <v>DELL GRANDPARENT</v>
          </cell>
          <cell r="Q413" t="str">
            <v>ADO4000IAA5DD</v>
          </cell>
          <cell r="AD413" t="str">
            <v>ZVMI</v>
          </cell>
          <cell r="AN413">
            <v>360</v>
          </cell>
          <cell r="AP413">
            <v>36.11</v>
          </cell>
        </row>
        <row r="414">
          <cell r="O414" t="str">
            <v>DELL GRANDPARENT</v>
          </cell>
          <cell r="Q414" t="str">
            <v>ADO4000IAA5DD</v>
          </cell>
          <cell r="AD414" t="str">
            <v>ZVMI</v>
          </cell>
          <cell r="AN414">
            <v>2520</v>
          </cell>
          <cell r="AP414">
            <v>36.11</v>
          </cell>
        </row>
        <row r="415">
          <cell r="O415" t="str">
            <v>DELL GRANDPARENT</v>
          </cell>
          <cell r="Q415" t="str">
            <v>ADO4000IAA5DD</v>
          </cell>
          <cell r="AD415" t="str">
            <v>ZVMI</v>
          </cell>
          <cell r="AN415">
            <v>240</v>
          </cell>
          <cell r="AP415">
            <v>36.11</v>
          </cell>
        </row>
        <row r="416">
          <cell r="O416" t="str">
            <v>DELL GRANDPARENT</v>
          </cell>
          <cell r="Q416" t="str">
            <v>ADO4000IAA5DD</v>
          </cell>
          <cell r="AD416" t="str">
            <v>ZVMI</v>
          </cell>
          <cell r="AN416">
            <v>1020</v>
          </cell>
          <cell r="AP416">
            <v>36.11</v>
          </cell>
        </row>
        <row r="417">
          <cell r="O417" t="str">
            <v>DELL GRANDPARENT</v>
          </cell>
          <cell r="Q417" t="str">
            <v>ADO4000IAA5DD</v>
          </cell>
          <cell r="AD417" t="str">
            <v>ZVMI</v>
          </cell>
          <cell r="AN417">
            <v>420</v>
          </cell>
          <cell r="AP417">
            <v>36.11</v>
          </cell>
        </row>
        <row r="418">
          <cell r="O418" t="str">
            <v>DELL GRANDPARENT</v>
          </cell>
          <cell r="Q418" t="str">
            <v>ADO4000IAA5DD</v>
          </cell>
          <cell r="AD418" t="str">
            <v>ZVMI</v>
          </cell>
          <cell r="AN418">
            <v>300</v>
          </cell>
          <cell r="AP418">
            <v>36.11</v>
          </cell>
        </row>
        <row r="419">
          <cell r="O419" t="str">
            <v>DELL GRANDPARENT</v>
          </cell>
          <cell r="Q419" t="str">
            <v>ADO4000IAA5DD</v>
          </cell>
          <cell r="AD419" t="str">
            <v>ZVMI</v>
          </cell>
          <cell r="AN419">
            <v>420</v>
          </cell>
          <cell r="AP419">
            <v>36.11</v>
          </cell>
        </row>
        <row r="420">
          <cell r="O420" t="str">
            <v>DELL GRANDPARENT</v>
          </cell>
          <cell r="Q420" t="str">
            <v>ADO4000IAA5DD</v>
          </cell>
          <cell r="AD420" t="str">
            <v>ZVMI</v>
          </cell>
          <cell r="AN420">
            <v>180</v>
          </cell>
          <cell r="AP420">
            <v>36.11</v>
          </cell>
        </row>
        <row r="421">
          <cell r="O421" t="str">
            <v>DELL GRANDPARENT</v>
          </cell>
          <cell r="Q421" t="str">
            <v>ADO4000IAA5DD</v>
          </cell>
          <cell r="AD421" t="str">
            <v>ZVMI</v>
          </cell>
          <cell r="AN421">
            <v>60</v>
          </cell>
          <cell r="AP421">
            <v>36.11</v>
          </cell>
        </row>
        <row r="422">
          <cell r="O422" t="str">
            <v>DELL GRANDPARENT</v>
          </cell>
          <cell r="Q422" t="str">
            <v>ADO4000IAA5DD</v>
          </cell>
          <cell r="AD422" t="str">
            <v>ZVMI</v>
          </cell>
          <cell r="AN422">
            <v>60</v>
          </cell>
          <cell r="AP422">
            <v>36.11</v>
          </cell>
        </row>
        <row r="423">
          <cell r="O423" t="str">
            <v>DELL GRANDPARENT</v>
          </cell>
          <cell r="Q423" t="str">
            <v>ADO4000IAA5DD</v>
          </cell>
          <cell r="AD423" t="str">
            <v>ZVMI</v>
          </cell>
          <cell r="AN423">
            <v>1200</v>
          </cell>
          <cell r="AP423">
            <v>36.11</v>
          </cell>
        </row>
        <row r="424">
          <cell r="O424" t="str">
            <v>DELL GRANDPARENT</v>
          </cell>
          <cell r="Q424" t="str">
            <v>ADO4000IAA5DD</v>
          </cell>
          <cell r="AD424" t="str">
            <v>ZVMI</v>
          </cell>
          <cell r="AN424">
            <v>60</v>
          </cell>
          <cell r="AP424">
            <v>36.11</v>
          </cell>
        </row>
        <row r="425">
          <cell r="O425" t="str">
            <v>DELL GRANDPARENT</v>
          </cell>
          <cell r="Q425" t="str">
            <v>ADO4000IAA5DD</v>
          </cell>
          <cell r="AD425" t="str">
            <v>ZVMI</v>
          </cell>
          <cell r="AN425">
            <v>420</v>
          </cell>
          <cell r="AP425">
            <v>36.11</v>
          </cell>
        </row>
        <row r="426">
          <cell r="O426" t="str">
            <v>DELL GRANDPARENT</v>
          </cell>
          <cell r="Q426" t="str">
            <v>ADO4000IAA5DD</v>
          </cell>
          <cell r="AD426" t="str">
            <v>ZVMI</v>
          </cell>
          <cell r="AN426">
            <v>240</v>
          </cell>
          <cell r="AP426">
            <v>36.11</v>
          </cell>
        </row>
        <row r="427">
          <cell r="O427" t="str">
            <v>DELL GRANDPARENT</v>
          </cell>
          <cell r="Q427" t="str">
            <v>ADO4000IAA5DD</v>
          </cell>
          <cell r="AD427" t="str">
            <v>ZVMI</v>
          </cell>
          <cell r="AN427">
            <v>60</v>
          </cell>
          <cell r="AP427">
            <v>36.11</v>
          </cell>
        </row>
        <row r="428">
          <cell r="O428" t="str">
            <v>DELL GRANDPARENT</v>
          </cell>
          <cell r="Q428" t="str">
            <v>ADO4000IAA5DD</v>
          </cell>
          <cell r="AD428" t="str">
            <v>ZVMI</v>
          </cell>
          <cell r="AN428">
            <v>120</v>
          </cell>
          <cell r="AP428">
            <v>36.11</v>
          </cell>
        </row>
        <row r="429">
          <cell r="O429" t="str">
            <v>DELL GRANDPARENT</v>
          </cell>
          <cell r="Q429" t="str">
            <v>ADO4000IAA5DD</v>
          </cell>
          <cell r="AD429" t="str">
            <v>ZVMI</v>
          </cell>
          <cell r="AN429">
            <v>1020</v>
          </cell>
          <cell r="AP429">
            <v>36.11</v>
          </cell>
        </row>
        <row r="430">
          <cell r="O430" t="str">
            <v>DELL GRANDPARENT</v>
          </cell>
          <cell r="Q430" t="str">
            <v>ADO4000IAA5DD</v>
          </cell>
          <cell r="AD430" t="str">
            <v>ZVMI</v>
          </cell>
          <cell r="AN430">
            <v>840</v>
          </cell>
          <cell r="AP430">
            <v>36.11</v>
          </cell>
        </row>
        <row r="431">
          <cell r="O431" t="str">
            <v>DELL GRANDPARENT</v>
          </cell>
          <cell r="Q431" t="str">
            <v>ADO4000IAA5DD</v>
          </cell>
          <cell r="AD431" t="str">
            <v>ZVMI</v>
          </cell>
          <cell r="AN431">
            <v>780</v>
          </cell>
          <cell r="AP431">
            <v>36.11</v>
          </cell>
        </row>
        <row r="432">
          <cell r="O432" t="str">
            <v>DELL GRANDPARENT</v>
          </cell>
          <cell r="Q432" t="str">
            <v>ADO4000IAA5DD</v>
          </cell>
          <cell r="AD432" t="str">
            <v>RE</v>
          </cell>
          <cell r="AN432">
            <v>-1</v>
          </cell>
          <cell r="AP432">
            <v>36.11</v>
          </cell>
        </row>
        <row r="433">
          <cell r="O433" t="str">
            <v>DELL GRANDPARENT</v>
          </cell>
          <cell r="Q433" t="str">
            <v>ADO4000IAA5DD</v>
          </cell>
          <cell r="AD433" t="str">
            <v>RE</v>
          </cell>
          <cell r="AN433">
            <v>-2</v>
          </cell>
          <cell r="AP433">
            <v>36.11</v>
          </cell>
        </row>
        <row r="434">
          <cell r="O434" t="str">
            <v>DELL GRANDPARENT</v>
          </cell>
          <cell r="Q434" t="str">
            <v>ADO5000IAA5DO</v>
          </cell>
          <cell r="AD434" t="str">
            <v>ZVMI</v>
          </cell>
          <cell r="AN434">
            <v>240</v>
          </cell>
          <cell r="AP434">
            <v>62.61</v>
          </cell>
        </row>
        <row r="435">
          <cell r="O435" t="str">
            <v>DELL GRANDPARENT</v>
          </cell>
          <cell r="Q435" t="str">
            <v>ADO5000IAA5DO</v>
          </cell>
          <cell r="AD435" t="str">
            <v>ZVMI</v>
          </cell>
          <cell r="AN435">
            <v>180</v>
          </cell>
          <cell r="AP435">
            <v>62.61</v>
          </cell>
        </row>
        <row r="436">
          <cell r="O436" t="str">
            <v>DELL GRANDPARENT</v>
          </cell>
          <cell r="Q436" t="str">
            <v>ADO5000IAA5DO</v>
          </cell>
          <cell r="AD436" t="str">
            <v>ZVMI</v>
          </cell>
          <cell r="AN436">
            <v>420</v>
          </cell>
          <cell r="AP436">
            <v>62.61</v>
          </cell>
        </row>
        <row r="437">
          <cell r="O437" t="str">
            <v>DELL GRANDPARENT</v>
          </cell>
          <cell r="Q437" t="str">
            <v>ADO5000IAA5DO</v>
          </cell>
          <cell r="AD437" t="str">
            <v>ZVMI</v>
          </cell>
          <cell r="AN437">
            <v>1200</v>
          </cell>
          <cell r="AP437">
            <v>62.61</v>
          </cell>
        </row>
        <row r="438">
          <cell r="O438" t="str">
            <v>DELL GRANDPARENT</v>
          </cell>
          <cell r="Q438" t="str">
            <v>ADO5000IAA5DO</v>
          </cell>
          <cell r="AD438" t="str">
            <v>ZVMI</v>
          </cell>
          <cell r="AN438">
            <v>300</v>
          </cell>
          <cell r="AP438">
            <v>62.61</v>
          </cell>
        </row>
        <row r="439">
          <cell r="O439" t="str">
            <v>DELL GRANDPARENT</v>
          </cell>
          <cell r="Q439" t="str">
            <v>ADO5000IAA5DO</v>
          </cell>
          <cell r="AD439" t="str">
            <v>ZVMI</v>
          </cell>
          <cell r="AN439">
            <v>240</v>
          </cell>
          <cell r="AP439">
            <v>62.61</v>
          </cell>
        </row>
        <row r="440">
          <cell r="O440" t="str">
            <v>DELL GRANDPARENT</v>
          </cell>
          <cell r="Q440" t="str">
            <v>ADO5000IAA5DO</v>
          </cell>
          <cell r="AD440" t="str">
            <v>ZVMI</v>
          </cell>
          <cell r="AN440">
            <v>60</v>
          </cell>
          <cell r="AP440">
            <v>62.61</v>
          </cell>
        </row>
        <row r="441">
          <cell r="O441" t="str">
            <v>DELL GRANDPARENT</v>
          </cell>
          <cell r="Q441" t="str">
            <v>ADO5000IAA5DO</v>
          </cell>
          <cell r="AD441" t="str">
            <v>ZVMI</v>
          </cell>
          <cell r="AN441">
            <v>120</v>
          </cell>
          <cell r="AP441">
            <v>62.61</v>
          </cell>
        </row>
        <row r="442">
          <cell r="O442" t="str">
            <v>DELL GRANDPARENT</v>
          </cell>
          <cell r="Q442" t="str">
            <v>ADO5000IAA5DO</v>
          </cell>
          <cell r="AD442" t="str">
            <v>ZVMI</v>
          </cell>
          <cell r="AN442">
            <v>120</v>
          </cell>
          <cell r="AP442">
            <v>62.61</v>
          </cell>
        </row>
        <row r="443">
          <cell r="O443" t="str">
            <v>DELL GRANDPARENT</v>
          </cell>
          <cell r="Q443" t="str">
            <v>ADO5000IAA5DO</v>
          </cell>
          <cell r="AD443" t="str">
            <v>ZVMI</v>
          </cell>
          <cell r="AN443">
            <v>120</v>
          </cell>
          <cell r="AP443">
            <v>62.61</v>
          </cell>
        </row>
        <row r="444">
          <cell r="O444" t="str">
            <v>DELL GRANDPARENT</v>
          </cell>
          <cell r="Q444" t="str">
            <v>ADO5000IAA5DO</v>
          </cell>
          <cell r="AD444" t="str">
            <v>ZVMI</v>
          </cell>
          <cell r="AN444">
            <v>120</v>
          </cell>
          <cell r="AP444">
            <v>62.61</v>
          </cell>
        </row>
        <row r="445">
          <cell r="O445" t="str">
            <v>DELL GRANDPARENT</v>
          </cell>
          <cell r="Q445" t="str">
            <v>ADO5000IAA5DO</v>
          </cell>
          <cell r="AD445" t="str">
            <v>ZVMI</v>
          </cell>
          <cell r="AN445">
            <v>600</v>
          </cell>
          <cell r="AP445">
            <v>62.61</v>
          </cell>
        </row>
        <row r="446">
          <cell r="O446" t="str">
            <v>DELL GRANDPARENT</v>
          </cell>
          <cell r="Q446" t="str">
            <v>ADO5000IAA5DO</v>
          </cell>
          <cell r="AD446" t="str">
            <v>ZVMI</v>
          </cell>
          <cell r="AN446">
            <v>240</v>
          </cell>
          <cell r="AP446">
            <v>62.61</v>
          </cell>
        </row>
        <row r="447">
          <cell r="O447" t="str">
            <v>DELL GRANDPARENT</v>
          </cell>
          <cell r="Q447" t="str">
            <v>ADO5000IAA5DO</v>
          </cell>
          <cell r="AD447" t="str">
            <v>ZVMI</v>
          </cell>
          <cell r="AN447">
            <v>300</v>
          </cell>
          <cell r="AP447">
            <v>62.61</v>
          </cell>
        </row>
        <row r="448">
          <cell r="O448" t="str">
            <v>DELL GRANDPARENT</v>
          </cell>
          <cell r="Q448" t="str">
            <v>ADO5000IAA5DO</v>
          </cell>
          <cell r="AD448" t="str">
            <v>ZVMI</v>
          </cell>
          <cell r="AN448">
            <v>900</v>
          </cell>
          <cell r="AP448">
            <v>62.61</v>
          </cell>
        </row>
        <row r="449">
          <cell r="O449" t="str">
            <v>DELL GRANDPARENT</v>
          </cell>
          <cell r="Q449" t="str">
            <v>ADO5000IAA5DO</v>
          </cell>
          <cell r="AD449" t="str">
            <v>ZVMI</v>
          </cell>
          <cell r="AN449">
            <v>180</v>
          </cell>
          <cell r="AP449">
            <v>62.61</v>
          </cell>
        </row>
        <row r="450">
          <cell r="O450" t="str">
            <v>DELL GRANDPARENT</v>
          </cell>
          <cell r="Q450" t="str">
            <v>ADO5000IAA5DO</v>
          </cell>
          <cell r="AD450" t="str">
            <v>ZVMI</v>
          </cell>
          <cell r="AN450">
            <v>240</v>
          </cell>
          <cell r="AP450">
            <v>62.61</v>
          </cell>
        </row>
        <row r="451">
          <cell r="O451" t="str">
            <v>DELL GRANDPARENT</v>
          </cell>
          <cell r="Q451" t="str">
            <v>ADO5000IAA5DO</v>
          </cell>
          <cell r="AD451" t="str">
            <v>ZVMI</v>
          </cell>
          <cell r="AN451">
            <v>120</v>
          </cell>
          <cell r="AP451">
            <v>62.61</v>
          </cell>
        </row>
        <row r="452">
          <cell r="O452" t="str">
            <v>DELL GRANDPARENT</v>
          </cell>
          <cell r="Q452" t="str">
            <v>ADO5000IAA5DO</v>
          </cell>
          <cell r="AD452" t="str">
            <v>ZVMI</v>
          </cell>
          <cell r="AN452">
            <v>120</v>
          </cell>
          <cell r="AP452">
            <v>62.61</v>
          </cell>
        </row>
        <row r="453">
          <cell r="O453" t="str">
            <v>DELL GRANDPARENT</v>
          </cell>
          <cell r="Q453" t="str">
            <v>ADO5000IAA5DO</v>
          </cell>
          <cell r="AD453" t="str">
            <v>ZVMI</v>
          </cell>
          <cell r="AN453">
            <v>240</v>
          </cell>
          <cell r="AP453">
            <v>62.61</v>
          </cell>
        </row>
        <row r="454">
          <cell r="O454" t="str">
            <v>DELL GRANDPARENT</v>
          </cell>
          <cell r="Q454" t="str">
            <v>ADO5000IAA5DO</v>
          </cell>
          <cell r="AD454" t="str">
            <v>ZVMI</v>
          </cell>
          <cell r="AN454">
            <v>60</v>
          </cell>
          <cell r="AP454">
            <v>62.61</v>
          </cell>
        </row>
        <row r="455">
          <cell r="O455" t="str">
            <v>DELL GRANDPARENT</v>
          </cell>
          <cell r="Q455" t="str">
            <v>ADO5000IAA5DO</v>
          </cell>
          <cell r="AD455" t="str">
            <v>ZVMI</v>
          </cell>
          <cell r="AN455">
            <v>60</v>
          </cell>
          <cell r="AP455">
            <v>62.61</v>
          </cell>
        </row>
        <row r="456">
          <cell r="O456" t="str">
            <v>DELL GRANDPARENT</v>
          </cell>
          <cell r="Q456" t="str">
            <v>ADO5000IAA5DO</v>
          </cell>
          <cell r="AD456" t="str">
            <v>ZVMI</v>
          </cell>
          <cell r="AN456">
            <v>180</v>
          </cell>
          <cell r="AP456">
            <v>62.61</v>
          </cell>
        </row>
        <row r="457">
          <cell r="O457" t="str">
            <v>DELL GRANDPARENT</v>
          </cell>
          <cell r="Q457" t="str">
            <v>ADO5000IAA5DO</v>
          </cell>
          <cell r="AD457" t="str">
            <v>ZVMI</v>
          </cell>
          <cell r="AN457">
            <v>300</v>
          </cell>
          <cell r="AP457">
            <v>62.61</v>
          </cell>
        </row>
        <row r="458">
          <cell r="O458" t="str">
            <v>DELL GRANDPARENT</v>
          </cell>
          <cell r="Q458" t="str">
            <v>ADO5000IAA5DO</v>
          </cell>
          <cell r="AD458" t="str">
            <v>ZVMI</v>
          </cell>
          <cell r="AN458">
            <v>240</v>
          </cell>
          <cell r="AP458">
            <v>62.61</v>
          </cell>
        </row>
        <row r="459">
          <cell r="O459" t="str">
            <v>DELL GRANDPARENT</v>
          </cell>
          <cell r="Q459" t="str">
            <v>ADO5000IAA5DO</v>
          </cell>
          <cell r="AD459" t="str">
            <v>ZVMI</v>
          </cell>
          <cell r="AN459">
            <v>60</v>
          </cell>
          <cell r="AP459">
            <v>62.61</v>
          </cell>
        </row>
        <row r="460">
          <cell r="O460" t="str">
            <v>DELL GRANDPARENT</v>
          </cell>
          <cell r="Q460" t="str">
            <v>ADO5000IAA5DO</v>
          </cell>
          <cell r="AD460" t="str">
            <v>ZVMI</v>
          </cell>
          <cell r="AN460">
            <v>240</v>
          </cell>
          <cell r="AP460">
            <v>62.61</v>
          </cell>
        </row>
        <row r="461">
          <cell r="O461" t="str">
            <v>DELL GRANDPARENT</v>
          </cell>
          <cell r="Q461" t="str">
            <v>ADO5000IAA5DO</v>
          </cell>
          <cell r="AD461" t="str">
            <v>ZVMI</v>
          </cell>
          <cell r="AN461">
            <v>240</v>
          </cell>
          <cell r="AP461">
            <v>62.61</v>
          </cell>
        </row>
        <row r="462">
          <cell r="O462" t="str">
            <v>DELL GRANDPARENT</v>
          </cell>
          <cell r="Q462" t="str">
            <v>ADO5000IAA5DO</v>
          </cell>
          <cell r="AD462" t="str">
            <v>ZVMI</v>
          </cell>
          <cell r="AN462">
            <v>420</v>
          </cell>
          <cell r="AP462">
            <v>62.61</v>
          </cell>
        </row>
        <row r="463">
          <cell r="O463" t="str">
            <v>DELL GRANDPARENT</v>
          </cell>
          <cell r="Q463" t="str">
            <v>ADO5000IAA5DO</v>
          </cell>
          <cell r="AD463" t="str">
            <v>ZVMI</v>
          </cell>
          <cell r="AN463">
            <v>120</v>
          </cell>
          <cell r="AP463">
            <v>62.61</v>
          </cell>
        </row>
        <row r="464">
          <cell r="O464" t="str">
            <v>DELL GRANDPARENT</v>
          </cell>
          <cell r="Q464" t="str">
            <v>ADO5000IAA5DO</v>
          </cell>
          <cell r="AD464" t="str">
            <v>ZVMI</v>
          </cell>
          <cell r="AN464">
            <v>180</v>
          </cell>
          <cell r="AP464">
            <v>62.61</v>
          </cell>
        </row>
        <row r="465">
          <cell r="O465" t="str">
            <v>DELL GRANDPARENT</v>
          </cell>
          <cell r="Q465" t="str">
            <v>ADO5000IAA5DO</v>
          </cell>
          <cell r="AD465" t="str">
            <v>ZVMI</v>
          </cell>
          <cell r="AN465">
            <v>540</v>
          </cell>
          <cell r="AP465">
            <v>62.61</v>
          </cell>
        </row>
        <row r="466">
          <cell r="O466" t="str">
            <v>DELL GRANDPARENT</v>
          </cell>
          <cell r="Q466" t="str">
            <v>ADO5000IAA5DO</v>
          </cell>
          <cell r="AD466" t="str">
            <v>RE</v>
          </cell>
          <cell r="AN466">
            <v>-1</v>
          </cell>
          <cell r="AP466">
            <v>62.61</v>
          </cell>
        </row>
        <row r="467">
          <cell r="O467" t="str">
            <v>DELL GRANDPARENT</v>
          </cell>
          <cell r="Q467" t="str">
            <v>ADO5000IAA5DO</v>
          </cell>
          <cell r="AD467" t="str">
            <v>RE</v>
          </cell>
          <cell r="AN467">
            <v>-1</v>
          </cell>
          <cell r="AP467">
            <v>62.61</v>
          </cell>
        </row>
        <row r="468">
          <cell r="O468" t="str">
            <v>DELL GRANDPARENT</v>
          </cell>
          <cell r="Q468" t="str">
            <v>ADO5000IAA5DO</v>
          </cell>
          <cell r="AD468" t="str">
            <v>RE</v>
          </cell>
          <cell r="AN468">
            <v>-1</v>
          </cell>
          <cell r="AP468">
            <v>62.61</v>
          </cell>
        </row>
        <row r="469">
          <cell r="O469" t="str">
            <v>DELL GRANDPARENT</v>
          </cell>
          <cell r="Q469" t="str">
            <v>ADO4400IAA5DO</v>
          </cell>
          <cell r="AD469" t="str">
            <v>ZVMI</v>
          </cell>
          <cell r="AN469">
            <v>1320</v>
          </cell>
          <cell r="AP469">
            <v>52.11</v>
          </cell>
        </row>
        <row r="470">
          <cell r="O470" t="str">
            <v>DELL GRANDPARENT</v>
          </cell>
          <cell r="Q470" t="str">
            <v>ADO4400IAA5DO</v>
          </cell>
          <cell r="AD470" t="str">
            <v>ZVMI</v>
          </cell>
          <cell r="AN470">
            <v>540</v>
          </cell>
          <cell r="AP470">
            <v>52.11</v>
          </cell>
        </row>
        <row r="471">
          <cell r="O471" t="str">
            <v>DELL GRANDPARENT</v>
          </cell>
          <cell r="Q471" t="str">
            <v>ADO4400IAA5DO</v>
          </cell>
          <cell r="AD471" t="str">
            <v>ZVMI</v>
          </cell>
          <cell r="AN471">
            <v>240</v>
          </cell>
          <cell r="AP471">
            <v>52.11</v>
          </cell>
        </row>
        <row r="472">
          <cell r="O472" t="str">
            <v>DELL GRANDPARENT</v>
          </cell>
          <cell r="Q472" t="str">
            <v>ADO4400IAA5DO</v>
          </cell>
          <cell r="AD472" t="str">
            <v>ZVMI</v>
          </cell>
          <cell r="AN472">
            <v>180</v>
          </cell>
          <cell r="AP472">
            <v>52.11</v>
          </cell>
        </row>
        <row r="473">
          <cell r="O473" t="str">
            <v>DELL GRANDPARENT</v>
          </cell>
          <cell r="Q473" t="str">
            <v>ADO4400IAA5DO</v>
          </cell>
          <cell r="AD473" t="str">
            <v>ZVMI</v>
          </cell>
          <cell r="AN473">
            <v>120</v>
          </cell>
          <cell r="AP473">
            <v>52.11</v>
          </cell>
        </row>
        <row r="474">
          <cell r="O474" t="str">
            <v>DELL GRANDPARENT</v>
          </cell>
          <cell r="Q474" t="str">
            <v>ADO4400IAA5DO</v>
          </cell>
          <cell r="AD474" t="str">
            <v>ZVMI</v>
          </cell>
          <cell r="AN474">
            <v>720</v>
          </cell>
          <cell r="AP474">
            <v>52.11</v>
          </cell>
        </row>
        <row r="475">
          <cell r="O475" t="str">
            <v>DELL GRANDPARENT</v>
          </cell>
          <cell r="Q475" t="str">
            <v>ADO4400IAA5DO</v>
          </cell>
          <cell r="AD475" t="str">
            <v>ZVMI</v>
          </cell>
          <cell r="AN475">
            <v>120</v>
          </cell>
          <cell r="AP475">
            <v>52.11</v>
          </cell>
        </row>
        <row r="476">
          <cell r="O476" t="str">
            <v>DELL GRANDPARENT</v>
          </cell>
          <cell r="Q476" t="str">
            <v>ADO4400IAA5DO</v>
          </cell>
          <cell r="AD476" t="str">
            <v>ZVMI</v>
          </cell>
          <cell r="AN476">
            <v>180</v>
          </cell>
          <cell r="AP476">
            <v>52.11</v>
          </cell>
        </row>
        <row r="477">
          <cell r="O477" t="str">
            <v>DELL GRANDPARENT</v>
          </cell>
          <cell r="Q477" t="str">
            <v>ADO4400IAA5DO</v>
          </cell>
          <cell r="AD477" t="str">
            <v>ZVMI</v>
          </cell>
          <cell r="AN477">
            <v>60</v>
          </cell>
          <cell r="AP477">
            <v>52.11</v>
          </cell>
        </row>
        <row r="478">
          <cell r="O478" t="str">
            <v>DELL GRANDPARENT</v>
          </cell>
          <cell r="Q478" t="str">
            <v>ADO4400IAA5DO</v>
          </cell>
          <cell r="AD478" t="str">
            <v>ZVMI</v>
          </cell>
          <cell r="AN478">
            <v>120</v>
          </cell>
          <cell r="AP478">
            <v>52.11</v>
          </cell>
        </row>
        <row r="479">
          <cell r="O479" t="str">
            <v>DELL GRANDPARENT</v>
          </cell>
          <cell r="Q479" t="str">
            <v>ADO4400IAA5DO</v>
          </cell>
          <cell r="AD479" t="str">
            <v>ZVMI</v>
          </cell>
          <cell r="AN479">
            <v>240</v>
          </cell>
          <cell r="AP479">
            <v>52.11</v>
          </cell>
        </row>
        <row r="480">
          <cell r="O480" t="str">
            <v>DELL GRANDPARENT</v>
          </cell>
          <cell r="Q480" t="str">
            <v>ADO4400IAA5DO</v>
          </cell>
          <cell r="AD480" t="str">
            <v>ZVMI</v>
          </cell>
          <cell r="AN480">
            <v>120</v>
          </cell>
          <cell r="AP480">
            <v>52.11</v>
          </cell>
        </row>
        <row r="481">
          <cell r="O481" t="str">
            <v>DELL GRANDPARENT</v>
          </cell>
          <cell r="Q481" t="str">
            <v>ADO4400IAA5DO</v>
          </cell>
          <cell r="AD481" t="str">
            <v>ZVMI</v>
          </cell>
          <cell r="AN481">
            <v>5040</v>
          </cell>
          <cell r="AP481">
            <v>52.11</v>
          </cell>
        </row>
        <row r="482">
          <cell r="O482" t="str">
            <v>DELL GRANDPARENT</v>
          </cell>
          <cell r="Q482" t="str">
            <v>ADO4400IAA5DO</v>
          </cell>
          <cell r="AD482" t="str">
            <v>RE</v>
          </cell>
          <cell r="AN482">
            <v>-1</v>
          </cell>
          <cell r="AP482">
            <v>52.11</v>
          </cell>
        </row>
        <row r="483">
          <cell r="O483" t="str">
            <v>DELL GRANDPARENT</v>
          </cell>
          <cell r="Q483" t="str">
            <v>ADO4400IAA5DO</v>
          </cell>
          <cell r="AD483" t="str">
            <v>RE</v>
          </cell>
          <cell r="AN483">
            <v>-1</v>
          </cell>
          <cell r="AP483">
            <v>52.11</v>
          </cell>
        </row>
        <row r="484">
          <cell r="O484" t="str">
            <v>DELL GRANDPARENT</v>
          </cell>
          <cell r="Q484" t="str">
            <v>ADA4200IAA5CU</v>
          </cell>
          <cell r="AD484" t="str">
            <v>RE</v>
          </cell>
          <cell r="AN484">
            <v>-1</v>
          </cell>
          <cell r="AP484">
            <v>46.11</v>
          </cell>
        </row>
        <row r="485">
          <cell r="O485" t="str">
            <v>DELL GRANDPARENT</v>
          </cell>
          <cell r="Q485" t="str">
            <v>ADO3800IAA5CU</v>
          </cell>
          <cell r="AD485" t="str">
            <v>ZVMI</v>
          </cell>
          <cell r="AN485">
            <v>3600</v>
          </cell>
          <cell r="AP485">
            <v>36.11</v>
          </cell>
        </row>
        <row r="486">
          <cell r="O486" t="str">
            <v>DELL GRANDPARENT</v>
          </cell>
          <cell r="Q486" t="str">
            <v>ADO3800IAA5CU</v>
          </cell>
          <cell r="AD486" t="str">
            <v>ZVMI</v>
          </cell>
          <cell r="AN486">
            <v>60</v>
          </cell>
          <cell r="AP486">
            <v>36.11</v>
          </cell>
        </row>
        <row r="487">
          <cell r="O487" t="str">
            <v>DELL GRANDPARENT</v>
          </cell>
          <cell r="Q487" t="str">
            <v>ADO3800IAA5CU</v>
          </cell>
          <cell r="AD487" t="str">
            <v>RE</v>
          </cell>
          <cell r="AN487">
            <v>-127</v>
          </cell>
          <cell r="AP487">
            <v>41.11</v>
          </cell>
        </row>
        <row r="488">
          <cell r="O488" t="str">
            <v>DELL GRANDPARENT</v>
          </cell>
          <cell r="Q488" t="str">
            <v>ADO4400IAA5DD</v>
          </cell>
          <cell r="AD488" t="str">
            <v>ZVMI</v>
          </cell>
          <cell r="AN488">
            <v>60</v>
          </cell>
          <cell r="AP488">
            <v>52.11</v>
          </cell>
        </row>
        <row r="489">
          <cell r="O489" t="str">
            <v>DELL GRANDPARENT</v>
          </cell>
          <cell r="Q489" t="str">
            <v>ADO4400IAA5DD</v>
          </cell>
          <cell r="AD489" t="str">
            <v>ZVMI</v>
          </cell>
          <cell r="AN489">
            <v>60</v>
          </cell>
          <cell r="AP489">
            <v>52.11</v>
          </cell>
        </row>
        <row r="490">
          <cell r="O490" t="str">
            <v>DELL GRANDPARENT</v>
          </cell>
          <cell r="Q490" t="str">
            <v>ADO4400IAA5DD</v>
          </cell>
          <cell r="AD490" t="str">
            <v>ZVMI</v>
          </cell>
          <cell r="AN490">
            <v>60</v>
          </cell>
          <cell r="AP490">
            <v>52.11</v>
          </cell>
        </row>
        <row r="491">
          <cell r="O491" t="str">
            <v>DELL GRANDPARENT</v>
          </cell>
          <cell r="Q491" t="str">
            <v>ADO4400IAA5DD</v>
          </cell>
          <cell r="AD491" t="str">
            <v>ZVMI</v>
          </cell>
          <cell r="AN491">
            <v>60</v>
          </cell>
          <cell r="AP491">
            <v>52.11</v>
          </cell>
        </row>
        <row r="492">
          <cell r="O492" t="str">
            <v>DELL GRANDPARENT</v>
          </cell>
          <cell r="Q492" t="str">
            <v>ADO4000IAA5DD</v>
          </cell>
          <cell r="AD492" t="str">
            <v>ZVMI</v>
          </cell>
          <cell r="AN492">
            <v>720</v>
          </cell>
          <cell r="AP492">
            <v>36.11</v>
          </cell>
        </row>
        <row r="493">
          <cell r="O493" t="str">
            <v>DELL GRANDPARENT</v>
          </cell>
          <cell r="Q493" t="str">
            <v>ADO4000IAA5DD</v>
          </cell>
          <cell r="AD493" t="str">
            <v>ZVMI</v>
          </cell>
          <cell r="AN493">
            <v>1020</v>
          </cell>
          <cell r="AP493">
            <v>36.11</v>
          </cell>
        </row>
        <row r="494">
          <cell r="O494" t="str">
            <v>DELL GRANDPARENT</v>
          </cell>
          <cell r="Q494" t="str">
            <v>ADO4000IAA5DD</v>
          </cell>
          <cell r="AD494" t="str">
            <v>ZVMI</v>
          </cell>
          <cell r="AN494">
            <v>660</v>
          </cell>
          <cell r="AP494">
            <v>36.11</v>
          </cell>
        </row>
        <row r="495">
          <cell r="O495" t="str">
            <v>DELL GRANDPARENT</v>
          </cell>
          <cell r="Q495" t="str">
            <v>ADO4000IAA5DD</v>
          </cell>
          <cell r="AD495" t="str">
            <v>ZVMI</v>
          </cell>
          <cell r="AN495">
            <v>840</v>
          </cell>
          <cell r="AP495">
            <v>36.11</v>
          </cell>
        </row>
        <row r="496">
          <cell r="O496" t="str">
            <v>DELL GRANDPARENT</v>
          </cell>
          <cell r="Q496" t="str">
            <v>ADO4000IAA5DD</v>
          </cell>
          <cell r="AD496" t="str">
            <v>ZVMI</v>
          </cell>
          <cell r="AN496">
            <v>960</v>
          </cell>
          <cell r="AP496">
            <v>36.11</v>
          </cell>
        </row>
        <row r="497">
          <cell r="O497" t="str">
            <v>DELL GRANDPARENT</v>
          </cell>
          <cell r="Q497" t="str">
            <v>ADO4000IAA5DD</v>
          </cell>
          <cell r="AD497" t="str">
            <v>ZVMI</v>
          </cell>
          <cell r="AN497">
            <v>840</v>
          </cell>
          <cell r="AP497">
            <v>36.11</v>
          </cell>
        </row>
        <row r="498">
          <cell r="O498" t="str">
            <v>DELL GRANDPARENT</v>
          </cell>
          <cell r="Q498" t="str">
            <v>ADO4000IAA5DD</v>
          </cell>
          <cell r="AD498" t="str">
            <v>ZVMI</v>
          </cell>
          <cell r="AN498">
            <v>1140</v>
          </cell>
          <cell r="AP498">
            <v>36.11</v>
          </cell>
        </row>
        <row r="499">
          <cell r="O499" t="str">
            <v>DELL GRANDPARENT</v>
          </cell>
          <cell r="Q499" t="str">
            <v>ADO4000IAA5DD</v>
          </cell>
          <cell r="AD499" t="str">
            <v>ZVMI</v>
          </cell>
          <cell r="AN499">
            <v>600</v>
          </cell>
          <cell r="AP499">
            <v>36.11</v>
          </cell>
        </row>
        <row r="500">
          <cell r="O500" t="str">
            <v>DELL GRANDPARENT</v>
          </cell>
          <cell r="Q500" t="str">
            <v>ADO4000IAA5DD</v>
          </cell>
          <cell r="AD500" t="str">
            <v>ZVMI</v>
          </cell>
          <cell r="AN500">
            <v>600</v>
          </cell>
          <cell r="AP500">
            <v>36.11</v>
          </cell>
        </row>
        <row r="501">
          <cell r="O501" t="str">
            <v>DELL GRANDPARENT</v>
          </cell>
          <cell r="Q501" t="str">
            <v>ADO4000IAA5DD</v>
          </cell>
          <cell r="AD501" t="str">
            <v>ZVMI</v>
          </cell>
          <cell r="AN501">
            <v>600</v>
          </cell>
          <cell r="AP501">
            <v>36.11</v>
          </cell>
        </row>
        <row r="502">
          <cell r="O502" t="str">
            <v>DELL GRANDPARENT</v>
          </cell>
          <cell r="Q502" t="str">
            <v>ADO4000IAA5DD</v>
          </cell>
          <cell r="AD502" t="str">
            <v>ZVMI</v>
          </cell>
          <cell r="AN502">
            <v>720</v>
          </cell>
          <cell r="AP502">
            <v>36.11</v>
          </cell>
        </row>
        <row r="503">
          <cell r="O503" t="str">
            <v>DELL GRANDPARENT</v>
          </cell>
          <cell r="Q503" t="str">
            <v>ADO4000IAA5DD</v>
          </cell>
          <cell r="AD503" t="str">
            <v>ZVMI</v>
          </cell>
          <cell r="AN503">
            <v>420</v>
          </cell>
          <cell r="AP503">
            <v>36.11</v>
          </cell>
        </row>
        <row r="504">
          <cell r="O504" t="str">
            <v>DELL GRANDPARENT</v>
          </cell>
          <cell r="Q504" t="str">
            <v>ADO4000IAA5DD</v>
          </cell>
          <cell r="AD504" t="str">
            <v>ZVMI</v>
          </cell>
          <cell r="AN504">
            <v>300</v>
          </cell>
          <cell r="AP504">
            <v>36.11</v>
          </cell>
        </row>
        <row r="505">
          <cell r="O505" t="str">
            <v>DELL GRANDPARENT</v>
          </cell>
          <cell r="Q505" t="str">
            <v>ADO4000IAA5DD</v>
          </cell>
          <cell r="AD505" t="str">
            <v>ZVMI</v>
          </cell>
          <cell r="AN505">
            <v>420</v>
          </cell>
          <cell r="AP505">
            <v>36.11</v>
          </cell>
        </row>
        <row r="506">
          <cell r="O506" t="str">
            <v>DELL GRANDPARENT</v>
          </cell>
          <cell r="Q506" t="str">
            <v>ADO4000IAA5DD</v>
          </cell>
          <cell r="AD506" t="str">
            <v>ZVMI</v>
          </cell>
          <cell r="AN506">
            <v>360</v>
          </cell>
          <cell r="AP506">
            <v>36.11</v>
          </cell>
        </row>
        <row r="507">
          <cell r="O507" t="str">
            <v>DELL GRANDPARENT</v>
          </cell>
          <cell r="Q507" t="str">
            <v>ADO4000IAA5DD</v>
          </cell>
          <cell r="AD507" t="str">
            <v>ZVMI</v>
          </cell>
          <cell r="AN507">
            <v>240</v>
          </cell>
          <cell r="AP507">
            <v>36.11</v>
          </cell>
        </row>
        <row r="508">
          <cell r="O508" t="str">
            <v>DELL GRANDPARENT</v>
          </cell>
          <cell r="Q508" t="str">
            <v>ADO4000IAA5DD</v>
          </cell>
          <cell r="AD508" t="str">
            <v>ZVMI</v>
          </cell>
          <cell r="AN508">
            <v>420</v>
          </cell>
          <cell r="AP508">
            <v>36.11</v>
          </cell>
        </row>
        <row r="509">
          <cell r="O509" t="str">
            <v>DELL GRANDPARENT</v>
          </cell>
          <cell r="Q509" t="str">
            <v>ADO4000IAA5DD</v>
          </cell>
          <cell r="AD509" t="str">
            <v>ZVMI</v>
          </cell>
          <cell r="AN509">
            <v>540</v>
          </cell>
          <cell r="AP509">
            <v>36.11</v>
          </cell>
        </row>
        <row r="510">
          <cell r="O510" t="str">
            <v>DELL GRANDPARENT</v>
          </cell>
          <cell r="Q510" t="str">
            <v>ADO4000IAA5DD</v>
          </cell>
          <cell r="AD510" t="str">
            <v>ZVMI</v>
          </cell>
          <cell r="AN510">
            <v>600</v>
          </cell>
          <cell r="AP510">
            <v>36.11</v>
          </cell>
        </row>
        <row r="511">
          <cell r="O511" t="str">
            <v>DELL GRANDPARENT</v>
          </cell>
          <cell r="Q511" t="str">
            <v>ADO4000IAA5DD</v>
          </cell>
          <cell r="AD511" t="str">
            <v>ZVMI</v>
          </cell>
          <cell r="AN511">
            <v>840</v>
          </cell>
          <cell r="AP511">
            <v>36.11</v>
          </cell>
        </row>
        <row r="512">
          <cell r="O512" t="str">
            <v>DELL GRANDPARENT</v>
          </cell>
          <cell r="Q512" t="str">
            <v>ADO4000IAA5DD</v>
          </cell>
          <cell r="AD512" t="str">
            <v>ZVMI</v>
          </cell>
          <cell r="AN512">
            <v>360</v>
          </cell>
          <cell r="AP512">
            <v>36.11</v>
          </cell>
        </row>
        <row r="513">
          <cell r="O513" t="str">
            <v>DELL GRANDPARENT</v>
          </cell>
          <cell r="Q513" t="str">
            <v>ADO4000IAA5DD</v>
          </cell>
          <cell r="AD513" t="str">
            <v>ZVMI</v>
          </cell>
          <cell r="AN513">
            <v>540</v>
          </cell>
          <cell r="AP513">
            <v>36.11</v>
          </cell>
        </row>
        <row r="514">
          <cell r="O514" t="str">
            <v>DELL GRANDPARENT</v>
          </cell>
          <cell r="Q514" t="str">
            <v>ADO4000IAA5DD</v>
          </cell>
          <cell r="AD514" t="str">
            <v>ZVMI</v>
          </cell>
          <cell r="AN514">
            <v>420</v>
          </cell>
          <cell r="AP514">
            <v>36.11</v>
          </cell>
        </row>
        <row r="515">
          <cell r="O515" t="str">
            <v>DELL GRANDPARENT</v>
          </cell>
          <cell r="Q515" t="str">
            <v>ADO4000IAA5DD</v>
          </cell>
          <cell r="AD515" t="str">
            <v>ZVMI</v>
          </cell>
          <cell r="AN515">
            <v>360</v>
          </cell>
          <cell r="AP515">
            <v>36.11</v>
          </cell>
        </row>
        <row r="516">
          <cell r="O516" t="str">
            <v>DELL GRANDPARENT</v>
          </cell>
          <cell r="Q516" t="str">
            <v>ADO4000IAA5DD</v>
          </cell>
          <cell r="AD516" t="str">
            <v>ZVMI</v>
          </cell>
          <cell r="AN516">
            <v>660</v>
          </cell>
          <cell r="AP516">
            <v>36.11</v>
          </cell>
        </row>
        <row r="517">
          <cell r="O517" t="str">
            <v>DELL GRANDPARENT</v>
          </cell>
          <cell r="Q517" t="str">
            <v>ADO4000IAA5DD</v>
          </cell>
          <cell r="AD517" t="str">
            <v>ZVMI</v>
          </cell>
          <cell r="AN517">
            <v>960</v>
          </cell>
          <cell r="AP517">
            <v>36.11</v>
          </cell>
        </row>
        <row r="518">
          <cell r="O518" t="str">
            <v>DELL GRANDPARENT</v>
          </cell>
          <cell r="Q518" t="str">
            <v>ADO4000IAA5DD</v>
          </cell>
          <cell r="AD518" t="str">
            <v>ZVMI</v>
          </cell>
          <cell r="AN518">
            <v>960</v>
          </cell>
          <cell r="AP518">
            <v>36.11</v>
          </cell>
        </row>
        <row r="519">
          <cell r="O519" t="str">
            <v>DELL GRANDPARENT</v>
          </cell>
          <cell r="Q519" t="str">
            <v>ADO4000IAA5DD</v>
          </cell>
          <cell r="AD519" t="str">
            <v>ZVMI</v>
          </cell>
          <cell r="AN519">
            <v>1440</v>
          </cell>
          <cell r="AP519">
            <v>36.11</v>
          </cell>
        </row>
        <row r="520">
          <cell r="O520" t="str">
            <v>DELL GRANDPARENT</v>
          </cell>
          <cell r="Q520" t="str">
            <v>ADO4000IAA5DD</v>
          </cell>
          <cell r="AD520" t="str">
            <v>ZVMI</v>
          </cell>
          <cell r="AN520">
            <v>360</v>
          </cell>
          <cell r="AP520">
            <v>36.11</v>
          </cell>
        </row>
        <row r="521">
          <cell r="O521" t="str">
            <v>DELL GRANDPARENT</v>
          </cell>
          <cell r="Q521" t="str">
            <v>ADO4000IAA5DD</v>
          </cell>
          <cell r="AD521" t="str">
            <v>ZVMI</v>
          </cell>
          <cell r="AN521">
            <v>300</v>
          </cell>
          <cell r="AP521">
            <v>36.11</v>
          </cell>
        </row>
        <row r="522">
          <cell r="O522" t="str">
            <v>DELL GRANDPARENT</v>
          </cell>
          <cell r="Q522" t="str">
            <v>ADO4000IAA5DD</v>
          </cell>
          <cell r="AD522" t="str">
            <v>ZVMI</v>
          </cell>
          <cell r="AN522">
            <v>360</v>
          </cell>
          <cell r="AP522">
            <v>36.11</v>
          </cell>
        </row>
        <row r="523">
          <cell r="O523" t="str">
            <v>DELL GRANDPARENT</v>
          </cell>
          <cell r="Q523" t="str">
            <v>ADO4000IAA5DD</v>
          </cell>
          <cell r="AD523" t="str">
            <v>ZVMI</v>
          </cell>
          <cell r="AN523">
            <v>300</v>
          </cell>
          <cell r="AP523">
            <v>36.11</v>
          </cell>
        </row>
        <row r="524">
          <cell r="O524" t="str">
            <v>DELL GRANDPARENT</v>
          </cell>
          <cell r="Q524" t="str">
            <v>ADO4000IAA5DD</v>
          </cell>
          <cell r="AD524" t="str">
            <v>ZVMI</v>
          </cell>
          <cell r="AN524">
            <v>300</v>
          </cell>
          <cell r="AP524">
            <v>36.11</v>
          </cell>
        </row>
        <row r="525">
          <cell r="O525" t="str">
            <v>DELL GRANDPARENT</v>
          </cell>
          <cell r="Q525" t="str">
            <v>ADO4000IAA5DD</v>
          </cell>
          <cell r="AD525" t="str">
            <v>ZVMI</v>
          </cell>
          <cell r="AN525">
            <v>420</v>
          </cell>
          <cell r="AP525">
            <v>36.11</v>
          </cell>
        </row>
        <row r="526">
          <cell r="O526" t="str">
            <v>DELL GRANDPARENT</v>
          </cell>
          <cell r="Q526" t="str">
            <v>ADO4000IAA5DD</v>
          </cell>
          <cell r="AD526" t="str">
            <v>ZVMI</v>
          </cell>
          <cell r="AN526">
            <v>360</v>
          </cell>
          <cell r="AP526">
            <v>36.11</v>
          </cell>
        </row>
        <row r="527">
          <cell r="O527" t="str">
            <v>DELL GRANDPARENT</v>
          </cell>
          <cell r="Q527" t="str">
            <v>ADO4000IAA5DD</v>
          </cell>
          <cell r="AD527" t="str">
            <v>ZVMI</v>
          </cell>
          <cell r="AN527">
            <v>540</v>
          </cell>
          <cell r="AP527">
            <v>36.11</v>
          </cell>
        </row>
        <row r="528">
          <cell r="O528" t="str">
            <v>DELL GRANDPARENT</v>
          </cell>
          <cell r="Q528" t="str">
            <v>ADO4000IAA5DD</v>
          </cell>
          <cell r="AD528" t="str">
            <v>ZVMI</v>
          </cell>
          <cell r="AN528">
            <v>840</v>
          </cell>
          <cell r="AP528">
            <v>36.11</v>
          </cell>
        </row>
        <row r="529">
          <cell r="O529" t="str">
            <v>DELL GRANDPARENT</v>
          </cell>
          <cell r="Q529" t="str">
            <v>ADO4000IAA5DD</v>
          </cell>
          <cell r="AD529" t="str">
            <v>ZVMI</v>
          </cell>
          <cell r="AN529">
            <v>600</v>
          </cell>
          <cell r="AP529">
            <v>36.11</v>
          </cell>
        </row>
        <row r="530">
          <cell r="O530" t="str">
            <v>DELL GRANDPARENT</v>
          </cell>
          <cell r="Q530" t="str">
            <v>ADO4000IAA5DD</v>
          </cell>
          <cell r="AD530" t="str">
            <v>ZVMI</v>
          </cell>
          <cell r="AN530">
            <v>720</v>
          </cell>
          <cell r="AP530">
            <v>36.11</v>
          </cell>
        </row>
        <row r="531">
          <cell r="O531" t="str">
            <v>DELL GRANDPARENT</v>
          </cell>
          <cell r="Q531" t="str">
            <v>ADO4000IAA5DD</v>
          </cell>
          <cell r="AD531" t="str">
            <v>ZVMI</v>
          </cell>
          <cell r="AN531">
            <v>600</v>
          </cell>
          <cell r="AP531">
            <v>36.11</v>
          </cell>
        </row>
        <row r="532">
          <cell r="O532" t="str">
            <v>DELL GRANDPARENT</v>
          </cell>
          <cell r="Q532" t="str">
            <v>ADO4000IAA5DD</v>
          </cell>
          <cell r="AD532" t="str">
            <v>ZVMI</v>
          </cell>
          <cell r="AN532">
            <v>300</v>
          </cell>
          <cell r="AP532">
            <v>36.11</v>
          </cell>
        </row>
        <row r="533">
          <cell r="O533" t="str">
            <v>DELL GRANDPARENT</v>
          </cell>
          <cell r="Q533" t="str">
            <v>ADO4000IAA5DD</v>
          </cell>
          <cell r="AD533" t="str">
            <v>ZVMI</v>
          </cell>
          <cell r="AN533">
            <v>360</v>
          </cell>
          <cell r="AP533">
            <v>36.11</v>
          </cell>
        </row>
        <row r="534">
          <cell r="O534" t="str">
            <v>DELL GRANDPARENT</v>
          </cell>
          <cell r="Q534" t="str">
            <v>ADO4000IAA5DD</v>
          </cell>
          <cell r="AD534" t="str">
            <v>ZVMI</v>
          </cell>
          <cell r="AN534">
            <v>420</v>
          </cell>
          <cell r="AP534">
            <v>36.11</v>
          </cell>
        </row>
        <row r="535">
          <cell r="O535" t="str">
            <v>DELL GRANDPARENT</v>
          </cell>
          <cell r="Q535" t="str">
            <v>ADO4000IAA5DD</v>
          </cell>
          <cell r="AD535" t="str">
            <v>ZVMI</v>
          </cell>
          <cell r="AN535">
            <v>420</v>
          </cell>
          <cell r="AP535">
            <v>36.11</v>
          </cell>
        </row>
        <row r="536">
          <cell r="O536" t="str">
            <v>DELL GRANDPARENT</v>
          </cell>
          <cell r="Q536" t="str">
            <v>ADO4000IAA5DD</v>
          </cell>
          <cell r="AD536" t="str">
            <v>ZVMI</v>
          </cell>
          <cell r="AN536">
            <v>420</v>
          </cell>
          <cell r="AP536">
            <v>36.11</v>
          </cell>
        </row>
        <row r="537">
          <cell r="O537" t="str">
            <v>DELL GRANDPARENT</v>
          </cell>
          <cell r="Q537" t="str">
            <v>ADO4000IAA5DD</v>
          </cell>
          <cell r="AD537" t="str">
            <v>ZVMI</v>
          </cell>
          <cell r="AN537">
            <v>180</v>
          </cell>
          <cell r="AP537">
            <v>36.11</v>
          </cell>
        </row>
        <row r="538">
          <cell r="O538" t="str">
            <v>DELL GRANDPARENT</v>
          </cell>
          <cell r="Q538" t="str">
            <v>ADO4000IAA5DD</v>
          </cell>
          <cell r="AD538" t="str">
            <v>ZVMI</v>
          </cell>
          <cell r="AN538">
            <v>240</v>
          </cell>
          <cell r="AP538">
            <v>36.11</v>
          </cell>
        </row>
        <row r="539">
          <cell r="O539" t="str">
            <v>DELL GRANDPARENT</v>
          </cell>
          <cell r="Q539" t="str">
            <v>ADO4000IAA5DD</v>
          </cell>
          <cell r="AD539" t="str">
            <v>ZVMI</v>
          </cell>
          <cell r="AN539">
            <v>120</v>
          </cell>
          <cell r="AP539">
            <v>36.11</v>
          </cell>
        </row>
        <row r="540">
          <cell r="O540" t="str">
            <v>DELL GRANDPARENT</v>
          </cell>
          <cell r="Q540" t="str">
            <v>ADO4000IAA5DD</v>
          </cell>
          <cell r="AD540" t="str">
            <v>ZVMI</v>
          </cell>
          <cell r="AN540">
            <v>240</v>
          </cell>
          <cell r="AP540">
            <v>36.11</v>
          </cell>
        </row>
        <row r="541">
          <cell r="O541" t="str">
            <v>DELL GRANDPARENT</v>
          </cell>
          <cell r="Q541" t="str">
            <v>ADO4000IAA5DD</v>
          </cell>
          <cell r="AD541" t="str">
            <v>ZVMI</v>
          </cell>
          <cell r="AN541">
            <v>240</v>
          </cell>
          <cell r="AP541">
            <v>36.11</v>
          </cell>
        </row>
        <row r="542">
          <cell r="O542" t="str">
            <v>DELL GRANDPARENT</v>
          </cell>
          <cell r="Q542" t="str">
            <v>ADO4000IAA5DD</v>
          </cell>
          <cell r="AD542" t="str">
            <v>ZVMI</v>
          </cell>
          <cell r="AN542">
            <v>180</v>
          </cell>
          <cell r="AP542">
            <v>36.11</v>
          </cell>
        </row>
        <row r="543">
          <cell r="O543" t="str">
            <v>DELL GRANDPARENT</v>
          </cell>
          <cell r="Q543" t="str">
            <v>ADO4000IAA5DD</v>
          </cell>
          <cell r="AD543" t="str">
            <v>ZVMI</v>
          </cell>
          <cell r="AN543">
            <v>360</v>
          </cell>
          <cell r="AP543">
            <v>36.11</v>
          </cell>
        </row>
        <row r="544">
          <cell r="O544" t="str">
            <v>DELL GRANDPARENT</v>
          </cell>
          <cell r="Q544" t="str">
            <v>ADO4000IAA5DD</v>
          </cell>
          <cell r="AD544" t="str">
            <v>ZVMI</v>
          </cell>
          <cell r="AN544">
            <v>600</v>
          </cell>
          <cell r="AP544">
            <v>36.11</v>
          </cell>
        </row>
        <row r="545">
          <cell r="O545" t="str">
            <v>DELL GRANDPARENT</v>
          </cell>
          <cell r="Q545" t="str">
            <v>ADO4000IAA5DD</v>
          </cell>
          <cell r="AD545" t="str">
            <v>ZVMI</v>
          </cell>
          <cell r="AN545">
            <v>180</v>
          </cell>
          <cell r="AP545">
            <v>36.11</v>
          </cell>
        </row>
        <row r="546">
          <cell r="O546" t="str">
            <v>DELL GRANDPARENT</v>
          </cell>
          <cell r="Q546" t="str">
            <v>ADO4000IAA5DD</v>
          </cell>
          <cell r="AD546" t="str">
            <v>ZVMI</v>
          </cell>
          <cell r="AN546">
            <v>180</v>
          </cell>
          <cell r="AP546">
            <v>36.11</v>
          </cell>
        </row>
        <row r="547">
          <cell r="O547" t="str">
            <v>DELL GRANDPARENT</v>
          </cell>
          <cell r="Q547" t="str">
            <v>ADO4000IAA5DD</v>
          </cell>
          <cell r="AD547" t="str">
            <v>ZVMI</v>
          </cell>
          <cell r="AN547">
            <v>240</v>
          </cell>
          <cell r="AP547">
            <v>36.11</v>
          </cell>
        </row>
        <row r="548">
          <cell r="O548" t="str">
            <v>DELL GRANDPARENT</v>
          </cell>
          <cell r="Q548" t="str">
            <v>ADO4000IAA5DD</v>
          </cell>
          <cell r="AD548" t="str">
            <v>ZVMI</v>
          </cell>
          <cell r="AN548">
            <v>180</v>
          </cell>
          <cell r="AP548">
            <v>36.11</v>
          </cell>
        </row>
        <row r="549">
          <cell r="O549" t="str">
            <v>DELL GRANDPARENT</v>
          </cell>
          <cell r="Q549" t="str">
            <v>ADO4000IAA5DD</v>
          </cell>
          <cell r="AD549" t="str">
            <v>ZVMI</v>
          </cell>
          <cell r="AN549">
            <v>180</v>
          </cell>
          <cell r="AP549">
            <v>36.11</v>
          </cell>
        </row>
        <row r="550">
          <cell r="O550" t="str">
            <v>DELL GRANDPARENT</v>
          </cell>
          <cell r="Q550" t="str">
            <v>ADO4000IAA5DD</v>
          </cell>
          <cell r="AD550" t="str">
            <v>ZVMI</v>
          </cell>
          <cell r="AN550">
            <v>180</v>
          </cell>
          <cell r="AP550">
            <v>36.11</v>
          </cell>
        </row>
        <row r="551">
          <cell r="O551" t="str">
            <v>DELL GRANDPARENT</v>
          </cell>
          <cell r="Q551" t="str">
            <v>ADO4000IAA5DD</v>
          </cell>
          <cell r="AD551" t="str">
            <v>ZVMI</v>
          </cell>
          <cell r="AN551">
            <v>240</v>
          </cell>
          <cell r="AP551">
            <v>36.11</v>
          </cell>
        </row>
        <row r="552">
          <cell r="O552" t="str">
            <v>DELL GRANDPARENT</v>
          </cell>
          <cell r="Q552" t="str">
            <v>ADO4000IAA5DD</v>
          </cell>
          <cell r="AD552" t="str">
            <v>ZVMI</v>
          </cell>
          <cell r="AN552">
            <v>240</v>
          </cell>
          <cell r="AP552">
            <v>36.11</v>
          </cell>
        </row>
        <row r="553">
          <cell r="O553" t="str">
            <v>DELL GRANDPARENT</v>
          </cell>
          <cell r="Q553" t="str">
            <v>ADO4000IAA5DD</v>
          </cell>
          <cell r="AD553" t="str">
            <v>ZVMI</v>
          </cell>
          <cell r="AN553">
            <v>240</v>
          </cell>
          <cell r="AP553">
            <v>36.11</v>
          </cell>
        </row>
        <row r="554">
          <cell r="O554" t="str">
            <v>DELL GRANDPARENT</v>
          </cell>
          <cell r="Q554" t="str">
            <v>ADO4000IAA5DD</v>
          </cell>
          <cell r="AD554" t="str">
            <v>ZVMI</v>
          </cell>
          <cell r="AN554">
            <v>240</v>
          </cell>
          <cell r="AP554">
            <v>36.11</v>
          </cell>
        </row>
        <row r="555">
          <cell r="O555" t="str">
            <v>DELL GRANDPARENT</v>
          </cell>
          <cell r="Q555" t="str">
            <v>ADO4000IAA5DD</v>
          </cell>
          <cell r="AD555" t="str">
            <v>ZVMI</v>
          </cell>
          <cell r="AN555">
            <v>360</v>
          </cell>
          <cell r="AP555">
            <v>36.11</v>
          </cell>
        </row>
        <row r="556">
          <cell r="O556" t="str">
            <v>DELL GRANDPARENT</v>
          </cell>
          <cell r="Q556" t="str">
            <v>ADO4000IAA5DD</v>
          </cell>
          <cell r="AD556" t="str">
            <v>ZVMI</v>
          </cell>
          <cell r="AN556">
            <v>360</v>
          </cell>
          <cell r="AP556">
            <v>36.11</v>
          </cell>
        </row>
        <row r="557">
          <cell r="O557" t="str">
            <v>DELL GRANDPARENT</v>
          </cell>
          <cell r="Q557" t="str">
            <v>ADO4000IAA5DD</v>
          </cell>
          <cell r="AD557" t="str">
            <v>ZVMI</v>
          </cell>
          <cell r="AN557">
            <v>420</v>
          </cell>
          <cell r="AP557">
            <v>36.11</v>
          </cell>
        </row>
        <row r="558">
          <cell r="O558" t="str">
            <v>DELL GRANDPARENT</v>
          </cell>
          <cell r="Q558" t="str">
            <v>ADO4000IAA5DD</v>
          </cell>
          <cell r="AD558" t="str">
            <v>ZVMI</v>
          </cell>
          <cell r="AN558">
            <v>300</v>
          </cell>
          <cell r="AP558">
            <v>36.11</v>
          </cell>
        </row>
        <row r="559">
          <cell r="O559" t="str">
            <v>DELL GRANDPARENT</v>
          </cell>
          <cell r="Q559" t="str">
            <v>ADO4000IAA5DD</v>
          </cell>
          <cell r="AD559" t="str">
            <v>ZVMI</v>
          </cell>
          <cell r="AN559">
            <v>240</v>
          </cell>
          <cell r="AP559">
            <v>36.11</v>
          </cell>
        </row>
        <row r="560">
          <cell r="O560" t="str">
            <v>DELL GRANDPARENT</v>
          </cell>
          <cell r="Q560" t="str">
            <v>ADO4000IAA5DD</v>
          </cell>
          <cell r="AD560" t="str">
            <v>ZVMI</v>
          </cell>
          <cell r="AN560">
            <v>360</v>
          </cell>
          <cell r="AP560">
            <v>36.11</v>
          </cell>
        </row>
        <row r="561">
          <cell r="O561" t="str">
            <v>DELL GRANDPARENT</v>
          </cell>
          <cell r="Q561" t="str">
            <v>ADO4000IAA5DD</v>
          </cell>
          <cell r="AD561" t="str">
            <v>ZVMI</v>
          </cell>
          <cell r="AN561">
            <v>720</v>
          </cell>
          <cell r="AP561">
            <v>36.11</v>
          </cell>
        </row>
        <row r="562">
          <cell r="O562" t="str">
            <v>DELL GRANDPARENT</v>
          </cell>
          <cell r="Q562" t="str">
            <v>ADO4000IAA5DD</v>
          </cell>
          <cell r="AD562" t="str">
            <v>ZVMI</v>
          </cell>
          <cell r="AN562">
            <v>720</v>
          </cell>
          <cell r="AP562">
            <v>36.11</v>
          </cell>
        </row>
        <row r="563">
          <cell r="O563" t="str">
            <v>DELL GRANDPARENT</v>
          </cell>
          <cell r="Q563" t="str">
            <v>ADO4000IAA5DD</v>
          </cell>
          <cell r="AD563" t="str">
            <v>ZVMI</v>
          </cell>
          <cell r="AN563">
            <v>600</v>
          </cell>
          <cell r="AP563">
            <v>36.11</v>
          </cell>
        </row>
        <row r="564">
          <cell r="O564" t="str">
            <v>DELL GRANDPARENT</v>
          </cell>
          <cell r="Q564" t="str">
            <v>ADO4000IAA5DD</v>
          </cell>
          <cell r="AD564" t="str">
            <v>ZVMI</v>
          </cell>
          <cell r="AN564">
            <v>420</v>
          </cell>
          <cell r="AP564">
            <v>36.11</v>
          </cell>
        </row>
        <row r="565">
          <cell r="O565" t="str">
            <v>DELL GRANDPARENT</v>
          </cell>
          <cell r="Q565" t="str">
            <v>ADO4000IAA5DD</v>
          </cell>
          <cell r="AD565" t="str">
            <v>ZVMI</v>
          </cell>
          <cell r="AN565">
            <v>240</v>
          </cell>
          <cell r="AP565">
            <v>36.11</v>
          </cell>
        </row>
        <row r="566">
          <cell r="O566" t="str">
            <v>DELL GRANDPARENT</v>
          </cell>
          <cell r="Q566" t="str">
            <v>ADO4000IAA5DD</v>
          </cell>
          <cell r="AD566" t="str">
            <v>ZVMI</v>
          </cell>
          <cell r="AN566">
            <v>300</v>
          </cell>
          <cell r="AP566">
            <v>36.11</v>
          </cell>
        </row>
        <row r="567">
          <cell r="O567" t="str">
            <v>DELL GRANDPARENT</v>
          </cell>
          <cell r="Q567" t="str">
            <v>ADO4000IAA5DD</v>
          </cell>
          <cell r="AD567" t="str">
            <v>ZVMI</v>
          </cell>
          <cell r="AN567">
            <v>240</v>
          </cell>
          <cell r="AP567">
            <v>36.11</v>
          </cell>
        </row>
        <row r="568">
          <cell r="O568" t="str">
            <v>DELL GRANDPARENT</v>
          </cell>
          <cell r="Q568" t="str">
            <v>ADO4000IAA5DD</v>
          </cell>
          <cell r="AD568" t="str">
            <v>ZVMI</v>
          </cell>
          <cell r="AN568">
            <v>1020</v>
          </cell>
          <cell r="AP568">
            <v>36.11</v>
          </cell>
        </row>
        <row r="569">
          <cell r="O569" t="str">
            <v>DELL GRANDPARENT</v>
          </cell>
          <cell r="Q569" t="str">
            <v>ADO4000IAA5DD</v>
          </cell>
          <cell r="AD569" t="str">
            <v>ZVMI</v>
          </cell>
          <cell r="AN569">
            <v>540</v>
          </cell>
          <cell r="AP569">
            <v>36.11</v>
          </cell>
        </row>
        <row r="570">
          <cell r="O570" t="str">
            <v>DELL GRANDPARENT</v>
          </cell>
          <cell r="Q570" t="str">
            <v>ADO4000IAA5DD</v>
          </cell>
          <cell r="AD570" t="str">
            <v>ZVMI</v>
          </cell>
          <cell r="AN570">
            <v>360</v>
          </cell>
          <cell r="AP570">
            <v>36.11</v>
          </cell>
        </row>
        <row r="571">
          <cell r="O571" t="str">
            <v>DELL GRANDPARENT</v>
          </cell>
          <cell r="Q571" t="str">
            <v>ADO4000IAA5DD</v>
          </cell>
          <cell r="AD571" t="str">
            <v>ZVMI</v>
          </cell>
          <cell r="AN571">
            <v>720</v>
          </cell>
          <cell r="AP571">
            <v>36.11</v>
          </cell>
        </row>
        <row r="572">
          <cell r="O572" t="str">
            <v>DELL GRANDPARENT</v>
          </cell>
          <cell r="Q572" t="str">
            <v>ADO4000IAA5DD</v>
          </cell>
          <cell r="AD572" t="str">
            <v>ZVMI</v>
          </cell>
          <cell r="AN572">
            <v>1080</v>
          </cell>
          <cell r="AP572">
            <v>36.11</v>
          </cell>
        </row>
        <row r="573">
          <cell r="O573" t="str">
            <v>DELL GRANDPARENT</v>
          </cell>
          <cell r="Q573" t="str">
            <v>ADO4000IAA5DD</v>
          </cell>
          <cell r="AD573" t="str">
            <v>ZVMI</v>
          </cell>
          <cell r="AN573">
            <v>2220</v>
          </cell>
          <cell r="AP573">
            <v>36.11</v>
          </cell>
        </row>
        <row r="574">
          <cell r="O574" t="str">
            <v>DELL GRANDPARENT</v>
          </cell>
          <cell r="Q574" t="str">
            <v>ADO4000IAA5DD</v>
          </cell>
          <cell r="AD574" t="str">
            <v>ZVMI</v>
          </cell>
          <cell r="AN574">
            <v>2220</v>
          </cell>
          <cell r="AP574">
            <v>36.11</v>
          </cell>
        </row>
        <row r="575">
          <cell r="O575" t="str">
            <v>DELL GRANDPARENT</v>
          </cell>
          <cell r="Q575" t="str">
            <v>ADO4000IAA5DD</v>
          </cell>
          <cell r="AD575" t="str">
            <v>ZVMI</v>
          </cell>
          <cell r="AN575">
            <v>720</v>
          </cell>
          <cell r="AP575">
            <v>36.11</v>
          </cell>
        </row>
        <row r="576">
          <cell r="O576" t="str">
            <v>DELL GRANDPARENT</v>
          </cell>
          <cell r="Q576" t="str">
            <v>ADO4000IAA5DD</v>
          </cell>
          <cell r="AD576" t="str">
            <v>ZVMI</v>
          </cell>
          <cell r="AN576">
            <v>720</v>
          </cell>
          <cell r="AP576">
            <v>36.11</v>
          </cell>
        </row>
        <row r="577">
          <cell r="O577" t="str">
            <v>DELL GRANDPARENT</v>
          </cell>
          <cell r="Q577" t="str">
            <v>ADO4000IAA5DD</v>
          </cell>
          <cell r="AD577" t="str">
            <v>ZVMI</v>
          </cell>
          <cell r="AN577">
            <v>420</v>
          </cell>
          <cell r="AP577">
            <v>36.11</v>
          </cell>
        </row>
        <row r="578">
          <cell r="O578" t="str">
            <v>DELL GRANDPARENT</v>
          </cell>
          <cell r="Q578" t="str">
            <v>ADO4000IAA5DD</v>
          </cell>
          <cell r="AD578" t="str">
            <v>ZVMI</v>
          </cell>
          <cell r="AN578">
            <v>540</v>
          </cell>
          <cell r="AP578">
            <v>36.11</v>
          </cell>
        </row>
        <row r="579">
          <cell r="O579" t="str">
            <v>DELL GRANDPARENT</v>
          </cell>
          <cell r="Q579" t="str">
            <v>ADO4000IAA5DD</v>
          </cell>
          <cell r="AD579" t="str">
            <v>ZVMI</v>
          </cell>
          <cell r="AN579">
            <v>660</v>
          </cell>
          <cell r="AP579">
            <v>36.11</v>
          </cell>
        </row>
        <row r="580">
          <cell r="O580" t="str">
            <v>DELL GRANDPARENT</v>
          </cell>
          <cell r="Q580" t="str">
            <v>ADO4000IAA5DD</v>
          </cell>
          <cell r="AD580" t="str">
            <v>ZVMI</v>
          </cell>
          <cell r="AN580">
            <v>660</v>
          </cell>
          <cell r="AP580">
            <v>36.11</v>
          </cell>
        </row>
        <row r="581">
          <cell r="O581" t="str">
            <v>DELL GRANDPARENT</v>
          </cell>
          <cell r="Q581" t="str">
            <v>ADO4000IAA5DD</v>
          </cell>
          <cell r="AD581" t="str">
            <v>ZVMI</v>
          </cell>
          <cell r="AN581">
            <v>420</v>
          </cell>
          <cell r="AP581">
            <v>36.11</v>
          </cell>
        </row>
        <row r="582">
          <cell r="O582" t="str">
            <v>DELL GRANDPARENT</v>
          </cell>
          <cell r="Q582" t="str">
            <v>ADO4000IAA5DD</v>
          </cell>
          <cell r="AD582" t="str">
            <v>ZVMI</v>
          </cell>
          <cell r="AN582">
            <v>360</v>
          </cell>
          <cell r="AP582">
            <v>36.11</v>
          </cell>
        </row>
        <row r="583">
          <cell r="O583" t="str">
            <v>DELL GRANDPARENT</v>
          </cell>
          <cell r="Q583" t="str">
            <v>ADO4000IAA5DD</v>
          </cell>
          <cell r="AD583" t="str">
            <v>ZVMI</v>
          </cell>
          <cell r="AN583">
            <v>240</v>
          </cell>
          <cell r="AP583">
            <v>36.11</v>
          </cell>
        </row>
        <row r="584">
          <cell r="O584" t="str">
            <v>DELL GRANDPARENT</v>
          </cell>
          <cell r="Q584" t="str">
            <v>ADO4000IAA5DD</v>
          </cell>
          <cell r="AD584" t="str">
            <v>ZVMI</v>
          </cell>
          <cell r="AN584">
            <v>300</v>
          </cell>
          <cell r="AP584">
            <v>36.11</v>
          </cell>
        </row>
        <row r="585">
          <cell r="O585" t="str">
            <v>DELL GRANDPARENT</v>
          </cell>
          <cell r="Q585" t="str">
            <v>ADO4000IAA5DD</v>
          </cell>
          <cell r="AD585" t="str">
            <v>ZVMI</v>
          </cell>
          <cell r="AN585">
            <v>600</v>
          </cell>
          <cell r="AP585">
            <v>36.11</v>
          </cell>
        </row>
        <row r="586">
          <cell r="O586" t="str">
            <v>DELL GRANDPARENT</v>
          </cell>
          <cell r="Q586" t="str">
            <v>ADO4000IAA5DD</v>
          </cell>
          <cell r="AD586" t="str">
            <v>RE</v>
          </cell>
          <cell r="AN586">
            <v>-1</v>
          </cell>
          <cell r="AP586">
            <v>51.11</v>
          </cell>
        </row>
        <row r="587">
          <cell r="O587" t="str">
            <v>DELL GRANDPARENT</v>
          </cell>
          <cell r="Q587" t="str">
            <v>ADO4000IAA5DD</v>
          </cell>
          <cell r="AD587" t="str">
            <v>RE</v>
          </cell>
          <cell r="AN587">
            <v>-2</v>
          </cell>
          <cell r="AP587">
            <v>36.11</v>
          </cell>
        </row>
        <row r="588">
          <cell r="O588" t="str">
            <v>DELL GRANDPARENT</v>
          </cell>
          <cell r="Q588" t="str">
            <v>ADO3600IAA5DD</v>
          </cell>
          <cell r="AD588" t="str">
            <v>ZVMI</v>
          </cell>
          <cell r="AN588">
            <v>138</v>
          </cell>
          <cell r="AP588">
            <v>36.11</v>
          </cell>
        </row>
        <row r="589">
          <cell r="O589" t="str">
            <v>DELL GRANDPARENT</v>
          </cell>
          <cell r="Q589" t="str">
            <v>ADO5000IAA5DO</v>
          </cell>
          <cell r="AD589" t="str">
            <v>ZVMI</v>
          </cell>
          <cell r="AN589">
            <v>360</v>
          </cell>
          <cell r="AP589">
            <v>62.61</v>
          </cell>
        </row>
        <row r="590">
          <cell r="O590" t="str">
            <v>DELL GRANDPARENT</v>
          </cell>
          <cell r="Q590" t="str">
            <v>ADO5000IAA5DO</v>
          </cell>
          <cell r="AD590" t="str">
            <v>ZVMI</v>
          </cell>
          <cell r="AN590">
            <v>300</v>
          </cell>
          <cell r="AP590">
            <v>62.61</v>
          </cell>
        </row>
        <row r="591">
          <cell r="O591" t="str">
            <v>DELL GRANDPARENT</v>
          </cell>
          <cell r="Q591" t="str">
            <v>ADO5000IAA5DO</v>
          </cell>
          <cell r="AD591" t="str">
            <v>ZVMI</v>
          </cell>
          <cell r="AN591">
            <v>360</v>
          </cell>
          <cell r="AP591">
            <v>62.61</v>
          </cell>
        </row>
        <row r="592">
          <cell r="O592" t="str">
            <v>DELL GRANDPARENT</v>
          </cell>
          <cell r="Q592" t="str">
            <v>ADO5000IAA5DO</v>
          </cell>
          <cell r="AD592" t="str">
            <v>ZVMI</v>
          </cell>
          <cell r="AN592">
            <v>480</v>
          </cell>
          <cell r="AP592">
            <v>62.61</v>
          </cell>
        </row>
        <row r="593">
          <cell r="O593" t="str">
            <v>DELL GRANDPARENT</v>
          </cell>
          <cell r="Q593" t="str">
            <v>ADO5000IAA5DO</v>
          </cell>
          <cell r="AD593" t="str">
            <v>ZVMI</v>
          </cell>
          <cell r="AN593">
            <v>420</v>
          </cell>
          <cell r="AP593">
            <v>62.61</v>
          </cell>
        </row>
        <row r="594">
          <cell r="O594" t="str">
            <v>DELL GRANDPARENT</v>
          </cell>
          <cell r="Q594" t="str">
            <v>ADO5000IAA5DO</v>
          </cell>
          <cell r="AD594" t="str">
            <v>ZVMI</v>
          </cell>
          <cell r="AN594">
            <v>180</v>
          </cell>
          <cell r="AP594">
            <v>62.61</v>
          </cell>
        </row>
        <row r="595">
          <cell r="O595" t="str">
            <v>DELL GRANDPARENT</v>
          </cell>
          <cell r="Q595" t="str">
            <v>ADO5000IAA5DO</v>
          </cell>
          <cell r="AD595" t="str">
            <v>ZVMI</v>
          </cell>
          <cell r="AN595">
            <v>120</v>
          </cell>
          <cell r="AP595">
            <v>62.61</v>
          </cell>
        </row>
        <row r="596">
          <cell r="O596" t="str">
            <v>DELL GRANDPARENT</v>
          </cell>
          <cell r="Q596" t="str">
            <v>ADO5000IAA5DO</v>
          </cell>
          <cell r="AD596" t="str">
            <v>ZVMI</v>
          </cell>
          <cell r="AN596">
            <v>120</v>
          </cell>
          <cell r="AP596">
            <v>62.61</v>
          </cell>
        </row>
        <row r="597">
          <cell r="O597" t="str">
            <v>DELL GRANDPARENT</v>
          </cell>
          <cell r="Q597" t="str">
            <v>ADO5000IAA5DO</v>
          </cell>
          <cell r="AD597" t="str">
            <v>ZVMI</v>
          </cell>
          <cell r="AN597">
            <v>180</v>
          </cell>
          <cell r="AP597">
            <v>62.61</v>
          </cell>
        </row>
        <row r="598">
          <cell r="O598" t="str">
            <v>DELL GRANDPARENT</v>
          </cell>
          <cell r="Q598" t="str">
            <v>ADO5000IAA5DO</v>
          </cell>
          <cell r="AD598" t="str">
            <v>ZVMI</v>
          </cell>
          <cell r="AN598">
            <v>240</v>
          </cell>
          <cell r="AP598">
            <v>62.61</v>
          </cell>
        </row>
        <row r="599">
          <cell r="O599" t="str">
            <v>DELL GRANDPARENT</v>
          </cell>
          <cell r="Q599" t="str">
            <v>ADO5000IAA5DO</v>
          </cell>
          <cell r="AD599" t="str">
            <v>ZVMI</v>
          </cell>
          <cell r="AN599">
            <v>180</v>
          </cell>
          <cell r="AP599">
            <v>62.61</v>
          </cell>
        </row>
        <row r="600">
          <cell r="O600" t="str">
            <v>DELL GRANDPARENT</v>
          </cell>
          <cell r="Q600" t="str">
            <v>ADO5000IAA5DO</v>
          </cell>
          <cell r="AD600" t="str">
            <v>ZVMI</v>
          </cell>
          <cell r="AN600">
            <v>300</v>
          </cell>
          <cell r="AP600">
            <v>62.61</v>
          </cell>
        </row>
        <row r="601">
          <cell r="O601" t="str">
            <v>DELL GRANDPARENT</v>
          </cell>
          <cell r="Q601" t="str">
            <v>ADO5000IAA5DO</v>
          </cell>
          <cell r="AD601" t="str">
            <v>ZVMI</v>
          </cell>
          <cell r="AN601">
            <v>180</v>
          </cell>
          <cell r="AP601">
            <v>62.61</v>
          </cell>
        </row>
        <row r="602">
          <cell r="O602" t="str">
            <v>DELL GRANDPARENT</v>
          </cell>
          <cell r="Q602" t="str">
            <v>ADO5000IAA5DO</v>
          </cell>
          <cell r="AD602" t="str">
            <v>ZVMI</v>
          </cell>
          <cell r="AN602">
            <v>300</v>
          </cell>
          <cell r="AP602">
            <v>62.61</v>
          </cell>
        </row>
        <row r="603">
          <cell r="O603" t="str">
            <v>DELL GRANDPARENT</v>
          </cell>
          <cell r="Q603" t="str">
            <v>ADO5000IAA5DO</v>
          </cell>
          <cell r="AD603" t="str">
            <v>ZVMI</v>
          </cell>
          <cell r="AN603">
            <v>480</v>
          </cell>
          <cell r="AP603">
            <v>62.61</v>
          </cell>
        </row>
        <row r="604">
          <cell r="O604" t="str">
            <v>DELL GRANDPARENT</v>
          </cell>
          <cell r="Q604" t="str">
            <v>ADO5000IAA5DO</v>
          </cell>
          <cell r="AD604" t="str">
            <v>ZVMI</v>
          </cell>
          <cell r="AN604">
            <v>120</v>
          </cell>
          <cell r="AP604">
            <v>62.61</v>
          </cell>
        </row>
        <row r="605">
          <cell r="O605" t="str">
            <v>DELL GRANDPARENT</v>
          </cell>
          <cell r="Q605" t="str">
            <v>ADO5000IAA5DO</v>
          </cell>
          <cell r="AD605" t="str">
            <v>ZVMI</v>
          </cell>
          <cell r="AN605">
            <v>120</v>
          </cell>
          <cell r="AP605">
            <v>62.61</v>
          </cell>
        </row>
        <row r="606">
          <cell r="O606" t="str">
            <v>DELL GRANDPARENT</v>
          </cell>
          <cell r="Q606" t="str">
            <v>ADO5000IAA5DO</v>
          </cell>
          <cell r="AD606" t="str">
            <v>ZVMI</v>
          </cell>
          <cell r="AN606">
            <v>120</v>
          </cell>
          <cell r="AP606">
            <v>62.61</v>
          </cell>
        </row>
        <row r="607">
          <cell r="O607" t="str">
            <v>DELL GRANDPARENT</v>
          </cell>
          <cell r="Q607" t="str">
            <v>ADO5000IAA5DO</v>
          </cell>
          <cell r="AD607" t="str">
            <v>ZVMI</v>
          </cell>
          <cell r="AN607">
            <v>60</v>
          </cell>
          <cell r="AP607">
            <v>62.61</v>
          </cell>
        </row>
        <row r="608">
          <cell r="O608" t="str">
            <v>DELL GRANDPARENT</v>
          </cell>
          <cell r="Q608" t="str">
            <v>ADO5000IAA5DO</v>
          </cell>
          <cell r="AD608" t="str">
            <v>ZVMI</v>
          </cell>
          <cell r="AN608">
            <v>180</v>
          </cell>
          <cell r="AP608">
            <v>62.61</v>
          </cell>
        </row>
        <row r="609">
          <cell r="O609" t="str">
            <v>DELL GRANDPARENT</v>
          </cell>
          <cell r="Q609" t="str">
            <v>ADO5000IAA5DO</v>
          </cell>
          <cell r="AD609" t="str">
            <v>ZVMI</v>
          </cell>
          <cell r="AN609">
            <v>300</v>
          </cell>
          <cell r="AP609">
            <v>62.61</v>
          </cell>
        </row>
        <row r="610">
          <cell r="O610" t="str">
            <v>DELL GRANDPARENT</v>
          </cell>
          <cell r="Q610" t="str">
            <v>ADO5000IAA5DO</v>
          </cell>
          <cell r="AD610" t="str">
            <v>ZVMI</v>
          </cell>
          <cell r="AN610">
            <v>300</v>
          </cell>
          <cell r="AP610">
            <v>62.61</v>
          </cell>
        </row>
        <row r="611">
          <cell r="O611" t="str">
            <v>DELL GRANDPARENT</v>
          </cell>
          <cell r="Q611" t="str">
            <v>ADO5000IAA5DO</v>
          </cell>
          <cell r="AD611" t="str">
            <v>ZVMI</v>
          </cell>
          <cell r="AN611">
            <v>180</v>
          </cell>
          <cell r="AP611">
            <v>62.61</v>
          </cell>
        </row>
        <row r="612">
          <cell r="O612" t="str">
            <v>DELL GRANDPARENT</v>
          </cell>
          <cell r="Q612" t="str">
            <v>ADO5000IAA5DO</v>
          </cell>
          <cell r="AD612" t="str">
            <v>ZVMI</v>
          </cell>
          <cell r="AN612">
            <v>420</v>
          </cell>
          <cell r="AP612">
            <v>62.61</v>
          </cell>
        </row>
        <row r="613">
          <cell r="O613" t="str">
            <v>DELL GRANDPARENT</v>
          </cell>
          <cell r="Q613" t="str">
            <v>ADO5000IAA5DO</v>
          </cell>
          <cell r="AD613" t="str">
            <v>ZVMI</v>
          </cell>
          <cell r="AN613">
            <v>60</v>
          </cell>
          <cell r="AP613">
            <v>62.61</v>
          </cell>
        </row>
        <row r="614">
          <cell r="O614" t="str">
            <v>DELL GRANDPARENT</v>
          </cell>
          <cell r="Q614" t="str">
            <v>ADO5000IAA5DO</v>
          </cell>
          <cell r="AD614" t="str">
            <v>ZVMI</v>
          </cell>
          <cell r="AN614">
            <v>120</v>
          </cell>
          <cell r="AP614">
            <v>62.61</v>
          </cell>
        </row>
        <row r="615">
          <cell r="O615" t="str">
            <v>DELL GRANDPARENT</v>
          </cell>
          <cell r="Q615" t="str">
            <v>ADO5000IAA5DO</v>
          </cell>
          <cell r="AD615" t="str">
            <v>ZVMI</v>
          </cell>
          <cell r="AN615">
            <v>180</v>
          </cell>
          <cell r="AP615">
            <v>62.61</v>
          </cell>
        </row>
        <row r="616">
          <cell r="O616" t="str">
            <v>DELL GRANDPARENT</v>
          </cell>
          <cell r="Q616" t="str">
            <v>ADO5000IAA5DO</v>
          </cell>
          <cell r="AD616" t="str">
            <v>ZVMI</v>
          </cell>
          <cell r="AN616">
            <v>180</v>
          </cell>
          <cell r="AP616">
            <v>62.61</v>
          </cell>
        </row>
        <row r="617">
          <cell r="O617" t="str">
            <v>DELL GRANDPARENT</v>
          </cell>
          <cell r="Q617" t="str">
            <v>ADO5000IAA5DO</v>
          </cell>
          <cell r="AD617" t="str">
            <v>ZVMI</v>
          </cell>
          <cell r="AN617">
            <v>180</v>
          </cell>
          <cell r="AP617">
            <v>62.61</v>
          </cell>
        </row>
        <row r="618">
          <cell r="O618" t="str">
            <v>DELL GRANDPARENT</v>
          </cell>
          <cell r="Q618" t="str">
            <v>ADO5000IAA5DO</v>
          </cell>
          <cell r="AD618" t="str">
            <v>ZVMI</v>
          </cell>
          <cell r="AN618">
            <v>120</v>
          </cell>
          <cell r="AP618">
            <v>62.61</v>
          </cell>
        </row>
        <row r="619">
          <cell r="O619" t="str">
            <v>DELL GRANDPARENT</v>
          </cell>
          <cell r="Q619" t="str">
            <v>ADO5000IAA5DO</v>
          </cell>
          <cell r="AD619" t="str">
            <v>ZVMI</v>
          </cell>
          <cell r="AN619">
            <v>300</v>
          </cell>
          <cell r="AP619">
            <v>62.61</v>
          </cell>
        </row>
        <row r="620">
          <cell r="O620" t="str">
            <v>DELL GRANDPARENT</v>
          </cell>
          <cell r="Q620" t="str">
            <v>ADO5000IAA5DO</v>
          </cell>
          <cell r="AD620" t="str">
            <v>ZVMI</v>
          </cell>
          <cell r="AN620">
            <v>180</v>
          </cell>
          <cell r="AP620">
            <v>62.61</v>
          </cell>
        </row>
        <row r="621">
          <cell r="O621" t="str">
            <v>DELL GRANDPARENT</v>
          </cell>
          <cell r="Q621" t="str">
            <v>ADO5000IAA5DO</v>
          </cell>
          <cell r="AD621" t="str">
            <v>ZVMI</v>
          </cell>
          <cell r="AN621">
            <v>240</v>
          </cell>
          <cell r="AP621">
            <v>62.61</v>
          </cell>
        </row>
        <row r="622">
          <cell r="O622" t="str">
            <v>DELL GRANDPARENT</v>
          </cell>
          <cell r="Q622" t="str">
            <v>ADO5000IAA5DO</v>
          </cell>
          <cell r="AD622" t="str">
            <v>ZVMI</v>
          </cell>
          <cell r="AN622">
            <v>360</v>
          </cell>
          <cell r="AP622">
            <v>62.61</v>
          </cell>
        </row>
        <row r="623">
          <cell r="O623" t="str">
            <v>DELL GRANDPARENT</v>
          </cell>
          <cell r="Q623" t="str">
            <v>ADO5000IAA5DO</v>
          </cell>
          <cell r="AD623" t="str">
            <v>ZVMI</v>
          </cell>
          <cell r="AN623">
            <v>240</v>
          </cell>
          <cell r="AP623">
            <v>62.61</v>
          </cell>
        </row>
        <row r="624">
          <cell r="O624" t="str">
            <v>DELL GRANDPARENT</v>
          </cell>
          <cell r="Q624" t="str">
            <v>ADO5000IAA5DO</v>
          </cell>
          <cell r="AD624" t="str">
            <v>ZVMI</v>
          </cell>
          <cell r="AN624">
            <v>240</v>
          </cell>
          <cell r="AP624">
            <v>62.61</v>
          </cell>
        </row>
        <row r="625">
          <cell r="O625" t="str">
            <v>DELL GRANDPARENT</v>
          </cell>
          <cell r="Q625" t="str">
            <v>ADO5000IAA5DO</v>
          </cell>
          <cell r="AD625" t="str">
            <v>ZVMI</v>
          </cell>
          <cell r="AN625">
            <v>180</v>
          </cell>
          <cell r="AP625">
            <v>62.61</v>
          </cell>
        </row>
        <row r="626">
          <cell r="O626" t="str">
            <v>DELL GRANDPARENT</v>
          </cell>
          <cell r="Q626" t="str">
            <v>ADO5000IAA5DO</v>
          </cell>
          <cell r="AD626" t="str">
            <v>ZVMI</v>
          </cell>
          <cell r="AN626">
            <v>180</v>
          </cell>
          <cell r="AP626">
            <v>62.61</v>
          </cell>
        </row>
        <row r="627">
          <cell r="O627" t="str">
            <v>DELL GRANDPARENT</v>
          </cell>
          <cell r="Q627" t="str">
            <v>ADO5000IAA5DO</v>
          </cell>
          <cell r="AD627" t="str">
            <v>ZVMI</v>
          </cell>
          <cell r="AN627">
            <v>360</v>
          </cell>
          <cell r="AP627">
            <v>62.61</v>
          </cell>
        </row>
        <row r="628">
          <cell r="O628" t="str">
            <v>DELL GRANDPARENT</v>
          </cell>
          <cell r="Q628" t="str">
            <v>ADO5000IAA5DO</v>
          </cell>
          <cell r="AD628" t="str">
            <v>ZVMI</v>
          </cell>
          <cell r="AN628">
            <v>240</v>
          </cell>
          <cell r="AP628">
            <v>62.61</v>
          </cell>
        </row>
        <row r="629">
          <cell r="O629" t="str">
            <v>DELL GRANDPARENT</v>
          </cell>
          <cell r="Q629" t="str">
            <v>ADO5000IAA5DO</v>
          </cell>
          <cell r="AD629" t="str">
            <v>ZVMI</v>
          </cell>
          <cell r="AN629">
            <v>240</v>
          </cell>
          <cell r="AP629">
            <v>62.61</v>
          </cell>
        </row>
        <row r="630">
          <cell r="O630" t="str">
            <v>DELL GRANDPARENT</v>
          </cell>
          <cell r="Q630" t="str">
            <v>ADO5000IAA5DO</v>
          </cell>
          <cell r="AD630" t="str">
            <v>ZVMI</v>
          </cell>
          <cell r="AN630">
            <v>120</v>
          </cell>
          <cell r="AP630">
            <v>62.61</v>
          </cell>
        </row>
        <row r="631">
          <cell r="O631" t="str">
            <v>DELL GRANDPARENT</v>
          </cell>
          <cell r="Q631" t="str">
            <v>ADO5000IAA5DO</v>
          </cell>
          <cell r="AD631" t="str">
            <v>ZVMI</v>
          </cell>
          <cell r="AN631">
            <v>180</v>
          </cell>
          <cell r="AP631">
            <v>62.61</v>
          </cell>
        </row>
        <row r="632">
          <cell r="O632" t="str">
            <v>DELL GRANDPARENT</v>
          </cell>
          <cell r="Q632" t="str">
            <v>ADO5000IAA5DO</v>
          </cell>
          <cell r="AD632" t="str">
            <v>ZVMI</v>
          </cell>
          <cell r="AN632">
            <v>60</v>
          </cell>
          <cell r="AP632">
            <v>62.61</v>
          </cell>
        </row>
        <row r="633">
          <cell r="O633" t="str">
            <v>DELL GRANDPARENT</v>
          </cell>
          <cell r="Q633" t="str">
            <v>ADO5000IAA5DO</v>
          </cell>
          <cell r="AD633" t="str">
            <v>ZVMI</v>
          </cell>
          <cell r="AN633">
            <v>120</v>
          </cell>
          <cell r="AP633">
            <v>62.61</v>
          </cell>
        </row>
        <row r="634">
          <cell r="O634" t="str">
            <v>DELL GRANDPARENT</v>
          </cell>
          <cell r="Q634" t="str">
            <v>ADO5000IAA5DO</v>
          </cell>
          <cell r="AD634" t="str">
            <v>ZVMI</v>
          </cell>
          <cell r="AN634">
            <v>180</v>
          </cell>
          <cell r="AP634">
            <v>62.61</v>
          </cell>
        </row>
        <row r="635">
          <cell r="O635" t="str">
            <v>DELL GRANDPARENT</v>
          </cell>
          <cell r="Q635" t="str">
            <v>ADO5000IAA5DO</v>
          </cell>
          <cell r="AD635" t="str">
            <v>ZVMI</v>
          </cell>
          <cell r="AN635">
            <v>300</v>
          </cell>
          <cell r="AP635">
            <v>62.61</v>
          </cell>
        </row>
        <row r="636">
          <cell r="O636" t="str">
            <v>DELL GRANDPARENT</v>
          </cell>
          <cell r="Q636" t="str">
            <v>ADO5000IAA5DO</v>
          </cell>
          <cell r="AD636" t="str">
            <v>ZVMI</v>
          </cell>
          <cell r="AN636">
            <v>300</v>
          </cell>
          <cell r="AP636">
            <v>62.61</v>
          </cell>
        </row>
        <row r="637">
          <cell r="O637" t="str">
            <v>DELL GRANDPARENT</v>
          </cell>
          <cell r="Q637" t="str">
            <v>ADO5000IAA5DO</v>
          </cell>
          <cell r="AD637" t="str">
            <v>ZVMI</v>
          </cell>
          <cell r="AN637">
            <v>180</v>
          </cell>
          <cell r="AP637">
            <v>62.61</v>
          </cell>
        </row>
        <row r="638">
          <cell r="O638" t="str">
            <v>DELL GRANDPARENT</v>
          </cell>
          <cell r="Q638" t="str">
            <v>ADO5000IAA5DO</v>
          </cell>
          <cell r="AD638" t="str">
            <v>ZVMI</v>
          </cell>
          <cell r="AN638">
            <v>180</v>
          </cell>
          <cell r="AP638">
            <v>62.61</v>
          </cell>
        </row>
        <row r="639">
          <cell r="O639" t="str">
            <v>DELL GRANDPARENT</v>
          </cell>
          <cell r="Q639" t="str">
            <v>ADO5000IAA5DO</v>
          </cell>
          <cell r="AD639" t="str">
            <v>ZVMI</v>
          </cell>
          <cell r="AN639">
            <v>180</v>
          </cell>
          <cell r="AP639">
            <v>62.61</v>
          </cell>
        </row>
        <row r="640">
          <cell r="O640" t="str">
            <v>DELL GRANDPARENT</v>
          </cell>
          <cell r="Q640" t="str">
            <v>ADO5000IAA5DO</v>
          </cell>
          <cell r="AD640" t="str">
            <v>RE</v>
          </cell>
          <cell r="AN640">
            <v>-1</v>
          </cell>
          <cell r="AP640">
            <v>62.61</v>
          </cell>
        </row>
        <row r="641">
          <cell r="O641" t="str">
            <v>DELL GRANDPARENT</v>
          </cell>
          <cell r="Q641" t="str">
            <v>ADO4400IAA5DO</v>
          </cell>
          <cell r="AD641" t="str">
            <v>ZVMI</v>
          </cell>
          <cell r="AN641">
            <v>960</v>
          </cell>
          <cell r="AP641">
            <v>52.11</v>
          </cell>
        </row>
        <row r="642">
          <cell r="O642" t="str">
            <v>DELL GRANDPARENT</v>
          </cell>
          <cell r="Q642" t="str">
            <v>ADO4400IAA5DO</v>
          </cell>
          <cell r="AD642" t="str">
            <v>ZVMI</v>
          </cell>
          <cell r="AN642">
            <v>120</v>
          </cell>
          <cell r="AP642">
            <v>52.11</v>
          </cell>
        </row>
        <row r="643">
          <cell r="O643" t="str">
            <v>DELL GRANDPARENT</v>
          </cell>
          <cell r="Q643" t="str">
            <v>ADO4400IAA5DO</v>
          </cell>
          <cell r="AD643" t="str">
            <v>ZVMI</v>
          </cell>
          <cell r="AN643">
            <v>300</v>
          </cell>
          <cell r="AP643">
            <v>52.11</v>
          </cell>
        </row>
        <row r="644">
          <cell r="O644" t="str">
            <v>DELL GRANDPARENT</v>
          </cell>
          <cell r="Q644" t="str">
            <v>ADO4400IAA5DO</v>
          </cell>
          <cell r="AD644" t="str">
            <v>ZVMI</v>
          </cell>
          <cell r="AN644">
            <v>240</v>
          </cell>
          <cell r="AP644">
            <v>52.11</v>
          </cell>
        </row>
        <row r="645">
          <cell r="O645" t="str">
            <v>DELL GRANDPARENT</v>
          </cell>
          <cell r="Q645" t="str">
            <v>ADO4400IAA5DO</v>
          </cell>
          <cell r="AD645" t="str">
            <v>ZVMI</v>
          </cell>
          <cell r="AN645">
            <v>120</v>
          </cell>
          <cell r="AP645">
            <v>52.11</v>
          </cell>
        </row>
        <row r="646">
          <cell r="O646" t="str">
            <v>DELL GRANDPARENT</v>
          </cell>
          <cell r="Q646" t="str">
            <v>ADO4400IAA5DO</v>
          </cell>
          <cell r="AD646" t="str">
            <v>ZVMI</v>
          </cell>
          <cell r="AN646">
            <v>180</v>
          </cell>
          <cell r="AP646">
            <v>52.11</v>
          </cell>
        </row>
        <row r="647">
          <cell r="O647" t="str">
            <v>DELL GRANDPARENT</v>
          </cell>
          <cell r="Q647" t="str">
            <v>ADO4400IAA5DO</v>
          </cell>
          <cell r="AD647" t="str">
            <v>ZVMI</v>
          </cell>
          <cell r="AN647">
            <v>120</v>
          </cell>
          <cell r="AP647">
            <v>52.11</v>
          </cell>
        </row>
        <row r="648">
          <cell r="O648" t="str">
            <v>DELL GRANDPARENT</v>
          </cell>
          <cell r="Q648" t="str">
            <v>ADO4400IAA5DO</v>
          </cell>
          <cell r="AD648" t="str">
            <v>ZVMI</v>
          </cell>
          <cell r="AN648">
            <v>360</v>
          </cell>
          <cell r="AP648">
            <v>52.11</v>
          </cell>
        </row>
        <row r="649">
          <cell r="O649" t="str">
            <v>DELL GRANDPARENT</v>
          </cell>
          <cell r="Q649" t="str">
            <v>ADO4400IAA5DO</v>
          </cell>
          <cell r="AD649" t="str">
            <v>ZVMI</v>
          </cell>
          <cell r="AN649">
            <v>240</v>
          </cell>
          <cell r="AP649">
            <v>52.11</v>
          </cell>
        </row>
        <row r="650">
          <cell r="O650" t="str">
            <v>DELL GRANDPARENT</v>
          </cell>
          <cell r="Q650" t="str">
            <v>ADO4400IAA5DO</v>
          </cell>
          <cell r="AD650" t="str">
            <v>ZVMI</v>
          </cell>
          <cell r="AN650">
            <v>360</v>
          </cell>
          <cell r="AP650">
            <v>52.11</v>
          </cell>
        </row>
        <row r="651">
          <cell r="O651" t="str">
            <v>DELL GRANDPARENT</v>
          </cell>
          <cell r="Q651" t="str">
            <v>ADO4400IAA5DO</v>
          </cell>
          <cell r="AD651" t="str">
            <v>ZVMI</v>
          </cell>
          <cell r="AN651">
            <v>240</v>
          </cell>
          <cell r="AP651">
            <v>52.11</v>
          </cell>
        </row>
        <row r="652">
          <cell r="O652" t="str">
            <v>DELL GRANDPARENT</v>
          </cell>
          <cell r="Q652" t="str">
            <v>ADO4400IAA5DO</v>
          </cell>
          <cell r="AD652" t="str">
            <v>ZVMI</v>
          </cell>
          <cell r="AN652">
            <v>300</v>
          </cell>
          <cell r="AP652">
            <v>52.11</v>
          </cell>
        </row>
        <row r="653">
          <cell r="O653" t="str">
            <v>DELL GRANDPARENT</v>
          </cell>
          <cell r="Q653" t="str">
            <v>ADO4400IAA5DO</v>
          </cell>
          <cell r="AD653" t="str">
            <v>ZVMI</v>
          </cell>
          <cell r="AN653">
            <v>300</v>
          </cell>
          <cell r="AP653">
            <v>52.11</v>
          </cell>
        </row>
        <row r="654">
          <cell r="O654" t="str">
            <v>DELL GRANDPARENT</v>
          </cell>
          <cell r="Q654" t="str">
            <v>ADO4400IAA5DO</v>
          </cell>
          <cell r="AD654" t="str">
            <v>ZVMI</v>
          </cell>
          <cell r="AN654">
            <v>360</v>
          </cell>
          <cell r="AP654">
            <v>52.11</v>
          </cell>
        </row>
        <row r="655">
          <cell r="O655" t="str">
            <v>DELL GRANDPARENT</v>
          </cell>
          <cell r="Q655" t="str">
            <v>ADO4400IAA5DO</v>
          </cell>
          <cell r="AD655" t="str">
            <v>ZVMI</v>
          </cell>
          <cell r="AN655">
            <v>300</v>
          </cell>
          <cell r="AP655">
            <v>52.11</v>
          </cell>
        </row>
        <row r="656">
          <cell r="O656" t="str">
            <v>DELL GRANDPARENT</v>
          </cell>
          <cell r="Q656" t="str">
            <v>ADO4400IAA5DO</v>
          </cell>
          <cell r="AD656" t="str">
            <v>ZVMI</v>
          </cell>
          <cell r="AN656">
            <v>360</v>
          </cell>
          <cell r="AP656">
            <v>52.11</v>
          </cell>
        </row>
        <row r="657">
          <cell r="O657" t="str">
            <v>DELL GRANDPARENT</v>
          </cell>
          <cell r="Q657" t="str">
            <v>ADO4400IAA5DO</v>
          </cell>
          <cell r="AD657" t="str">
            <v>ZVMI</v>
          </cell>
          <cell r="AN657">
            <v>60</v>
          </cell>
          <cell r="AP657">
            <v>52.11</v>
          </cell>
        </row>
        <row r="658">
          <cell r="O658" t="str">
            <v>DELL GRANDPARENT</v>
          </cell>
          <cell r="Q658" t="str">
            <v>ADO4400IAA5DO</v>
          </cell>
          <cell r="AD658" t="str">
            <v>ZVMI</v>
          </cell>
          <cell r="AN658">
            <v>60</v>
          </cell>
          <cell r="AP658">
            <v>52.11</v>
          </cell>
        </row>
        <row r="659">
          <cell r="O659" t="str">
            <v>DELL GRANDPARENT</v>
          </cell>
          <cell r="Q659" t="str">
            <v>ADO4400IAA5DO</v>
          </cell>
          <cell r="AD659" t="str">
            <v>ZVMI</v>
          </cell>
          <cell r="AN659">
            <v>120</v>
          </cell>
          <cell r="AP659">
            <v>52.11</v>
          </cell>
        </row>
        <row r="660">
          <cell r="O660" t="str">
            <v>DELL GRANDPARENT</v>
          </cell>
          <cell r="Q660" t="str">
            <v>ADO4400IAA5DO</v>
          </cell>
          <cell r="AD660" t="str">
            <v>ZVMI</v>
          </cell>
          <cell r="AN660">
            <v>420</v>
          </cell>
          <cell r="AP660">
            <v>52.11</v>
          </cell>
        </row>
        <row r="661">
          <cell r="O661" t="str">
            <v>DELL GRANDPARENT</v>
          </cell>
          <cell r="Q661" t="str">
            <v>ADO4400IAA5DO</v>
          </cell>
          <cell r="AD661" t="str">
            <v>ZVMI</v>
          </cell>
          <cell r="AN661">
            <v>360</v>
          </cell>
          <cell r="AP661">
            <v>52.11</v>
          </cell>
        </row>
        <row r="662">
          <cell r="O662" t="str">
            <v>DELL GRANDPARENT</v>
          </cell>
          <cell r="Q662" t="str">
            <v>ADO4400IAA5DO</v>
          </cell>
          <cell r="AD662" t="str">
            <v>ZVMI</v>
          </cell>
          <cell r="AN662">
            <v>720</v>
          </cell>
          <cell r="AP662">
            <v>52.11</v>
          </cell>
        </row>
        <row r="663">
          <cell r="O663" t="str">
            <v>DELL GRANDPARENT</v>
          </cell>
          <cell r="Q663" t="str">
            <v>ADO4400IAA5DO</v>
          </cell>
          <cell r="AD663" t="str">
            <v>ZVMI</v>
          </cell>
          <cell r="AN663">
            <v>360</v>
          </cell>
          <cell r="AP663">
            <v>52.11</v>
          </cell>
        </row>
        <row r="664">
          <cell r="O664" t="str">
            <v>DELL GRANDPARENT</v>
          </cell>
          <cell r="Q664" t="str">
            <v>ADO4400IAA5DO</v>
          </cell>
          <cell r="AD664" t="str">
            <v>ZVMI</v>
          </cell>
          <cell r="AN664">
            <v>360</v>
          </cell>
          <cell r="AP664">
            <v>52.11</v>
          </cell>
        </row>
        <row r="665">
          <cell r="O665" t="str">
            <v>DELL GRANDPARENT</v>
          </cell>
          <cell r="Q665" t="str">
            <v>ADO4400IAA5DO</v>
          </cell>
          <cell r="AD665" t="str">
            <v>ZVMI</v>
          </cell>
          <cell r="AN665">
            <v>420</v>
          </cell>
          <cell r="AP665">
            <v>52.11</v>
          </cell>
        </row>
        <row r="666">
          <cell r="O666" t="str">
            <v>DELL GRANDPARENT</v>
          </cell>
          <cell r="Q666" t="str">
            <v>ADO4400IAA5DO</v>
          </cell>
          <cell r="AD666" t="str">
            <v>ZVMI</v>
          </cell>
          <cell r="AN666">
            <v>780</v>
          </cell>
          <cell r="AP666">
            <v>52.11</v>
          </cell>
        </row>
        <row r="667">
          <cell r="O667" t="str">
            <v>DELL GRANDPARENT</v>
          </cell>
          <cell r="Q667" t="str">
            <v>ADO4400IAA5DO</v>
          </cell>
          <cell r="AD667" t="str">
            <v>ZVMI</v>
          </cell>
          <cell r="AN667">
            <v>420</v>
          </cell>
          <cell r="AP667">
            <v>52.11</v>
          </cell>
        </row>
        <row r="668">
          <cell r="O668" t="str">
            <v>DELL GRANDPARENT</v>
          </cell>
          <cell r="Q668" t="str">
            <v>ADO4400IAA5DO</v>
          </cell>
          <cell r="AD668" t="str">
            <v>ZVMI</v>
          </cell>
          <cell r="AN668">
            <v>240</v>
          </cell>
          <cell r="AP668">
            <v>52.11</v>
          </cell>
        </row>
        <row r="669">
          <cell r="O669" t="str">
            <v>DELL GRANDPARENT</v>
          </cell>
          <cell r="Q669" t="str">
            <v>ADO4400IAA5DO</v>
          </cell>
          <cell r="AD669" t="str">
            <v>ZVMI</v>
          </cell>
          <cell r="AN669">
            <v>720</v>
          </cell>
          <cell r="AP669">
            <v>52.11</v>
          </cell>
        </row>
        <row r="670">
          <cell r="O670" t="str">
            <v>DELL GRANDPARENT</v>
          </cell>
          <cell r="Q670" t="str">
            <v>ADO4400IAA5DO</v>
          </cell>
          <cell r="AD670" t="str">
            <v>ZVMI</v>
          </cell>
          <cell r="AN670">
            <v>300</v>
          </cell>
          <cell r="AP670">
            <v>52.11</v>
          </cell>
        </row>
        <row r="671">
          <cell r="O671" t="str">
            <v>DELL GRANDPARENT</v>
          </cell>
          <cell r="Q671" t="str">
            <v>ADO4400IAA5DO</v>
          </cell>
          <cell r="AD671" t="str">
            <v>ZVMI</v>
          </cell>
          <cell r="AN671">
            <v>660</v>
          </cell>
          <cell r="AP671">
            <v>52.11</v>
          </cell>
        </row>
        <row r="672">
          <cell r="O672" t="str">
            <v>DELL GRANDPARENT</v>
          </cell>
          <cell r="Q672" t="str">
            <v>ADO4400IAA5DO</v>
          </cell>
          <cell r="AD672" t="str">
            <v>ZVMI</v>
          </cell>
          <cell r="AN672">
            <v>240</v>
          </cell>
          <cell r="AP672">
            <v>52.11</v>
          </cell>
        </row>
        <row r="673">
          <cell r="O673" t="str">
            <v>DELL GRANDPARENT</v>
          </cell>
          <cell r="Q673" t="str">
            <v>ADO4400IAA5DO</v>
          </cell>
          <cell r="AD673" t="str">
            <v>ZVMI</v>
          </cell>
          <cell r="AN673">
            <v>120</v>
          </cell>
          <cell r="AP673">
            <v>52.11</v>
          </cell>
        </row>
        <row r="674">
          <cell r="O674" t="str">
            <v>DELL GRANDPARENT</v>
          </cell>
          <cell r="Q674" t="str">
            <v>ADO4400IAA5DO</v>
          </cell>
          <cell r="AD674" t="str">
            <v>ZVMI</v>
          </cell>
          <cell r="AN674">
            <v>3000</v>
          </cell>
          <cell r="AP674">
            <v>52.11</v>
          </cell>
        </row>
        <row r="675">
          <cell r="O675" t="str">
            <v>DELL GRANDPARENT</v>
          </cell>
          <cell r="Q675" t="str">
            <v>ADA5000IAA5CU</v>
          </cell>
          <cell r="AD675" t="str">
            <v>ZPCR</v>
          </cell>
          <cell r="AN675">
            <v>0</v>
          </cell>
          <cell r="AP675">
            <v>30</v>
          </cell>
        </row>
        <row r="676">
          <cell r="O676" t="str">
            <v>DELL GRANDPARENT</v>
          </cell>
          <cell r="Q676" t="str">
            <v>ADA5000IAA5CU</v>
          </cell>
          <cell r="AD676" t="str">
            <v>ZPCR</v>
          </cell>
          <cell r="AN676">
            <v>0</v>
          </cell>
          <cell r="AP676">
            <v>30</v>
          </cell>
        </row>
        <row r="677">
          <cell r="O677" t="str">
            <v>DELL GRANDPARENT</v>
          </cell>
          <cell r="Q677" t="str">
            <v>ADA5000IAA5CU</v>
          </cell>
          <cell r="AD677" t="str">
            <v>RE</v>
          </cell>
          <cell r="AN677">
            <v>-1</v>
          </cell>
          <cell r="AP677">
            <v>92.61</v>
          </cell>
        </row>
        <row r="678">
          <cell r="O678" t="str">
            <v>DELL GRANDPARENT</v>
          </cell>
          <cell r="Q678" t="str">
            <v>ADO4600IAA5CU</v>
          </cell>
          <cell r="AD678" t="str">
            <v>ZVMI</v>
          </cell>
          <cell r="AN678">
            <v>20</v>
          </cell>
          <cell r="AP678">
            <v>54.11</v>
          </cell>
        </row>
        <row r="679">
          <cell r="O679" t="str">
            <v>DELL GRANDPARENT</v>
          </cell>
          <cell r="Q679" t="str">
            <v>ADO4600IAA5CU</v>
          </cell>
          <cell r="AD679" t="str">
            <v>ZVMI</v>
          </cell>
          <cell r="AN679">
            <v>550</v>
          </cell>
          <cell r="AP679">
            <v>54.11</v>
          </cell>
        </row>
        <row r="680">
          <cell r="O680" t="str">
            <v>DELL GRANDPARENT</v>
          </cell>
          <cell r="Q680" t="str">
            <v>ADO4600IAA5CU</v>
          </cell>
          <cell r="AD680" t="str">
            <v>ZVMI</v>
          </cell>
          <cell r="AN680">
            <v>60</v>
          </cell>
          <cell r="AP680">
            <v>54.11</v>
          </cell>
        </row>
        <row r="681">
          <cell r="O681" t="str">
            <v>DELL GRANDPARENT</v>
          </cell>
          <cell r="Q681" t="str">
            <v>ADO4600IAA5CU</v>
          </cell>
          <cell r="AD681" t="str">
            <v>ZVMI</v>
          </cell>
          <cell r="AN681">
            <v>60</v>
          </cell>
          <cell r="AP681">
            <v>54.11</v>
          </cell>
        </row>
        <row r="682">
          <cell r="O682" t="str">
            <v>DELL GRANDPARENT</v>
          </cell>
          <cell r="Q682" t="str">
            <v>ADO4600IAA5CU</v>
          </cell>
          <cell r="AD682" t="str">
            <v>ZVMI</v>
          </cell>
          <cell r="AN682">
            <v>900</v>
          </cell>
          <cell r="AP682">
            <v>54.11</v>
          </cell>
        </row>
        <row r="683">
          <cell r="O683" t="str">
            <v>DELL GRANDPARENT</v>
          </cell>
          <cell r="Q683" t="str">
            <v>ADO4600IAA5CU</v>
          </cell>
          <cell r="AD683" t="str">
            <v>ZVMI</v>
          </cell>
          <cell r="AN683">
            <v>420</v>
          </cell>
          <cell r="AP683">
            <v>54.11</v>
          </cell>
        </row>
        <row r="684">
          <cell r="O684" t="str">
            <v>DELL GRANDPARENT</v>
          </cell>
          <cell r="Q684" t="str">
            <v>ADO4600IAA5CU</v>
          </cell>
          <cell r="AD684" t="str">
            <v>ZVMI</v>
          </cell>
          <cell r="AN684">
            <v>360</v>
          </cell>
          <cell r="AP684">
            <v>54.11</v>
          </cell>
        </row>
        <row r="685">
          <cell r="O685" t="str">
            <v>DELL GRANDPARENT</v>
          </cell>
          <cell r="Q685" t="str">
            <v>ADO4600IAA5CU</v>
          </cell>
          <cell r="AD685" t="str">
            <v>ZVMI</v>
          </cell>
          <cell r="AN685">
            <v>536</v>
          </cell>
          <cell r="AP685">
            <v>54.11</v>
          </cell>
        </row>
        <row r="686">
          <cell r="O686" t="str">
            <v>DELL GRANDPARENT</v>
          </cell>
          <cell r="Q686" t="str">
            <v>ADO4600IAA5CU</v>
          </cell>
          <cell r="AD686" t="str">
            <v>ZVMI</v>
          </cell>
          <cell r="AN686">
            <v>2037</v>
          </cell>
          <cell r="AP686">
            <v>54.11</v>
          </cell>
        </row>
        <row r="687">
          <cell r="O687" t="str">
            <v>DELL GRANDPARENT</v>
          </cell>
          <cell r="Q687" t="str">
            <v>ADO4600IAA5CU</v>
          </cell>
          <cell r="AD687" t="str">
            <v>ZVMI</v>
          </cell>
          <cell r="AN687">
            <v>60</v>
          </cell>
          <cell r="AP687">
            <v>54.11</v>
          </cell>
        </row>
        <row r="688">
          <cell r="O688" t="str">
            <v>DELL GRANDPARENT</v>
          </cell>
          <cell r="Q688" t="str">
            <v>ADO4600IAA5CU</v>
          </cell>
          <cell r="AD688" t="str">
            <v>ZVMI</v>
          </cell>
          <cell r="AN688">
            <v>60</v>
          </cell>
          <cell r="AP688">
            <v>54.11</v>
          </cell>
        </row>
        <row r="689">
          <cell r="O689" t="str">
            <v>DELL GRANDPARENT</v>
          </cell>
          <cell r="Q689" t="str">
            <v>ADO4600IAA5CU</v>
          </cell>
          <cell r="AD689" t="str">
            <v>ZPCR</v>
          </cell>
          <cell r="AN689">
            <v>0</v>
          </cell>
          <cell r="AP689">
            <v>10</v>
          </cell>
        </row>
        <row r="690">
          <cell r="O690" t="str">
            <v>DELL GRANDPARENT</v>
          </cell>
          <cell r="Q690" t="str">
            <v>ADO4600IAA5CU</v>
          </cell>
          <cell r="AD690" t="str">
            <v>ZPCR</v>
          </cell>
          <cell r="AN690">
            <v>0</v>
          </cell>
          <cell r="AP690">
            <v>10</v>
          </cell>
        </row>
        <row r="691">
          <cell r="O691" t="str">
            <v>DELL GRANDPARENT</v>
          </cell>
          <cell r="Q691" t="str">
            <v>ADO4600IAA5CU</v>
          </cell>
          <cell r="AD691" t="str">
            <v>RE</v>
          </cell>
          <cell r="AN691">
            <v>-1</v>
          </cell>
          <cell r="AP691">
            <v>54.11</v>
          </cell>
        </row>
        <row r="692">
          <cell r="O692" t="str">
            <v>DELL GRANDPARENT</v>
          </cell>
          <cell r="Q692" t="str">
            <v>ADO4200IAA5CU</v>
          </cell>
          <cell r="AD692" t="str">
            <v>ZVMI</v>
          </cell>
          <cell r="AN692">
            <v>120</v>
          </cell>
          <cell r="AP692">
            <v>46.11</v>
          </cell>
        </row>
        <row r="693">
          <cell r="O693" t="str">
            <v>DELL GRANDPARENT</v>
          </cell>
          <cell r="Q693" t="str">
            <v>ADO4200IAA5CU</v>
          </cell>
          <cell r="AD693" t="str">
            <v>ZVMI</v>
          </cell>
          <cell r="AN693">
            <v>60</v>
          </cell>
          <cell r="AP693">
            <v>46.11</v>
          </cell>
        </row>
        <row r="694">
          <cell r="O694" t="str">
            <v>DELL GRANDPARENT</v>
          </cell>
          <cell r="Q694" t="str">
            <v>ADO4200IAA5CU</v>
          </cell>
          <cell r="AD694" t="str">
            <v>ZVMI</v>
          </cell>
          <cell r="AN694">
            <v>60</v>
          </cell>
          <cell r="AP694">
            <v>46.11</v>
          </cell>
        </row>
        <row r="695">
          <cell r="O695" t="str">
            <v>DELL GRANDPARENT</v>
          </cell>
          <cell r="Q695" t="str">
            <v>ADO4200IAA5CU</v>
          </cell>
          <cell r="AD695" t="str">
            <v>ZVMI</v>
          </cell>
          <cell r="AN695">
            <v>300</v>
          </cell>
          <cell r="AP695">
            <v>46.11</v>
          </cell>
        </row>
        <row r="696">
          <cell r="O696" t="str">
            <v>DELL GRANDPARENT</v>
          </cell>
          <cell r="Q696" t="str">
            <v>ADO4200IAA5CU</v>
          </cell>
          <cell r="AD696" t="str">
            <v>ZVMI</v>
          </cell>
          <cell r="AN696">
            <v>120</v>
          </cell>
          <cell r="AP696">
            <v>46.11</v>
          </cell>
        </row>
        <row r="697">
          <cell r="O697" t="str">
            <v>DELL GRANDPARENT</v>
          </cell>
          <cell r="Q697" t="str">
            <v>ADO4200IAA5CU</v>
          </cell>
          <cell r="AD697" t="str">
            <v>ZVMI</v>
          </cell>
          <cell r="AN697">
            <v>60</v>
          </cell>
          <cell r="AP697">
            <v>46.11</v>
          </cell>
        </row>
        <row r="698">
          <cell r="O698" t="str">
            <v>DELL GRANDPARENT</v>
          </cell>
          <cell r="Q698" t="str">
            <v>ADO4200IAA5CU</v>
          </cell>
          <cell r="AD698" t="str">
            <v>ZVMI</v>
          </cell>
          <cell r="AN698">
            <v>60</v>
          </cell>
          <cell r="AP698">
            <v>46.11</v>
          </cell>
        </row>
        <row r="699">
          <cell r="O699" t="str">
            <v>DELL GRANDPARENT</v>
          </cell>
          <cell r="Q699" t="str">
            <v>ADO4200IAA5CU</v>
          </cell>
          <cell r="AD699" t="str">
            <v>ZVMI</v>
          </cell>
          <cell r="AN699">
            <v>600</v>
          </cell>
          <cell r="AP699">
            <v>46.11</v>
          </cell>
        </row>
        <row r="700">
          <cell r="O700" t="str">
            <v>DELL GRANDPARENT</v>
          </cell>
          <cell r="Q700" t="str">
            <v>ADO4200IAA5CU</v>
          </cell>
          <cell r="AD700" t="str">
            <v>ZVMI</v>
          </cell>
          <cell r="AN700">
            <v>600</v>
          </cell>
          <cell r="AP700">
            <v>46.11</v>
          </cell>
        </row>
        <row r="701">
          <cell r="O701" t="str">
            <v>DELL GRANDPARENT</v>
          </cell>
          <cell r="Q701" t="str">
            <v>ADO4200IAA5CU</v>
          </cell>
          <cell r="AD701" t="str">
            <v>ZVMI</v>
          </cell>
          <cell r="AN701">
            <v>360</v>
          </cell>
          <cell r="AP701">
            <v>46.11</v>
          </cell>
        </row>
        <row r="702">
          <cell r="O702" t="str">
            <v>DELL GRANDPARENT</v>
          </cell>
          <cell r="Q702" t="str">
            <v>ADO4200IAA5CU</v>
          </cell>
          <cell r="AD702" t="str">
            <v>ZVMI</v>
          </cell>
          <cell r="AN702">
            <v>120</v>
          </cell>
          <cell r="AP702">
            <v>46.11</v>
          </cell>
        </row>
        <row r="703">
          <cell r="O703" t="str">
            <v>DELL GRANDPARENT</v>
          </cell>
          <cell r="Q703" t="str">
            <v>ADO4200IAA5CU</v>
          </cell>
          <cell r="AD703" t="str">
            <v>ZVMI</v>
          </cell>
          <cell r="AN703">
            <v>360</v>
          </cell>
          <cell r="AP703">
            <v>46.11</v>
          </cell>
        </row>
        <row r="704">
          <cell r="O704" t="str">
            <v>DELL GRANDPARENT</v>
          </cell>
          <cell r="Q704" t="str">
            <v>ADO4200IAA5CU</v>
          </cell>
          <cell r="AD704" t="str">
            <v>ZVMI</v>
          </cell>
          <cell r="AN704">
            <v>120</v>
          </cell>
          <cell r="AP704">
            <v>46.11</v>
          </cell>
        </row>
        <row r="705">
          <cell r="O705" t="str">
            <v>DELL GRANDPARENT</v>
          </cell>
          <cell r="Q705" t="str">
            <v>ADO4200IAA5CU</v>
          </cell>
          <cell r="AD705" t="str">
            <v>ZVMI</v>
          </cell>
          <cell r="AN705">
            <v>60</v>
          </cell>
          <cell r="AP705">
            <v>46.11</v>
          </cell>
        </row>
        <row r="706">
          <cell r="O706" t="str">
            <v>DELL GRANDPARENT</v>
          </cell>
          <cell r="Q706" t="str">
            <v>ADO4200IAA5CU</v>
          </cell>
          <cell r="AD706" t="str">
            <v>ZVMI</v>
          </cell>
          <cell r="AN706">
            <v>60</v>
          </cell>
          <cell r="AP706">
            <v>46.11</v>
          </cell>
        </row>
        <row r="707">
          <cell r="O707" t="str">
            <v>DELL GRANDPARENT</v>
          </cell>
          <cell r="Q707" t="str">
            <v>ADO4200IAA5CU</v>
          </cell>
          <cell r="AD707" t="str">
            <v>ZVMI</v>
          </cell>
          <cell r="AN707">
            <v>60</v>
          </cell>
          <cell r="AP707">
            <v>46.11</v>
          </cell>
        </row>
        <row r="708">
          <cell r="O708" t="str">
            <v>DELL GRANDPARENT</v>
          </cell>
          <cell r="Q708" t="str">
            <v>ADO4200IAA5CU</v>
          </cell>
          <cell r="AD708" t="str">
            <v>ZVMI</v>
          </cell>
          <cell r="AN708">
            <v>780</v>
          </cell>
          <cell r="AP708">
            <v>46.11</v>
          </cell>
        </row>
        <row r="709">
          <cell r="O709" t="str">
            <v>DELL GRANDPARENT</v>
          </cell>
          <cell r="Q709" t="str">
            <v>ADO4200IAA5CU</v>
          </cell>
          <cell r="AD709" t="str">
            <v>ZPCR</v>
          </cell>
          <cell r="AN709">
            <v>0</v>
          </cell>
          <cell r="AP709">
            <v>10</v>
          </cell>
        </row>
        <row r="710">
          <cell r="O710" t="str">
            <v>DELL GRANDPARENT</v>
          </cell>
          <cell r="Q710" t="str">
            <v>ADO4200IAA5CU</v>
          </cell>
          <cell r="AD710" t="str">
            <v>ZPCR</v>
          </cell>
          <cell r="AN710">
            <v>0</v>
          </cell>
          <cell r="AP710">
            <v>10</v>
          </cell>
        </row>
        <row r="711">
          <cell r="O711" t="str">
            <v>DELL GRANDPARENT</v>
          </cell>
          <cell r="Q711" t="str">
            <v>ADO4200IAA5CU</v>
          </cell>
          <cell r="AD711" t="str">
            <v>RE</v>
          </cell>
          <cell r="AN711">
            <v>-1</v>
          </cell>
          <cell r="AP711">
            <v>46.11</v>
          </cell>
        </row>
        <row r="712">
          <cell r="O712" t="str">
            <v>DELL GRANDPARENT</v>
          </cell>
          <cell r="Q712" t="str">
            <v>ADO4200IAA5CU</v>
          </cell>
          <cell r="AD712" t="str">
            <v>RE</v>
          </cell>
          <cell r="AN712">
            <v>-1</v>
          </cell>
          <cell r="AP712">
            <v>46.11</v>
          </cell>
        </row>
        <row r="713">
          <cell r="O713" t="str">
            <v>DELL GRANDPARENT</v>
          </cell>
          <cell r="Q713" t="str">
            <v>ADO3800IAA5CU</v>
          </cell>
          <cell r="AD713" t="str">
            <v>ZVMI</v>
          </cell>
          <cell r="AN713">
            <v>60</v>
          </cell>
          <cell r="AP713">
            <v>36.11</v>
          </cell>
        </row>
        <row r="714">
          <cell r="O714" t="str">
            <v>DELL GRANDPARENT</v>
          </cell>
          <cell r="Q714" t="str">
            <v>ADO3800IAA5CU</v>
          </cell>
          <cell r="AD714" t="str">
            <v>ZVMI</v>
          </cell>
          <cell r="AN714">
            <v>60</v>
          </cell>
          <cell r="AP714">
            <v>36.11</v>
          </cell>
        </row>
        <row r="715">
          <cell r="O715" t="str">
            <v>DELL GRANDPARENT</v>
          </cell>
          <cell r="Q715" t="str">
            <v>ADO3800IAA5CU</v>
          </cell>
          <cell r="AD715" t="str">
            <v>ZVMI</v>
          </cell>
          <cell r="AN715">
            <v>840</v>
          </cell>
          <cell r="AP715">
            <v>36.11</v>
          </cell>
        </row>
        <row r="716">
          <cell r="O716" t="str">
            <v>DELL GRANDPARENT</v>
          </cell>
          <cell r="Q716" t="str">
            <v>ADO3800IAA5CU</v>
          </cell>
          <cell r="AD716" t="str">
            <v>ZVMI</v>
          </cell>
          <cell r="AN716">
            <v>540</v>
          </cell>
          <cell r="AP716">
            <v>36.11</v>
          </cell>
        </row>
        <row r="717">
          <cell r="O717" t="str">
            <v>DELL GRANDPARENT</v>
          </cell>
          <cell r="Q717" t="str">
            <v>ADO3800IAA5CU</v>
          </cell>
          <cell r="AD717" t="str">
            <v>ZVMI</v>
          </cell>
          <cell r="AN717">
            <v>60</v>
          </cell>
          <cell r="AP717">
            <v>36.11</v>
          </cell>
        </row>
        <row r="718">
          <cell r="O718" t="str">
            <v>DELL GRANDPARENT</v>
          </cell>
          <cell r="Q718" t="str">
            <v>ADO3800IAA5CU</v>
          </cell>
          <cell r="AD718" t="str">
            <v>ZVMI</v>
          </cell>
          <cell r="AN718">
            <v>540</v>
          </cell>
          <cell r="AP718">
            <v>36.11</v>
          </cell>
        </row>
        <row r="719">
          <cell r="O719" t="str">
            <v>DELL GRANDPARENT</v>
          </cell>
          <cell r="Q719" t="str">
            <v>ADO3800IAA5CU</v>
          </cell>
          <cell r="AD719" t="str">
            <v>ZVMI</v>
          </cell>
          <cell r="AN719">
            <v>240</v>
          </cell>
          <cell r="AP719">
            <v>36.11</v>
          </cell>
        </row>
        <row r="720">
          <cell r="O720" t="str">
            <v>DELL GRANDPARENT</v>
          </cell>
          <cell r="Q720" t="str">
            <v>ADO3800IAA5CU</v>
          </cell>
          <cell r="AD720" t="str">
            <v>ZVMI</v>
          </cell>
          <cell r="AN720">
            <v>120</v>
          </cell>
          <cell r="AP720">
            <v>36.11</v>
          </cell>
        </row>
        <row r="721">
          <cell r="O721" t="str">
            <v>DELL GRANDPARENT</v>
          </cell>
          <cell r="Q721" t="str">
            <v>ADO3800IAA5CU</v>
          </cell>
          <cell r="AD721" t="str">
            <v>ZVMI</v>
          </cell>
          <cell r="AN721">
            <v>360</v>
          </cell>
          <cell r="AP721">
            <v>36.11</v>
          </cell>
        </row>
        <row r="722">
          <cell r="O722" t="str">
            <v>DELL GRANDPARENT</v>
          </cell>
          <cell r="Q722" t="str">
            <v>ADO3800IAA5CU</v>
          </cell>
          <cell r="AD722" t="str">
            <v>ZVMI</v>
          </cell>
          <cell r="AN722">
            <v>60</v>
          </cell>
          <cell r="AP722">
            <v>36.11</v>
          </cell>
        </row>
        <row r="723">
          <cell r="O723" t="str">
            <v>DELL GRANDPARENT</v>
          </cell>
          <cell r="Q723" t="str">
            <v>ADO3800IAA5CU</v>
          </cell>
          <cell r="AD723" t="str">
            <v>ZVMI</v>
          </cell>
          <cell r="AN723">
            <v>180</v>
          </cell>
          <cell r="AP723">
            <v>36.11</v>
          </cell>
        </row>
        <row r="724">
          <cell r="O724" t="str">
            <v>DELL GRANDPARENT</v>
          </cell>
          <cell r="Q724" t="str">
            <v>ADO3800IAA5CU</v>
          </cell>
          <cell r="AD724" t="str">
            <v>ZVMI</v>
          </cell>
          <cell r="AN724">
            <v>120</v>
          </cell>
          <cell r="AP724">
            <v>36.11</v>
          </cell>
        </row>
        <row r="725">
          <cell r="O725" t="str">
            <v>DELL GRANDPARENT</v>
          </cell>
          <cell r="Q725" t="str">
            <v>ADO3800IAA5CU</v>
          </cell>
          <cell r="AD725" t="str">
            <v>ZVMI</v>
          </cell>
          <cell r="AN725">
            <v>420</v>
          </cell>
          <cell r="AP725">
            <v>36.11</v>
          </cell>
        </row>
        <row r="726">
          <cell r="O726" t="str">
            <v>DELL GRANDPARENT</v>
          </cell>
          <cell r="Q726" t="str">
            <v>ADO3800IAA5CU</v>
          </cell>
          <cell r="AD726" t="str">
            <v>ZVMI</v>
          </cell>
          <cell r="AN726">
            <v>600</v>
          </cell>
          <cell r="AP726">
            <v>36.11</v>
          </cell>
        </row>
        <row r="727">
          <cell r="O727" t="str">
            <v>DELL GRANDPARENT</v>
          </cell>
          <cell r="Q727" t="str">
            <v>ADO3800IAA5CU</v>
          </cell>
          <cell r="AD727" t="str">
            <v>ZVMI</v>
          </cell>
          <cell r="AN727">
            <v>600</v>
          </cell>
          <cell r="AP727">
            <v>36.11</v>
          </cell>
        </row>
        <row r="728">
          <cell r="O728" t="str">
            <v>DELL GRANDPARENT</v>
          </cell>
          <cell r="Q728" t="str">
            <v>ADO3800IAA5CU</v>
          </cell>
          <cell r="AD728" t="str">
            <v>ZVMI</v>
          </cell>
          <cell r="AN728">
            <v>1200</v>
          </cell>
          <cell r="AP728">
            <v>36.11</v>
          </cell>
        </row>
        <row r="729">
          <cell r="O729" t="str">
            <v>DELL GRANDPARENT</v>
          </cell>
          <cell r="Q729" t="str">
            <v>ADO3800IAA5CU</v>
          </cell>
          <cell r="AD729" t="str">
            <v>ZVMI</v>
          </cell>
          <cell r="AN729">
            <v>600</v>
          </cell>
          <cell r="AP729">
            <v>36.11</v>
          </cell>
        </row>
        <row r="730">
          <cell r="O730" t="str">
            <v>DELL GRANDPARENT</v>
          </cell>
          <cell r="Q730" t="str">
            <v>ADO3800IAA5CU</v>
          </cell>
          <cell r="AD730" t="str">
            <v>ZVMI</v>
          </cell>
          <cell r="AN730">
            <v>1200</v>
          </cell>
          <cell r="AP730">
            <v>36.11</v>
          </cell>
        </row>
        <row r="731">
          <cell r="O731" t="str">
            <v>DELL GRANDPARENT</v>
          </cell>
          <cell r="Q731" t="str">
            <v>ADO3800IAA5CU</v>
          </cell>
          <cell r="AD731" t="str">
            <v>ZVMI</v>
          </cell>
          <cell r="AN731">
            <v>360</v>
          </cell>
          <cell r="AP731">
            <v>36.11</v>
          </cell>
        </row>
        <row r="732">
          <cell r="O732" t="str">
            <v>DELL GRANDPARENT</v>
          </cell>
          <cell r="Q732" t="str">
            <v>ADO3800IAA5CU</v>
          </cell>
          <cell r="AD732" t="str">
            <v>ZVMI</v>
          </cell>
          <cell r="AN732">
            <v>540</v>
          </cell>
          <cell r="AP732">
            <v>36.11</v>
          </cell>
        </row>
        <row r="733">
          <cell r="O733" t="str">
            <v>DELL GRANDPARENT</v>
          </cell>
          <cell r="Q733" t="str">
            <v>ADO3800IAA5CU</v>
          </cell>
          <cell r="AD733" t="str">
            <v>ZVMI</v>
          </cell>
          <cell r="AN733">
            <v>360</v>
          </cell>
          <cell r="AP733">
            <v>36.11</v>
          </cell>
        </row>
        <row r="734">
          <cell r="O734" t="str">
            <v>DELL GRANDPARENT</v>
          </cell>
          <cell r="Q734" t="str">
            <v>ADO3800IAA5CU</v>
          </cell>
          <cell r="AD734" t="str">
            <v>ZVMI</v>
          </cell>
          <cell r="AN734">
            <v>600</v>
          </cell>
          <cell r="AP734">
            <v>36.11</v>
          </cell>
        </row>
        <row r="735">
          <cell r="O735" t="str">
            <v>DELL GRANDPARENT</v>
          </cell>
          <cell r="Q735" t="str">
            <v>ADO3800IAA5CU</v>
          </cell>
          <cell r="AD735" t="str">
            <v>ZPCR</v>
          </cell>
          <cell r="AN735">
            <v>0</v>
          </cell>
          <cell r="AP735">
            <v>5</v>
          </cell>
        </row>
        <row r="736">
          <cell r="O736" t="str">
            <v>DELL GRANDPARENT</v>
          </cell>
          <cell r="Q736" t="str">
            <v>ADO3800IAA5CU</v>
          </cell>
          <cell r="AD736" t="str">
            <v>ZPCR</v>
          </cell>
          <cell r="AN736">
            <v>0</v>
          </cell>
          <cell r="AP736">
            <v>5</v>
          </cell>
        </row>
        <row r="737">
          <cell r="O737" t="str">
            <v>DELL GRANDPARENT</v>
          </cell>
          <cell r="Q737" t="str">
            <v>ADO3800IAA5CU</v>
          </cell>
          <cell r="AD737" t="str">
            <v>RE</v>
          </cell>
          <cell r="AN737">
            <v>-1</v>
          </cell>
          <cell r="AP737">
            <v>36.11</v>
          </cell>
        </row>
        <row r="738">
          <cell r="O738" t="str">
            <v>DELL GRANDPARENT</v>
          </cell>
          <cell r="Q738" t="str">
            <v>ADO3800IAA5CU</v>
          </cell>
          <cell r="AD738" t="str">
            <v>RE</v>
          </cell>
          <cell r="AN738">
            <v>-2</v>
          </cell>
          <cell r="AP738">
            <v>41.11</v>
          </cell>
        </row>
        <row r="739">
          <cell r="O739" t="str">
            <v>DELL GRANDPARENT</v>
          </cell>
          <cell r="Q739" t="str">
            <v>ADO3600IAA4CU</v>
          </cell>
          <cell r="AD739" t="str">
            <v>RE</v>
          </cell>
          <cell r="AN739">
            <v>-1</v>
          </cell>
          <cell r="AP739">
            <v>41.11</v>
          </cell>
        </row>
        <row r="740">
          <cell r="O740" t="str">
            <v>DELL GRANDPARENT</v>
          </cell>
          <cell r="Q740" t="str">
            <v>ADO4800IAA5DD</v>
          </cell>
          <cell r="AD740" t="str">
            <v>ZVMI</v>
          </cell>
          <cell r="AN740">
            <v>300</v>
          </cell>
          <cell r="AP740">
            <v>57.11</v>
          </cell>
        </row>
        <row r="741">
          <cell r="O741" t="str">
            <v>DELL GRANDPARENT</v>
          </cell>
          <cell r="Q741" t="str">
            <v>ADO4800IAA5DD</v>
          </cell>
          <cell r="AD741" t="str">
            <v>ZVMI</v>
          </cell>
          <cell r="AN741">
            <v>360</v>
          </cell>
          <cell r="AP741">
            <v>57.11</v>
          </cell>
        </row>
        <row r="742">
          <cell r="O742" t="str">
            <v>DELL GRANDPARENT</v>
          </cell>
          <cell r="Q742" t="str">
            <v>ADO4800IAA5DD</v>
          </cell>
          <cell r="AD742" t="str">
            <v>ZVMI</v>
          </cell>
          <cell r="AN742">
            <v>60</v>
          </cell>
          <cell r="AP742">
            <v>57.11</v>
          </cell>
        </row>
        <row r="743">
          <cell r="O743" t="str">
            <v>DELL GRANDPARENT</v>
          </cell>
          <cell r="Q743" t="str">
            <v>ADO4800IAA5DD</v>
          </cell>
          <cell r="AD743" t="str">
            <v>ZVMI</v>
          </cell>
          <cell r="AN743">
            <v>840</v>
          </cell>
          <cell r="AP743">
            <v>57.11</v>
          </cell>
        </row>
        <row r="744">
          <cell r="O744" t="str">
            <v>DELL GRANDPARENT</v>
          </cell>
          <cell r="Q744" t="str">
            <v>ADO4800IAA5DD</v>
          </cell>
          <cell r="AD744" t="str">
            <v>ZVMI</v>
          </cell>
          <cell r="AN744">
            <v>420</v>
          </cell>
          <cell r="AP744">
            <v>57.11</v>
          </cell>
        </row>
        <row r="745">
          <cell r="O745" t="str">
            <v>DELL GRANDPARENT</v>
          </cell>
          <cell r="Q745" t="str">
            <v>ADO4800IAA5DD</v>
          </cell>
          <cell r="AD745" t="str">
            <v>ZVMI</v>
          </cell>
          <cell r="AN745">
            <v>60</v>
          </cell>
          <cell r="AP745">
            <v>57.11</v>
          </cell>
        </row>
        <row r="746">
          <cell r="O746" t="str">
            <v>DELL GRANDPARENT</v>
          </cell>
          <cell r="Q746" t="str">
            <v>ADO4800IAA5DD</v>
          </cell>
          <cell r="AD746" t="str">
            <v>ZVMI</v>
          </cell>
          <cell r="AN746">
            <v>60</v>
          </cell>
          <cell r="AP746">
            <v>57.11</v>
          </cell>
        </row>
        <row r="747">
          <cell r="O747" t="str">
            <v>DELL GRANDPARENT</v>
          </cell>
          <cell r="Q747" t="str">
            <v>ADO4800IAA5DD</v>
          </cell>
          <cell r="AD747" t="str">
            <v>ZVMI</v>
          </cell>
          <cell r="AN747">
            <v>120</v>
          </cell>
          <cell r="AP747">
            <v>57.11</v>
          </cell>
        </row>
        <row r="748">
          <cell r="O748" t="str">
            <v>DELL GRANDPARENT</v>
          </cell>
          <cell r="Q748" t="str">
            <v>ADO4800IAA5DD</v>
          </cell>
          <cell r="AD748" t="str">
            <v>ZVMI</v>
          </cell>
          <cell r="AN748">
            <v>60</v>
          </cell>
          <cell r="AP748">
            <v>57.11</v>
          </cell>
        </row>
        <row r="749">
          <cell r="O749" t="str">
            <v>DELL GRANDPARENT</v>
          </cell>
          <cell r="Q749" t="str">
            <v>ADO4800IAA5DD</v>
          </cell>
          <cell r="AD749" t="str">
            <v>ZVMI</v>
          </cell>
          <cell r="AN749">
            <v>300</v>
          </cell>
          <cell r="AP749">
            <v>57.11</v>
          </cell>
        </row>
        <row r="750">
          <cell r="O750" t="str">
            <v>DELL GRANDPARENT</v>
          </cell>
          <cell r="Q750" t="str">
            <v>ADO4800IAA5DD</v>
          </cell>
          <cell r="AD750" t="str">
            <v>ZVMI</v>
          </cell>
          <cell r="AN750">
            <v>420</v>
          </cell>
          <cell r="AP750">
            <v>57.11</v>
          </cell>
        </row>
        <row r="751">
          <cell r="O751" t="str">
            <v>DELL GRANDPARENT</v>
          </cell>
          <cell r="Q751" t="str">
            <v>ADO4800IAA5DD</v>
          </cell>
          <cell r="AD751" t="str">
            <v>ZVMI</v>
          </cell>
          <cell r="AN751">
            <v>60</v>
          </cell>
          <cell r="AP751">
            <v>57.11</v>
          </cell>
        </row>
        <row r="752">
          <cell r="O752" t="str">
            <v>DELL GRANDPARENT</v>
          </cell>
          <cell r="Q752" t="str">
            <v>ADO4800IAA5DD</v>
          </cell>
          <cell r="AD752" t="str">
            <v>ZVMI</v>
          </cell>
          <cell r="AN752">
            <v>180</v>
          </cell>
          <cell r="AP752">
            <v>57.11</v>
          </cell>
        </row>
        <row r="753">
          <cell r="O753" t="str">
            <v>DELL GRANDPARENT</v>
          </cell>
          <cell r="Q753" t="str">
            <v>ADO4800IAA5DD</v>
          </cell>
          <cell r="AD753" t="str">
            <v>ZVMI</v>
          </cell>
          <cell r="AN753">
            <v>300</v>
          </cell>
          <cell r="AP753">
            <v>57.11</v>
          </cell>
        </row>
        <row r="754">
          <cell r="O754" t="str">
            <v>DELL GRANDPARENT</v>
          </cell>
          <cell r="Q754" t="str">
            <v>ADO4800IAA5DD</v>
          </cell>
          <cell r="AD754" t="str">
            <v>ZPCR</v>
          </cell>
          <cell r="AN754">
            <v>0</v>
          </cell>
          <cell r="AP754">
            <v>20</v>
          </cell>
        </row>
        <row r="755">
          <cell r="O755" t="str">
            <v>DELL GRANDPARENT</v>
          </cell>
          <cell r="Q755" t="str">
            <v>ADO4800IAA5DD</v>
          </cell>
          <cell r="AD755" t="str">
            <v>RE</v>
          </cell>
          <cell r="AN755">
            <v>-1</v>
          </cell>
          <cell r="AP755">
            <v>77.11</v>
          </cell>
        </row>
        <row r="756">
          <cell r="O756" t="str">
            <v>DELL GRANDPARENT</v>
          </cell>
          <cell r="Q756" t="str">
            <v>ADO4400IAA5DD</v>
          </cell>
          <cell r="AD756" t="str">
            <v>ZVMI</v>
          </cell>
          <cell r="AN756">
            <v>3000</v>
          </cell>
          <cell r="AP756">
            <v>52.11</v>
          </cell>
        </row>
        <row r="757">
          <cell r="O757" t="str">
            <v>DELL GRANDPARENT</v>
          </cell>
          <cell r="Q757" t="str">
            <v>ADO4400IAA5DD</v>
          </cell>
          <cell r="AD757" t="str">
            <v>ZVMI</v>
          </cell>
          <cell r="AN757">
            <v>2040</v>
          </cell>
          <cell r="AP757">
            <v>52.11</v>
          </cell>
        </row>
        <row r="758">
          <cell r="O758" t="str">
            <v>DELL GRANDPARENT</v>
          </cell>
          <cell r="Q758" t="str">
            <v>ADO4400IAA5DD</v>
          </cell>
          <cell r="AD758" t="str">
            <v>ZVMI</v>
          </cell>
          <cell r="AN758">
            <v>1020</v>
          </cell>
          <cell r="AP758">
            <v>52.11</v>
          </cell>
        </row>
        <row r="759">
          <cell r="O759" t="str">
            <v>DELL GRANDPARENT</v>
          </cell>
          <cell r="Q759" t="str">
            <v>ADO4400IAA5DD</v>
          </cell>
          <cell r="AD759" t="str">
            <v>ZPCR</v>
          </cell>
          <cell r="AN759">
            <v>0</v>
          </cell>
          <cell r="AP759">
            <v>10</v>
          </cell>
        </row>
        <row r="760">
          <cell r="O760" t="str">
            <v>DELL GRANDPARENT</v>
          </cell>
          <cell r="Q760" t="str">
            <v>ADO4400IAA5DD</v>
          </cell>
          <cell r="AD760" t="str">
            <v>ZPCR</v>
          </cell>
          <cell r="AN760">
            <v>0</v>
          </cell>
          <cell r="AP760">
            <v>10</v>
          </cell>
        </row>
        <row r="761">
          <cell r="O761" t="str">
            <v>DELL GRANDPARENT</v>
          </cell>
          <cell r="Q761" t="str">
            <v>ADO5000IAA5DD</v>
          </cell>
          <cell r="AD761" t="str">
            <v>ZPCR</v>
          </cell>
          <cell r="AN761">
            <v>0</v>
          </cell>
          <cell r="AP761">
            <v>30</v>
          </cell>
        </row>
        <row r="762">
          <cell r="O762" t="str">
            <v>DELL GRANDPARENT</v>
          </cell>
          <cell r="Q762" t="str">
            <v>ADO5000IAA5DD</v>
          </cell>
          <cell r="AD762" t="str">
            <v>ZPCR</v>
          </cell>
          <cell r="AN762">
            <v>0</v>
          </cell>
          <cell r="AP762">
            <v>30</v>
          </cell>
        </row>
        <row r="763">
          <cell r="O763" t="str">
            <v>DELL GRANDPARENT</v>
          </cell>
          <cell r="Q763" t="str">
            <v>ADO5000IAA5DD</v>
          </cell>
          <cell r="AD763" t="str">
            <v>RE</v>
          </cell>
          <cell r="AN763">
            <v>-1</v>
          </cell>
          <cell r="AP763">
            <v>62.61</v>
          </cell>
        </row>
        <row r="764">
          <cell r="O764" t="str">
            <v>DELL GRANDPARENT</v>
          </cell>
          <cell r="Q764" t="str">
            <v>ADO4000IAA5DD</v>
          </cell>
          <cell r="AD764" t="str">
            <v>ZVMI</v>
          </cell>
          <cell r="AN764">
            <v>1020</v>
          </cell>
          <cell r="AP764">
            <v>36.11</v>
          </cell>
        </row>
        <row r="765">
          <cell r="O765" t="str">
            <v>DELL GRANDPARENT</v>
          </cell>
          <cell r="Q765" t="str">
            <v>ADO4000IAA5DD</v>
          </cell>
          <cell r="AD765" t="str">
            <v>ZVMI</v>
          </cell>
          <cell r="AN765">
            <v>1020</v>
          </cell>
          <cell r="AP765">
            <v>36.11</v>
          </cell>
        </row>
        <row r="766">
          <cell r="O766" t="str">
            <v>DELL GRANDPARENT</v>
          </cell>
          <cell r="Q766" t="str">
            <v>ADO4000IAA5DD</v>
          </cell>
          <cell r="AD766" t="str">
            <v>ZVMI</v>
          </cell>
          <cell r="AN766">
            <v>540</v>
          </cell>
          <cell r="AP766">
            <v>36.11</v>
          </cell>
        </row>
        <row r="767">
          <cell r="O767" t="str">
            <v>DELL GRANDPARENT</v>
          </cell>
          <cell r="Q767" t="str">
            <v>ADO4000IAA5DD</v>
          </cell>
          <cell r="AD767" t="str">
            <v>ZVMI</v>
          </cell>
          <cell r="AN767">
            <v>540</v>
          </cell>
          <cell r="AP767">
            <v>36.11</v>
          </cell>
        </row>
        <row r="768">
          <cell r="O768" t="str">
            <v>DELL GRANDPARENT</v>
          </cell>
          <cell r="Q768" t="str">
            <v>ADO4000IAA5DD</v>
          </cell>
          <cell r="AD768" t="str">
            <v>ZVMI</v>
          </cell>
          <cell r="AN768">
            <v>1500</v>
          </cell>
          <cell r="AP768">
            <v>36.11</v>
          </cell>
        </row>
        <row r="769">
          <cell r="O769" t="str">
            <v>DELL GRANDPARENT</v>
          </cell>
          <cell r="Q769" t="str">
            <v>ADO4000IAA5DD</v>
          </cell>
          <cell r="AD769" t="str">
            <v>ZVMI</v>
          </cell>
          <cell r="AN769">
            <v>1020</v>
          </cell>
          <cell r="AP769">
            <v>36.11</v>
          </cell>
        </row>
        <row r="770">
          <cell r="O770" t="str">
            <v>DELL GRANDPARENT</v>
          </cell>
          <cell r="Q770" t="str">
            <v>ADO4000IAA5DD</v>
          </cell>
          <cell r="AD770" t="str">
            <v>ZVMI</v>
          </cell>
          <cell r="AN770">
            <v>540</v>
          </cell>
          <cell r="AP770">
            <v>36.11</v>
          </cell>
        </row>
        <row r="771">
          <cell r="O771" t="str">
            <v>DELL GRANDPARENT</v>
          </cell>
          <cell r="Q771" t="str">
            <v>ADO4000IAA5DD</v>
          </cell>
          <cell r="AD771" t="str">
            <v>ZVMI</v>
          </cell>
          <cell r="AN771">
            <v>600</v>
          </cell>
          <cell r="AP771">
            <v>36.11</v>
          </cell>
        </row>
        <row r="772">
          <cell r="O772" t="str">
            <v>DELL GRANDPARENT</v>
          </cell>
          <cell r="Q772" t="str">
            <v>ADO4000IAA5DD</v>
          </cell>
          <cell r="AD772" t="str">
            <v>ZVMI</v>
          </cell>
          <cell r="AN772">
            <v>540</v>
          </cell>
          <cell r="AP772">
            <v>36.11</v>
          </cell>
        </row>
        <row r="773">
          <cell r="O773" t="str">
            <v>DELL GRANDPARENT</v>
          </cell>
          <cell r="Q773" t="str">
            <v>ADO4000IAA5DD</v>
          </cell>
          <cell r="AD773" t="str">
            <v>ZVMI</v>
          </cell>
          <cell r="AN773">
            <v>540</v>
          </cell>
          <cell r="AP773">
            <v>36.11</v>
          </cell>
        </row>
        <row r="774">
          <cell r="O774" t="str">
            <v>DELL GRANDPARENT</v>
          </cell>
          <cell r="Q774" t="str">
            <v>ADO4000IAA5DD</v>
          </cell>
          <cell r="AD774" t="str">
            <v>ZVMI</v>
          </cell>
          <cell r="AN774">
            <v>540</v>
          </cell>
          <cell r="AP774">
            <v>36.11</v>
          </cell>
        </row>
        <row r="775">
          <cell r="O775" t="str">
            <v>DELL GRANDPARENT</v>
          </cell>
          <cell r="Q775" t="str">
            <v>ADO4000IAA5DD</v>
          </cell>
          <cell r="AD775" t="str">
            <v>ZVMI</v>
          </cell>
          <cell r="AN775">
            <v>540</v>
          </cell>
          <cell r="AP775">
            <v>36.11</v>
          </cell>
        </row>
        <row r="776">
          <cell r="O776" t="str">
            <v>DELL GRANDPARENT</v>
          </cell>
          <cell r="Q776" t="str">
            <v>ADO4000IAA5DD</v>
          </cell>
          <cell r="AD776" t="str">
            <v>ZVMI</v>
          </cell>
          <cell r="AN776">
            <v>1020</v>
          </cell>
          <cell r="AP776">
            <v>36.11</v>
          </cell>
        </row>
        <row r="777">
          <cell r="O777" t="str">
            <v>DELL GRANDPARENT</v>
          </cell>
          <cell r="Q777" t="str">
            <v>ADO4000IAA5DD</v>
          </cell>
          <cell r="AD777" t="str">
            <v>ZVMI</v>
          </cell>
          <cell r="AN777">
            <v>1020</v>
          </cell>
          <cell r="AP777">
            <v>36.11</v>
          </cell>
        </row>
        <row r="778">
          <cell r="O778" t="str">
            <v>DELL GRANDPARENT</v>
          </cell>
          <cell r="Q778" t="str">
            <v>ADO4000IAA5DD</v>
          </cell>
          <cell r="AD778" t="str">
            <v>ZVMI</v>
          </cell>
          <cell r="AN778">
            <v>540</v>
          </cell>
          <cell r="AP778">
            <v>36.11</v>
          </cell>
        </row>
        <row r="779">
          <cell r="O779" t="str">
            <v>DELL GRANDPARENT</v>
          </cell>
          <cell r="Q779" t="str">
            <v>ADO4000IAA5DD</v>
          </cell>
          <cell r="AD779" t="str">
            <v>ZVMI</v>
          </cell>
          <cell r="AN779">
            <v>2040</v>
          </cell>
          <cell r="AP779">
            <v>36.11</v>
          </cell>
        </row>
        <row r="780">
          <cell r="O780" t="str">
            <v>DELL GRANDPARENT</v>
          </cell>
          <cell r="Q780" t="str">
            <v>ADO4000IAA5DD</v>
          </cell>
          <cell r="AD780" t="str">
            <v>ZVMI</v>
          </cell>
          <cell r="AN780">
            <v>1500</v>
          </cell>
          <cell r="AP780">
            <v>36.11</v>
          </cell>
        </row>
        <row r="781">
          <cell r="O781" t="str">
            <v>DELL GRANDPARENT</v>
          </cell>
          <cell r="Q781" t="str">
            <v>ADO4000IAA5DD</v>
          </cell>
          <cell r="AD781" t="str">
            <v>ZVMI</v>
          </cell>
          <cell r="AN781">
            <v>840</v>
          </cell>
          <cell r="AP781">
            <v>36.11</v>
          </cell>
        </row>
        <row r="782">
          <cell r="O782" t="str">
            <v>DELL GRANDPARENT</v>
          </cell>
          <cell r="Q782" t="str">
            <v>ADO4000IAA5DD</v>
          </cell>
          <cell r="AD782" t="str">
            <v>ZVMI</v>
          </cell>
          <cell r="AN782">
            <v>1020</v>
          </cell>
          <cell r="AP782">
            <v>36.11</v>
          </cell>
        </row>
        <row r="783">
          <cell r="O783" t="str">
            <v>DELL GRANDPARENT</v>
          </cell>
          <cell r="Q783" t="str">
            <v>ADO4000IAA5DD</v>
          </cell>
          <cell r="AD783" t="str">
            <v>ZVMI</v>
          </cell>
          <cell r="AN783">
            <v>1020</v>
          </cell>
          <cell r="AP783">
            <v>36.11</v>
          </cell>
        </row>
        <row r="784">
          <cell r="O784" t="str">
            <v>DELL GRANDPARENT</v>
          </cell>
          <cell r="Q784" t="str">
            <v>ADO4000IAA5DD</v>
          </cell>
          <cell r="AD784" t="str">
            <v>ZVMI</v>
          </cell>
          <cell r="AN784">
            <v>540</v>
          </cell>
          <cell r="AP784">
            <v>36.11</v>
          </cell>
        </row>
        <row r="785">
          <cell r="O785" t="str">
            <v>DELL GRANDPARENT</v>
          </cell>
          <cell r="Q785" t="str">
            <v>ADO4000IAA5DD</v>
          </cell>
          <cell r="AD785" t="str">
            <v>ZVMI</v>
          </cell>
          <cell r="AN785">
            <v>780</v>
          </cell>
          <cell r="AP785">
            <v>36.11</v>
          </cell>
        </row>
        <row r="786">
          <cell r="O786" t="str">
            <v>DELL GRANDPARENT</v>
          </cell>
          <cell r="Q786" t="str">
            <v>ADO4000IAA5DD</v>
          </cell>
          <cell r="AD786" t="str">
            <v>ZVMI</v>
          </cell>
          <cell r="AN786">
            <v>540</v>
          </cell>
          <cell r="AP786">
            <v>36.11</v>
          </cell>
        </row>
        <row r="787">
          <cell r="O787" t="str">
            <v>DELL GRANDPARENT</v>
          </cell>
          <cell r="Q787" t="str">
            <v>ADO4000IAA5DD</v>
          </cell>
          <cell r="AD787" t="str">
            <v>ZVMI</v>
          </cell>
          <cell r="AN787">
            <v>1020</v>
          </cell>
          <cell r="AP787">
            <v>36.11</v>
          </cell>
        </row>
        <row r="788">
          <cell r="O788" t="str">
            <v>DELL GRANDPARENT</v>
          </cell>
          <cell r="Q788" t="str">
            <v>ADO4000IAA5DD</v>
          </cell>
          <cell r="AD788" t="str">
            <v>ZVMI</v>
          </cell>
          <cell r="AN788">
            <v>540</v>
          </cell>
          <cell r="AP788">
            <v>36.11</v>
          </cell>
        </row>
        <row r="789">
          <cell r="O789" t="str">
            <v>DELL GRANDPARENT</v>
          </cell>
          <cell r="Q789" t="str">
            <v>ADO4000IAA5DD</v>
          </cell>
          <cell r="AD789" t="str">
            <v>ZVMI</v>
          </cell>
          <cell r="AN789">
            <v>1020</v>
          </cell>
          <cell r="AP789">
            <v>36.11</v>
          </cell>
        </row>
        <row r="790">
          <cell r="O790" t="str">
            <v>DELL GRANDPARENT</v>
          </cell>
          <cell r="Q790" t="str">
            <v>ADO4000IAA5DD</v>
          </cell>
          <cell r="AD790" t="str">
            <v>ZVMI</v>
          </cell>
          <cell r="AN790">
            <v>1020</v>
          </cell>
          <cell r="AP790">
            <v>36.11</v>
          </cell>
        </row>
        <row r="791">
          <cell r="O791" t="str">
            <v>DELL GRANDPARENT</v>
          </cell>
          <cell r="Q791" t="str">
            <v>ADO4000IAA5DD</v>
          </cell>
          <cell r="AD791" t="str">
            <v>ZVMI</v>
          </cell>
          <cell r="AN791">
            <v>300</v>
          </cell>
          <cell r="AP791">
            <v>36.11</v>
          </cell>
        </row>
        <row r="792">
          <cell r="O792" t="str">
            <v>DELL GRANDPARENT</v>
          </cell>
          <cell r="Q792" t="str">
            <v>ADO4000IAA5DD</v>
          </cell>
          <cell r="AD792" t="str">
            <v>ZPCR</v>
          </cell>
          <cell r="AN792">
            <v>0</v>
          </cell>
          <cell r="AP792">
            <v>10</v>
          </cell>
        </row>
        <row r="793">
          <cell r="O793" t="str">
            <v>DELL GRANDPARENT</v>
          </cell>
          <cell r="Q793" t="str">
            <v>ADO4000IAA5DD</v>
          </cell>
          <cell r="AD793" t="str">
            <v>ZPCR</v>
          </cell>
          <cell r="AN793">
            <v>0</v>
          </cell>
          <cell r="AP793">
            <v>10</v>
          </cell>
        </row>
        <row r="794">
          <cell r="O794" t="str">
            <v>DELL GRANDPARENT</v>
          </cell>
          <cell r="Q794" t="str">
            <v>ADO4000IAA5DD</v>
          </cell>
          <cell r="AD794" t="str">
            <v>RE</v>
          </cell>
          <cell r="AN794">
            <v>-1</v>
          </cell>
          <cell r="AP794">
            <v>36.11</v>
          </cell>
        </row>
        <row r="795">
          <cell r="O795" t="str">
            <v>DELL GRANDPARENT</v>
          </cell>
          <cell r="Q795" t="str">
            <v>ADO3600IAA5DD</v>
          </cell>
          <cell r="AD795" t="str">
            <v>ZVMI</v>
          </cell>
          <cell r="AN795">
            <v>60</v>
          </cell>
          <cell r="AP795">
            <v>36.11</v>
          </cell>
        </row>
        <row r="796">
          <cell r="O796" t="str">
            <v>DELL GRANDPARENT</v>
          </cell>
          <cell r="Q796" t="str">
            <v>ADO3600IAA5DD</v>
          </cell>
          <cell r="AD796" t="str">
            <v>ZVMI</v>
          </cell>
          <cell r="AN796">
            <v>60</v>
          </cell>
          <cell r="AP796">
            <v>36.11</v>
          </cell>
        </row>
        <row r="797">
          <cell r="O797" t="str">
            <v>DELL GRANDPARENT</v>
          </cell>
          <cell r="Q797" t="str">
            <v>ADO3600IAA5DD</v>
          </cell>
          <cell r="AD797" t="str">
            <v>RE</v>
          </cell>
          <cell r="AN797">
            <v>-1</v>
          </cell>
          <cell r="AP797">
            <v>36.11</v>
          </cell>
        </row>
        <row r="798">
          <cell r="O798" t="str">
            <v>DELL GRANDPARENT</v>
          </cell>
          <cell r="Q798" t="str">
            <v>ADO3600IAA5DD</v>
          </cell>
          <cell r="AD798" t="str">
            <v>RE</v>
          </cell>
          <cell r="AN798">
            <v>-1</v>
          </cell>
          <cell r="AP798">
            <v>36.11</v>
          </cell>
        </row>
        <row r="799">
          <cell r="O799" t="str">
            <v>DELL GRANDPARENT</v>
          </cell>
          <cell r="Q799" t="str">
            <v>SDH1250IAA4DP</v>
          </cell>
          <cell r="AD799" t="str">
            <v>ZVMI</v>
          </cell>
          <cell r="AN799">
            <v>60</v>
          </cell>
          <cell r="AP799">
            <v>26.11</v>
          </cell>
        </row>
        <row r="800">
          <cell r="O800" t="str">
            <v>DELL GRANDPARENT</v>
          </cell>
          <cell r="Q800" t="str">
            <v>ADO5000IAA5DO</v>
          </cell>
          <cell r="AD800" t="str">
            <v>ZVMI</v>
          </cell>
          <cell r="AN800">
            <v>240</v>
          </cell>
          <cell r="AP800">
            <v>62.61</v>
          </cell>
        </row>
        <row r="801">
          <cell r="O801" t="str">
            <v>DELL GRANDPARENT</v>
          </cell>
          <cell r="Q801" t="str">
            <v>ADO5000IAA5DO</v>
          </cell>
          <cell r="AD801" t="str">
            <v>ZVMI</v>
          </cell>
          <cell r="AN801">
            <v>540</v>
          </cell>
          <cell r="AP801">
            <v>62.61</v>
          </cell>
        </row>
        <row r="802">
          <cell r="O802" t="str">
            <v>DELL GRANDPARENT</v>
          </cell>
          <cell r="Q802" t="str">
            <v>ADO5000IAA5DO</v>
          </cell>
          <cell r="AD802" t="str">
            <v>ZVMI</v>
          </cell>
          <cell r="AN802">
            <v>300</v>
          </cell>
          <cell r="AP802">
            <v>62.61</v>
          </cell>
        </row>
        <row r="803">
          <cell r="O803" t="str">
            <v>DELL GRANDPARENT</v>
          </cell>
          <cell r="Q803" t="str">
            <v>ADO5000IAA5DO</v>
          </cell>
          <cell r="AD803" t="str">
            <v>ZVMI</v>
          </cell>
          <cell r="AN803">
            <v>60</v>
          </cell>
          <cell r="AP803">
            <v>62.61</v>
          </cell>
        </row>
        <row r="804">
          <cell r="O804" t="str">
            <v>DELL GRANDPARENT</v>
          </cell>
          <cell r="Q804" t="str">
            <v>ADO5000IAA5DO</v>
          </cell>
          <cell r="AD804" t="str">
            <v>ZVMI</v>
          </cell>
          <cell r="AN804">
            <v>540</v>
          </cell>
          <cell r="AP804">
            <v>62.61</v>
          </cell>
        </row>
        <row r="805">
          <cell r="O805" t="str">
            <v>DELL GRANDPARENT</v>
          </cell>
          <cell r="Q805" t="str">
            <v>ADO5000IAA5DO</v>
          </cell>
          <cell r="AD805" t="str">
            <v>ZVMI</v>
          </cell>
          <cell r="AN805">
            <v>540</v>
          </cell>
          <cell r="AP805">
            <v>62.61</v>
          </cell>
        </row>
        <row r="806">
          <cell r="O806" t="str">
            <v>DELL GRANDPARENT</v>
          </cell>
          <cell r="Q806" t="str">
            <v>ADO5000IAA5DO</v>
          </cell>
          <cell r="AD806" t="str">
            <v>ZVMI</v>
          </cell>
          <cell r="AN806">
            <v>540</v>
          </cell>
          <cell r="AP806">
            <v>62.61</v>
          </cell>
        </row>
        <row r="807">
          <cell r="O807" t="str">
            <v>DELL GRANDPARENT</v>
          </cell>
          <cell r="Q807" t="str">
            <v>ADO5000IAA5DO</v>
          </cell>
          <cell r="AD807" t="str">
            <v>ZVMI</v>
          </cell>
          <cell r="AN807">
            <v>300</v>
          </cell>
          <cell r="AP807">
            <v>62.61</v>
          </cell>
        </row>
        <row r="808">
          <cell r="O808" t="str">
            <v>DELL GRANDPARENT</v>
          </cell>
          <cell r="Q808" t="str">
            <v>ADO5000IAA5DO</v>
          </cell>
          <cell r="AD808" t="str">
            <v>ZVMI</v>
          </cell>
          <cell r="AN808">
            <v>540</v>
          </cell>
          <cell r="AP808">
            <v>62.61</v>
          </cell>
        </row>
        <row r="809">
          <cell r="O809" t="str">
            <v>DELL GRANDPARENT</v>
          </cell>
          <cell r="Q809" t="str">
            <v>ADO5000IAA5DO</v>
          </cell>
          <cell r="AD809" t="str">
            <v>ZVMI</v>
          </cell>
          <cell r="AN809">
            <v>120</v>
          </cell>
          <cell r="AP809">
            <v>62.61</v>
          </cell>
        </row>
        <row r="810">
          <cell r="O810" t="str">
            <v>DELL GRANDPARENT</v>
          </cell>
          <cell r="Q810" t="str">
            <v>ADO5000IAA5DO</v>
          </cell>
          <cell r="AD810" t="str">
            <v>ZVMI</v>
          </cell>
          <cell r="AN810">
            <v>240</v>
          </cell>
          <cell r="AP810">
            <v>62.61</v>
          </cell>
        </row>
        <row r="811">
          <cell r="O811" t="str">
            <v>DELL GRANDPARENT</v>
          </cell>
          <cell r="Q811" t="str">
            <v>ADO5000IAA5DO</v>
          </cell>
          <cell r="AD811" t="str">
            <v>ZVMI</v>
          </cell>
          <cell r="AN811">
            <v>540</v>
          </cell>
          <cell r="AP811">
            <v>62.61</v>
          </cell>
        </row>
        <row r="812">
          <cell r="O812" t="str">
            <v>DELL GRANDPARENT</v>
          </cell>
          <cell r="Q812" t="str">
            <v>ADH2300IAA5DO</v>
          </cell>
          <cell r="AD812" t="str">
            <v>ZVMI</v>
          </cell>
          <cell r="AN812">
            <v>60</v>
          </cell>
          <cell r="AP812">
            <v>43.11</v>
          </cell>
        </row>
        <row r="813">
          <cell r="O813" t="str">
            <v>DELL GRANDPARENT</v>
          </cell>
          <cell r="Q813" t="str">
            <v>ADH2350IAA5DO</v>
          </cell>
          <cell r="AD813" t="str">
            <v>ZVMI</v>
          </cell>
          <cell r="AN813">
            <v>60</v>
          </cell>
          <cell r="AP813">
            <v>52.11</v>
          </cell>
        </row>
        <row r="814">
          <cell r="O814" t="str">
            <v>DELL GRANDPARENT</v>
          </cell>
          <cell r="Q814" t="str">
            <v>ADH2400IAA5DO</v>
          </cell>
          <cell r="AD814" t="str">
            <v>ZVMI</v>
          </cell>
          <cell r="AN814">
            <v>60</v>
          </cell>
          <cell r="AP814">
            <v>57.11</v>
          </cell>
        </row>
        <row r="815">
          <cell r="O815" t="str">
            <v>DELL GRANDPARENT</v>
          </cell>
          <cell r="Q815" t="str">
            <v>ADO4400IAA5DO</v>
          </cell>
          <cell r="AD815" t="str">
            <v>ZVMI</v>
          </cell>
          <cell r="AN815">
            <v>1020</v>
          </cell>
          <cell r="AP815">
            <v>52.11</v>
          </cell>
        </row>
        <row r="816">
          <cell r="O816" t="str">
            <v>DELL GRANDPARENT</v>
          </cell>
          <cell r="Q816" t="str">
            <v>ADO4400IAA5DO</v>
          </cell>
          <cell r="AD816" t="str">
            <v>ZVMI</v>
          </cell>
          <cell r="AN816">
            <v>2040</v>
          </cell>
          <cell r="AP816">
            <v>52.11</v>
          </cell>
        </row>
        <row r="817">
          <cell r="O817" t="str">
            <v>DELL GRANDPARENT</v>
          </cell>
          <cell r="Q817" t="str">
            <v>ADO4400IAA5DO</v>
          </cell>
          <cell r="AD817" t="str">
            <v>ZVMI</v>
          </cell>
          <cell r="AN817">
            <v>60</v>
          </cell>
          <cell r="AP817">
            <v>52.11</v>
          </cell>
        </row>
        <row r="818">
          <cell r="O818" t="str">
            <v>DELL GRANDPARENT</v>
          </cell>
          <cell r="Q818" t="str">
            <v>ADO4400IAA5DO</v>
          </cell>
          <cell r="AD818" t="str">
            <v>ZVMI</v>
          </cell>
          <cell r="AN818">
            <v>420</v>
          </cell>
          <cell r="AP818">
            <v>52.11</v>
          </cell>
        </row>
        <row r="819">
          <cell r="O819" t="str">
            <v>DELL GRANDPARENT</v>
          </cell>
          <cell r="Q819" t="str">
            <v>ADO4400IAA5DO</v>
          </cell>
          <cell r="AD819" t="str">
            <v>ZVMI</v>
          </cell>
          <cell r="AN819">
            <v>420</v>
          </cell>
          <cell r="AP819">
            <v>52.11</v>
          </cell>
        </row>
        <row r="820">
          <cell r="O820" t="str">
            <v>DELL GRANDPARENT</v>
          </cell>
          <cell r="Q820" t="str">
            <v>ADO4800IAA5DO</v>
          </cell>
          <cell r="AD820" t="str">
            <v>ZOR</v>
          </cell>
          <cell r="AN820">
            <v>75</v>
          </cell>
          <cell r="AP820">
            <v>57</v>
          </cell>
        </row>
        <row r="821">
          <cell r="O821" t="str">
            <v>DELL GRANDPARENT</v>
          </cell>
          <cell r="Q821" t="str">
            <v>ADH2300IAA5DO</v>
          </cell>
          <cell r="AD821" t="str">
            <v>ZOR</v>
          </cell>
          <cell r="AN821">
            <v>100</v>
          </cell>
          <cell r="AP821">
            <v>43</v>
          </cell>
        </row>
        <row r="822">
          <cell r="O822" t="str">
            <v>DELL GRANDPARENT</v>
          </cell>
          <cell r="Q822" t="str">
            <v>ADH2350IAA5DO</v>
          </cell>
          <cell r="AD822" t="str">
            <v>ZOR</v>
          </cell>
          <cell r="AN822">
            <v>100</v>
          </cell>
          <cell r="AP822">
            <v>52</v>
          </cell>
        </row>
        <row r="823">
          <cell r="O823" t="str">
            <v>DELL GRANDPARENT</v>
          </cell>
          <cell r="Q823" t="str">
            <v>ADH2400IAA5DO</v>
          </cell>
          <cell r="AD823" t="str">
            <v>ZOR</v>
          </cell>
          <cell r="AN823">
            <v>100</v>
          </cell>
          <cell r="AP823">
            <v>57</v>
          </cell>
        </row>
        <row r="824">
          <cell r="O824" t="str">
            <v>HEWLETT PACKARD (HP)</v>
          </cell>
          <cell r="Q824" t="str">
            <v>SDA3000DIO2BW</v>
          </cell>
          <cell r="AD824" t="str">
            <v>RE</v>
          </cell>
          <cell r="AN824">
            <v>-1</v>
          </cell>
          <cell r="AP824">
            <v>30</v>
          </cell>
        </row>
        <row r="825">
          <cell r="O825" t="str">
            <v>HEWLETT PACKARD (HP)</v>
          </cell>
          <cell r="Q825" t="str">
            <v>SDA3200DIO3BW</v>
          </cell>
          <cell r="AD825" t="str">
            <v>RE</v>
          </cell>
          <cell r="AN825">
            <v>-4</v>
          </cell>
          <cell r="AP825">
            <v>36</v>
          </cell>
        </row>
        <row r="826">
          <cell r="O826" t="str">
            <v>HEWLETT PACKARD (HP)</v>
          </cell>
          <cell r="Q826" t="str">
            <v>SDA3200DIO3BW</v>
          </cell>
          <cell r="AD826" t="str">
            <v>RE</v>
          </cell>
          <cell r="AN826">
            <v>-2</v>
          </cell>
          <cell r="AP826">
            <v>31</v>
          </cell>
        </row>
        <row r="827">
          <cell r="O827" t="str">
            <v>HEWLETT PACKARD (HP)</v>
          </cell>
          <cell r="Q827" t="str">
            <v>SDA3500DIO3BW</v>
          </cell>
          <cell r="AD827" t="str">
            <v>RE</v>
          </cell>
          <cell r="AN827">
            <v>-1</v>
          </cell>
          <cell r="AP827">
            <v>52</v>
          </cell>
        </row>
        <row r="828">
          <cell r="O828" t="str">
            <v>HEWLETT PACKARD (HP)</v>
          </cell>
          <cell r="Q828" t="str">
            <v>ADA3200DAA4BW</v>
          </cell>
          <cell r="AD828" t="str">
            <v>RE</v>
          </cell>
          <cell r="AN828">
            <v>-1</v>
          </cell>
          <cell r="AP828">
            <v>62</v>
          </cell>
        </row>
        <row r="829">
          <cell r="O829" t="str">
            <v>HEWLETT PACKARD (HP)</v>
          </cell>
          <cell r="Q829" t="str">
            <v>ADA3500DAA4BW</v>
          </cell>
          <cell r="AD829" t="str">
            <v>RE</v>
          </cell>
          <cell r="AN829">
            <v>-5</v>
          </cell>
          <cell r="AP829">
            <v>68</v>
          </cell>
        </row>
        <row r="830">
          <cell r="O830" t="str">
            <v>HEWLETT PACKARD (HP)</v>
          </cell>
          <cell r="Q830" t="str">
            <v>ADA3800DAA4BW</v>
          </cell>
          <cell r="AD830" t="str">
            <v>RE</v>
          </cell>
          <cell r="AN830">
            <v>-1</v>
          </cell>
          <cell r="AP830">
            <v>135</v>
          </cell>
        </row>
        <row r="831">
          <cell r="O831" t="str">
            <v>HEWLETT PACKARD (HP)</v>
          </cell>
          <cell r="Q831" t="str">
            <v>ADA3800DAA4BW</v>
          </cell>
          <cell r="AD831" t="str">
            <v>RE</v>
          </cell>
          <cell r="AN831">
            <v>-9</v>
          </cell>
          <cell r="AP831">
            <v>95</v>
          </cell>
        </row>
        <row r="832">
          <cell r="O832" t="str">
            <v>HEWLETT PACKARD (HP)</v>
          </cell>
          <cell r="Q832" t="str">
            <v>ADA3800DAA4BW</v>
          </cell>
          <cell r="AD832" t="str">
            <v>CR</v>
          </cell>
          <cell r="AN832">
            <v>0</v>
          </cell>
          <cell r="AP832">
            <v>25</v>
          </cell>
        </row>
        <row r="833">
          <cell r="O833" t="str">
            <v>HEWLETT PACKARD (HP)</v>
          </cell>
          <cell r="Q833" t="str">
            <v>ADA3400DAA4BY</v>
          </cell>
          <cell r="AD833" t="str">
            <v>RE</v>
          </cell>
          <cell r="AN833">
            <v>-4</v>
          </cell>
          <cell r="AP833">
            <v>68</v>
          </cell>
        </row>
        <row r="834">
          <cell r="O834" t="str">
            <v>HEWLETT PACKARD (HP)</v>
          </cell>
          <cell r="Q834" t="str">
            <v>ADA3800IAA4CN</v>
          </cell>
          <cell r="AD834" t="str">
            <v>RE</v>
          </cell>
          <cell r="AN834">
            <v>-3</v>
          </cell>
          <cell r="AP834">
            <v>60</v>
          </cell>
        </row>
        <row r="835">
          <cell r="O835" t="str">
            <v>HEWLETT PACKARD (HP)</v>
          </cell>
          <cell r="Q835" t="str">
            <v>ADA3800IAA4CN</v>
          </cell>
          <cell r="AD835" t="str">
            <v>RE</v>
          </cell>
          <cell r="AN835">
            <v>-4</v>
          </cell>
          <cell r="AP835">
            <v>60</v>
          </cell>
        </row>
        <row r="836">
          <cell r="O836" t="str">
            <v>HEWLETT PACKARD (HP)</v>
          </cell>
          <cell r="Q836" t="str">
            <v>ADA3800IAA4CN</v>
          </cell>
          <cell r="AD836" t="str">
            <v>ZOR</v>
          </cell>
          <cell r="AN836">
            <v>120</v>
          </cell>
          <cell r="AP836">
            <v>95</v>
          </cell>
        </row>
        <row r="837">
          <cell r="O837" t="str">
            <v>HEWLETT PACKARD (HP)</v>
          </cell>
          <cell r="Q837" t="str">
            <v>ADA3800IAA4CN</v>
          </cell>
          <cell r="AD837" t="str">
            <v>ZOR</v>
          </cell>
          <cell r="AN837">
            <v>480</v>
          </cell>
          <cell r="AP837">
            <v>95</v>
          </cell>
        </row>
        <row r="838">
          <cell r="O838" t="str">
            <v>HEWLETT PACKARD (HP)</v>
          </cell>
          <cell r="Q838" t="str">
            <v>ADA3800IAA4CN</v>
          </cell>
          <cell r="AD838" t="str">
            <v>ZOR</v>
          </cell>
          <cell r="AN838">
            <v>300</v>
          </cell>
          <cell r="AP838">
            <v>95</v>
          </cell>
        </row>
        <row r="839">
          <cell r="O839" t="str">
            <v>HEWLETT PACKARD (HP)</v>
          </cell>
          <cell r="Q839" t="str">
            <v>ADA3800IAA4CN</v>
          </cell>
          <cell r="AD839" t="str">
            <v>ZOR</v>
          </cell>
          <cell r="AN839">
            <v>120</v>
          </cell>
          <cell r="AP839">
            <v>95</v>
          </cell>
        </row>
        <row r="840">
          <cell r="O840" t="str">
            <v>HEWLETT PACKARD (HP)</v>
          </cell>
          <cell r="Q840" t="str">
            <v>ADA3800IAA4CN</v>
          </cell>
          <cell r="AD840" t="str">
            <v>ZOR</v>
          </cell>
          <cell r="AN840">
            <v>720</v>
          </cell>
          <cell r="AP840">
            <v>95</v>
          </cell>
        </row>
        <row r="841">
          <cell r="O841" t="str">
            <v>HEWLETT PACKARD (HP)</v>
          </cell>
          <cell r="Q841" t="str">
            <v>ADA3800IAA4CN</v>
          </cell>
          <cell r="AD841" t="str">
            <v>ZOR</v>
          </cell>
          <cell r="AN841">
            <v>60</v>
          </cell>
          <cell r="AP841">
            <v>95</v>
          </cell>
        </row>
        <row r="842">
          <cell r="O842" t="str">
            <v>HEWLETT PACKARD (HP)</v>
          </cell>
          <cell r="Q842" t="str">
            <v>ADA3800IAA4CN</v>
          </cell>
          <cell r="AD842" t="str">
            <v>ZOR</v>
          </cell>
          <cell r="AN842">
            <v>60</v>
          </cell>
          <cell r="AP842">
            <v>95</v>
          </cell>
        </row>
        <row r="843">
          <cell r="O843" t="str">
            <v>HEWLETT PACKARD (HP)</v>
          </cell>
          <cell r="Q843" t="str">
            <v>ADA3800IAA4CN</v>
          </cell>
          <cell r="AD843" t="str">
            <v>ZOR</v>
          </cell>
          <cell r="AN843">
            <v>90</v>
          </cell>
          <cell r="AP843">
            <v>95</v>
          </cell>
        </row>
        <row r="844">
          <cell r="O844" t="str">
            <v>HEWLETT PACKARD (HP)</v>
          </cell>
          <cell r="Q844" t="str">
            <v>ADA3500IAA4CN</v>
          </cell>
          <cell r="AD844" t="str">
            <v>RE</v>
          </cell>
          <cell r="AN844">
            <v>-6</v>
          </cell>
          <cell r="AP844">
            <v>49</v>
          </cell>
        </row>
        <row r="845">
          <cell r="O845" t="str">
            <v>HEWLETT PACKARD (HP)</v>
          </cell>
          <cell r="Q845" t="str">
            <v>ADA3500IAA4CN</v>
          </cell>
          <cell r="AD845" t="str">
            <v>RE</v>
          </cell>
          <cell r="AN845">
            <v>-4</v>
          </cell>
          <cell r="AP845">
            <v>41</v>
          </cell>
        </row>
        <row r="846">
          <cell r="O846" t="str">
            <v>HEWLETT PACKARD (HP)</v>
          </cell>
          <cell r="Q846" t="str">
            <v>SDA3400IAA3CN</v>
          </cell>
          <cell r="AD846" t="str">
            <v>RE</v>
          </cell>
          <cell r="AN846">
            <v>-4</v>
          </cell>
          <cell r="AP846">
            <v>31</v>
          </cell>
        </row>
        <row r="847">
          <cell r="O847" t="str">
            <v>HEWLETT PACKARD (HP)</v>
          </cell>
          <cell r="Q847" t="str">
            <v>SDA3400IAA3CN</v>
          </cell>
          <cell r="AD847" t="str">
            <v>RE</v>
          </cell>
          <cell r="AN847">
            <v>-6</v>
          </cell>
          <cell r="AP847">
            <v>31</v>
          </cell>
        </row>
        <row r="848">
          <cell r="O848" t="str">
            <v>HEWLETT PACKARD (HP)</v>
          </cell>
          <cell r="Q848" t="str">
            <v>ADD3500IAA4CN</v>
          </cell>
          <cell r="AD848" t="str">
            <v>RE</v>
          </cell>
          <cell r="AN848">
            <v>-1</v>
          </cell>
          <cell r="AP848">
            <v>75</v>
          </cell>
        </row>
        <row r="849">
          <cell r="O849" t="str">
            <v>HEWLETT PACKARD (HP)</v>
          </cell>
          <cell r="Q849" t="str">
            <v>SDA3600IAA3CN</v>
          </cell>
          <cell r="AD849" t="str">
            <v>ZOR</v>
          </cell>
          <cell r="AN849">
            <v>20</v>
          </cell>
          <cell r="AP849">
            <v>21</v>
          </cell>
        </row>
        <row r="850">
          <cell r="O850" t="str">
            <v>HEWLETT PACKARD (HP)</v>
          </cell>
          <cell r="Q850" t="str">
            <v>SDA3000DIO2BW</v>
          </cell>
          <cell r="AD850" t="str">
            <v>RE</v>
          </cell>
          <cell r="AN850">
            <v>-2</v>
          </cell>
          <cell r="AP850">
            <v>30</v>
          </cell>
        </row>
        <row r="851">
          <cell r="O851" t="str">
            <v>HEWLETT PACKARD (HP)</v>
          </cell>
          <cell r="Q851" t="str">
            <v>ADA3200DAA4BW</v>
          </cell>
          <cell r="AD851" t="str">
            <v>RE</v>
          </cell>
          <cell r="AN851">
            <v>-3</v>
          </cell>
          <cell r="AP851">
            <v>194</v>
          </cell>
        </row>
        <row r="852">
          <cell r="O852" t="str">
            <v>HEWLETT PACKARD (HP)</v>
          </cell>
          <cell r="Q852" t="str">
            <v>ADA3800IAA4CN</v>
          </cell>
          <cell r="AD852" t="str">
            <v>RE</v>
          </cell>
          <cell r="AN852">
            <v>-1</v>
          </cell>
          <cell r="AP852">
            <v>54</v>
          </cell>
        </row>
        <row r="853">
          <cell r="O853" t="str">
            <v>HEWLETT PACKARD (HP)</v>
          </cell>
          <cell r="Q853" t="str">
            <v>ADA3800IAA4CN</v>
          </cell>
          <cell r="AD853" t="str">
            <v>ZOR</v>
          </cell>
          <cell r="AN853">
            <v>500</v>
          </cell>
          <cell r="AP853">
            <v>38</v>
          </cell>
        </row>
        <row r="854">
          <cell r="O854" t="str">
            <v>HEWLETT PACKARD (HP)</v>
          </cell>
          <cell r="Q854" t="str">
            <v>ADA3800IAA4CN</v>
          </cell>
          <cell r="AD854" t="str">
            <v>ZOR</v>
          </cell>
          <cell r="AN854">
            <v>500</v>
          </cell>
          <cell r="AP854">
            <v>38</v>
          </cell>
        </row>
        <row r="855">
          <cell r="O855" t="str">
            <v>HEWLETT PACKARD (HP)</v>
          </cell>
          <cell r="Q855" t="str">
            <v>ADA3800IAA4CN</v>
          </cell>
          <cell r="AD855" t="str">
            <v>ZOR</v>
          </cell>
          <cell r="AN855">
            <v>500</v>
          </cell>
          <cell r="AP855">
            <v>38</v>
          </cell>
        </row>
        <row r="856">
          <cell r="O856" t="str">
            <v>HEWLETT PACKARD (HP)</v>
          </cell>
          <cell r="Q856" t="str">
            <v>ADA3800IAA4CN</v>
          </cell>
          <cell r="AD856" t="str">
            <v>ZOR</v>
          </cell>
          <cell r="AN856">
            <v>120</v>
          </cell>
          <cell r="AP856">
            <v>38</v>
          </cell>
        </row>
        <row r="857">
          <cell r="O857" t="str">
            <v>HEWLETT PACKARD (HP)</v>
          </cell>
          <cell r="Q857" t="str">
            <v>ADA3800IAA4CN</v>
          </cell>
          <cell r="AD857" t="str">
            <v>ZOR</v>
          </cell>
          <cell r="AN857">
            <v>500</v>
          </cell>
          <cell r="AP857">
            <v>38</v>
          </cell>
        </row>
        <row r="858">
          <cell r="O858" t="str">
            <v>HEWLETT PACKARD (HP)</v>
          </cell>
          <cell r="Q858" t="str">
            <v>ADA3800IAA4CN</v>
          </cell>
          <cell r="AD858" t="str">
            <v>ZOR</v>
          </cell>
          <cell r="AN858">
            <v>960</v>
          </cell>
          <cell r="AP858">
            <v>38</v>
          </cell>
        </row>
        <row r="859">
          <cell r="O859" t="str">
            <v>HEWLETT PACKARD (HP)</v>
          </cell>
          <cell r="Q859" t="str">
            <v>ADA3800IAA4CN</v>
          </cell>
          <cell r="AD859" t="str">
            <v>ZOR</v>
          </cell>
          <cell r="AN859">
            <v>120</v>
          </cell>
          <cell r="AP859">
            <v>38</v>
          </cell>
        </row>
        <row r="860">
          <cell r="O860" t="str">
            <v>HEWLETT PACKARD (HP)</v>
          </cell>
          <cell r="Q860" t="str">
            <v>ADA3800IAA4CN</v>
          </cell>
          <cell r="AD860" t="str">
            <v>RE</v>
          </cell>
          <cell r="AN860">
            <v>-6</v>
          </cell>
          <cell r="AP860">
            <v>38</v>
          </cell>
        </row>
        <row r="861">
          <cell r="O861" t="str">
            <v>HEWLETT PACKARD (HP)</v>
          </cell>
          <cell r="Q861" t="str">
            <v>ADA3800IAA4CN</v>
          </cell>
          <cell r="AD861" t="str">
            <v>RE</v>
          </cell>
          <cell r="AN861">
            <v>-1</v>
          </cell>
          <cell r="AP861">
            <v>38</v>
          </cell>
        </row>
        <row r="862">
          <cell r="O862" t="str">
            <v>HEWLETT PACKARD (HP)</v>
          </cell>
          <cell r="Q862" t="str">
            <v>ADA3500IAA4CN</v>
          </cell>
          <cell r="AD862" t="str">
            <v>ZOR</v>
          </cell>
          <cell r="AN862">
            <v>260</v>
          </cell>
          <cell r="AP862">
            <v>35</v>
          </cell>
        </row>
        <row r="863">
          <cell r="O863" t="str">
            <v>HEWLETT PACKARD (HP)</v>
          </cell>
          <cell r="Q863" t="str">
            <v>ADA3500IAA4CN</v>
          </cell>
          <cell r="AD863" t="str">
            <v>ZOR</v>
          </cell>
          <cell r="AN863">
            <v>360</v>
          </cell>
          <cell r="AP863">
            <v>35</v>
          </cell>
        </row>
        <row r="864">
          <cell r="O864" t="str">
            <v>HEWLETT PACKARD (HP)</v>
          </cell>
          <cell r="Q864" t="str">
            <v>ADA3500IAA4CN</v>
          </cell>
          <cell r="AD864" t="str">
            <v>RE</v>
          </cell>
          <cell r="AN864">
            <v>-1</v>
          </cell>
          <cell r="AP864">
            <v>44</v>
          </cell>
        </row>
        <row r="865">
          <cell r="O865" t="str">
            <v>HEWLETT PACKARD (HP)</v>
          </cell>
          <cell r="Q865" t="str">
            <v>SDA3600IAA3CN</v>
          </cell>
          <cell r="AD865" t="str">
            <v>ZOR</v>
          </cell>
          <cell r="AN865">
            <v>19</v>
          </cell>
          <cell r="AP865">
            <v>25</v>
          </cell>
        </row>
        <row r="866">
          <cell r="O866" t="str">
            <v>HEWLETT PACKARD (HP)</v>
          </cell>
          <cell r="Q866" t="str">
            <v>SDA3600IAA3CN</v>
          </cell>
          <cell r="AD866" t="str">
            <v>ZOR</v>
          </cell>
          <cell r="AN866">
            <v>40</v>
          </cell>
          <cell r="AP866">
            <v>25</v>
          </cell>
        </row>
        <row r="867">
          <cell r="O867" t="str">
            <v>HEWLETT PACKARD (HP)</v>
          </cell>
          <cell r="Q867" t="str">
            <v>SDA3600IAA3CN</v>
          </cell>
          <cell r="AD867" t="str">
            <v>ZOR</v>
          </cell>
          <cell r="AN867">
            <v>60</v>
          </cell>
          <cell r="AP867">
            <v>25</v>
          </cell>
        </row>
        <row r="868">
          <cell r="O868" t="str">
            <v>HEWLETT PACKARD (HP)</v>
          </cell>
          <cell r="Q868" t="str">
            <v>SDA3600IAA3CN</v>
          </cell>
          <cell r="AD868" t="str">
            <v>ZOR</v>
          </cell>
          <cell r="AN868">
            <v>180</v>
          </cell>
          <cell r="AP868">
            <v>25</v>
          </cell>
        </row>
        <row r="869">
          <cell r="O869" t="str">
            <v>HEWLETT PACKARD (HP)</v>
          </cell>
          <cell r="Q869" t="str">
            <v>SDA3400IAA3CN</v>
          </cell>
          <cell r="AD869" t="str">
            <v>RE</v>
          </cell>
          <cell r="AN869">
            <v>-1</v>
          </cell>
          <cell r="AP869">
            <v>31</v>
          </cell>
        </row>
        <row r="870">
          <cell r="O870" t="str">
            <v>HEWLETT PACKARD (HP)</v>
          </cell>
          <cell r="Q870" t="str">
            <v>SDA3400IAA3CN</v>
          </cell>
          <cell r="AD870" t="str">
            <v>ZOR</v>
          </cell>
          <cell r="AN870">
            <v>10</v>
          </cell>
          <cell r="AP870">
            <v>25</v>
          </cell>
        </row>
        <row r="871">
          <cell r="O871" t="str">
            <v>HEWLETT PACKARD (HP)</v>
          </cell>
          <cell r="Q871" t="str">
            <v>SDA3400IAA3CN</v>
          </cell>
          <cell r="AD871" t="str">
            <v>ZOR</v>
          </cell>
          <cell r="AN871">
            <v>10</v>
          </cell>
          <cell r="AP871">
            <v>25</v>
          </cell>
        </row>
        <row r="872">
          <cell r="O872" t="str">
            <v>HEWLETT PACKARD (HP)</v>
          </cell>
          <cell r="Q872" t="str">
            <v>SDA3400IAA3CN</v>
          </cell>
          <cell r="AD872" t="str">
            <v>ZOR</v>
          </cell>
          <cell r="AN872">
            <v>120</v>
          </cell>
          <cell r="AP872">
            <v>25</v>
          </cell>
        </row>
        <row r="873">
          <cell r="O873" t="str">
            <v>HEWLETT PACKARD (HP)</v>
          </cell>
          <cell r="Q873" t="str">
            <v>SDA3400IAA3CN</v>
          </cell>
          <cell r="AD873" t="str">
            <v>ZOR</v>
          </cell>
          <cell r="AN873">
            <v>10</v>
          </cell>
          <cell r="AP873">
            <v>25</v>
          </cell>
        </row>
        <row r="874">
          <cell r="O874" t="str">
            <v>HEWLETT PACKARD (HP)</v>
          </cell>
          <cell r="Q874" t="str">
            <v>SDA3400IAA3CN</v>
          </cell>
          <cell r="AD874" t="str">
            <v>ZOR</v>
          </cell>
          <cell r="AN874">
            <v>120</v>
          </cell>
          <cell r="AP874">
            <v>25</v>
          </cell>
        </row>
        <row r="875">
          <cell r="O875" t="str">
            <v>HEWLETT PACKARD (HP)</v>
          </cell>
          <cell r="Q875" t="str">
            <v>SDA3400IAA3CN</v>
          </cell>
          <cell r="AD875" t="str">
            <v>ZOR</v>
          </cell>
          <cell r="AN875">
            <v>25</v>
          </cell>
          <cell r="AP875">
            <v>25</v>
          </cell>
        </row>
        <row r="876">
          <cell r="O876" t="str">
            <v>HEWLETT PACKARD (HP)</v>
          </cell>
          <cell r="Q876" t="str">
            <v>SDA3400IAA3CN</v>
          </cell>
          <cell r="AD876" t="str">
            <v>ZOR</v>
          </cell>
          <cell r="AN876">
            <v>120</v>
          </cell>
          <cell r="AP876">
            <v>25</v>
          </cell>
        </row>
        <row r="877">
          <cell r="O877" t="str">
            <v>HEWLETT PACKARD (HP)</v>
          </cell>
          <cell r="Q877" t="str">
            <v>ADA3800IAA4CN</v>
          </cell>
          <cell r="AD877" t="str">
            <v>RE</v>
          </cell>
          <cell r="AN877">
            <v>-3</v>
          </cell>
          <cell r="AP877">
            <v>38</v>
          </cell>
        </row>
        <row r="878">
          <cell r="O878" t="str">
            <v>HEWLETT PACKARD (HP)</v>
          </cell>
          <cell r="Q878" t="str">
            <v>ADA3800IAA4CN</v>
          </cell>
          <cell r="AD878" t="str">
            <v>ZOR</v>
          </cell>
          <cell r="AN878">
            <v>60</v>
          </cell>
          <cell r="AP878">
            <v>38</v>
          </cell>
        </row>
        <row r="879">
          <cell r="O879" t="str">
            <v>HEWLETT PACKARD (HP)</v>
          </cell>
          <cell r="Q879" t="str">
            <v>ADA3800IAA4CN</v>
          </cell>
          <cell r="AD879" t="str">
            <v>ZOR</v>
          </cell>
          <cell r="AN879">
            <v>480</v>
          </cell>
          <cell r="AP879">
            <v>38</v>
          </cell>
        </row>
        <row r="880">
          <cell r="O880" t="str">
            <v>HEWLETT PACKARD (HP)</v>
          </cell>
          <cell r="Q880" t="str">
            <v>ADA3800IAA4CN</v>
          </cell>
          <cell r="AD880" t="str">
            <v>ZOR</v>
          </cell>
          <cell r="AN880">
            <v>480</v>
          </cell>
          <cell r="AP880">
            <v>38</v>
          </cell>
        </row>
        <row r="881">
          <cell r="O881" t="str">
            <v>HEWLETT PACKARD (HP)</v>
          </cell>
          <cell r="Q881" t="str">
            <v>ADA3800IAA4CN</v>
          </cell>
          <cell r="AD881" t="str">
            <v>ZOR</v>
          </cell>
          <cell r="AN881">
            <v>465</v>
          </cell>
          <cell r="AP881">
            <v>38</v>
          </cell>
        </row>
        <row r="882">
          <cell r="O882" t="str">
            <v>HEWLETT PACKARD (HP)</v>
          </cell>
          <cell r="Q882" t="str">
            <v>ADA3800IAA4CN</v>
          </cell>
          <cell r="AD882" t="str">
            <v>ZOR</v>
          </cell>
          <cell r="AN882">
            <v>465</v>
          </cell>
          <cell r="AP882">
            <v>38</v>
          </cell>
        </row>
        <row r="883">
          <cell r="O883" t="str">
            <v>HEWLETT PACKARD (HP)</v>
          </cell>
          <cell r="Q883" t="str">
            <v>ADA3800IAA4CN</v>
          </cell>
          <cell r="AD883" t="str">
            <v>ZVMR</v>
          </cell>
          <cell r="AN883">
            <v>240</v>
          </cell>
          <cell r="AP883">
            <v>38</v>
          </cell>
        </row>
        <row r="884">
          <cell r="O884" t="str">
            <v>HEWLETT PACKARD (HP)</v>
          </cell>
          <cell r="Q884" t="str">
            <v>ADA3800IAA4CN</v>
          </cell>
          <cell r="AD884" t="str">
            <v>RE</v>
          </cell>
          <cell r="AN884">
            <v>-1</v>
          </cell>
          <cell r="AP884">
            <v>38</v>
          </cell>
        </row>
        <row r="885">
          <cell r="O885" t="str">
            <v>HEWLETT PACKARD (HP)</v>
          </cell>
          <cell r="Q885" t="str">
            <v>ADA3500IAA4CN</v>
          </cell>
          <cell r="AD885" t="str">
            <v>ZOR</v>
          </cell>
          <cell r="AN885">
            <v>25</v>
          </cell>
          <cell r="AP885">
            <v>35</v>
          </cell>
        </row>
        <row r="886">
          <cell r="O886" t="str">
            <v>HEWLETT PACKARD (HP)</v>
          </cell>
          <cell r="Q886" t="str">
            <v>ADA3500IAA4CN</v>
          </cell>
          <cell r="AD886" t="str">
            <v>ZOR</v>
          </cell>
          <cell r="AN886">
            <v>190</v>
          </cell>
          <cell r="AP886">
            <v>35</v>
          </cell>
        </row>
        <row r="887">
          <cell r="O887" t="str">
            <v>HEWLETT PACKARD (HP)</v>
          </cell>
          <cell r="Q887" t="str">
            <v>ADA3500IAA4CN</v>
          </cell>
          <cell r="AD887" t="str">
            <v>ZOR</v>
          </cell>
          <cell r="AN887">
            <v>175</v>
          </cell>
          <cell r="AP887">
            <v>35</v>
          </cell>
        </row>
        <row r="888">
          <cell r="O888" t="str">
            <v>HEWLETT PACKARD (HP)</v>
          </cell>
          <cell r="Q888" t="str">
            <v>ADA3500IAA4CN</v>
          </cell>
          <cell r="AD888" t="str">
            <v>ZOR</v>
          </cell>
          <cell r="AN888">
            <v>175</v>
          </cell>
          <cell r="AP888">
            <v>35</v>
          </cell>
        </row>
        <row r="889">
          <cell r="O889" t="str">
            <v>HEWLETT PACKARD (HP)</v>
          </cell>
          <cell r="Q889" t="str">
            <v>ADA3500IAA4CN</v>
          </cell>
          <cell r="AD889" t="str">
            <v>ZOR</v>
          </cell>
          <cell r="AN889">
            <v>175</v>
          </cell>
          <cell r="AP889">
            <v>35</v>
          </cell>
        </row>
        <row r="890">
          <cell r="O890" t="str">
            <v>HEWLETT PACKARD (HP)</v>
          </cell>
          <cell r="Q890" t="str">
            <v>ADA3500IAA4CN</v>
          </cell>
          <cell r="AD890" t="str">
            <v>RE</v>
          </cell>
          <cell r="AN890">
            <v>-1</v>
          </cell>
          <cell r="AP890">
            <v>35</v>
          </cell>
        </row>
        <row r="891">
          <cell r="O891" t="str">
            <v>HEWLETT PACKARD (HP)</v>
          </cell>
          <cell r="Q891" t="str">
            <v>SDA3600IAA3CN</v>
          </cell>
          <cell r="AD891" t="str">
            <v>ZOR</v>
          </cell>
          <cell r="AN891">
            <v>55</v>
          </cell>
          <cell r="AP891">
            <v>25</v>
          </cell>
        </row>
        <row r="892">
          <cell r="O892" t="str">
            <v>HEWLETT PACKARD (HP)</v>
          </cell>
          <cell r="Q892" t="str">
            <v>SDA3600IAA3CN</v>
          </cell>
          <cell r="AD892" t="str">
            <v>ZOR</v>
          </cell>
          <cell r="AN892">
            <v>350</v>
          </cell>
          <cell r="AP892">
            <v>25</v>
          </cell>
        </row>
        <row r="893">
          <cell r="O893" t="str">
            <v>HEWLETT PACKARD (HP)</v>
          </cell>
          <cell r="Q893" t="str">
            <v>SDA3600IAA3CN</v>
          </cell>
          <cell r="AD893" t="str">
            <v>ZOR</v>
          </cell>
          <cell r="AN893">
            <v>350</v>
          </cell>
          <cell r="AP893">
            <v>25</v>
          </cell>
        </row>
        <row r="894">
          <cell r="O894" t="str">
            <v>HEWLETT PACKARD (HP)</v>
          </cell>
          <cell r="Q894" t="str">
            <v>SDA3600IAA3CN</v>
          </cell>
          <cell r="AD894" t="str">
            <v>ZOR</v>
          </cell>
          <cell r="AN894">
            <v>350</v>
          </cell>
          <cell r="AP894">
            <v>25</v>
          </cell>
        </row>
        <row r="895">
          <cell r="O895" t="str">
            <v>HEWLETT PACKARD (HP)</v>
          </cell>
          <cell r="Q895" t="str">
            <v>SDA3600IAA3CN</v>
          </cell>
          <cell r="AD895" t="str">
            <v>ZOR</v>
          </cell>
          <cell r="AN895">
            <v>1560</v>
          </cell>
          <cell r="AP895">
            <v>25</v>
          </cell>
        </row>
        <row r="896">
          <cell r="O896" t="str">
            <v>HEWLETT PACKARD (HP)</v>
          </cell>
          <cell r="Q896" t="str">
            <v>SDA3600IAA3CN</v>
          </cell>
          <cell r="AD896" t="str">
            <v>ZOR</v>
          </cell>
          <cell r="AN896">
            <v>240</v>
          </cell>
          <cell r="AP896">
            <v>25</v>
          </cell>
        </row>
        <row r="897">
          <cell r="O897" t="str">
            <v>HEWLETT PACKARD (HP)</v>
          </cell>
          <cell r="Q897" t="str">
            <v>SDA3400IAA3CN</v>
          </cell>
          <cell r="AD897" t="str">
            <v>ZOR</v>
          </cell>
          <cell r="AN897">
            <v>360</v>
          </cell>
          <cell r="AP897">
            <v>25</v>
          </cell>
        </row>
        <row r="898">
          <cell r="O898" t="str">
            <v>HEWLETT PACKARD (HP)</v>
          </cell>
          <cell r="Q898" t="str">
            <v>SDA3400IAA3CN</v>
          </cell>
          <cell r="AD898" t="str">
            <v>ZOR</v>
          </cell>
          <cell r="AN898">
            <v>135</v>
          </cell>
          <cell r="AP898">
            <v>25</v>
          </cell>
        </row>
        <row r="899">
          <cell r="O899" t="str">
            <v>HEWLETT PACKARD (HP)</v>
          </cell>
          <cell r="Q899" t="str">
            <v>SDA3400IAA3CN</v>
          </cell>
          <cell r="AD899" t="str">
            <v>ZOR</v>
          </cell>
          <cell r="AN899">
            <v>135</v>
          </cell>
          <cell r="AP899">
            <v>25</v>
          </cell>
        </row>
        <row r="900">
          <cell r="O900" t="str">
            <v>HEWLETT PACKARD (HP)</v>
          </cell>
          <cell r="Q900" t="str">
            <v>ADC2100HAX4CM</v>
          </cell>
          <cell r="AD900" t="str">
            <v>ZOR</v>
          </cell>
          <cell r="AN900">
            <v>1</v>
          </cell>
          <cell r="AP900">
            <v>75</v>
          </cell>
        </row>
        <row r="901">
          <cell r="O901" t="str">
            <v>HEWLETT PACKARD (HP)</v>
          </cell>
          <cell r="Q901" t="str">
            <v>ADC2100HAX4CM</v>
          </cell>
          <cell r="AD901" t="str">
            <v>RE</v>
          </cell>
          <cell r="AN901">
            <v>-1</v>
          </cell>
          <cell r="AP901">
            <v>75</v>
          </cell>
        </row>
        <row r="902">
          <cell r="O902" t="str">
            <v>DELL GRANDPARENT</v>
          </cell>
          <cell r="Q902" t="str">
            <v>ADA3800IAA4CN</v>
          </cell>
          <cell r="AD902" t="str">
            <v>RE</v>
          </cell>
          <cell r="AN902">
            <v>-1</v>
          </cell>
          <cell r="AP902">
            <v>54.5</v>
          </cell>
        </row>
        <row r="903">
          <cell r="O903" t="str">
            <v>DELL GRANDPARENT</v>
          </cell>
          <cell r="Q903" t="str">
            <v>ADA3800IAA4CN</v>
          </cell>
          <cell r="AD903" t="str">
            <v>RE</v>
          </cell>
          <cell r="AN903">
            <v>-1</v>
          </cell>
          <cell r="AP903">
            <v>34.11</v>
          </cell>
        </row>
        <row r="904">
          <cell r="O904" t="str">
            <v>DELL GRANDPARENT</v>
          </cell>
          <cell r="Q904" t="str">
            <v>ADA3800IAA4CN</v>
          </cell>
          <cell r="AD904" t="str">
            <v>RE</v>
          </cell>
          <cell r="AN904">
            <v>-1</v>
          </cell>
          <cell r="AP904">
            <v>34.11</v>
          </cell>
        </row>
        <row r="905">
          <cell r="O905" t="str">
            <v>DELL GRANDPARENT</v>
          </cell>
          <cell r="Q905" t="str">
            <v>SDA3600IAA3CN</v>
          </cell>
          <cell r="AD905" t="str">
            <v>ZVMI</v>
          </cell>
          <cell r="AN905">
            <v>60</v>
          </cell>
          <cell r="AP905">
            <v>21.11</v>
          </cell>
        </row>
        <row r="906">
          <cell r="O906" t="str">
            <v>DELL GRANDPARENT</v>
          </cell>
          <cell r="Q906" t="str">
            <v>SDA3600IAA3CN</v>
          </cell>
          <cell r="AD906" t="str">
            <v>ZVMI</v>
          </cell>
          <cell r="AN906">
            <v>60</v>
          </cell>
          <cell r="AP906">
            <v>21.11</v>
          </cell>
        </row>
        <row r="907">
          <cell r="O907" t="str">
            <v>DELL GRANDPARENT</v>
          </cell>
          <cell r="Q907" t="str">
            <v>SDA3600IAA3CN</v>
          </cell>
          <cell r="AD907" t="str">
            <v>ZVMI</v>
          </cell>
          <cell r="AN907">
            <v>60</v>
          </cell>
          <cell r="AP907">
            <v>21.11</v>
          </cell>
        </row>
        <row r="908">
          <cell r="O908" t="str">
            <v>DELL GRANDPARENT</v>
          </cell>
          <cell r="Q908" t="str">
            <v>SDA3600IAA3CN</v>
          </cell>
          <cell r="AD908" t="str">
            <v>ZVMI</v>
          </cell>
          <cell r="AN908">
            <v>180</v>
          </cell>
          <cell r="AP908">
            <v>21.11</v>
          </cell>
        </row>
        <row r="909">
          <cell r="O909" t="str">
            <v>DELL GRANDPARENT</v>
          </cell>
          <cell r="Q909" t="str">
            <v>SDA3600IAA3CN</v>
          </cell>
          <cell r="AD909" t="str">
            <v>ZVMI</v>
          </cell>
          <cell r="AN909">
            <v>60</v>
          </cell>
          <cell r="AP909">
            <v>21.11</v>
          </cell>
        </row>
        <row r="910">
          <cell r="O910" t="str">
            <v>DELL GRANDPARENT</v>
          </cell>
          <cell r="Q910" t="str">
            <v>SDA3600IAA3CN</v>
          </cell>
          <cell r="AD910" t="str">
            <v>ZVMI</v>
          </cell>
          <cell r="AN910">
            <v>120</v>
          </cell>
          <cell r="AP910">
            <v>21.11</v>
          </cell>
        </row>
        <row r="911">
          <cell r="O911" t="str">
            <v>DELL GRANDPARENT</v>
          </cell>
          <cell r="Q911" t="str">
            <v>SDA3600IAA3CN</v>
          </cell>
          <cell r="AD911" t="str">
            <v>ZVMI</v>
          </cell>
          <cell r="AN911">
            <v>120</v>
          </cell>
          <cell r="AP911">
            <v>21.11</v>
          </cell>
        </row>
        <row r="912">
          <cell r="O912" t="str">
            <v>DELL GRANDPARENT</v>
          </cell>
          <cell r="Q912" t="str">
            <v>SDA3600IAA3CN</v>
          </cell>
          <cell r="AD912" t="str">
            <v>ZVMI</v>
          </cell>
          <cell r="AN912">
            <v>60</v>
          </cell>
          <cell r="AP912">
            <v>21.11</v>
          </cell>
        </row>
        <row r="913">
          <cell r="O913" t="str">
            <v>DELL GRANDPARENT</v>
          </cell>
          <cell r="Q913" t="str">
            <v>SDA3600IAA3CN</v>
          </cell>
          <cell r="AD913" t="str">
            <v>ZVMI</v>
          </cell>
          <cell r="AN913">
            <v>60</v>
          </cell>
          <cell r="AP913">
            <v>21.11</v>
          </cell>
        </row>
        <row r="914">
          <cell r="O914" t="str">
            <v>DELL GRANDPARENT</v>
          </cell>
          <cell r="Q914" t="str">
            <v>SDA3600IAA3CN</v>
          </cell>
          <cell r="AD914" t="str">
            <v>ZVMI</v>
          </cell>
          <cell r="AN914">
            <v>60</v>
          </cell>
          <cell r="AP914">
            <v>21.11</v>
          </cell>
        </row>
        <row r="915">
          <cell r="O915" t="str">
            <v>DELL GRANDPARENT</v>
          </cell>
          <cell r="Q915" t="str">
            <v>SDA3600IAA3CN</v>
          </cell>
          <cell r="AD915" t="str">
            <v>ZVMI</v>
          </cell>
          <cell r="AN915">
            <v>60</v>
          </cell>
          <cell r="AP915">
            <v>21.11</v>
          </cell>
        </row>
        <row r="916">
          <cell r="O916" t="str">
            <v>DELL GRANDPARENT</v>
          </cell>
          <cell r="Q916" t="str">
            <v>SDA3600IAA3CN</v>
          </cell>
          <cell r="AD916" t="str">
            <v>ZVMI</v>
          </cell>
          <cell r="AN916">
            <v>300</v>
          </cell>
          <cell r="AP916">
            <v>21.11</v>
          </cell>
        </row>
        <row r="917">
          <cell r="O917" t="str">
            <v>DELL GRANDPARENT</v>
          </cell>
          <cell r="Q917" t="str">
            <v>SDA3600IAA3CN</v>
          </cell>
          <cell r="AD917" t="str">
            <v>ZVMI</v>
          </cell>
          <cell r="AN917">
            <v>60</v>
          </cell>
          <cell r="AP917">
            <v>21.11</v>
          </cell>
        </row>
        <row r="918">
          <cell r="O918" t="str">
            <v>DELL GRANDPARENT</v>
          </cell>
          <cell r="Q918" t="str">
            <v>SDA3600IAA3CN</v>
          </cell>
          <cell r="AD918" t="str">
            <v>ZVMI</v>
          </cell>
          <cell r="AN918">
            <v>60</v>
          </cell>
          <cell r="AP918">
            <v>21.11</v>
          </cell>
        </row>
        <row r="919">
          <cell r="O919" t="str">
            <v>DELL GRANDPARENT</v>
          </cell>
          <cell r="Q919" t="str">
            <v>SDA3600IAA3CN</v>
          </cell>
          <cell r="AD919" t="str">
            <v>ZVMI</v>
          </cell>
          <cell r="AN919">
            <v>120</v>
          </cell>
          <cell r="AP919">
            <v>21.11</v>
          </cell>
        </row>
        <row r="920">
          <cell r="O920" t="str">
            <v>DELL GRANDPARENT</v>
          </cell>
          <cell r="Q920" t="str">
            <v>SDA3600IAA3CN</v>
          </cell>
          <cell r="AD920" t="str">
            <v>ZVMI</v>
          </cell>
          <cell r="AN920">
            <v>120</v>
          </cell>
          <cell r="AP920">
            <v>21.11</v>
          </cell>
        </row>
        <row r="921">
          <cell r="O921" t="str">
            <v>DELL GRANDPARENT</v>
          </cell>
          <cell r="Q921" t="str">
            <v>SDA3600IAA3CN</v>
          </cell>
          <cell r="AD921" t="str">
            <v>RE</v>
          </cell>
          <cell r="AN921">
            <v>-1</v>
          </cell>
          <cell r="AP921">
            <v>21.11</v>
          </cell>
        </row>
        <row r="922">
          <cell r="O922" t="str">
            <v>DELL GRANDPARENT</v>
          </cell>
          <cell r="Q922" t="str">
            <v>SDA3400IAA3CN</v>
          </cell>
          <cell r="AD922" t="str">
            <v>ZVMI</v>
          </cell>
          <cell r="AN922">
            <v>120</v>
          </cell>
          <cell r="AP922">
            <v>21.11</v>
          </cell>
        </row>
        <row r="923">
          <cell r="O923" t="str">
            <v>DELL GRANDPARENT</v>
          </cell>
          <cell r="Q923" t="str">
            <v>SDA3600IAA3CN</v>
          </cell>
          <cell r="AD923" t="str">
            <v>ZVMI</v>
          </cell>
          <cell r="AN923">
            <v>120</v>
          </cell>
          <cell r="AP923">
            <v>21.11</v>
          </cell>
        </row>
        <row r="924">
          <cell r="O924" t="str">
            <v>DELL GRANDPARENT</v>
          </cell>
          <cell r="Q924" t="str">
            <v>SDA3600IAA3CN</v>
          </cell>
          <cell r="AD924" t="str">
            <v>ZVMI</v>
          </cell>
          <cell r="AN924">
            <v>60</v>
          </cell>
          <cell r="AP924">
            <v>21.11</v>
          </cell>
        </row>
        <row r="925">
          <cell r="O925" t="str">
            <v>DELL GRANDPARENT</v>
          </cell>
          <cell r="Q925" t="str">
            <v>SDA3600IAA3CN</v>
          </cell>
          <cell r="AD925" t="str">
            <v>ZVMI</v>
          </cell>
          <cell r="AN925">
            <v>120</v>
          </cell>
          <cell r="AP925">
            <v>21.11</v>
          </cell>
        </row>
        <row r="926">
          <cell r="O926" t="str">
            <v>DELL GRANDPARENT</v>
          </cell>
          <cell r="Q926" t="str">
            <v>SDA3600IAA3CN</v>
          </cell>
          <cell r="AD926" t="str">
            <v>ZVMI</v>
          </cell>
          <cell r="AN926">
            <v>60</v>
          </cell>
          <cell r="AP926">
            <v>21.11</v>
          </cell>
        </row>
        <row r="927">
          <cell r="O927" t="str">
            <v>DELL GRANDPARENT</v>
          </cell>
          <cell r="Q927" t="str">
            <v>SDA3600IAA3CN</v>
          </cell>
          <cell r="AD927" t="str">
            <v>ZVMI</v>
          </cell>
          <cell r="AN927">
            <v>120</v>
          </cell>
          <cell r="AP927">
            <v>21.11</v>
          </cell>
        </row>
        <row r="928">
          <cell r="O928" t="str">
            <v>DELL GRANDPARENT</v>
          </cell>
          <cell r="Q928" t="str">
            <v>SDA3600IAA3CN</v>
          </cell>
          <cell r="AD928" t="str">
            <v>ZVMI</v>
          </cell>
          <cell r="AN928">
            <v>120</v>
          </cell>
          <cell r="AP928">
            <v>21.11</v>
          </cell>
        </row>
        <row r="929">
          <cell r="O929" t="str">
            <v>DELL GRANDPARENT</v>
          </cell>
          <cell r="Q929" t="str">
            <v>SDA3600IAA3CN</v>
          </cell>
          <cell r="AD929" t="str">
            <v>ZVMI</v>
          </cell>
          <cell r="AN929">
            <v>120</v>
          </cell>
          <cell r="AP929">
            <v>21.11</v>
          </cell>
        </row>
        <row r="930">
          <cell r="O930" t="str">
            <v>DELL GRANDPARENT</v>
          </cell>
          <cell r="Q930" t="str">
            <v>SDA3600IAA3CN</v>
          </cell>
          <cell r="AD930" t="str">
            <v>ZVMI</v>
          </cell>
          <cell r="AN930">
            <v>120</v>
          </cell>
          <cell r="AP930">
            <v>21.11</v>
          </cell>
        </row>
        <row r="931">
          <cell r="O931" t="str">
            <v>DELL GRANDPARENT</v>
          </cell>
          <cell r="Q931" t="str">
            <v>SDA3600IAA3CN</v>
          </cell>
          <cell r="AD931" t="str">
            <v>ZVMI</v>
          </cell>
          <cell r="AN931">
            <v>120</v>
          </cell>
          <cell r="AP931">
            <v>21.11</v>
          </cell>
        </row>
        <row r="932">
          <cell r="O932" t="str">
            <v>DELL GRANDPARENT</v>
          </cell>
          <cell r="Q932" t="str">
            <v>SDA3600IAA3CN</v>
          </cell>
          <cell r="AD932" t="str">
            <v>ZVMI</v>
          </cell>
          <cell r="AN932">
            <v>120</v>
          </cell>
          <cell r="AP932">
            <v>21.11</v>
          </cell>
        </row>
        <row r="933">
          <cell r="O933" t="str">
            <v>DELL GRANDPARENT</v>
          </cell>
          <cell r="Q933" t="str">
            <v>SDA3600IAA3CN</v>
          </cell>
          <cell r="AD933" t="str">
            <v>ZVMI</v>
          </cell>
          <cell r="AN933">
            <v>180</v>
          </cell>
          <cell r="AP933">
            <v>21.11</v>
          </cell>
        </row>
        <row r="934">
          <cell r="O934" t="str">
            <v>DELL GRANDPARENT</v>
          </cell>
          <cell r="Q934" t="str">
            <v>SDA3600IAA3CN</v>
          </cell>
          <cell r="AD934" t="str">
            <v>ZVMI</v>
          </cell>
          <cell r="AN934">
            <v>120</v>
          </cell>
          <cell r="AP934">
            <v>21.11</v>
          </cell>
        </row>
        <row r="935">
          <cell r="O935" t="str">
            <v>DELL GRANDPARENT</v>
          </cell>
          <cell r="Q935" t="str">
            <v>SDA3600IAA3CN</v>
          </cell>
          <cell r="AD935" t="str">
            <v>ZVMI</v>
          </cell>
          <cell r="AN935">
            <v>120</v>
          </cell>
          <cell r="AP935">
            <v>21.11</v>
          </cell>
        </row>
        <row r="936">
          <cell r="O936" t="str">
            <v>DELL GRANDPARENT</v>
          </cell>
          <cell r="Q936" t="str">
            <v>SDA3600IAA3CN</v>
          </cell>
          <cell r="AD936" t="str">
            <v>ZVMI</v>
          </cell>
          <cell r="AN936">
            <v>120</v>
          </cell>
          <cell r="AP936">
            <v>21.11</v>
          </cell>
        </row>
        <row r="937">
          <cell r="O937" t="str">
            <v>DELL GRANDPARENT</v>
          </cell>
          <cell r="Q937" t="str">
            <v>SDA3600IAA3CN</v>
          </cell>
          <cell r="AD937" t="str">
            <v>ZVMI</v>
          </cell>
          <cell r="AN937">
            <v>60</v>
          </cell>
          <cell r="AP937">
            <v>21.11</v>
          </cell>
        </row>
        <row r="938">
          <cell r="O938" t="str">
            <v>DELL GRANDPARENT</v>
          </cell>
          <cell r="Q938" t="str">
            <v>SDA3600IAA3CN</v>
          </cell>
          <cell r="AD938" t="str">
            <v>ZVMI</v>
          </cell>
          <cell r="AN938">
            <v>180</v>
          </cell>
          <cell r="AP938">
            <v>21.11</v>
          </cell>
        </row>
        <row r="939">
          <cell r="O939" t="str">
            <v>DELL GRANDPARENT</v>
          </cell>
          <cell r="Q939" t="str">
            <v>SDA3600IAA3CN</v>
          </cell>
          <cell r="AD939" t="str">
            <v>ZVMI</v>
          </cell>
          <cell r="AN939">
            <v>180</v>
          </cell>
          <cell r="AP939">
            <v>21.11</v>
          </cell>
        </row>
        <row r="940">
          <cell r="O940" t="str">
            <v>DELL GRANDPARENT</v>
          </cell>
          <cell r="Q940" t="str">
            <v>SDA3600IAA3CN</v>
          </cell>
          <cell r="AD940" t="str">
            <v>ZVMI</v>
          </cell>
          <cell r="AN940">
            <v>120</v>
          </cell>
          <cell r="AP940">
            <v>21.11</v>
          </cell>
        </row>
        <row r="941">
          <cell r="O941" t="str">
            <v>DELL GRANDPARENT</v>
          </cell>
          <cell r="Q941" t="str">
            <v>SDA3600IAA3CN</v>
          </cell>
          <cell r="AD941" t="str">
            <v>ZVMI</v>
          </cell>
          <cell r="AN941">
            <v>240</v>
          </cell>
          <cell r="AP941">
            <v>21.11</v>
          </cell>
        </row>
        <row r="942">
          <cell r="O942" t="str">
            <v>DELL GRANDPARENT</v>
          </cell>
          <cell r="Q942" t="str">
            <v>SDA3600IAA3CN</v>
          </cell>
          <cell r="AD942" t="str">
            <v>ZVMI</v>
          </cell>
          <cell r="AN942">
            <v>120</v>
          </cell>
          <cell r="AP942">
            <v>21.11</v>
          </cell>
        </row>
        <row r="943">
          <cell r="O943" t="str">
            <v>DELL GRANDPARENT</v>
          </cell>
          <cell r="Q943" t="str">
            <v>SDA3600IAA3CN</v>
          </cell>
          <cell r="AD943" t="str">
            <v>ZVMI</v>
          </cell>
          <cell r="AN943">
            <v>180</v>
          </cell>
          <cell r="AP943">
            <v>21.11</v>
          </cell>
        </row>
        <row r="944">
          <cell r="O944" t="str">
            <v>DELL GRANDPARENT</v>
          </cell>
          <cell r="Q944" t="str">
            <v>SDA3600IAA3CN</v>
          </cell>
          <cell r="AD944" t="str">
            <v>ZVMI</v>
          </cell>
          <cell r="AN944">
            <v>180</v>
          </cell>
          <cell r="AP944">
            <v>21.11</v>
          </cell>
        </row>
        <row r="945">
          <cell r="O945" t="str">
            <v>DELL GRANDPARENT</v>
          </cell>
          <cell r="Q945" t="str">
            <v>SDA3600IAA3CN</v>
          </cell>
          <cell r="AD945" t="str">
            <v>ZVMI</v>
          </cell>
          <cell r="AN945">
            <v>60</v>
          </cell>
          <cell r="AP945">
            <v>21.11</v>
          </cell>
        </row>
        <row r="946">
          <cell r="O946" t="str">
            <v>DELL GRANDPARENT</v>
          </cell>
          <cell r="Q946" t="str">
            <v>SDA3600IAA3CN</v>
          </cell>
          <cell r="AD946" t="str">
            <v>ZVMI</v>
          </cell>
          <cell r="AN946">
            <v>60</v>
          </cell>
          <cell r="AP946">
            <v>21.11</v>
          </cell>
        </row>
        <row r="947">
          <cell r="O947" t="str">
            <v>DELL GRANDPARENT</v>
          </cell>
          <cell r="Q947" t="str">
            <v>SDA3600IAA3CN</v>
          </cell>
          <cell r="AD947" t="str">
            <v>ZVMI</v>
          </cell>
          <cell r="AN947">
            <v>240</v>
          </cell>
          <cell r="AP947">
            <v>21.11</v>
          </cell>
        </row>
        <row r="948">
          <cell r="O948" t="str">
            <v>DELL GRANDPARENT</v>
          </cell>
          <cell r="Q948" t="str">
            <v>SDA3600IAA3CN</v>
          </cell>
          <cell r="AD948" t="str">
            <v>ZVMI</v>
          </cell>
          <cell r="AN948">
            <v>180</v>
          </cell>
          <cell r="AP948">
            <v>21.11</v>
          </cell>
        </row>
        <row r="949">
          <cell r="O949" t="str">
            <v>DELL GRANDPARENT</v>
          </cell>
          <cell r="Q949" t="str">
            <v>SDA3600IAA3CN</v>
          </cell>
          <cell r="AD949" t="str">
            <v>ZVMI</v>
          </cell>
          <cell r="AN949">
            <v>60</v>
          </cell>
          <cell r="AP949">
            <v>21.11</v>
          </cell>
        </row>
        <row r="950">
          <cell r="O950" t="str">
            <v>DELL GRANDPARENT</v>
          </cell>
          <cell r="Q950" t="str">
            <v>SDA3600IAA3CN</v>
          </cell>
          <cell r="AD950" t="str">
            <v>ZVMI</v>
          </cell>
          <cell r="AN950">
            <v>60</v>
          </cell>
          <cell r="AP950">
            <v>21.11</v>
          </cell>
        </row>
        <row r="951">
          <cell r="O951" t="str">
            <v>DELL GRANDPARENT</v>
          </cell>
          <cell r="Q951" t="str">
            <v>SDA3600IAA3CN</v>
          </cell>
          <cell r="AD951" t="str">
            <v>ZVMI</v>
          </cell>
          <cell r="AN951">
            <v>120</v>
          </cell>
          <cell r="AP951">
            <v>21.11</v>
          </cell>
        </row>
        <row r="952">
          <cell r="O952" t="str">
            <v>DELL GRANDPARENT</v>
          </cell>
          <cell r="Q952" t="str">
            <v>SDA3600IAA3CN</v>
          </cell>
          <cell r="AD952" t="str">
            <v>ZVMI</v>
          </cell>
          <cell r="AN952">
            <v>60</v>
          </cell>
          <cell r="AP952">
            <v>21.11</v>
          </cell>
        </row>
        <row r="953">
          <cell r="O953" t="str">
            <v>DELL GRANDPARENT</v>
          </cell>
          <cell r="Q953" t="str">
            <v>SDA3600IAA3CN</v>
          </cell>
          <cell r="AD953" t="str">
            <v>ZVMI</v>
          </cell>
          <cell r="AN953">
            <v>120</v>
          </cell>
          <cell r="AP953">
            <v>21.11</v>
          </cell>
        </row>
        <row r="954">
          <cell r="O954" t="str">
            <v>DELL GRANDPARENT</v>
          </cell>
          <cell r="Q954" t="str">
            <v>SDA3600IAA3CN</v>
          </cell>
          <cell r="AD954" t="str">
            <v>ZVMI</v>
          </cell>
          <cell r="AN954">
            <v>120</v>
          </cell>
          <cell r="AP954">
            <v>21.11</v>
          </cell>
        </row>
        <row r="955">
          <cell r="O955" t="str">
            <v>DELL GRANDPARENT</v>
          </cell>
          <cell r="Q955" t="str">
            <v>SDA3600IAA3CN</v>
          </cell>
          <cell r="AD955" t="str">
            <v>ZVMI</v>
          </cell>
          <cell r="AN955">
            <v>180</v>
          </cell>
          <cell r="AP955">
            <v>21.11</v>
          </cell>
        </row>
        <row r="956">
          <cell r="O956" t="str">
            <v>DELL GRANDPARENT</v>
          </cell>
          <cell r="Q956" t="str">
            <v>SDA3600IAA3CN</v>
          </cell>
          <cell r="AD956" t="str">
            <v>ZVMI</v>
          </cell>
          <cell r="AN956">
            <v>120</v>
          </cell>
          <cell r="AP956">
            <v>21.11</v>
          </cell>
        </row>
        <row r="957">
          <cell r="O957" t="str">
            <v>DELL GRANDPARENT</v>
          </cell>
          <cell r="Q957" t="str">
            <v>SDA3600IAA3CN</v>
          </cell>
          <cell r="AD957" t="str">
            <v>ZVMI</v>
          </cell>
          <cell r="AN957">
            <v>300</v>
          </cell>
          <cell r="AP957">
            <v>21.11</v>
          </cell>
        </row>
        <row r="958">
          <cell r="O958" t="str">
            <v>DELL GRANDPARENT</v>
          </cell>
          <cell r="Q958" t="str">
            <v>SDA3600IAA3CN</v>
          </cell>
          <cell r="AD958" t="str">
            <v>ZVMI</v>
          </cell>
          <cell r="AN958">
            <v>60</v>
          </cell>
          <cell r="AP958">
            <v>21.11</v>
          </cell>
        </row>
        <row r="959">
          <cell r="O959" t="str">
            <v>DELL GRANDPARENT</v>
          </cell>
          <cell r="Q959" t="str">
            <v>SDA3600IAA3CN</v>
          </cell>
          <cell r="AD959" t="str">
            <v>ZVMI</v>
          </cell>
          <cell r="AN959">
            <v>240</v>
          </cell>
          <cell r="AP959">
            <v>21.11</v>
          </cell>
        </row>
        <row r="960">
          <cell r="O960" t="str">
            <v>DELL GRANDPARENT</v>
          </cell>
          <cell r="Q960" t="str">
            <v>SDA3600IAA3CN</v>
          </cell>
          <cell r="AD960" t="str">
            <v>ZVMI</v>
          </cell>
          <cell r="AN960">
            <v>120</v>
          </cell>
          <cell r="AP960">
            <v>21.11</v>
          </cell>
        </row>
        <row r="961">
          <cell r="O961" t="str">
            <v>DELL GRANDPARENT</v>
          </cell>
          <cell r="Q961" t="str">
            <v>SDA3600IAA3CN</v>
          </cell>
          <cell r="AD961" t="str">
            <v>RE</v>
          </cell>
          <cell r="AN961">
            <v>-1</v>
          </cell>
          <cell r="AP961">
            <v>21.11</v>
          </cell>
        </row>
        <row r="962">
          <cell r="O962" t="str">
            <v>DELL GRANDPARENT</v>
          </cell>
          <cell r="Q962" t="str">
            <v>ADA3800IAA4CN</v>
          </cell>
          <cell r="AD962" t="str">
            <v>RE</v>
          </cell>
          <cell r="AN962">
            <v>-1</v>
          </cell>
          <cell r="AP962">
            <v>34.11</v>
          </cell>
        </row>
        <row r="963">
          <cell r="O963" t="str">
            <v>DELL GRANDPARENT</v>
          </cell>
          <cell r="Q963" t="str">
            <v>ADA3500IAA4CN</v>
          </cell>
          <cell r="AD963" t="str">
            <v>ZPCR</v>
          </cell>
          <cell r="AN963">
            <v>0</v>
          </cell>
          <cell r="AP963">
            <v>5</v>
          </cell>
        </row>
        <row r="964">
          <cell r="O964" t="str">
            <v>DELL GRANDPARENT</v>
          </cell>
          <cell r="Q964" t="str">
            <v>ADA3500IAA4CN</v>
          </cell>
          <cell r="AD964" t="str">
            <v>ZPCR</v>
          </cell>
          <cell r="AN964">
            <v>0</v>
          </cell>
          <cell r="AP964">
            <v>5</v>
          </cell>
        </row>
        <row r="965">
          <cell r="O965" t="str">
            <v>DELL GRANDPARENT</v>
          </cell>
          <cell r="Q965" t="str">
            <v>SDA3600IAA3CN</v>
          </cell>
          <cell r="AD965" t="str">
            <v>ZVMI</v>
          </cell>
          <cell r="AN965">
            <v>540</v>
          </cell>
          <cell r="AP965">
            <v>21.11</v>
          </cell>
        </row>
        <row r="966">
          <cell r="O966" t="str">
            <v>DELL GRANDPARENT</v>
          </cell>
          <cell r="Q966" t="str">
            <v>SDA3600IAA3CN</v>
          </cell>
          <cell r="AD966" t="str">
            <v>ZVMI</v>
          </cell>
          <cell r="AN966">
            <v>540</v>
          </cell>
          <cell r="AP966">
            <v>21.11</v>
          </cell>
        </row>
        <row r="967">
          <cell r="O967" t="str">
            <v>DELL GRANDPARENT</v>
          </cell>
          <cell r="Q967" t="str">
            <v>SDA3600IAA3CN</v>
          </cell>
          <cell r="AD967" t="str">
            <v>ZVMI</v>
          </cell>
          <cell r="AN967">
            <v>780</v>
          </cell>
          <cell r="AP967">
            <v>21.11</v>
          </cell>
        </row>
        <row r="968">
          <cell r="O968" t="str">
            <v>DELL GRANDPARENT</v>
          </cell>
          <cell r="Q968" t="str">
            <v>SDA3600IAA3CN</v>
          </cell>
          <cell r="AD968" t="str">
            <v>ZVMI</v>
          </cell>
          <cell r="AN968">
            <v>1020</v>
          </cell>
          <cell r="AP968">
            <v>21.11</v>
          </cell>
        </row>
        <row r="969">
          <cell r="O969" t="str">
            <v>DELL GRANDPARENT</v>
          </cell>
          <cell r="Q969" t="str">
            <v>SDA3600IAA3CN</v>
          </cell>
          <cell r="AD969" t="str">
            <v>ZVMI</v>
          </cell>
          <cell r="AN969">
            <v>540</v>
          </cell>
          <cell r="AP969">
            <v>21.11</v>
          </cell>
        </row>
        <row r="970">
          <cell r="O970" t="str">
            <v>DELL GRANDPARENT</v>
          </cell>
          <cell r="Q970" t="str">
            <v>SDA3600IAA3CN</v>
          </cell>
          <cell r="AD970" t="str">
            <v>ZVMI</v>
          </cell>
          <cell r="AN970">
            <v>1020</v>
          </cell>
          <cell r="AP970">
            <v>21.11</v>
          </cell>
        </row>
        <row r="971">
          <cell r="O971" t="str">
            <v>DELL GRANDPARENT</v>
          </cell>
          <cell r="Q971" t="str">
            <v>SDA3600IAA3CN</v>
          </cell>
          <cell r="AD971" t="str">
            <v>ZVMI</v>
          </cell>
          <cell r="AN971">
            <v>1020</v>
          </cell>
          <cell r="AP971">
            <v>21.11</v>
          </cell>
        </row>
        <row r="972">
          <cell r="O972" t="str">
            <v>DELL GRANDPARENT</v>
          </cell>
          <cell r="Q972" t="str">
            <v>SDA3600IAA3CN</v>
          </cell>
          <cell r="AD972" t="str">
            <v>ZVMI</v>
          </cell>
          <cell r="AN972">
            <v>1020</v>
          </cell>
          <cell r="AP972">
            <v>21.11</v>
          </cell>
        </row>
        <row r="973">
          <cell r="O973" t="str">
            <v>DELL GRANDPARENT</v>
          </cell>
          <cell r="Q973" t="str">
            <v>SDA3600IAA3CN</v>
          </cell>
          <cell r="AD973" t="str">
            <v>ZPCR</v>
          </cell>
          <cell r="AN973">
            <v>0</v>
          </cell>
          <cell r="AP973">
            <v>5</v>
          </cell>
        </row>
        <row r="974">
          <cell r="O974" t="str">
            <v>DELL GRANDPARENT</v>
          </cell>
          <cell r="Q974" t="str">
            <v>SDA3400IAA3CN</v>
          </cell>
          <cell r="AD974" t="str">
            <v>RE</v>
          </cell>
          <cell r="AN974">
            <v>-1</v>
          </cell>
          <cell r="AP974">
            <v>21.11</v>
          </cell>
        </row>
        <row r="975">
          <cell r="O975" t="str">
            <v>DELL GRANDPARENT</v>
          </cell>
          <cell r="Q975" t="str">
            <v>SDA3400IAA3CN</v>
          </cell>
          <cell r="AD975" t="str">
            <v>RE</v>
          </cell>
          <cell r="AN975">
            <v>-89</v>
          </cell>
          <cell r="AP975">
            <v>27</v>
          </cell>
        </row>
        <row r="976">
          <cell r="O976" t="str">
            <v>DELL GRANDPARENT</v>
          </cell>
          <cell r="Q976" t="str">
            <v>ADA3200IAA4CN</v>
          </cell>
          <cell r="AD976" t="str">
            <v>RE</v>
          </cell>
          <cell r="AN976">
            <v>-10</v>
          </cell>
          <cell r="AP976">
            <v>43.11</v>
          </cell>
        </row>
        <row r="977">
          <cell r="O977" t="str">
            <v>DELL GRANDPARENT</v>
          </cell>
          <cell r="Q977" t="str">
            <v>ADA3200IAA4CN</v>
          </cell>
          <cell r="AD977" t="str">
            <v>RE</v>
          </cell>
          <cell r="AN977">
            <v>-6</v>
          </cell>
          <cell r="AP977">
            <v>43.11</v>
          </cell>
        </row>
        <row r="978">
          <cell r="O978" t="str">
            <v>DELL GRANDPARENT</v>
          </cell>
          <cell r="Q978" t="str">
            <v>ADA3200IAA4CN</v>
          </cell>
          <cell r="AD978" t="str">
            <v>RE</v>
          </cell>
          <cell r="AN978">
            <v>-1</v>
          </cell>
          <cell r="AP978">
            <v>43.11</v>
          </cell>
        </row>
        <row r="979">
          <cell r="O979" t="str">
            <v>HEWLETT PACKARD (HP)</v>
          </cell>
          <cell r="Q979" t="str">
            <v>ADA5000IAA5CS</v>
          </cell>
          <cell r="AD979" t="str">
            <v>RE</v>
          </cell>
          <cell r="AN979">
            <v>-2</v>
          </cell>
          <cell r="AP979">
            <v>130</v>
          </cell>
        </row>
        <row r="980">
          <cell r="O980" t="str">
            <v>HEWLETT PACKARD (HP)</v>
          </cell>
          <cell r="Q980" t="str">
            <v>ADA5200IAA6CS</v>
          </cell>
          <cell r="AD980" t="str">
            <v>RE</v>
          </cell>
          <cell r="AN980">
            <v>-6</v>
          </cell>
          <cell r="AP980">
            <v>150</v>
          </cell>
        </row>
        <row r="981">
          <cell r="O981" t="str">
            <v>HEWLETT PACKARD (HP)</v>
          </cell>
          <cell r="Q981" t="str">
            <v>ADA3800IAA4CW</v>
          </cell>
          <cell r="AD981" t="str">
            <v>RE</v>
          </cell>
          <cell r="AN981">
            <v>-5</v>
          </cell>
          <cell r="AP981">
            <v>60</v>
          </cell>
        </row>
        <row r="982">
          <cell r="O982" t="str">
            <v>HEWLETT PACKARD (HP)</v>
          </cell>
          <cell r="Q982" t="str">
            <v>ADA3800IAA4CW</v>
          </cell>
          <cell r="AD982" t="str">
            <v>RE</v>
          </cell>
          <cell r="AN982">
            <v>-1</v>
          </cell>
          <cell r="AP982">
            <v>40</v>
          </cell>
        </row>
        <row r="983">
          <cell r="O983" t="str">
            <v>HEWLETT PACKARD (HP)</v>
          </cell>
          <cell r="Q983" t="str">
            <v>ADA3800IAA4CW</v>
          </cell>
          <cell r="AD983" t="str">
            <v>RE</v>
          </cell>
          <cell r="AN983">
            <v>-3</v>
          </cell>
          <cell r="AP983">
            <v>38</v>
          </cell>
        </row>
        <row r="984">
          <cell r="O984" t="str">
            <v>HEWLETT PACKARD (HP)</v>
          </cell>
          <cell r="Q984" t="str">
            <v>ADA6000IAA6CZ</v>
          </cell>
          <cell r="AD984" t="str">
            <v>ZOR</v>
          </cell>
          <cell r="AN984">
            <v>60</v>
          </cell>
          <cell r="AP984">
            <v>130</v>
          </cell>
        </row>
        <row r="985">
          <cell r="O985" t="str">
            <v>HEWLETT PACKARD (HP)</v>
          </cell>
          <cell r="Q985" t="str">
            <v>ADA6000IAA6CZ</v>
          </cell>
          <cell r="AD985" t="str">
            <v>ZOR</v>
          </cell>
          <cell r="AN985">
            <v>60</v>
          </cell>
          <cell r="AP985">
            <v>130</v>
          </cell>
        </row>
        <row r="986">
          <cell r="O986" t="str">
            <v>HEWLETT PACKARD (HP)</v>
          </cell>
          <cell r="Q986" t="str">
            <v>ADA6000IAA6CZ</v>
          </cell>
          <cell r="AD986" t="str">
            <v>ZOR</v>
          </cell>
          <cell r="AN986">
            <v>60</v>
          </cell>
          <cell r="AP986">
            <v>130</v>
          </cell>
        </row>
        <row r="987">
          <cell r="O987" t="str">
            <v>HEWLETT PACKARD (HP)</v>
          </cell>
          <cell r="Q987" t="str">
            <v>ADA6000IAA6CZ</v>
          </cell>
          <cell r="AD987" t="str">
            <v>ZOR</v>
          </cell>
          <cell r="AN987">
            <v>120</v>
          </cell>
          <cell r="AP987">
            <v>130</v>
          </cell>
        </row>
        <row r="988">
          <cell r="O988" t="str">
            <v>HEWLETT PACKARD (HP)</v>
          </cell>
          <cell r="Q988" t="str">
            <v>ADA6000IAA6CZ</v>
          </cell>
          <cell r="AD988" t="str">
            <v>ZOR</v>
          </cell>
          <cell r="AN988">
            <v>60</v>
          </cell>
          <cell r="AP988">
            <v>130</v>
          </cell>
        </row>
        <row r="989">
          <cell r="O989" t="str">
            <v>HEWLETT PACKARD (HP)</v>
          </cell>
          <cell r="Q989" t="str">
            <v>ADA6000IAA6CZ</v>
          </cell>
          <cell r="AD989" t="str">
            <v>ZOR</v>
          </cell>
          <cell r="AN989">
            <v>120</v>
          </cell>
          <cell r="AP989">
            <v>130</v>
          </cell>
        </row>
        <row r="990">
          <cell r="O990" t="str">
            <v>HEWLETT PACKARD (HP)</v>
          </cell>
          <cell r="Q990" t="str">
            <v>ADA6000IAA6CZ</v>
          </cell>
          <cell r="AD990" t="str">
            <v>ZOR</v>
          </cell>
          <cell r="AN990">
            <v>1260</v>
          </cell>
          <cell r="AP990">
            <v>130</v>
          </cell>
        </row>
        <row r="991">
          <cell r="O991" t="str">
            <v>HEWLETT PACKARD (HP)</v>
          </cell>
          <cell r="Q991" t="str">
            <v>ADA6000IAA6CZ</v>
          </cell>
          <cell r="AD991" t="str">
            <v>ZOR</v>
          </cell>
          <cell r="AN991">
            <v>60</v>
          </cell>
          <cell r="AP991">
            <v>130</v>
          </cell>
        </row>
        <row r="992">
          <cell r="O992" t="str">
            <v>HEWLETT PACKARD (HP)</v>
          </cell>
          <cell r="Q992" t="str">
            <v>ADA6000IAA6CZ</v>
          </cell>
          <cell r="AD992" t="str">
            <v>ZOR</v>
          </cell>
          <cell r="AN992">
            <v>420</v>
          </cell>
          <cell r="AP992">
            <v>130</v>
          </cell>
        </row>
        <row r="993">
          <cell r="O993" t="str">
            <v>HEWLETT PACKARD (HP)</v>
          </cell>
          <cell r="Q993" t="str">
            <v>ADA6000IAA6CZ</v>
          </cell>
          <cell r="AD993" t="str">
            <v>ZOR</v>
          </cell>
          <cell r="AN993">
            <v>360</v>
          </cell>
          <cell r="AP993">
            <v>130</v>
          </cell>
        </row>
        <row r="994">
          <cell r="O994" t="str">
            <v>HEWLETT PACKARD (HP)</v>
          </cell>
          <cell r="Q994" t="str">
            <v>ADA6000IAA6CZ</v>
          </cell>
          <cell r="AD994" t="str">
            <v>ZOR</v>
          </cell>
          <cell r="AN994">
            <v>120</v>
          </cell>
          <cell r="AP994">
            <v>130</v>
          </cell>
        </row>
        <row r="995">
          <cell r="O995" t="str">
            <v>HEWLETT PACKARD (HP)</v>
          </cell>
          <cell r="Q995" t="str">
            <v>ADA6000IAA6CZ</v>
          </cell>
          <cell r="AD995" t="str">
            <v>ZOR</v>
          </cell>
          <cell r="AN995">
            <v>180</v>
          </cell>
          <cell r="AP995">
            <v>130</v>
          </cell>
        </row>
        <row r="996">
          <cell r="O996" t="str">
            <v>HEWLETT PACKARD (HP)</v>
          </cell>
          <cell r="Q996" t="str">
            <v>ADA6000IAA6CZ</v>
          </cell>
          <cell r="AD996" t="str">
            <v>ZOR</v>
          </cell>
          <cell r="AN996">
            <v>120</v>
          </cell>
          <cell r="AP996">
            <v>130</v>
          </cell>
        </row>
        <row r="997">
          <cell r="O997" t="str">
            <v>HEWLETT PACKARD (HP)</v>
          </cell>
          <cell r="Q997" t="str">
            <v>ADA6000IAA6CZ</v>
          </cell>
          <cell r="AD997" t="str">
            <v>ZOR</v>
          </cell>
          <cell r="AN997">
            <v>180</v>
          </cell>
          <cell r="AP997">
            <v>130</v>
          </cell>
        </row>
        <row r="998">
          <cell r="O998" t="str">
            <v>HEWLETT PACKARD (HP)</v>
          </cell>
          <cell r="Q998" t="str">
            <v>ADA6000IAA6CZ</v>
          </cell>
          <cell r="AD998" t="str">
            <v>ZOR</v>
          </cell>
          <cell r="AN998">
            <v>60</v>
          </cell>
          <cell r="AP998">
            <v>130</v>
          </cell>
        </row>
        <row r="999">
          <cell r="O999" t="str">
            <v>HEWLETT PACKARD (HP)</v>
          </cell>
          <cell r="Q999" t="str">
            <v>ADO5200IAA6CZ</v>
          </cell>
          <cell r="AD999" t="str">
            <v>ZOR</v>
          </cell>
          <cell r="AN999">
            <v>60</v>
          </cell>
          <cell r="AP999">
            <v>90</v>
          </cell>
        </row>
        <row r="1000">
          <cell r="O1000" t="str">
            <v>HEWLETT PACKARD (HP)</v>
          </cell>
          <cell r="Q1000" t="str">
            <v>ADO5200IAA6CZ</v>
          </cell>
          <cell r="AD1000" t="str">
            <v>ZOR</v>
          </cell>
          <cell r="AN1000">
            <v>240</v>
          </cell>
          <cell r="AP1000">
            <v>90</v>
          </cell>
        </row>
        <row r="1001">
          <cell r="O1001" t="str">
            <v>HEWLETT PACKARD (HP)</v>
          </cell>
          <cell r="Q1001" t="str">
            <v>ADO5200IAA6CZ</v>
          </cell>
          <cell r="AD1001" t="str">
            <v>ZOR</v>
          </cell>
          <cell r="AN1001">
            <v>60</v>
          </cell>
          <cell r="AP1001">
            <v>90</v>
          </cell>
        </row>
        <row r="1002">
          <cell r="O1002" t="str">
            <v>HEWLETT PACKARD (HP)</v>
          </cell>
          <cell r="Q1002" t="str">
            <v>ADO5200IAA6CZ</v>
          </cell>
          <cell r="AD1002" t="str">
            <v>ZOR</v>
          </cell>
          <cell r="AN1002">
            <v>60</v>
          </cell>
          <cell r="AP1002">
            <v>90</v>
          </cell>
        </row>
        <row r="1003">
          <cell r="O1003" t="str">
            <v>HEWLETT PACKARD (HP)</v>
          </cell>
          <cell r="Q1003" t="str">
            <v>ADO5200IAA6CZ</v>
          </cell>
          <cell r="AD1003" t="str">
            <v>ZOR</v>
          </cell>
          <cell r="AN1003">
            <v>420</v>
          </cell>
          <cell r="AP1003">
            <v>90</v>
          </cell>
        </row>
        <row r="1004">
          <cell r="O1004" t="str">
            <v>HEWLETT PACKARD (HP)</v>
          </cell>
          <cell r="Q1004" t="str">
            <v>ADO5200IAA6CZ</v>
          </cell>
          <cell r="AD1004" t="str">
            <v>ZOR</v>
          </cell>
          <cell r="AN1004">
            <v>60</v>
          </cell>
          <cell r="AP1004">
            <v>90</v>
          </cell>
        </row>
        <row r="1005">
          <cell r="O1005" t="str">
            <v>HEWLETT PACKARD (HP)</v>
          </cell>
          <cell r="Q1005" t="str">
            <v>ADO5200IAA6CZ</v>
          </cell>
          <cell r="AD1005" t="str">
            <v>ZOR</v>
          </cell>
          <cell r="AN1005">
            <v>1200</v>
          </cell>
          <cell r="AP1005">
            <v>90</v>
          </cell>
        </row>
        <row r="1006">
          <cell r="O1006" t="str">
            <v>HEWLETT PACKARD (HP)</v>
          </cell>
          <cell r="Q1006" t="str">
            <v>ADO5200IAA6CZ</v>
          </cell>
          <cell r="AD1006" t="str">
            <v>ZOR</v>
          </cell>
          <cell r="AN1006">
            <v>660</v>
          </cell>
          <cell r="AP1006">
            <v>90</v>
          </cell>
        </row>
        <row r="1007">
          <cell r="O1007" t="str">
            <v>HEWLETT PACKARD (HP)</v>
          </cell>
          <cell r="Q1007" t="str">
            <v>ADO5200IAA6CZ</v>
          </cell>
          <cell r="AD1007" t="str">
            <v>ZOR</v>
          </cell>
          <cell r="AN1007">
            <v>600</v>
          </cell>
          <cell r="AP1007">
            <v>90</v>
          </cell>
        </row>
        <row r="1008">
          <cell r="O1008" t="str">
            <v>HEWLETT PACKARD (HP)</v>
          </cell>
          <cell r="Q1008" t="str">
            <v>ADO5200IAA6CZ</v>
          </cell>
          <cell r="AD1008" t="str">
            <v>ZOR</v>
          </cell>
          <cell r="AN1008">
            <v>60</v>
          </cell>
          <cell r="AP1008">
            <v>90</v>
          </cell>
        </row>
        <row r="1009">
          <cell r="O1009" t="str">
            <v>HEWLETT PACKARD (HP)</v>
          </cell>
          <cell r="Q1009" t="str">
            <v>ADA4000IAA4DH</v>
          </cell>
          <cell r="AD1009" t="str">
            <v>ZOR</v>
          </cell>
          <cell r="AN1009">
            <v>60</v>
          </cell>
          <cell r="AP1009">
            <v>38</v>
          </cell>
        </row>
        <row r="1010">
          <cell r="O1010" t="str">
            <v>HEWLETT PACKARD (HP)</v>
          </cell>
          <cell r="Q1010" t="str">
            <v>ADA4000IAA4DH</v>
          </cell>
          <cell r="AD1010" t="str">
            <v>ZOR</v>
          </cell>
          <cell r="AN1010">
            <v>60</v>
          </cell>
          <cell r="AP1010">
            <v>38</v>
          </cell>
        </row>
        <row r="1011">
          <cell r="O1011" t="str">
            <v>HEWLETT PACKARD (HP)</v>
          </cell>
          <cell r="Q1011" t="str">
            <v>ADA5600IAA6CZ</v>
          </cell>
          <cell r="AD1011" t="str">
            <v>RE</v>
          </cell>
          <cell r="AN1011">
            <v>-2</v>
          </cell>
          <cell r="AP1011">
            <v>125</v>
          </cell>
        </row>
        <row r="1012">
          <cell r="O1012" t="str">
            <v>HEWLETT PACKARD (HP)</v>
          </cell>
          <cell r="Q1012" t="str">
            <v>ADA5600IAA6CZ</v>
          </cell>
          <cell r="AD1012" t="str">
            <v>RE</v>
          </cell>
          <cell r="AN1012">
            <v>-6</v>
          </cell>
          <cell r="AP1012">
            <v>125</v>
          </cell>
        </row>
        <row r="1013">
          <cell r="O1013" t="str">
            <v>HEWLETT PACKARD (HP)</v>
          </cell>
          <cell r="Q1013" t="str">
            <v>ADA5600IAA6CZ</v>
          </cell>
          <cell r="AD1013" t="str">
            <v>ZOR</v>
          </cell>
          <cell r="AN1013">
            <v>120</v>
          </cell>
          <cell r="AP1013">
            <v>105</v>
          </cell>
        </row>
        <row r="1014">
          <cell r="O1014" t="str">
            <v>HEWLETT PACKARD (HP)</v>
          </cell>
          <cell r="Q1014" t="str">
            <v>ADA5600IAA6CZ</v>
          </cell>
          <cell r="AD1014" t="str">
            <v>ZOR</v>
          </cell>
          <cell r="AN1014">
            <v>240</v>
          </cell>
          <cell r="AP1014">
            <v>105</v>
          </cell>
        </row>
        <row r="1015">
          <cell r="O1015" t="str">
            <v>HEWLETT PACKARD (HP)</v>
          </cell>
          <cell r="Q1015" t="str">
            <v>ADA5600IAA6CZ</v>
          </cell>
          <cell r="AD1015" t="str">
            <v>ZOR</v>
          </cell>
          <cell r="AN1015">
            <v>120</v>
          </cell>
          <cell r="AP1015">
            <v>105</v>
          </cell>
        </row>
        <row r="1016">
          <cell r="O1016" t="str">
            <v>HEWLETT PACKARD (HP)</v>
          </cell>
          <cell r="Q1016" t="str">
            <v>ADA5600IAA6CZ</v>
          </cell>
          <cell r="AD1016" t="str">
            <v>ZOR</v>
          </cell>
          <cell r="AN1016">
            <v>120</v>
          </cell>
          <cell r="AP1016">
            <v>105</v>
          </cell>
        </row>
        <row r="1017">
          <cell r="O1017" t="str">
            <v>HEWLETT PACKARD (HP)</v>
          </cell>
          <cell r="Q1017" t="str">
            <v>ADA5600IAA6CZ</v>
          </cell>
          <cell r="AD1017" t="str">
            <v>ZOR</v>
          </cell>
          <cell r="AN1017">
            <v>120</v>
          </cell>
          <cell r="AP1017">
            <v>105</v>
          </cell>
        </row>
        <row r="1018">
          <cell r="O1018" t="str">
            <v>HEWLETT PACKARD (HP)</v>
          </cell>
          <cell r="Q1018" t="str">
            <v>ADA5600IAA6CZ</v>
          </cell>
          <cell r="AD1018" t="str">
            <v>ZOR</v>
          </cell>
          <cell r="AN1018">
            <v>300</v>
          </cell>
          <cell r="AP1018">
            <v>105</v>
          </cell>
        </row>
        <row r="1019">
          <cell r="O1019" t="str">
            <v>HEWLETT PACKARD (HP)</v>
          </cell>
          <cell r="Q1019" t="str">
            <v>ADA5600IAA6CZ</v>
          </cell>
          <cell r="AD1019" t="str">
            <v>ZOR</v>
          </cell>
          <cell r="AN1019">
            <v>1200</v>
          </cell>
          <cell r="AP1019">
            <v>105</v>
          </cell>
        </row>
        <row r="1020">
          <cell r="O1020" t="str">
            <v>HEWLETT PACKARD (HP)</v>
          </cell>
          <cell r="Q1020" t="str">
            <v>ADA5600IAA6CZ</v>
          </cell>
          <cell r="AD1020" t="str">
            <v>ZOR</v>
          </cell>
          <cell r="AN1020">
            <v>120</v>
          </cell>
          <cell r="AP1020">
            <v>105</v>
          </cell>
        </row>
        <row r="1021">
          <cell r="O1021" t="str">
            <v>HEWLETT PACKARD (HP)</v>
          </cell>
          <cell r="Q1021" t="str">
            <v>ADA5600IAA6CZ</v>
          </cell>
          <cell r="AD1021" t="str">
            <v>ZOR</v>
          </cell>
          <cell r="AN1021">
            <v>60</v>
          </cell>
          <cell r="AP1021">
            <v>105</v>
          </cell>
        </row>
        <row r="1022">
          <cell r="O1022" t="str">
            <v>HEWLETT PACKARD (HP)</v>
          </cell>
          <cell r="Q1022" t="str">
            <v>ADA5600IAA6CZ</v>
          </cell>
          <cell r="AD1022" t="str">
            <v>ZOR</v>
          </cell>
          <cell r="AN1022">
            <v>120</v>
          </cell>
          <cell r="AP1022">
            <v>105</v>
          </cell>
        </row>
        <row r="1023">
          <cell r="O1023" t="str">
            <v>HEWLETT PACKARD (HP)</v>
          </cell>
          <cell r="Q1023" t="str">
            <v>ADH1620IAA5DH</v>
          </cell>
          <cell r="AD1023" t="str">
            <v>ZOR</v>
          </cell>
          <cell r="AN1023">
            <v>60</v>
          </cell>
          <cell r="AP1023">
            <v>40</v>
          </cell>
        </row>
        <row r="1024">
          <cell r="O1024" t="str">
            <v>HEWLETT PACKARD (HP)</v>
          </cell>
          <cell r="Q1024" t="str">
            <v>ADH1620IAA5DH</v>
          </cell>
          <cell r="AD1024" t="str">
            <v>ZOR</v>
          </cell>
          <cell r="AN1024">
            <v>60</v>
          </cell>
          <cell r="AP1024">
            <v>40</v>
          </cell>
        </row>
        <row r="1025">
          <cell r="O1025" t="str">
            <v>HEWLETT PACKARD (HP)</v>
          </cell>
          <cell r="Q1025" t="str">
            <v>ADH1620IAA5DH</v>
          </cell>
          <cell r="AD1025" t="str">
            <v>ZOR</v>
          </cell>
          <cell r="AN1025">
            <v>240</v>
          </cell>
          <cell r="AP1025">
            <v>40</v>
          </cell>
        </row>
        <row r="1026">
          <cell r="O1026" t="str">
            <v>HEWLETT PACKARD (HP)</v>
          </cell>
          <cell r="Q1026" t="str">
            <v>ADA6000IAA6CZ</v>
          </cell>
          <cell r="AD1026" t="str">
            <v>ZOR</v>
          </cell>
          <cell r="AN1026">
            <v>10</v>
          </cell>
          <cell r="AP1026">
            <v>130</v>
          </cell>
        </row>
        <row r="1027">
          <cell r="O1027" t="str">
            <v>HEWLETT PACKARD (HP)</v>
          </cell>
          <cell r="Q1027" t="str">
            <v>ADA5200IAA6CS</v>
          </cell>
          <cell r="AD1027" t="str">
            <v>RE</v>
          </cell>
          <cell r="AN1027">
            <v>-6</v>
          </cell>
          <cell r="AP1027">
            <v>120</v>
          </cell>
        </row>
        <row r="1028">
          <cell r="O1028" t="str">
            <v>HEWLETT PACKARD (HP)</v>
          </cell>
          <cell r="Q1028" t="str">
            <v>ADA6000IAA6CZ</v>
          </cell>
          <cell r="AD1028" t="str">
            <v>RE</v>
          </cell>
          <cell r="AN1028">
            <v>-5</v>
          </cell>
          <cell r="AP1028">
            <v>142</v>
          </cell>
        </row>
        <row r="1029">
          <cell r="O1029" t="str">
            <v>HEWLETT PACKARD (HP)</v>
          </cell>
          <cell r="Q1029" t="str">
            <v>ADA6000IAA6CZ</v>
          </cell>
          <cell r="AD1029" t="str">
            <v>ZOR</v>
          </cell>
          <cell r="AN1029">
            <v>4140</v>
          </cell>
          <cell r="AP1029">
            <v>130</v>
          </cell>
        </row>
        <row r="1030">
          <cell r="O1030" t="str">
            <v>HEWLETT PACKARD (HP)</v>
          </cell>
          <cell r="Q1030" t="str">
            <v>ADA6000IAA6CZ</v>
          </cell>
          <cell r="AD1030" t="str">
            <v>ZOR</v>
          </cell>
          <cell r="AN1030">
            <v>1800</v>
          </cell>
          <cell r="AP1030">
            <v>130</v>
          </cell>
        </row>
        <row r="1031">
          <cell r="O1031" t="str">
            <v>HEWLETT PACKARD (HP)</v>
          </cell>
          <cell r="Q1031" t="str">
            <v>ADA6000IAA6CZ</v>
          </cell>
          <cell r="AD1031" t="str">
            <v>ZOR</v>
          </cell>
          <cell r="AN1031">
            <v>2400</v>
          </cell>
          <cell r="AP1031">
            <v>130</v>
          </cell>
        </row>
        <row r="1032">
          <cell r="O1032" t="str">
            <v>HEWLETT PACKARD (HP)</v>
          </cell>
          <cell r="Q1032" t="str">
            <v>ADA6000IAA6CZ</v>
          </cell>
          <cell r="AD1032" t="str">
            <v>ZOR</v>
          </cell>
          <cell r="AN1032">
            <v>300</v>
          </cell>
          <cell r="AP1032">
            <v>130</v>
          </cell>
        </row>
        <row r="1033">
          <cell r="O1033" t="str">
            <v>HEWLETT PACKARD (HP)</v>
          </cell>
          <cell r="Q1033" t="str">
            <v>ADA6000IAA6CZ</v>
          </cell>
          <cell r="AD1033" t="str">
            <v>ZOR</v>
          </cell>
          <cell r="AN1033">
            <v>420</v>
          </cell>
          <cell r="AP1033">
            <v>130</v>
          </cell>
        </row>
        <row r="1034">
          <cell r="O1034" t="str">
            <v>HEWLETT PACKARD (HP)</v>
          </cell>
          <cell r="Q1034" t="str">
            <v>ADA6000IAA6CZ</v>
          </cell>
          <cell r="AD1034" t="str">
            <v>ZOR</v>
          </cell>
          <cell r="AN1034">
            <v>180</v>
          </cell>
          <cell r="AP1034">
            <v>130</v>
          </cell>
        </row>
        <row r="1035">
          <cell r="O1035" t="str">
            <v>HEWLETT PACKARD (HP)</v>
          </cell>
          <cell r="Q1035" t="str">
            <v>ADO5200IAA6CZ</v>
          </cell>
          <cell r="AD1035" t="str">
            <v>ZOR</v>
          </cell>
          <cell r="AN1035">
            <v>660</v>
          </cell>
          <cell r="AP1035">
            <v>90</v>
          </cell>
        </row>
        <row r="1036">
          <cell r="O1036" t="str">
            <v>HEWLETT PACKARD (HP)</v>
          </cell>
          <cell r="Q1036" t="str">
            <v>ADO5200IAA6CZ</v>
          </cell>
          <cell r="AD1036" t="str">
            <v>ZOR</v>
          </cell>
          <cell r="AN1036">
            <v>1800</v>
          </cell>
          <cell r="AP1036">
            <v>90</v>
          </cell>
        </row>
        <row r="1037">
          <cell r="O1037" t="str">
            <v>HEWLETT PACKARD (HP)</v>
          </cell>
          <cell r="Q1037" t="str">
            <v>ADA5600IAA6CZ</v>
          </cell>
          <cell r="AD1037" t="str">
            <v>RE</v>
          </cell>
          <cell r="AN1037">
            <v>-1</v>
          </cell>
          <cell r="AP1037">
            <v>105</v>
          </cell>
        </row>
        <row r="1038">
          <cell r="O1038" t="str">
            <v>HEWLETT PACKARD (HP)</v>
          </cell>
          <cell r="Q1038" t="str">
            <v>ADA5600IAA6CZ</v>
          </cell>
          <cell r="AD1038" t="str">
            <v>ZOR</v>
          </cell>
          <cell r="AN1038">
            <v>240</v>
          </cell>
          <cell r="AP1038">
            <v>105</v>
          </cell>
        </row>
        <row r="1039">
          <cell r="O1039" t="str">
            <v>HEWLETT PACKARD (HP)</v>
          </cell>
          <cell r="Q1039" t="str">
            <v>ADA5600IAA6CZ</v>
          </cell>
          <cell r="AD1039" t="str">
            <v>ZOR</v>
          </cell>
          <cell r="AN1039">
            <v>180</v>
          </cell>
          <cell r="AP1039">
            <v>105</v>
          </cell>
        </row>
        <row r="1040">
          <cell r="O1040" t="str">
            <v>HEWLETT PACKARD (HP)</v>
          </cell>
          <cell r="Q1040" t="str">
            <v>ADA5600IAA6CZ</v>
          </cell>
          <cell r="AD1040" t="str">
            <v>ZOR</v>
          </cell>
          <cell r="AN1040">
            <v>180</v>
          </cell>
          <cell r="AP1040">
            <v>105</v>
          </cell>
        </row>
        <row r="1041">
          <cell r="O1041" t="str">
            <v>HEWLETT PACKARD (HP)</v>
          </cell>
          <cell r="Q1041" t="str">
            <v>ADA5600IAA6CZ</v>
          </cell>
          <cell r="AD1041" t="str">
            <v>ZOR</v>
          </cell>
          <cell r="AN1041">
            <v>900</v>
          </cell>
          <cell r="AP1041">
            <v>105</v>
          </cell>
        </row>
        <row r="1042">
          <cell r="O1042" t="str">
            <v>HEWLETT PACKARD (HP)</v>
          </cell>
          <cell r="Q1042" t="str">
            <v>ADA5600IAA6CZ</v>
          </cell>
          <cell r="AD1042" t="str">
            <v>ZOR</v>
          </cell>
          <cell r="AN1042">
            <v>240</v>
          </cell>
          <cell r="AP1042">
            <v>105</v>
          </cell>
        </row>
        <row r="1043">
          <cell r="O1043" t="str">
            <v>HEWLETT PACKARD (HP)</v>
          </cell>
          <cell r="Q1043" t="str">
            <v>ADA5600IAA6CZ</v>
          </cell>
          <cell r="AD1043" t="str">
            <v>ZOR</v>
          </cell>
          <cell r="AN1043">
            <v>840</v>
          </cell>
          <cell r="AP1043">
            <v>105</v>
          </cell>
        </row>
        <row r="1044">
          <cell r="O1044" t="str">
            <v>HEWLETT PACKARD (HP)</v>
          </cell>
          <cell r="Q1044" t="str">
            <v>ADA5600IAA6CZ</v>
          </cell>
          <cell r="AD1044" t="str">
            <v>ZOR</v>
          </cell>
          <cell r="AN1044">
            <v>900</v>
          </cell>
          <cell r="AP1044">
            <v>105</v>
          </cell>
        </row>
        <row r="1045">
          <cell r="O1045" t="str">
            <v>HEWLETT PACKARD (HP)</v>
          </cell>
          <cell r="Q1045" t="str">
            <v>ADA5600IAA6CZ</v>
          </cell>
          <cell r="AD1045" t="str">
            <v>ZOR</v>
          </cell>
          <cell r="AN1045">
            <v>120</v>
          </cell>
          <cell r="AP1045">
            <v>105</v>
          </cell>
        </row>
        <row r="1046">
          <cell r="O1046" t="str">
            <v>HEWLETT PACKARD (HP)</v>
          </cell>
          <cell r="Q1046" t="str">
            <v>ADA5600IAA6CZ</v>
          </cell>
          <cell r="AD1046" t="str">
            <v>ZOR</v>
          </cell>
          <cell r="AN1046">
            <v>120</v>
          </cell>
          <cell r="AP1046">
            <v>105</v>
          </cell>
        </row>
        <row r="1047">
          <cell r="O1047" t="str">
            <v>HEWLETT PACKARD (HP)</v>
          </cell>
          <cell r="Q1047" t="str">
            <v>ADA5600IAA6CZ</v>
          </cell>
          <cell r="AD1047" t="str">
            <v>ZOR</v>
          </cell>
          <cell r="AN1047">
            <v>300</v>
          </cell>
          <cell r="AP1047">
            <v>105</v>
          </cell>
        </row>
        <row r="1048">
          <cell r="O1048" t="str">
            <v>HEWLETT PACKARD (HP)</v>
          </cell>
          <cell r="Q1048" t="str">
            <v>ADA5600IAA6CZ</v>
          </cell>
          <cell r="AD1048" t="str">
            <v>ZOR</v>
          </cell>
          <cell r="AN1048">
            <v>300</v>
          </cell>
          <cell r="AP1048">
            <v>105</v>
          </cell>
        </row>
        <row r="1049">
          <cell r="O1049" t="str">
            <v>HEWLETT PACKARD (HP)</v>
          </cell>
          <cell r="Q1049" t="str">
            <v>ADH1620IAA5DH</v>
          </cell>
          <cell r="AD1049" t="str">
            <v>ZOR</v>
          </cell>
          <cell r="AN1049">
            <v>60</v>
          </cell>
          <cell r="AP1049">
            <v>40</v>
          </cell>
        </row>
        <row r="1050">
          <cell r="O1050" t="str">
            <v>HEWLETT PACKARD (HP)</v>
          </cell>
          <cell r="Q1050" t="str">
            <v>ADH1620IAA5DH</v>
          </cell>
          <cell r="AD1050" t="str">
            <v>ZOR</v>
          </cell>
          <cell r="AN1050">
            <v>1380</v>
          </cell>
          <cell r="AP1050">
            <v>40</v>
          </cell>
        </row>
        <row r="1051">
          <cell r="O1051" t="str">
            <v>HEWLETT PACKARD (HP)</v>
          </cell>
          <cell r="Q1051" t="str">
            <v>ADH1620IAA5DH</v>
          </cell>
          <cell r="AD1051" t="str">
            <v>ZOR</v>
          </cell>
          <cell r="AN1051">
            <v>1020</v>
          </cell>
          <cell r="AP1051">
            <v>40</v>
          </cell>
        </row>
        <row r="1052">
          <cell r="O1052" t="str">
            <v>HEWLETT PACKARD (HP)</v>
          </cell>
          <cell r="Q1052" t="str">
            <v>ADH1620IAA5DH</v>
          </cell>
          <cell r="AD1052" t="str">
            <v>ZOR</v>
          </cell>
          <cell r="AN1052">
            <v>2</v>
          </cell>
          <cell r="AP1052">
            <v>40</v>
          </cell>
        </row>
        <row r="1053">
          <cell r="O1053" t="str">
            <v>HEWLETT PACKARD (HP)</v>
          </cell>
          <cell r="Q1053" t="str">
            <v>ADA6000IAA6CZ</v>
          </cell>
          <cell r="AD1053" t="str">
            <v>ZOR</v>
          </cell>
          <cell r="AN1053">
            <v>7</v>
          </cell>
          <cell r="AP1053">
            <v>130</v>
          </cell>
        </row>
        <row r="1054">
          <cell r="O1054" t="str">
            <v>HEWLETT PACKARD (HP)</v>
          </cell>
          <cell r="Q1054" t="str">
            <v>ADO5200IAA6CZ</v>
          </cell>
          <cell r="AD1054" t="str">
            <v>ZOR</v>
          </cell>
          <cell r="AN1054">
            <v>15</v>
          </cell>
          <cell r="AP1054">
            <v>90</v>
          </cell>
        </row>
        <row r="1055">
          <cell r="O1055" t="str">
            <v>HEWLETT PACKARD (HP)</v>
          </cell>
          <cell r="Q1055" t="str">
            <v>ADA5600IAA6CZ</v>
          </cell>
          <cell r="AD1055" t="str">
            <v>ZOR</v>
          </cell>
          <cell r="AN1055">
            <v>20</v>
          </cell>
          <cell r="AP1055">
            <v>105</v>
          </cell>
        </row>
        <row r="1056">
          <cell r="O1056" t="str">
            <v>HEWLETT PACKARD (HP)</v>
          </cell>
          <cell r="Q1056" t="str">
            <v>ADV4400DAA6CD</v>
          </cell>
          <cell r="AD1056" t="str">
            <v>RE</v>
          </cell>
          <cell r="AN1056">
            <v>-1</v>
          </cell>
          <cell r="AP1056">
            <v>275</v>
          </cell>
        </row>
        <row r="1057">
          <cell r="O1057" t="str">
            <v>HEWLETT PACKARD (HP)</v>
          </cell>
          <cell r="Q1057" t="str">
            <v>ADA5200IAA6CS</v>
          </cell>
          <cell r="AD1057" t="str">
            <v>ZOR</v>
          </cell>
          <cell r="AN1057">
            <v>10</v>
          </cell>
          <cell r="AP1057">
            <v>78</v>
          </cell>
        </row>
        <row r="1058">
          <cell r="O1058" t="str">
            <v>HEWLETT PACKARD (HP)</v>
          </cell>
          <cell r="Q1058" t="str">
            <v>ADA5200IAA6CS</v>
          </cell>
          <cell r="AD1058" t="str">
            <v>ZOR</v>
          </cell>
          <cell r="AN1058">
            <v>30</v>
          </cell>
          <cell r="AP1058">
            <v>78</v>
          </cell>
        </row>
        <row r="1059">
          <cell r="O1059" t="str">
            <v>HEWLETT PACKARD (HP)</v>
          </cell>
          <cell r="Q1059" t="str">
            <v>ADA5200IAA6CS</v>
          </cell>
          <cell r="AD1059" t="str">
            <v>RE</v>
          </cell>
          <cell r="AN1059">
            <v>-1</v>
          </cell>
          <cell r="AP1059">
            <v>94</v>
          </cell>
        </row>
        <row r="1060">
          <cell r="O1060" t="str">
            <v>HEWLETT PACKARD (HP)</v>
          </cell>
          <cell r="Q1060" t="str">
            <v>ADA3500IAA4CW</v>
          </cell>
          <cell r="AD1060" t="str">
            <v>ZOR</v>
          </cell>
          <cell r="AN1060">
            <v>245</v>
          </cell>
          <cell r="AP1060">
            <v>35</v>
          </cell>
        </row>
        <row r="1061">
          <cell r="O1061" t="str">
            <v>HEWLETT PACKARD (HP)</v>
          </cell>
          <cell r="Q1061" t="str">
            <v>ADA3500IAA4CW</v>
          </cell>
          <cell r="AD1061" t="str">
            <v>ZOR</v>
          </cell>
          <cell r="AN1061">
            <v>395</v>
          </cell>
          <cell r="AP1061">
            <v>35</v>
          </cell>
        </row>
        <row r="1062">
          <cell r="O1062" t="str">
            <v>HEWLETT PACKARD (HP)</v>
          </cell>
          <cell r="Q1062" t="str">
            <v>ADA3500IAA4CW</v>
          </cell>
          <cell r="AD1062" t="str">
            <v>ZOR</v>
          </cell>
          <cell r="AN1062">
            <v>395</v>
          </cell>
          <cell r="AP1062">
            <v>35</v>
          </cell>
        </row>
        <row r="1063">
          <cell r="O1063" t="str">
            <v>HEWLETT PACKARD (HP)</v>
          </cell>
          <cell r="Q1063" t="str">
            <v>ADA3500IAA4CW</v>
          </cell>
          <cell r="AD1063" t="str">
            <v>ZOR</v>
          </cell>
          <cell r="AN1063">
            <v>395</v>
          </cell>
          <cell r="AP1063">
            <v>35</v>
          </cell>
        </row>
        <row r="1064">
          <cell r="O1064" t="str">
            <v>HEWLETT PACKARD (HP)</v>
          </cell>
          <cell r="Q1064" t="str">
            <v>ADA3500IAA4CW</v>
          </cell>
          <cell r="AD1064" t="str">
            <v>ZOR</v>
          </cell>
          <cell r="AN1064">
            <v>100</v>
          </cell>
          <cell r="AP1064">
            <v>35</v>
          </cell>
        </row>
        <row r="1065">
          <cell r="O1065" t="str">
            <v>HEWLETT PACKARD (HP)</v>
          </cell>
          <cell r="Q1065" t="str">
            <v>ADA3800IAA4CW</v>
          </cell>
          <cell r="AD1065" t="str">
            <v>ZOR</v>
          </cell>
          <cell r="AN1065">
            <v>300</v>
          </cell>
          <cell r="AP1065">
            <v>38</v>
          </cell>
        </row>
        <row r="1066">
          <cell r="O1066" t="str">
            <v>HEWLETT PACKARD (HP)</v>
          </cell>
          <cell r="Q1066" t="str">
            <v>ADO4600IAA5CZ</v>
          </cell>
          <cell r="AD1066" t="str">
            <v>ZOR</v>
          </cell>
          <cell r="AN1066">
            <v>1</v>
          </cell>
          <cell r="AP1066">
            <v>58</v>
          </cell>
        </row>
        <row r="1067">
          <cell r="O1067" t="str">
            <v>HEWLETT PACKARD (HP)</v>
          </cell>
          <cell r="Q1067" t="str">
            <v>ADO4600IAA5CZ</v>
          </cell>
          <cell r="AD1067" t="str">
            <v>ZVMR</v>
          </cell>
          <cell r="AN1067">
            <v>120</v>
          </cell>
          <cell r="AP1067">
            <v>58</v>
          </cell>
        </row>
        <row r="1068">
          <cell r="O1068" t="str">
            <v>HEWLETT PACKARD (HP)</v>
          </cell>
          <cell r="Q1068" t="str">
            <v>ADO3800IAA5CZ</v>
          </cell>
          <cell r="AD1068" t="str">
            <v>RE</v>
          </cell>
          <cell r="AN1068">
            <v>-1</v>
          </cell>
          <cell r="AP1068">
            <v>50</v>
          </cell>
        </row>
        <row r="1069">
          <cell r="O1069" t="str">
            <v>HEWLETT PACKARD (HP)</v>
          </cell>
          <cell r="Q1069" t="str">
            <v>ADO3800IAA5CZ</v>
          </cell>
          <cell r="AD1069" t="str">
            <v>RE</v>
          </cell>
          <cell r="AN1069">
            <v>-3</v>
          </cell>
          <cell r="AP1069">
            <v>50</v>
          </cell>
        </row>
        <row r="1070">
          <cell r="O1070" t="str">
            <v>HEWLETT PACKARD (HP)</v>
          </cell>
          <cell r="Q1070" t="str">
            <v>ADO3800IAA5CZ</v>
          </cell>
          <cell r="AD1070" t="str">
            <v>RE</v>
          </cell>
          <cell r="AN1070">
            <v>-1</v>
          </cell>
          <cell r="AP1070">
            <v>50</v>
          </cell>
        </row>
        <row r="1071">
          <cell r="O1071" t="str">
            <v>HEWLETT PACKARD (HP)</v>
          </cell>
          <cell r="Q1071" t="str">
            <v>ADO3800IAA5CZ</v>
          </cell>
          <cell r="AD1071" t="str">
            <v>ZOR</v>
          </cell>
          <cell r="AN1071">
            <v>2270</v>
          </cell>
          <cell r="AP1071">
            <v>50</v>
          </cell>
        </row>
        <row r="1072">
          <cell r="O1072" t="str">
            <v>HEWLETT PACKARD (HP)</v>
          </cell>
          <cell r="Q1072" t="str">
            <v>ADO3800IAA5CZ</v>
          </cell>
          <cell r="AD1072" t="str">
            <v>ZOR</v>
          </cell>
          <cell r="AN1072">
            <v>1875</v>
          </cell>
          <cell r="AP1072">
            <v>50</v>
          </cell>
        </row>
        <row r="1073">
          <cell r="O1073" t="str">
            <v>HEWLETT PACKARD (HP)</v>
          </cell>
          <cell r="Q1073" t="str">
            <v>ADO3800IAA5CZ</v>
          </cell>
          <cell r="AD1073" t="str">
            <v>ZOR</v>
          </cell>
          <cell r="AN1073">
            <v>1870</v>
          </cell>
          <cell r="AP1073">
            <v>50</v>
          </cell>
        </row>
        <row r="1074">
          <cell r="O1074" t="str">
            <v>HEWLETT PACKARD (HP)</v>
          </cell>
          <cell r="Q1074" t="str">
            <v>ADO3800IAA5CZ</v>
          </cell>
          <cell r="AD1074" t="str">
            <v>ZOR</v>
          </cell>
          <cell r="AN1074">
            <v>1870</v>
          </cell>
          <cell r="AP1074">
            <v>50</v>
          </cell>
        </row>
        <row r="1075">
          <cell r="O1075" t="str">
            <v>HEWLETT PACKARD (HP)</v>
          </cell>
          <cell r="Q1075" t="str">
            <v>ADO3800IAA5CZ</v>
          </cell>
          <cell r="AD1075" t="str">
            <v>ZOR</v>
          </cell>
          <cell r="AN1075">
            <v>1870</v>
          </cell>
          <cell r="AP1075">
            <v>50</v>
          </cell>
        </row>
        <row r="1076">
          <cell r="O1076" t="str">
            <v>HEWLETT PACKARD (HP)</v>
          </cell>
          <cell r="Q1076" t="str">
            <v>ADO3800IAA5CZ</v>
          </cell>
          <cell r="AD1076" t="str">
            <v>ZOR</v>
          </cell>
          <cell r="AN1076">
            <v>600</v>
          </cell>
          <cell r="AP1076">
            <v>50</v>
          </cell>
        </row>
        <row r="1077">
          <cell r="O1077" t="str">
            <v>HEWLETT PACKARD (HP)</v>
          </cell>
          <cell r="Q1077" t="str">
            <v>ADO3800IAA5CZ</v>
          </cell>
          <cell r="AD1077" t="str">
            <v>ZVMR</v>
          </cell>
          <cell r="AN1077">
            <v>900</v>
          </cell>
          <cell r="AP1077">
            <v>50</v>
          </cell>
        </row>
        <row r="1078">
          <cell r="O1078" t="str">
            <v>HEWLETT PACKARD (HP)</v>
          </cell>
          <cell r="Q1078" t="str">
            <v>ADO3800IAA5CZ</v>
          </cell>
          <cell r="AD1078" t="str">
            <v>ZVMR</v>
          </cell>
          <cell r="AN1078">
            <v>1620</v>
          </cell>
          <cell r="AP1078">
            <v>50</v>
          </cell>
        </row>
        <row r="1079">
          <cell r="O1079" t="str">
            <v>HEWLETT PACKARD (HP)</v>
          </cell>
          <cell r="Q1079" t="str">
            <v>ADO3800IAA5CZ</v>
          </cell>
          <cell r="AD1079" t="str">
            <v>RE</v>
          </cell>
          <cell r="AN1079">
            <v>-1</v>
          </cell>
          <cell r="AP1079">
            <v>50</v>
          </cell>
        </row>
        <row r="1080">
          <cell r="O1080" t="str">
            <v>HEWLETT PACKARD (HP)</v>
          </cell>
          <cell r="Q1080" t="str">
            <v>ADA6000IAA6CZ</v>
          </cell>
          <cell r="AD1080" t="str">
            <v>ZOR</v>
          </cell>
          <cell r="AN1080">
            <v>30</v>
          </cell>
          <cell r="AP1080">
            <v>142</v>
          </cell>
        </row>
        <row r="1081">
          <cell r="O1081" t="str">
            <v>HEWLETT PACKARD (HP)</v>
          </cell>
          <cell r="Q1081" t="str">
            <v>ADA6000IAA6CZ</v>
          </cell>
          <cell r="AD1081" t="str">
            <v>ZOR</v>
          </cell>
          <cell r="AN1081">
            <v>30</v>
          </cell>
          <cell r="AP1081">
            <v>115</v>
          </cell>
        </row>
        <row r="1082">
          <cell r="O1082" t="str">
            <v>HEWLETT PACKARD (HP)</v>
          </cell>
          <cell r="Q1082" t="str">
            <v>ADA6000IAA6CZ</v>
          </cell>
          <cell r="AD1082" t="str">
            <v>ZOR</v>
          </cell>
          <cell r="AN1082">
            <v>25</v>
          </cell>
          <cell r="AP1082">
            <v>115</v>
          </cell>
        </row>
        <row r="1083">
          <cell r="O1083" t="str">
            <v>HEWLETT PACKARD (HP)</v>
          </cell>
          <cell r="Q1083" t="str">
            <v>ADA6000IAA6CZ</v>
          </cell>
          <cell r="AD1083" t="str">
            <v>ZOR</v>
          </cell>
          <cell r="AN1083">
            <v>60</v>
          </cell>
          <cell r="AP1083">
            <v>115</v>
          </cell>
        </row>
        <row r="1084">
          <cell r="O1084" t="str">
            <v>HEWLETT PACKARD (HP)</v>
          </cell>
          <cell r="Q1084" t="str">
            <v>ADO5200IAA6CZ</v>
          </cell>
          <cell r="AD1084" t="str">
            <v>ZOR</v>
          </cell>
          <cell r="AN1084">
            <v>85</v>
          </cell>
          <cell r="AP1084">
            <v>78</v>
          </cell>
        </row>
        <row r="1085">
          <cell r="O1085" t="str">
            <v>HEWLETT PACKARD (HP)</v>
          </cell>
          <cell r="Q1085" t="str">
            <v>ADO5200IAA6CZ</v>
          </cell>
          <cell r="AD1085" t="str">
            <v>ZOR</v>
          </cell>
          <cell r="AN1085">
            <v>85</v>
          </cell>
          <cell r="AP1085">
            <v>78</v>
          </cell>
        </row>
        <row r="1086">
          <cell r="O1086" t="str">
            <v>HEWLETT PACKARD (HP)</v>
          </cell>
          <cell r="Q1086" t="str">
            <v>ADO5200IAA6CZ</v>
          </cell>
          <cell r="AD1086" t="str">
            <v>ZOR</v>
          </cell>
          <cell r="AN1086">
            <v>85</v>
          </cell>
          <cell r="AP1086">
            <v>78</v>
          </cell>
        </row>
        <row r="1087">
          <cell r="O1087" t="str">
            <v>HEWLETT PACKARD (HP)</v>
          </cell>
          <cell r="Q1087" t="str">
            <v>ADO5200IAA6CZ</v>
          </cell>
          <cell r="AD1087" t="str">
            <v>ZOR</v>
          </cell>
          <cell r="AN1087">
            <v>85</v>
          </cell>
          <cell r="AP1087">
            <v>78</v>
          </cell>
        </row>
        <row r="1088">
          <cell r="O1088" t="str">
            <v>HEWLETT PACKARD (HP)</v>
          </cell>
          <cell r="Q1088" t="str">
            <v>ADO5200IAA6CZ</v>
          </cell>
          <cell r="AD1088" t="str">
            <v>ZOR</v>
          </cell>
          <cell r="AN1088">
            <v>85</v>
          </cell>
          <cell r="AP1088">
            <v>78</v>
          </cell>
        </row>
        <row r="1089">
          <cell r="O1089" t="str">
            <v>HEWLETT PACKARD (HP)</v>
          </cell>
          <cell r="Q1089" t="str">
            <v>ADO5200IAA6CZ</v>
          </cell>
          <cell r="AD1089" t="str">
            <v>ZVMR</v>
          </cell>
          <cell r="AN1089">
            <v>180</v>
          </cell>
          <cell r="AP1089">
            <v>78</v>
          </cell>
        </row>
        <row r="1090">
          <cell r="O1090" t="str">
            <v>HEWLETT PACKARD (HP)</v>
          </cell>
          <cell r="Q1090" t="str">
            <v>ADO5200IAA6CZ</v>
          </cell>
          <cell r="AD1090" t="str">
            <v>ZVMR</v>
          </cell>
          <cell r="AN1090">
            <v>60</v>
          </cell>
          <cell r="AP1090">
            <v>78</v>
          </cell>
        </row>
        <row r="1091">
          <cell r="O1091" t="str">
            <v>HEWLETT PACKARD (HP)</v>
          </cell>
          <cell r="Q1091" t="str">
            <v>ADO5200IAA6CZ</v>
          </cell>
          <cell r="AD1091" t="str">
            <v>RE</v>
          </cell>
          <cell r="AN1091">
            <v>-1</v>
          </cell>
          <cell r="AP1091">
            <v>94</v>
          </cell>
        </row>
        <row r="1092">
          <cell r="O1092" t="str">
            <v>HEWLETT PACKARD (HP)</v>
          </cell>
          <cell r="Q1092" t="str">
            <v>ADA4000IAA4DH</v>
          </cell>
          <cell r="AD1092" t="str">
            <v>ZOR</v>
          </cell>
          <cell r="AN1092">
            <v>30</v>
          </cell>
          <cell r="AP1092">
            <v>40</v>
          </cell>
        </row>
        <row r="1093">
          <cell r="O1093" t="str">
            <v>HEWLETT PACKARD (HP)</v>
          </cell>
          <cell r="Q1093" t="str">
            <v>ADA4000IAA4DH</v>
          </cell>
          <cell r="AD1093" t="str">
            <v>ZOR</v>
          </cell>
          <cell r="AN1093">
            <v>15</v>
          </cell>
          <cell r="AP1093">
            <v>40</v>
          </cell>
        </row>
        <row r="1094">
          <cell r="O1094" t="str">
            <v>HEWLETT PACKARD (HP)</v>
          </cell>
          <cell r="Q1094" t="str">
            <v>ADA4000IAA4DH</v>
          </cell>
          <cell r="AD1094" t="str">
            <v>ZOR</v>
          </cell>
          <cell r="AN1094">
            <v>30</v>
          </cell>
          <cell r="AP1094">
            <v>40</v>
          </cell>
        </row>
        <row r="1095">
          <cell r="O1095" t="str">
            <v>HEWLETT PACKARD (HP)</v>
          </cell>
          <cell r="Q1095" t="str">
            <v>ADA4000IAA4DH</v>
          </cell>
          <cell r="AD1095" t="str">
            <v>ZOR</v>
          </cell>
          <cell r="AN1095">
            <v>15</v>
          </cell>
          <cell r="AP1095">
            <v>40</v>
          </cell>
        </row>
        <row r="1096">
          <cell r="O1096" t="str">
            <v>HEWLETT PACKARD (HP)</v>
          </cell>
          <cell r="Q1096" t="str">
            <v>ADA4000IAA4DH</v>
          </cell>
          <cell r="AD1096" t="str">
            <v>ZOR</v>
          </cell>
          <cell r="AN1096">
            <v>45</v>
          </cell>
          <cell r="AP1096">
            <v>40</v>
          </cell>
        </row>
        <row r="1097">
          <cell r="O1097" t="str">
            <v>HEWLETT PACKARD (HP)</v>
          </cell>
          <cell r="Q1097" t="str">
            <v>ADA4000IAA4DH</v>
          </cell>
          <cell r="AD1097" t="str">
            <v>ZOR</v>
          </cell>
          <cell r="AN1097">
            <v>45</v>
          </cell>
          <cell r="AP1097">
            <v>40</v>
          </cell>
        </row>
        <row r="1098">
          <cell r="O1098" t="str">
            <v>HEWLETT PACKARD (HP)</v>
          </cell>
          <cell r="Q1098" t="str">
            <v>ADA5600IAA6CZ</v>
          </cell>
          <cell r="AD1098" t="str">
            <v>ZOR</v>
          </cell>
          <cell r="AN1098">
            <v>50</v>
          </cell>
          <cell r="AP1098">
            <v>92</v>
          </cell>
        </row>
        <row r="1099">
          <cell r="O1099" t="str">
            <v>HEWLETT PACKARD (HP)</v>
          </cell>
          <cell r="Q1099" t="str">
            <v>ADA5600IAA6CZ</v>
          </cell>
          <cell r="AD1099" t="str">
            <v>ZOR</v>
          </cell>
          <cell r="AN1099">
            <v>50</v>
          </cell>
          <cell r="AP1099">
            <v>92</v>
          </cell>
        </row>
        <row r="1100">
          <cell r="O1100" t="str">
            <v>HEWLETT PACKARD (HP)</v>
          </cell>
          <cell r="Q1100" t="str">
            <v>ADA5600IAA6CZ</v>
          </cell>
          <cell r="AD1100" t="str">
            <v>ZOR</v>
          </cell>
          <cell r="AN1100">
            <v>50</v>
          </cell>
          <cell r="AP1100">
            <v>92</v>
          </cell>
        </row>
        <row r="1101">
          <cell r="O1101" t="str">
            <v>HEWLETT PACKARD (HP)</v>
          </cell>
          <cell r="Q1101" t="str">
            <v>ADA5600IAA6CZ</v>
          </cell>
          <cell r="AD1101" t="str">
            <v>ZOR</v>
          </cell>
          <cell r="AN1101">
            <v>50</v>
          </cell>
          <cell r="AP1101">
            <v>92</v>
          </cell>
        </row>
        <row r="1102">
          <cell r="O1102" t="str">
            <v>HEWLETT PACKARD (HP)</v>
          </cell>
          <cell r="Q1102" t="str">
            <v>ADA5600IAA6CZ</v>
          </cell>
          <cell r="AD1102" t="str">
            <v>ZOR</v>
          </cell>
          <cell r="AN1102">
            <v>50</v>
          </cell>
          <cell r="AP1102">
            <v>92</v>
          </cell>
        </row>
        <row r="1103">
          <cell r="O1103" t="str">
            <v>HEWLETT PACKARD (HP)</v>
          </cell>
          <cell r="Q1103" t="str">
            <v>ADA5600IAA6CZ</v>
          </cell>
          <cell r="AD1103" t="str">
            <v>ZOR</v>
          </cell>
          <cell r="AN1103">
            <v>430</v>
          </cell>
          <cell r="AP1103">
            <v>105</v>
          </cell>
        </row>
        <row r="1104">
          <cell r="O1104" t="str">
            <v>HEWLETT PACKARD (HP)</v>
          </cell>
          <cell r="Q1104" t="str">
            <v>ADA5600IAA6CZ</v>
          </cell>
          <cell r="AD1104" t="str">
            <v>ZOR</v>
          </cell>
          <cell r="AN1104">
            <v>130</v>
          </cell>
          <cell r="AP1104">
            <v>105</v>
          </cell>
        </row>
        <row r="1105">
          <cell r="O1105" t="str">
            <v>HEWLETT PACKARD (HP)</v>
          </cell>
          <cell r="Q1105" t="str">
            <v>ADA5600IAA6CZ</v>
          </cell>
          <cell r="AD1105" t="str">
            <v>ZVMR</v>
          </cell>
          <cell r="AN1105">
            <v>360</v>
          </cell>
          <cell r="AP1105">
            <v>92</v>
          </cell>
        </row>
        <row r="1106">
          <cell r="O1106" t="str">
            <v>HEWLETT PACKARD (HP)</v>
          </cell>
          <cell r="Q1106" t="str">
            <v>ADA5600IAA6CZ</v>
          </cell>
          <cell r="AD1106" t="str">
            <v>RE</v>
          </cell>
          <cell r="AN1106">
            <v>-1</v>
          </cell>
          <cell r="AP1106">
            <v>130</v>
          </cell>
        </row>
        <row r="1107">
          <cell r="O1107" t="str">
            <v>HEWLETT PACKARD (HP)</v>
          </cell>
          <cell r="Q1107" t="str">
            <v>ADA5600IAA6CZ</v>
          </cell>
          <cell r="AD1107" t="str">
            <v>RE</v>
          </cell>
          <cell r="AN1107">
            <v>-1</v>
          </cell>
          <cell r="AP1107">
            <v>150</v>
          </cell>
        </row>
        <row r="1108">
          <cell r="O1108" t="str">
            <v>HEWLETT PACKARD (HP)</v>
          </cell>
          <cell r="Q1108" t="str">
            <v>ADA5200IAA6CS</v>
          </cell>
          <cell r="AD1108" t="str">
            <v>ZOR</v>
          </cell>
          <cell r="AN1108">
            <v>3</v>
          </cell>
          <cell r="AP1108">
            <v>94</v>
          </cell>
        </row>
        <row r="1109">
          <cell r="O1109" t="str">
            <v>HEWLETT PACKARD (HP)</v>
          </cell>
          <cell r="Q1109" t="str">
            <v>ADA5200IAA6CS</v>
          </cell>
          <cell r="AD1109" t="str">
            <v>ZOR</v>
          </cell>
          <cell r="AN1109">
            <v>35</v>
          </cell>
          <cell r="AP1109">
            <v>94</v>
          </cell>
        </row>
        <row r="1110">
          <cell r="O1110" t="str">
            <v>HEWLETT PACKARD (HP)</v>
          </cell>
          <cell r="Q1110" t="str">
            <v>ADA5200IAA6CS</v>
          </cell>
          <cell r="AD1110" t="str">
            <v>ZVMR</v>
          </cell>
          <cell r="AN1110">
            <v>15</v>
          </cell>
          <cell r="AP1110">
            <v>78</v>
          </cell>
        </row>
        <row r="1111">
          <cell r="O1111" t="str">
            <v>HEWLETT PACKARD (HP)</v>
          </cell>
          <cell r="Q1111" t="str">
            <v>ADA5200IAA6CS</v>
          </cell>
          <cell r="AD1111" t="str">
            <v>ZOR</v>
          </cell>
          <cell r="AN1111">
            <v>30</v>
          </cell>
          <cell r="AP1111">
            <v>78</v>
          </cell>
        </row>
        <row r="1112">
          <cell r="O1112" t="str">
            <v>HEWLETT PACKARD (HP)</v>
          </cell>
          <cell r="Q1112" t="str">
            <v>ADA3500IAA4CW</v>
          </cell>
          <cell r="AD1112" t="str">
            <v>ZOR</v>
          </cell>
          <cell r="AN1112">
            <v>140</v>
          </cell>
          <cell r="AP1112">
            <v>35</v>
          </cell>
        </row>
        <row r="1113">
          <cell r="O1113" t="str">
            <v>HEWLETT PACKARD (HP)</v>
          </cell>
          <cell r="Q1113" t="str">
            <v>ADA3800IAA4CW</v>
          </cell>
          <cell r="AD1113" t="str">
            <v>ZOR</v>
          </cell>
          <cell r="AN1113">
            <v>300</v>
          </cell>
          <cell r="AP1113">
            <v>38</v>
          </cell>
        </row>
        <row r="1114">
          <cell r="O1114" t="str">
            <v>HEWLETT PACKARD (HP)</v>
          </cell>
          <cell r="Q1114" t="str">
            <v>ADA3800IAA4CW</v>
          </cell>
          <cell r="AD1114" t="str">
            <v>ZOR</v>
          </cell>
          <cell r="AN1114">
            <v>401</v>
          </cell>
          <cell r="AP1114">
            <v>38</v>
          </cell>
        </row>
        <row r="1115">
          <cell r="O1115" t="str">
            <v>HEWLETT PACKARD (HP)</v>
          </cell>
          <cell r="Q1115" t="str">
            <v>ADA3800IAA4CW</v>
          </cell>
          <cell r="AD1115" t="str">
            <v>ZOR</v>
          </cell>
          <cell r="AN1115">
            <v>19</v>
          </cell>
          <cell r="AP1115">
            <v>38</v>
          </cell>
        </row>
        <row r="1116">
          <cell r="O1116" t="str">
            <v>HEWLETT PACKARD (HP)</v>
          </cell>
          <cell r="Q1116" t="str">
            <v>ADO4600IAA5CZ</v>
          </cell>
          <cell r="AD1116" t="str">
            <v>ZOR</v>
          </cell>
          <cell r="AN1116">
            <v>1</v>
          </cell>
          <cell r="AP1116">
            <v>58</v>
          </cell>
        </row>
        <row r="1117">
          <cell r="O1117" t="str">
            <v>HEWLETT PACKARD (HP)</v>
          </cell>
          <cell r="Q1117" t="str">
            <v>ADO4600IAA5CZ</v>
          </cell>
          <cell r="AD1117" t="str">
            <v>ZVMR</v>
          </cell>
          <cell r="AN1117">
            <v>20</v>
          </cell>
          <cell r="AP1117">
            <v>58</v>
          </cell>
        </row>
        <row r="1118">
          <cell r="O1118" t="str">
            <v>HEWLETT PACKARD (HP)</v>
          </cell>
          <cell r="Q1118" t="str">
            <v>ADO3800IAA5CZ</v>
          </cell>
          <cell r="AD1118" t="str">
            <v>RE</v>
          </cell>
          <cell r="AN1118">
            <v>-1</v>
          </cell>
          <cell r="AP1118">
            <v>50</v>
          </cell>
        </row>
        <row r="1119">
          <cell r="O1119" t="str">
            <v>HEWLETT PACKARD (HP)</v>
          </cell>
          <cell r="Q1119" t="str">
            <v>ADO3800IAA5CZ</v>
          </cell>
          <cell r="AD1119" t="str">
            <v>ZOR</v>
          </cell>
          <cell r="AN1119">
            <v>715</v>
          </cell>
          <cell r="AP1119">
            <v>50</v>
          </cell>
        </row>
        <row r="1120">
          <cell r="O1120" t="str">
            <v>HEWLETT PACKARD (HP)</v>
          </cell>
          <cell r="Q1120" t="str">
            <v>ADO3800IAA5CZ</v>
          </cell>
          <cell r="AD1120" t="str">
            <v>ZOR</v>
          </cell>
          <cell r="AN1120">
            <v>960</v>
          </cell>
          <cell r="AP1120">
            <v>50</v>
          </cell>
        </row>
        <row r="1121">
          <cell r="O1121" t="str">
            <v>HEWLETT PACKARD (HP)</v>
          </cell>
          <cell r="Q1121" t="str">
            <v>ADO3800IAA5CZ</v>
          </cell>
          <cell r="AD1121" t="str">
            <v>ZOR</v>
          </cell>
          <cell r="AN1121">
            <v>660</v>
          </cell>
          <cell r="AP1121">
            <v>50</v>
          </cell>
        </row>
        <row r="1122">
          <cell r="O1122" t="str">
            <v>HEWLETT PACKARD (HP)</v>
          </cell>
          <cell r="Q1122" t="str">
            <v>ADO3800IAA5CZ</v>
          </cell>
          <cell r="AD1122" t="str">
            <v>ZOR</v>
          </cell>
          <cell r="AN1122">
            <v>600</v>
          </cell>
          <cell r="AP1122">
            <v>50</v>
          </cell>
        </row>
        <row r="1123">
          <cell r="O1123" t="str">
            <v>HEWLETT PACKARD (HP)</v>
          </cell>
          <cell r="Q1123" t="str">
            <v>ADO3800IAA5CZ</v>
          </cell>
          <cell r="AD1123" t="str">
            <v>ZVMR</v>
          </cell>
          <cell r="AN1123">
            <v>300</v>
          </cell>
          <cell r="AP1123">
            <v>50</v>
          </cell>
        </row>
        <row r="1124">
          <cell r="O1124" t="str">
            <v>HEWLETT PACKARD (HP)</v>
          </cell>
          <cell r="Q1124" t="str">
            <v>ADO3800IAA5CZ</v>
          </cell>
          <cell r="AD1124" t="str">
            <v>ZVMR</v>
          </cell>
          <cell r="AN1124">
            <v>360</v>
          </cell>
          <cell r="AP1124">
            <v>50</v>
          </cell>
        </row>
        <row r="1125">
          <cell r="O1125" t="str">
            <v>HEWLETT PACKARD (HP)</v>
          </cell>
          <cell r="Q1125" t="str">
            <v>ADA6000IAA6CZ</v>
          </cell>
          <cell r="AD1125" t="str">
            <v>ZOR</v>
          </cell>
          <cell r="AN1125">
            <v>5</v>
          </cell>
          <cell r="AP1125">
            <v>115</v>
          </cell>
        </row>
        <row r="1126">
          <cell r="O1126" t="str">
            <v>HEWLETT PACKARD (HP)</v>
          </cell>
          <cell r="Q1126" t="str">
            <v>ADO5200IAA6CZ</v>
          </cell>
          <cell r="AD1126" t="str">
            <v>ZOR</v>
          </cell>
          <cell r="AN1126">
            <v>170</v>
          </cell>
          <cell r="AP1126">
            <v>78</v>
          </cell>
        </row>
        <row r="1127">
          <cell r="O1127" t="str">
            <v>HEWLETT PACKARD (HP)</v>
          </cell>
          <cell r="Q1127" t="str">
            <v>ADO5200IAA6CZ</v>
          </cell>
          <cell r="AD1127" t="str">
            <v>ZOR</v>
          </cell>
          <cell r="AN1127">
            <v>85</v>
          </cell>
          <cell r="AP1127">
            <v>78</v>
          </cell>
        </row>
        <row r="1128">
          <cell r="O1128" t="str">
            <v>HEWLETT PACKARD (HP)</v>
          </cell>
          <cell r="Q1128" t="str">
            <v>ADO5200IAA6CZ</v>
          </cell>
          <cell r="AD1128" t="str">
            <v>ZOR</v>
          </cell>
          <cell r="AN1128">
            <v>85</v>
          </cell>
          <cell r="AP1128">
            <v>78</v>
          </cell>
        </row>
        <row r="1129">
          <cell r="O1129" t="str">
            <v>HEWLETT PACKARD (HP)</v>
          </cell>
          <cell r="Q1129" t="str">
            <v>ADO5200IAA6CZ</v>
          </cell>
          <cell r="AD1129" t="str">
            <v>ZOR</v>
          </cell>
          <cell r="AN1129">
            <v>85</v>
          </cell>
          <cell r="AP1129">
            <v>78</v>
          </cell>
        </row>
        <row r="1130">
          <cell r="O1130" t="str">
            <v>HEWLETT PACKARD (HP)</v>
          </cell>
          <cell r="Q1130" t="str">
            <v>ADO5200IAA6CZ</v>
          </cell>
          <cell r="AD1130" t="str">
            <v>ZOR</v>
          </cell>
          <cell r="AN1130">
            <v>85</v>
          </cell>
          <cell r="AP1130">
            <v>78</v>
          </cell>
        </row>
        <row r="1131">
          <cell r="O1131" t="str">
            <v>HEWLETT PACKARD (HP)</v>
          </cell>
          <cell r="Q1131" t="str">
            <v>ADO5200IAA6CZ</v>
          </cell>
          <cell r="AD1131" t="str">
            <v>ZOR</v>
          </cell>
          <cell r="AN1131">
            <v>30</v>
          </cell>
          <cell r="AP1131">
            <v>94</v>
          </cell>
        </row>
        <row r="1132">
          <cell r="O1132" t="str">
            <v>HEWLETT PACKARD (HP)</v>
          </cell>
          <cell r="Q1132" t="str">
            <v>ADA4000IAA4DH</v>
          </cell>
          <cell r="AD1132" t="str">
            <v>ZOR</v>
          </cell>
          <cell r="AN1132">
            <v>350</v>
          </cell>
          <cell r="AP1132">
            <v>40</v>
          </cell>
        </row>
        <row r="1133">
          <cell r="O1133" t="str">
            <v>HEWLETT PACKARD (HP)</v>
          </cell>
          <cell r="Q1133" t="str">
            <v>ADA4000IAA4DH</v>
          </cell>
          <cell r="AD1133" t="str">
            <v>ZOR</v>
          </cell>
          <cell r="AN1133">
            <v>230</v>
          </cell>
          <cell r="AP1133">
            <v>40</v>
          </cell>
        </row>
        <row r="1134">
          <cell r="O1134" t="str">
            <v>HEWLETT PACKARD (HP)</v>
          </cell>
          <cell r="Q1134" t="str">
            <v>ADA4000IAA4DH</v>
          </cell>
          <cell r="AD1134" t="str">
            <v>ZOR</v>
          </cell>
          <cell r="AN1134">
            <v>350</v>
          </cell>
          <cell r="AP1134">
            <v>40</v>
          </cell>
        </row>
        <row r="1135">
          <cell r="O1135" t="str">
            <v>HEWLETT PACKARD (HP)</v>
          </cell>
          <cell r="Q1135" t="str">
            <v>ADA4000IAA4DH</v>
          </cell>
          <cell r="AD1135" t="str">
            <v>ZOR</v>
          </cell>
          <cell r="AN1135">
            <v>180</v>
          </cell>
          <cell r="AP1135">
            <v>40</v>
          </cell>
        </row>
        <row r="1136">
          <cell r="O1136" t="str">
            <v>HEWLETT PACKARD (HP)</v>
          </cell>
          <cell r="Q1136" t="str">
            <v>ADA5600IAA6CZ</v>
          </cell>
          <cell r="AD1136" t="str">
            <v>ZOR</v>
          </cell>
          <cell r="AN1136">
            <v>50</v>
          </cell>
          <cell r="AP1136">
            <v>92</v>
          </cell>
        </row>
        <row r="1137">
          <cell r="O1137" t="str">
            <v>HEWLETT PACKARD (HP)</v>
          </cell>
          <cell r="Q1137" t="str">
            <v>ADA5600IAA6CZ</v>
          </cell>
          <cell r="AD1137" t="str">
            <v>ZOR</v>
          </cell>
          <cell r="AN1137">
            <v>50</v>
          </cell>
          <cell r="AP1137">
            <v>92</v>
          </cell>
        </row>
        <row r="1138">
          <cell r="O1138" t="str">
            <v>HEWLETT PACKARD (HP)</v>
          </cell>
          <cell r="Q1138" t="str">
            <v>ADA5600IAA6CZ</v>
          </cell>
          <cell r="AD1138" t="str">
            <v>ZOR</v>
          </cell>
          <cell r="AN1138">
            <v>50</v>
          </cell>
          <cell r="AP1138">
            <v>92</v>
          </cell>
        </row>
        <row r="1139">
          <cell r="O1139" t="str">
            <v>HEWLETT PACKARD (HP)</v>
          </cell>
          <cell r="Q1139" t="str">
            <v>ADA5600IAA6CZ</v>
          </cell>
          <cell r="AD1139" t="str">
            <v>ZOR</v>
          </cell>
          <cell r="AN1139">
            <v>255</v>
          </cell>
          <cell r="AP1139">
            <v>105</v>
          </cell>
        </row>
        <row r="1140">
          <cell r="O1140" t="str">
            <v>HEWLETT PACKARD (HP)</v>
          </cell>
          <cell r="Q1140" t="str">
            <v>ADA5600IAA6CZ</v>
          </cell>
          <cell r="AD1140" t="str">
            <v>ZOR</v>
          </cell>
          <cell r="AN1140">
            <v>25</v>
          </cell>
          <cell r="AP1140">
            <v>92</v>
          </cell>
        </row>
        <row r="1141">
          <cell r="O1141" t="str">
            <v>HEWLETT PACKARD (HP)</v>
          </cell>
          <cell r="Q1141" t="str">
            <v>ADA5600IAA6CZ</v>
          </cell>
          <cell r="AD1141" t="str">
            <v>ZOR</v>
          </cell>
          <cell r="AN1141">
            <v>35</v>
          </cell>
          <cell r="AP1141">
            <v>92</v>
          </cell>
        </row>
        <row r="1142">
          <cell r="O1142" t="str">
            <v>HEWLETT PACKARD (HP)</v>
          </cell>
          <cell r="Q1142" t="str">
            <v>ADA3500IAA4CW</v>
          </cell>
          <cell r="AD1142" t="str">
            <v>CR</v>
          </cell>
          <cell r="AN1142">
            <v>0</v>
          </cell>
          <cell r="AP1142">
            <v>40</v>
          </cell>
        </row>
        <row r="1143">
          <cell r="O1143" t="str">
            <v>HEWLETT PACKARD (HP)</v>
          </cell>
          <cell r="Q1143" t="str">
            <v>ADA3500IAA4CW</v>
          </cell>
          <cell r="AD1143" t="str">
            <v>ZOR</v>
          </cell>
          <cell r="AN1143">
            <v>2</v>
          </cell>
          <cell r="AP1143">
            <v>41</v>
          </cell>
        </row>
        <row r="1144">
          <cell r="O1144" t="str">
            <v>HEWLETT PACKARD (HP)</v>
          </cell>
          <cell r="Q1144" t="str">
            <v>ADA3500IAA4CW</v>
          </cell>
          <cell r="AD1144" t="str">
            <v>ZOR</v>
          </cell>
          <cell r="AN1144">
            <v>1</v>
          </cell>
          <cell r="AP1144">
            <v>41</v>
          </cell>
        </row>
        <row r="1145">
          <cell r="O1145" t="str">
            <v>HEWLETT PACKARD (HP)</v>
          </cell>
          <cell r="Q1145" t="str">
            <v>ADA3500IAA4CW</v>
          </cell>
          <cell r="AD1145" t="str">
            <v>ZOR</v>
          </cell>
          <cell r="AN1145">
            <v>10</v>
          </cell>
          <cell r="AP1145">
            <v>41</v>
          </cell>
        </row>
        <row r="1146">
          <cell r="O1146" t="str">
            <v>HEWLETT PACKARD (HP)</v>
          </cell>
          <cell r="Q1146" t="str">
            <v>ADA3500IAA4CW</v>
          </cell>
          <cell r="AD1146" t="str">
            <v>CR</v>
          </cell>
          <cell r="AN1146">
            <v>0</v>
          </cell>
          <cell r="AP1146">
            <v>6</v>
          </cell>
        </row>
        <row r="1147">
          <cell r="O1147" t="str">
            <v>HEWLETT PACKARD (HP)</v>
          </cell>
          <cell r="Q1147" t="str">
            <v>ADA3500IAA4CW</v>
          </cell>
          <cell r="AD1147" t="str">
            <v>CR</v>
          </cell>
          <cell r="AN1147">
            <v>0</v>
          </cell>
          <cell r="AP1147">
            <v>6</v>
          </cell>
        </row>
        <row r="1148">
          <cell r="O1148" t="str">
            <v>HEWLETT PACKARD (HP)</v>
          </cell>
          <cell r="Q1148" t="str">
            <v>ADA3500IAA4CW</v>
          </cell>
          <cell r="AD1148" t="str">
            <v>CR</v>
          </cell>
          <cell r="AN1148">
            <v>0</v>
          </cell>
          <cell r="AP1148">
            <v>40</v>
          </cell>
        </row>
        <row r="1149">
          <cell r="O1149" t="str">
            <v>DELL GRANDPARENT</v>
          </cell>
          <cell r="Q1149" t="str">
            <v>ADA5000IAA5CS</v>
          </cell>
          <cell r="AD1149" t="str">
            <v>ZVMI</v>
          </cell>
          <cell r="AN1149">
            <v>120</v>
          </cell>
          <cell r="AP1149">
            <v>62.61</v>
          </cell>
        </row>
        <row r="1150">
          <cell r="O1150" t="str">
            <v>DELL GRANDPARENT</v>
          </cell>
          <cell r="Q1150" t="str">
            <v>ADA5000IAA5CS</v>
          </cell>
          <cell r="AD1150" t="str">
            <v>ZVMI</v>
          </cell>
          <cell r="AN1150">
            <v>120</v>
          </cell>
          <cell r="AP1150">
            <v>62.61</v>
          </cell>
        </row>
        <row r="1151">
          <cell r="O1151" t="str">
            <v>DELL GRANDPARENT</v>
          </cell>
          <cell r="Q1151" t="str">
            <v>ADA5200IAA6CS</v>
          </cell>
          <cell r="AD1151" t="str">
            <v>ZVMI</v>
          </cell>
          <cell r="AN1151">
            <v>60</v>
          </cell>
          <cell r="AP1151">
            <v>67.61</v>
          </cell>
        </row>
        <row r="1152">
          <cell r="O1152" t="str">
            <v>DELL GRANDPARENT</v>
          </cell>
          <cell r="Q1152" t="str">
            <v>ADA5200IAA6CS</v>
          </cell>
          <cell r="AD1152" t="str">
            <v>ZVMI</v>
          </cell>
          <cell r="AN1152">
            <v>420</v>
          </cell>
          <cell r="AP1152">
            <v>67.61</v>
          </cell>
        </row>
        <row r="1153">
          <cell r="O1153" t="str">
            <v>DELL GRANDPARENT</v>
          </cell>
          <cell r="Q1153" t="str">
            <v>ADA5200IAA6CS</v>
          </cell>
          <cell r="AD1153" t="str">
            <v>ZVMI</v>
          </cell>
          <cell r="AN1153">
            <v>840</v>
          </cell>
          <cell r="AP1153">
            <v>67.61</v>
          </cell>
        </row>
        <row r="1154">
          <cell r="O1154" t="str">
            <v>DELL GRANDPARENT</v>
          </cell>
          <cell r="Q1154" t="str">
            <v>ADA5200IAA6CS</v>
          </cell>
          <cell r="AD1154" t="str">
            <v>ZVMI</v>
          </cell>
          <cell r="AN1154">
            <v>240</v>
          </cell>
          <cell r="AP1154">
            <v>67.61</v>
          </cell>
        </row>
        <row r="1155">
          <cell r="O1155" t="str">
            <v>DELL GRANDPARENT</v>
          </cell>
          <cell r="Q1155" t="str">
            <v>ADA5200IAA6CS</v>
          </cell>
          <cell r="AD1155" t="str">
            <v>ZVMI</v>
          </cell>
          <cell r="AN1155">
            <v>120</v>
          </cell>
          <cell r="AP1155">
            <v>67.61</v>
          </cell>
        </row>
        <row r="1156">
          <cell r="O1156" t="str">
            <v>DELL GRANDPARENT</v>
          </cell>
          <cell r="Q1156" t="str">
            <v>ADA3500IAA4CW</v>
          </cell>
          <cell r="AD1156" t="str">
            <v>ZVMI</v>
          </cell>
          <cell r="AN1156">
            <v>240</v>
          </cell>
          <cell r="AP1156">
            <v>29.11</v>
          </cell>
        </row>
        <row r="1157">
          <cell r="O1157" t="str">
            <v>DELL GRANDPARENT</v>
          </cell>
          <cell r="Q1157" t="str">
            <v>ADA3500IAA4CW</v>
          </cell>
          <cell r="AD1157" t="str">
            <v>ZVMI</v>
          </cell>
          <cell r="AN1157">
            <v>60</v>
          </cell>
          <cell r="AP1157">
            <v>29.11</v>
          </cell>
        </row>
        <row r="1158">
          <cell r="O1158" t="str">
            <v>DELL GRANDPARENT</v>
          </cell>
          <cell r="Q1158" t="str">
            <v>ADA3500IAA4CW</v>
          </cell>
          <cell r="AD1158" t="str">
            <v>ZVMI</v>
          </cell>
          <cell r="AN1158">
            <v>120</v>
          </cell>
          <cell r="AP1158">
            <v>29.11</v>
          </cell>
        </row>
        <row r="1159">
          <cell r="O1159" t="str">
            <v>DELL GRANDPARENT</v>
          </cell>
          <cell r="Q1159" t="str">
            <v>ADA3500IAA4CW</v>
          </cell>
          <cell r="AD1159" t="str">
            <v>ZVMI</v>
          </cell>
          <cell r="AN1159">
            <v>60</v>
          </cell>
          <cell r="AP1159">
            <v>29.11</v>
          </cell>
        </row>
        <row r="1160">
          <cell r="O1160" t="str">
            <v>DELL GRANDPARENT</v>
          </cell>
          <cell r="Q1160" t="str">
            <v>ADA3500IAA4CW</v>
          </cell>
          <cell r="AD1160" t="str">
            <v>ZVMI</v>
          </cell>
          <cell r="AN1160">
            <v>300</v>
          </cell>
          <cell r="AP1160">
            <v>29.11</v>
          </cell>
        </row>
        <row r="1161">
          <cell r="O1161" t="str">
            <v>DELL GRANDPARENT</v>
          </cell>
          <cell r="Q1161" t="str">
            <v>ADA3500IAA4CW</v>
          </cell>
          <cell r="AD1161" t="str">
            <v>ZVMI</v>
          </cell>
          <cell r="AN1161">
            <v>240</v>
          </cell>
          <cell r="AP1161">
            <v>29.11</v>
          </cell>
        </row>
        <row r="1162">
          <cell r="O1162" t="str">
            <v>DELL GRANDPARENT</v>
          </cell>
          <cell r="Q1162" t="str">
            <v>ADA3500IAA4CW</v>
          </cell>
          <cell r="AD1162" t="str">
            <v>ZVMI</v>
          </cell>
          <cell r="AN1162">
            <v>120</v>
          </cell>
          <cell r="AP1162">
            <v>29.11</v>
          </cell>
        </row>
        <row r="1163">
          <cell r="O1163" t="str">
            <v>DELL GRANDPARENT</v>
          </cell>
          <cell r="Q1163" t="str">
            <v>ADA3500IAA4CW</v>
          </cell>
          <cell r="AD1163" t="str">
            <v>ZVMI</v>
          </cell>
          <cell r="AN1163">
            <v>120</v>
          </cell>
          <cell r="AP1163">
            <v>29.11</v>
          </cell>
        </row>
        <row r="1164">
          <cell r="O1164" t="str">
            <v>DELL GRANDPARENT</v>
          </cell>
          <cell r="Q1164" t="str">
            <v>ADA3500IAA4CW</v>
          </cell>
          <cell r="AD1164" t="str">
            <v>ZVMI</v>
          </cell>
          <cell r="AN1164">
            <v>120</v>
          </cell>
          <cell r="AP1164">
            <v>29.11</v>
          </cell>
        </row>
        <row r="1165">
          <cell r="O1165" t="str">
            <v>DELL GRANDPARENT</v>
          </cell>
          <cell r="Q1165" t="str">
            <v>ADA3500IAA4CW</v>
          </cell>
          <cell r="AD1165" t="str">
            <v>ZVMI</v>
          </cell>
          <cell r="AN1165">
            <v>120</v>
          </cell>
          <cell r="AP1165">
            <v>29.11</v>
          </cell>
        </row>
        <row r="1166">
          <cell r="O1166" t="str">
            <v>DELL GRANDPARENT</v>
          </cell>
          <cell r="Q1166" t="str">
            <v>ADA3500IAA4CW</v>
          </cell>
          <cell r="AD1166" t="str">
            <v>ZVMI</v>
          </cell>
          <cell r="AN1166">
            <v>60</v>
          </cell>
          <cell r="AP1166">
            <v>29.11</v>
          </cell>
        </row>
        <row r="1167">
          <cell r="O1167" t="str">
            <v>DELL GRANDPARENT</v>
          </cell>
          <cell r="Q1167" t="str">
            <v>ADA3500IAA4CW</v>
          </cell>
          <cell r="AD1167" t="str">
            <v>ZVMI</v>
          </cell>
          <cell r="AN1167">
            <v>120</v>
          </cell>
          <cell r="AP1167">
            <v>29.11</v>
          </cell>
        </row>
        <row r="1168">
          <cell r="O1168" t="str">
            <v>DELL GRANDPARENT</v>
          </cell>
          <cell r="Q1168" t="str">
            <v>ADA3500IAA4CW</v>
          </cell>
          <cell r="AD1168" t="str">
            <v>ZVMI</v>
          </cell>
          <cell r="AN1168">
            <v>60</v>
          </cell>
          <cell r="AP1168">
            <v>29.11</v>
          </cell>
        </row>
        <row r="1169">
          <cell r="O1169" t="str">
            <v>DELL GRANDPARENT</v>
          </cell>
          <cell r="Q1169" t="str">
            <v>ADA3500IAA4CW</v>
          </cell>
          <cell r="AD1169" t="str">
            <v>ZVMI</v>
          </cell>
          <cell r="AN1169">
            <v>60</v>
          </cell>
          <cell r="AP1169">
            <v>29.11</v>
          </cell>
        </row>
        <row r="1170">
          <cell r="O1170" t="str">
            <v>DELL GRANDPARENT</v>
          </cell>
          <cell r="Q1170" t="str">
            <v>ADA3500IAA4CW</v>
          </cell>
          <cell r="AD1170" t="str">
            <v>ZVMI</v>
          </cell>
          <cell r="AN1170">
            <v>120</v>
          </cell>
          <cell r="AP1170">
            <v>29.11</v>
          </cell>
        </row>
        <row r="1171">
          <cell r="O1171" t="str">
            <v>DELL GRANDPARENT</v>
          </cell>
          <cell r="Q1171" t="str">
            <v>ADA3500IAA4CW</v>
          </cell>
          <cell r="AD1171" t="str">
            <v>ZVMI</v>
          </cell>
          <cell r="AN1171">
            <v>120</v>
          </cell>
          <cell r="AP1171">
            <v>29.11</v>
          </cell>
        </row>
        <row r="1172">
          <cell r="O1172" t="str">
            <v>DELL GRANDPARENT</v>
          </cell>
          <cell r="Q1172" t="str">
            <v>ADA3500IAA4CW</v>
          </cell>
          <cell r="AD1172" t="str">
            <v>ZVMI</v>
          </cell>
          <cell r="AN1172">
            <v>60</v>
          </cell>
          <cell r="AP1172">
            <v>29.11</v>
          </cell>
        </row>
        <row r="1173">
          <cell r="O1173" t="str">
            <v>DELL GRANDPARENT</v>
          </cell>
          <cell r="Q1173" t="str">
            <v>ADA3500IAA4CW</v>
          </cell>
          <cell r="AD1173" t="str">
            <v>ZVMI</v>
          </cell>
          <cell r="AN1173">
            <v>60</v>
          </cell>
          <cell r="AP1173">
            <v>29.11</v>
          </cell>
        </row>
        <row r="1174">
          <cell r="O1174" t="str">
            <v>DELL GRANDPARENT</v>
          </cell>
          <cell r="Q1174" t="str">
            <v>ADA3500IAA4CW</v>
          </cell>
          <cell r="AD1174" t="str">
            <v>ZVMI</v>
          </cell>
          <cell r="AN1174">
            <v>120</v>
          </cell>
          <cell r="AP1174">
            <v>29.11</v>
          </cell>
        </row>
        <row r="1175">
          <cell r="O1175" t="str">
            <v>DELL GRANDPARENT</v>
          </cell>
          <cell r="Q1175" t="str">
            <v>ADA3500IAA4CW</v>
          </cell>
          <cell r="AD1175" t="str">
            <v>ZVMI</v>
          </cell>
          <cell r="AN1175">
            <v>60</v>
          </cell>
          <cell r="AP1175">
            <v>29.11</v>
          </cell>
        </row>
        <row r="1176">
          <cell r="O1176" t="str">
            <v>DELL GRANDPARENT</v>
          </cell>
          <cell r="Q1176" t="str">
            <v>ADA3500IAA4CW</v>
          </cell>
          <cell r="AD1176" t="str">
            <v>ZVMI</v>
          </cell>
          <cell r="AN1176">
            <v>60</v>
          </cell>
          <cell r="AP1176">
            <v>29.11</v>
          </cell>
        </row>
        <row r="1177">
          <cell r="O1177" t="str">
            <v>DELL GRANDPARENT</v>
          </cell>
          <cell r="Q1177" t="str">
            <v>ADA3500IAA4CW</v>
          </cell>
          <cell r="AD1177" t="str">
            <v>ZVMI</v>
          </cell>
          <cell r="AN1177">
            <v>60</v>
          </cell>
          <cell r="AP1177">
            <v>29.11</v>
          </cell>
        </row>
        <row r="1178">
          <cell r="O1178" t="str">
            <v>DELL GRANDPARENT</v>
          </cell>
          <cell r="Q1178" t="str">
            <v>ADA3500IAA4CW</v>
          </cell>
          <cell r="AD1178" t="str">
            <v>ZVMI</v>
          </cell>
          <cell r="AN1178">
            <v>120</v>
          </cell>
          <cell r="AP1178">
            <v>29.11</v>
          </cell>
        </row>
        <row r="1179">
          <cell r="O1179" t="str">
            <v>DELL GRANDPARENT</v>
          </cell>
          <cell r="Q1179" t="str">
            <v>ADA3500IAA4CW</v>
          </cell>
          <cell r="AD1179" t="str">
            <v>ZVMI</v>
          </cell>
          <cell r="AN1179">
            <v>120</v>
          </cell>
          <cell r="AP1179">
            <v>29.11</v>
          </cell>
        </row>
        <row r="1180">
          <cell r="O1180" t="str">
            <v>DELL GRANDPARENT</v>
          </cell>
          <cell r="Q1180" t="str">
            <v>ADA3500IAA4CW</v>
          </cell>
          <cell r="AD1180" t="str">
            <v>ZVMI</v>
          </cell>
          <cell r="AN1180">
            <v>120</v>
          </cell>
          <cell r="AP1180">
            <v>29.11</v>
          </cell>
        </row>
        <row r="1181">
          <cell r="O1181" t="str">
            <v>DELL GRANDPARENT</v>
          </cell>
          <cell r="Q1181" t="str">
            <v>ADA3500IAA4CW</v>
          </cell>
          <cell r="AD1181" t="str">
            <v>ZVMI</v>
          </cell>
          <cell r="AN1181">
            <v>240</v>
          </cell>
          <cell r="AP1181">
            <v>29.11</v>
          </cell>
        </row>
        <row r="1182">
          <cell r="O1182" t="str">
            <v>DELL GRANDPARENT</v>
          </cell>
          <cell r="Q1182" t="str">
            <v>ADA3500IAA4CW</v>
          </cell>
          <cell r="AD1182" t="str">
            <v>RE</v>
          </cell>
          <cell r="AN1182">
            <v>-2</v>
          </cell>
          <cell r="AP1182">
            <v>29.11</v>
          </cell>
        </row>
        <row r="1183">
          <cell r="O1183" t="str">
            <v>DELL GRANDPARENT</v>
          </cell>
          <cell r="Q1183" t="str">
            <v>ADA3500IAA4CW</v>
          </cell>
          <cell r="AD1183" t="str">
            <v>RE</v>
          </cell>
          <cell r="AN1183">
            <v>-3</v>
          </cell>
          <cell r="AP1183">
            <v>29.11</v>
          </cell>
        </row>
        <row r="1184">
          <cell r="O1184" t="str">
            <v>DELL GRANDPARENT</v>
          </cell>
          <cell r="Q1184" t="str">
            <v>ADA3800IAA4CW</v>
          </cell>
          <cell r="AD1184" t="str">
            <v>ZVMI</v>
          </cell>
          <cell r="AN1184">
            <v>60</v>
          </cell>
          <cell r="AP1184">
            <v>34.11</v>
          </cell>
        </row>
        <row r="1185">
          <cell r="O1185" t="str">
            <v>DELL GRANDPARENT</v>
          </cell>
          <cell r="Q1185" t="str">
            <v>ADA3800IAA4CW</v>
          </cell>
          <cell r="AD1185" t="str">
            <v>ZVMI</v>
          </cell>
          <cell r="AN1185">
            <v>660</v>
          </cell>
          <cell r="AP1185">
            <v>34.11</v>
          </cell>
        </row>
        <row r="1186">
          <cell r="O1186" t="str">
            <v>DELL GRANDPARENT</v>
          </cell>
          <cell r="Q1186" t="str">
            <v>ADA3800IAA4CW</v>
          </cell>
          <cell r="AD1186" t="str">
            <v>ZVMI</v>
          </cell>
          <cell r="AN1186">
            <v>1140</v>
          </cell>
          <cell r="AP1186">
            <v>34.11</v>
          </cell>
        </row>
        <row r="1187">
          <cell r="O1187" t="str">
            <v>DELL GRANDPARENT</v>
          </cell>
          <cell r="Q1187" t="str">
            <v>ADA3800IAA4CW</v>
          </cell>
          <cell r="AD1187" t="str">
            <v>ZVMI</v>
          </cell>
          <cell r="AN1187">
            <v>240</v>
          </cell>
          <cell r="AP1187">
            <v>34.11</v>
          </cell>
        </row>
        <row r="1188">
          <cell r="O1188" t="str">
            <v>DELL GRANDPARENT</v>
          </cell>
          <cell r="Q1188" t="str">
            <v>ADA3800IAA4CW</v>
          </cell>
          <cell r="AD1188" t="str">
            <v>ZVMI</v>
          </cell>
          <cell r="AN1188">
            <v>120</v>
          </cell>
          <cell r="AP1188">
            <v>34.11</v>
          </cell>
        </row>
        <row r="1189">
          <cell r="O1189" t="str">
            <v>DELL GRANDPARENT</v>
          </cell>
          <cell r="Q1189" t="str">
            <v>ADA3800IAA4CW</v>
          </cell>
          <cell r="AD1189" t="str">
            <v>ZVMI</v>
          </cell>
          <cell r="AN1189">
            <v>120</v>
          </cell>
          <cell r="AP1189">
            <v>34.11</v>
          </cell>
        </row>
        <row r="1190">
          <cell r="O1190" t="str">
            <v>DELL GRANDPARENT</v>
          </cell>
          <cell r="Q1190" t="str">
            <v>ADA3800IAA4CW</v>
          </cell>
          <cell r="AD1190" t="str">
            <v>ZVMI</v>
          </cell>
          <cell r="AN1190">
            <v>60</v>
          </cell>
          <cell r="AP1190">
            <v>34.11</v>
          </cell>
        </row>
        <row r="1191">
          <cell r="O1191" t="str">
            <v>DELL GRANDPARENT</v>
          </cell>
          <cell r="Q1191" t="str">
            <v>ADA3800IAA4CW</v>
          </cell>
          <cell r="AD1191" t="str">
            <v>ZVMI</v>
          </cell>
          <cell r="AN1191">
            <v>120</v>
          </cell>
          <cell r="AP1191">
            <v>34.11</v>
          </cell>
        </row>
        <row r="1192">
          <cell r="O1192" t="str">
            <v>DELL GRANDPARENT</v>
          </cell>
          <cell r="Q1192" t="str">
            <v>ADA3800IAA4CW</v>
          </cell>
          <cell r="AD1192" t="str">
            <v>ZVMI</v>
          </cell>
          <cell r="AN1192">
            <v>60</v>
          </cell>
          <cell r="AP1192">
            <v>34.11</v>
          </cell>
        </row>
        <row r="1193">
          <cell r="O1193" t="str">
            <v>DELL GRANDPARENT</v>
          </cell>
          <cell r="Q1193" t="str">
            <v>ADA3800IAA4CW</v>
          </cell>
          <cell r="AD1193" t="str">
            <v>ZVMI</v>
          </cell>
          <cell r="AN1193">
            <v>60</v>
          </cell>
          <cell r="AP1193">
            <v>34.11</v>
          </cell>
        </row>
        <row r="1194">
          <cell r="O1194" t="str">
            <v>DELL GRANDPARENT</v>
          </cell>
          <cell r="Q1194" t="str">
            <v>ADA3800IAA4CW</v>
          </cell>
          <cell r="AD1194" t="str">
            <v>ZVMI</v>
          </cell>
          <cell r="AN1194">
            <v>60</v>
          </cell>
          <cell r="AP1194">
            <v>34.11</v>
          </cell>
        </row>
        <row r="1195">
          <cell r="O1195" t="str">
            <v>DELL GRANDPARENT</v>
          </cell>
          <cell r="Q1195" t="str">
            <v>ADA3800IAA4CW</v>
          </cell>
          <cell r="AD1195" t="str">
            <v>ZVMI</v>
          </cell>
          <cell r="AN1195">
            <v>60</v>
          </cell>
          <cell r="AP1195">
            <v>34.11</v>
          </cell>
        </row>
        <row r="1196">
          <cell r="O1196" t="str">
            <v>DELL GRANDPARENT</v>
          </cell>
          <cell r="Q1196" t="str">
            <v>ADA3800IAA4CW</v>
          </cell>
          <cell r="AD1196" t="str">
            <v>ZVMI</v>
          </cell>
          <cell r="AN1196">
            <v>60</v>
          </cell>
          <cell r="AP1196">
            <v>34.11</v>
          </cell>
        </row>
        <row r="1197">
          <cell r="O1197" t="str">
            <v>DELL GRANDPARENT</v>
          </cell>
          <cell r="Q1197" t="str">
            <v>ADA6000IAA6CZ</v>
          </cell>
          <cell r="AD1197" t="str">
            <v>ZVMI</v>
          </cell>
          <cell r="AN1197">
            <v>120</v>
          </cell>
          <cell r="AP1197">
            <v>119.11</v>
          </cell>
        </row>
        <row r="1198">
          <cell r="O1198" t="str">
            <v>DELL GRANDPARENT</v>
          </cell>
          <cell r="Q1198" t="str">
            <v>ADA6000IAA6CZ</v>
          </cell>
          <cell r="AD1198" t="str">
            <v>ZVMI</v>
          </cell>
          <cell r="AN1198">
            <v>540</v>
          </cell>
          <cell r="AP1198">
            <v>119.11</v>
          </cell>
        </row>
        <row r="1199">
          <cell r="O1199" t="str">
            <v>DELL GRANDPARENT</v>
          </cell>
          <cell r="Q1199" t="str">
            <v>ADA6000IAA6CZ</v>
          </cell>
          <cell r="AD1199" t="str">
            <v>ZVMI</v>
          </cell>
          <cell r="AN1199">
            <v>60</v>
          </cell>
          <cell r="AP1199">
            <v>119.11</v>
          </cell>
        </row>
        <row r="1200">
          <cell r="O1200" t="str">
            <v>DELL GRANDPARENT</v>
          </cell>
          <cell r="Q1200" t="str">
            <v>ADA6000IAA6CZ</v>
          </cell>
          <cell r="AD1200" t="str">
            <v>ZVMI</v>
          </cell>
          <cell r="AN1200">
            <v>60</v>
          </cell>
          <cell r="AP1200">
            <v>119.11</v>
          </cell>
        </row>
        <row r="1201">
          <cell r="O1201" t="str">
            <v>DELL GRANDPARENT</v>
          </cell>
          <cell r="Q1201" t="str">
            <v>ADA6000IAA6CZ</v>
          </cell>
          <cell r="AD1201" t="str">
            <v>ZVMI</v>
          </cell>
          <cell r="AN1201">
            <v>60</v>
          </cell>
          <cell r="AP1201">
            <v>119.11</v>
          </cell>
        </row>
        <row r="1202">
          <cell r="O1202" t="str">
            <v>DELL GRANDPARENT</v>
          </cell>
          <cell r="Q1202" t="str">
            <v>ADA6000IAA6CZ</v>
          </cell>
          <cell r="AD1202" t="str">
            <v>ZVMI</v>
          </cell>
          <cell r="AN1202">
            <v>60</v>
          </cell>
          <cell r="AP1202">
            <v>119.11</v>
          </cell>
        </row>
        <row r="1203">
          <cell r="O1203" t="str">
            <v>DELL GRANDPARENT</v>
          </cell>
          <cell r="Q1203" t="str">
            <v>ADA6000IAA6CZ</v>
          </cell>
          <cell r="AD1203" t="str">
            <v>ZVMI</v>
          </cell>
          <cell r="AN1203">
            <v>60</v>
          </cell>
          <cell r="AP1203">
            <v>119.11</v>
          </cell>
        </row>
        <row r="1204">
          <cell r="O1204" t="str">
            <v>DELL GRANDPARENT</v>
          </cell>
          <cell r="Q1204" t="str">
            <v>ADA6000IAA6CZ</v>
          </cell>
          <cell r="AD1204" t="str">
            <v>ZVMI</v>
          </cell>
          <cell r="AN1204">
            <v>60</v>
          </cell>
          <cell r="AP1204">
            <v>119.11</v>
          </cell>
        </row>
        <row r="1205">
          <cell r="O1205" t="str">
            <v>DELL GRANDPARENT</v>
          </cell>
          <cell r="Q1205" t="str">
            <v>ADA6000IAA6CZ</v>
          </cell>
          <cell r="AD1205" t="str">
            <v>ZVMI</v>
          </cell>
          <cell r="AN1205">
            <v>60</v>
          </cell>
          <cell r="AP1205">
            <v>119.11</v>
          </cell>
        </row>
        <row r="1206">
          <cell r="O1206" t="str">
            <v>DELL GRANDPARENT</v>
          </cell>
          <cell r="Q1206" t="str">
            <v>ADA5600IAA6CZ</v>
          </cell>
          <cell r="AD1206" t="str">
            <v>ZVMI</v>
          </cell>
          <cell r="AN1206">
            <v>60</v>
          </cell>
          <cell r="AP1206">
            <v>78.11</v>
          </cell>
        </row>
        <row r="1207">
          <cell r="O1207" t="str">
            <v>DELL GRANDPARENT</v>
          </cell>
          <cell r="Q1207" t="str">
            <v>ADA5600IAA6CZ</v>
          </cell>
          <cell r="AD1207" t="str">
            <v>ZVMI</v>
          </cell>
          <cell r="AN1207">
            <v>60</v>
          </cell>
          <cell r="AP1207">
            <v>78.11</v>
          </cell>
        </row>
        <row r="1208">
          <cell r="O1208" t="str">
            <v>DELL GRANDPARENT</v>
          </cell>
          <cell r="Q1208" t="str">
            <v>ADA5600IAA6CZ</v>
          </cell>
          <cell r="AD1208" t="str">
            <v>ZVMI</v>
          </cell>
          <cell r="AN1208">
            <v>60</v>
          </cell>
          <cell r="AP1208">
            <v>78.11</v>
          </cell>
        </row>
        <row r="1209">
          <cell r="O1209" t="str">
            <v>DELL GRANDPARENT</v>
          </cell>
          <cell r="Q1209" t="str">
            <v>ADA5600IAA6CZ</v>
          </cell>
          <cell r="AD1209" t="str">
            <v>ZVMI</v>
          </cell>
          <cell r="AN1209">
            <v>240</v>
          </cell>
          <cell r="AP1209">
            <v>78.11</v>
          </cell>
        </row>
        <row r="1210">
          <cell r="O1210" t="str">
            <v>DELL GRANDPARENT</v>
          </cell>
          <cell r="Q1210" t="str">
            <v>ADA5600IAA6CZ</v>
          </cell>
          <cell r="AD1210" t="str">
            <v>ZVMI</v>
          </cell>
          <cell r="AN1210">
            <v>120</v>
          </cell>
          <cell r="AP1210">
            <v>78.11</v>
          </cell>
        </row>
        <row r="1211">
          <cell r="O1211" t="str">
            <v>DELL GRANDPARENT</v>
          </cell>
          <cell r="Q1211" t="str">
            <v>ADA5600IAA6CZ</v>
          </cell>
          <cell r="AD1211" t="str">
            <v>ZVMI</v>
          </cell>
          <cell r="AN1211">
            <v>120</v>
          </cell>
          <cell r="AP1211">
            <v>78.11</v>
          </cell>
        </row>
        <row r="1212">
          <cell r="O1212" t="str">
            <v>DELL GRANDPARENT</v>
          </cell>
          <cell r="Q1212" t="str">
            <v>ADA5600IAA6CZ</v>
          </cell>
          <cell r="AD1212" t="str">
            <v>ZVMI</v>
          </cell>
          <cell r="AN1212">
            <v>120</v>
          </cell>
          <cell r="AP1212">
            <v>78.11</v>
          </cell>
        </row>
        <row r="1213">
          <cell r="O1213" t="str">
            <v>DELL GRANDPARENT</v>
          </cell>
          <cell r="Q1213" t="str">
            <v>ADA5600IAA6CZ</v>
          </cell>
          <cell r="AD1213" t="str">
            <v>ZVMI</v>
          </cell>
          <cell r="AN1213">
            <v>120</v>
          </cell>
          <cell r="AP1213">
            <v>78.11</v>
          </cell>
        </row>
        <row r="1214">
          <cell r="O1214" t="str">
            <v>DELL GRANDPARENT</v>
          </cell>
          <cell r="Q1214" t="str">
            <v>ADA5600IAA6CZ</v>
          </cell>
          <cell r="AD1214" t="str">
            <v>ZVMI</v>
          </cell>
          <cell r="AN1214">
            <v>540</v>
          </cell>
          <cell r="AP1214">
            <v>78.11</v>
          </cell>
        </row>
        <row r="1215">
          <cell r="O1215" t="str">
            <v>DELL GRANDPARENT</v>
          </cell>
          <cell r="Q1215" t="str">
            <v>ADA5600IAA6CZ</v>
          </cell>
          <cell r="AD1215" t="str">
            <v>ZVMI</v>
          </cell>
          <cell r="AN1215">
            <v>300</v>
          </cell>
          <cell r="AP1215">
            <v>78.11</v>
          </cell>
        </row>
        <row r="1216">
          <cell r="O1216" t="str">
            <v>DELL GRANDPARENT</v>
          </cell>
          <cell r="Q1216" t="str">
            <v>ADA5600IAA6CZ</v>
          </cell>
          <cell r="AD1216" t="str">
            <v>ZVMI</v>
          </cell>
          <cell r="AN1216">
            <v>300</v>
          </cell>
          <cell r="AP1216">
            <v>78.11</v>
          </cell>
        </row>
        <row r="1217">
          <cell r="O1217" t="str">
            <v>DELL GRANDPARENT</v>
          </cell>
          <cell r="Q1217" t="str">
            <v>ADA5600IAA6CZ</v>
          </cell>
          <cell r="AD1217" t="str">
            <v>ZVMI</v>
          </cell>
          <cell r="AN1217">
            <v>120</v>
          </cell>
          <cell r="AP1217">
            <v>78.11</v>
          </cell>
        </row>
        <row r="1218">
          <cell r="O1218" t="str">
            <v>DELL GRANDPARENT</v>
          </cell>
          <cell r="Q1218" t="str">
            <v>ADA5600IAA6CZ</v>
          </cell>
          <cell r="AD1218" t="str">
            <v>ZVMI</v>
          </cell>
          <cell r="AN1218">
            <v>300</v>
          </cell>
          <cell r="AP1218">
            <v>78.11</v>
          </cell>
        </row>
        <row r="1219">
          <cell r="O1219" t="str">
            <v>DELL GRANDPARENT</v>
          </cell>
          <cell r="Q1219" t="str">
            <v>ADA5600IAA6CZ</v>
          </cell>
          <cell r="AD1219" t="str">
            <v>ZVMI</v>
          </cell>
          <cell r="AN1219">
            <v>2400</v>
          </cell>
          <cell r="AP1219">
            <v>78.11</v>
          </cell>
        </row>
        <row r="1220">
          <cell r="O1220" t="str">
            <v>DELL GRANDPARENT</v>
          </cell>
          <cell r="Q1220" t="str">
            <v>ADA5600IAA6CZ</v>
          </cell>
          <cell r="AD1220" t="str">
            <v>RE</v>
          </cell>
          <cell r="AN1220">
            <v>-1</v>
          </cell>
          <cell r="AP1220">
            <v>78.11</v>
          </cell>
        </row>
        <row r="1221">
          <cell r="O1221" t="str">
            <v>DELL GRANDPARENT</v>
          </cell>
          <cell r="Q1221" t="str">
            <v>ADA6000IAA6CZ</v>
          </cell>
          <cell r="AD1221" t="str">
            <v>ZVMI</v>
          </cell>
          <cell r="AN1221">
            <v>60</v>
          </cell>
          <cell r="AP1221">
            <v>119.11</v>
          </cell>
        </row>
        <row r="1222">
          <cell r="O1222" t="str">
            <v>DELL GRANDPARENT</v>
          </cell>
          <cell r="Q1222" t="str">
            <v>ADA5600IAA6CZ</v>
          </cell>
          <cell r="AD1222" t="str">
            <v>ZVMI</v>
          </cell>
          <cell r="AN1222">
            <v>120</v>
          </cell>
          <cell r="AP1222">
            <v>78.11</v>
          </cell>
        </row>
        <row r="1223">
          <cell r="O1223" t="str">
            <v>DELL GRANDPARENT</v>
          </cell>
          <cell r="Q1223" t="str">
            <v>ADA5600IAA6CZ</v>
          </cell>
          <cell r="AD1223" t="str">
            <v>ZVMI</v>
          </cell>
          <cell r="AN1223">
            <v>1200</v>
          </cell>
          <cell r="AP1223">
            <v>78.11</v>
          </cell>
        </row>
        <row r="1224">
          <cell r="O1224" t="str">
            <v>DELL GRANDPARENT</v>
          </cell>
          <cell r="Q1224" t="str">
            <v>ADA5600IAA6CZ</v>
          </cell>
          <cell r="AD1224" t="str">
            <v>ZVMI</v>
          </cell>
          <cell r="AN1224">
            <v>480</v>
          </cell>
          <cell r="AP1224">
            <v>78.11</v>
          </cell>
        </row>
        <row r="1225">
          <cell r="O1225" t="str">
            <v>DELL GRANDPARENT</v>
          </cell>
          <cell r="Q1225" t="str">
            <v>ADA5600IAA6CZ</v>
          </cell>
          <cell r="AD1225" t="str">
            <v>ZVMI</v>
          </cell>
          <cell r="AN1225">
            <v>420</v>
          </cell>
          <cell r="AP1225">
            <v>78.11</v>
          </cell>
        </row>
        <row r="1226">
          <cell r="O1226" t="str">
            <v>DELL GRANDPARENT</v>
          </cell>
          <cell r="Q1226" t="str">
            <v>ADA5600IAA6CZ</v>
          </cell>
          <cell r="AD1226" t="str">
            <v>ZVMI</v>
          </cell>
          <cell r="AN1226">
            <v>3000</v>
          </cell>
          <cell r="AP1226">
            <v>78.11</v>
          </cell>
        </row>
        <row r="1227">
          <cell r="O1227" t="str">
            <v>DELL GRANDPARENT</v>
          </cell>
          <cell r="Q1227" t="str">
            <v>ADA5600IAA6CZ</v>
          </cell>
          <cell r="AD1227" t="str">
            <v>ZVMI</v>
          </cell>
          <cell r="AN1227">
            <v>420</v>
          </cell>
          <cell r="AP1227">
            <v>78.11</v>
          </cell>
        </row>
        <row r="1228">
          <cell r="O1228" t="str">
            <v>DELL GRANDPARENT</v>
          </cell>
          <cell r="Q1228" t="str">
            <v>ADA5600IAA6CZ</v>
          </cell>
          <cell r="AD1228" t="str">
            <v>ZVMI</v>
          </cell>
          <cell r="AN1228">
            <v>120</v>
          </cell>
          <cell r="AP1228">
            <v>78.11</v>
          </cell>
        </row>
        <row r="1229">
          <cell r="O1229" t="str">
            <v>DELL GRANDPARENT</v>
          </cell>
          <cell r="Q1229" t="str">
            <v>ADA5600IAA6CZ</v>
          </cell>
          <cell r="AD1229" t="str">
            <v>ZVMI</v>
          </cell>
          <cell r="AN1229">
            <v>720</v>
          </cell>
          <cell r="AP1229">
            <v>78.11</v>
          </cell>
        </row>
        <row r="1230">
          <cell r="O1230" t="str">
            <v>DELL GRANDPARENT</v>
          </cell>
          <cell r="Q1230" t="str">
            <v>ADA5600IAA6CZ</v>
          </cell>
          <cell r="AD1230" t="str">
            <v>ZVMI</v>
          </cell>
          <cell r="AN1230">
            <v>420</v>
          </cell>
          <cell r="AP1230">
            <v>78.11</v>
          </cell>
        </row>
        <row r="1231">
          <cell r="O1231" t="str">
            <v>DELL GRANDPARENT</v>
          </cell>
          <cell r="Q1231" t="str">
            <v>ADA5000IAA5CS</v>
          </cell>
          <cell r="AD1231" t="str">
            <v>ZVMI</v>
          </cell>
          <cell r="AN1231">
            <v>600</v>
          </cell>
          <cell r="AP1231">
            <v>62.61</v>
          </cell>
        </row>
        <row r="1232">
          <cell r="O1232" t="str">
            <v>DELL GRANDPARENT</v>
          </cell>
          <cell r="Q1232" t="str">
            <v>ADA5000IAA5CS</v>
          </cell>
          <cell r="AD1232" t="str">
            <v>ZVMI</v>
          </cell>
          <cell r="AN1232">
            <v>120</v>
          </cell>
          <cell r="AP1232">
            <v>62.61</v>
          </cell>
        </row>
        <row r="1233">
          <cell r="O1233" t="str">
            <v>DELL GRANDPARENT</v>
          </cell>
          <cell r="Q1233" t="str">
            <v>ADA5000IAA5CS</v>
          </cell>
          <cell r="AD1233" t="str">
            <v>ZVMI</v>
          </cell>
          <cell r="AN1233">
            <v>240</v>
          </cell>
          <cell r="AP1233">
            <v>62.61</v>
          </cell>
        </row>
        <row r="1234">
          <cell r="O1234" t="str">
            <v>DELL GRANDPARENT</v>
          </cell>
          <cell r="Q1234" t="str">
            <v>ADA5000IAA5CS</v>
          </cell>
          <cell r="AD1234" t="str">
            <v>ZVMI</v>
          </cell>
          <cell r="AN1234">
            <v>1800</v>
          </cell>
          <cell r="AP1234">
            <v>62.61</v>
          </cell>
        </row>
        <row r="1235">
          <cell r="O1235" t="str">
            <v>DELL GRANDPARENT</v>
          </cell>
          <cell r="Q1235" t="str">
            <v>ADA5000IAA5CS</v>
          </cell>
          <cell r="AD1235" t="str">
            <v>ZVMI</v>
          </cell>
          <cell r="AN1235">
            <v>60</v>
          </cell>
          <cell r="AP1235">
            <v>62.61</v>
          </cell>
        </row>
        <row r="1236">
          <cell r="O1236" t="str">
            <v>DELL GRANDPARENT</v>
          </cell>
          <cell r="Q1236" t="str">
            <v>ADA5000IAA5CS</v>
          </cell>
          <cell r="AD1236" t="str">
            <v>ZVMI</v>
          </cell>
          <cell r="AN1236">
            <v>360</v>
          </cell>
          <cell r="AP1236">
            <v>62.61</v>
          </cell>
        </row>
        <row r="1237">
          <cell r="O1237" t="str">
            <v>DELL GRANDPARENT</v>
          </cell>
          <cell r="Q1237" t="str">
            <v>ADA5000IAA5CS</v>
          </cell>
          <cell r="AD1237" t="str">
            <v>ZVMI</v>
          </cell>
          <cell r="AN1237">
            <v>840</v>
          </cell>
          <cell r="AP1237">
            <v>62.61</v>
          </cell>
        </row>
        <row r="1238">
          <cell r="O1238" t="str">
            <v>DELL GRANDPARENT</v>
          </cell>
          <cell r="Q1238" t="str">
            <v>ADA5000IAA5CS</v>
          </cell>
          <cell r="AD1238" t="str">
            <v>ZVMI</v>
          </cell>
          <cell r="AN1238">
            <v>60</v>
          </cell>
          <cell r="AP1238">
            <v>62.61</v>
          </cell>
        </row>
        <row r="1239">
          <cell r="O1239" t="str">
            <v>DELL GRANDPARENT</v>
          </cell>
          <cell r="Q1239" t="str">
            <v>ADA5000IAA5CS</v>
          </cell>
          <cell r="AD1239" t="str">
            <v>ZVMI</v>
          </cell>
          <cell r="AN1239">
            <v>60</v>
          </cell>
          <cell r="AP1239">
            <v>62.61</v>
          </cell>
        </row>
        <row r="1240">
          <cell r="O1240" t="str">
            <v>DELL GRANDPARENT</v>
          </cell>
          <cell r="Q1240" t="str">
            <v>ADA5000IAA5CS</v>
          </cell>
          <cell r="AD1240" t="str">
            <v>ZVMI</v>
          </cell>
          <cell r="AN1240">
            <v>60</v>
          </cell>
          <cell r="AP1240">
            <v>62.61</v>
          </cell>
        </row>
        <row r="1241">
          <cell r="O1241" t="str">
            <v>DELL GRANDPARENT</v>
          </cell>
          <cell r="Q1241" t="str">
            <v>ADA5000IAA5CS</v>
          </cell>
          <cell r="AD1241" t="str">
            <v>ZVMI</v>
          </cell>
          <cell r="AN1241">
            <v>60</v>
          </cell>
          <cell r="AP1241">
            <v>62.61</v>
          </cell>
        </row>
        <row r="1242">
          <cell r="O1242" t="str">
            <v>DELL GRANDPARENT</v>
          </cell>
          <cell r="Q1242" t="str">
            <v>ADA5000IAA5CS</v>
          </cell>
          <cell r="AD1242" t="str">
            <v>ZVMI</v>
          </cell>
          <cell r="AN1242">
            <v>60</v>
          </cell>
          <cell r="AP1242">
            <v>62.61</v>
          </cell>
        </row>
        <row r="1243">
          <cell r="O1243" t="str">
            <v>DELL GRANDPARENT</v>
          </cell>
          <cell r="Q1243" t="str">
            <v>ADA5000IAA5CS</v>
          </cell>
          <cell r="AD1243" t="str">
            <v>ZVMI</v>
          </cell>
          <cell r="AN1243">
            <v>60</v>
          </cell>
          <cell r="AP1243">
            <v>62.61</v>
          </cell>
        </row>
        <row r="1244">
          <cell r="O1244" t="str">
            <v>DELL GRANDPARENT</v>
          </cell>
          <cell r="Q1244" t="str">
            <v>ADA5000IAA5CS</v>
          </cell>
          <cell r="AD1244" t="str">
            <v>ZVMI</v>
          </cell>
          <cell r="AN1244">
            <v>120</v>
          </cell>
          <cell r="AP1244">
            <v>62.61</v>
          </cell>
        </row>
        <row r="1245">
          <cell r="O1245" t="str">
            <v>DELL GRANDPARENT</v>
          </cell>
          <cell r="Q1245" t="str">
            <v>ADA5000IAA5CS</v>
          </cell>
          <cell r="AD1245" t="str">
            <v>ZVMI</v>
          </cell>
          <cell r="AN1245">
            <v>60</v>
          </cell>
          <cell r="AP1245">
            <v>62.61</v>
          </cell>
        </row>
        <row r="1246">
          <cell r="O1246" t="str">
            <v>DELL GRANDPARENT</v>
          </cell>
          <cell r="Q1246" t="str">
            <v>ADA5000IAA5CS</v>
          </cell>
          <cell r="AD1246" t="str">
            <v>ZVMI</v>
          </cell>
          <cell r="AN1246">
            <v>60</v>
          </cell>
          <cell r="AP1246">
            <v>62.61</v>
          </cell>
        </row>
        <row r="1247">
          <cell r="O1247" t="str">
            <v>DELL GRANDPARENT</v>
          </cell>
          <cell r="Q1247" t="str">
            <v>ADA5000IAA5CS</v>
          </cell>
          <cell r="AD1247" t="str">
            <v>ZVMI</v>
          </cell>
          <cell r="AN1247">
            <v>60</v>
          </cell>
          <cell r="AP1247">
            <v>62.61</v>
          </cell>
        </row>
        <row r="1248">
          <cell r="O1248" t="str">
            <v>DELL GRANDPARENT</v>
          </cell>
          <cell r="Q1248" t="str">
            <v>ADA5000IAA5CS</v>
          </cell>
          <cell r="AD1248" t="str">
            <v>ZVMI</v>
          </cell>
          <cell r="AN1248">
            <v>120</v>
          </cell>
          <cell r="AP1248">
            <v>62.61</v>
          </cell>
        </row>
        <row r="1249">
          <cell r="O1249" t="str">
            <v>DELL GRANDPARENT</v>
          </cell>
          <cell r="Q1249" t="str">
            <v>ADA5000IAA5CS</v>
          </cell>
          <cell r="AD1249" t="str">
            <v>ZVMI</v>
          </cell>
          <cell r="AN1249">
            <v>300</v>
          </cell>
          <cell r="AP1249">
            <v>62.61</v>
          </cell>
        </row>
        <row r="1250">
          <cell r="O1250" t="str">
            <v>DELL GRANDPARENT</v>
          </cell>
          <cell r="Q1250" t="str">
            <v>ADA5000IAA5CS</v>
          </cell>
          <cell r="AD1250" t="str">
            <v>ZVMI</v>
          </cell>
          <cell r="AN1250">
            <v>300</v>
          </cell>
          <cell r="AP1250">
            <v>62.61</v>
          </cell>
        </row>
        <row r="1251">
          <cell r="O1251" t="str">
            <v>DELL GRANDPARENT</v>
          </cell>
          <cell r="Q1251" t="str">
            <v>ADA5000IAA5CS</v>
          </cell>
          <cell r="AD1251" t="str">
            <v>RE</v>
          </cell>
          <cell r="AN1251">
            <v>-1</v>
          </cell>
          <cell r="AP1251">
            <v>62.61</v>
          </cell>
        </row>
        <row r="1252">
          <cell r="O1252" t="str">
            <v>DELL GRANDPARENT</v>
          </cell>
          <cell r="Q1252" t="str">
            <v>ADA5200IAA6CS</v>
          </cell>
          <cell r="AD1252" t="str">
            <v>ZVMI</v>
          </cell>
          <cell r="AN1252">
            <v>480</v>
          </cell>
          <cell r="AP1252">
            <v>67.61</v>
          </cell>
        </row>
        <row r="1253">
          <cell r="O1253" t="str">
            <v>DELL GRANDPARENT</v>
          </cell>
          <cell r="Q1253" t="str">
            <v>ADA5200IAA6CS</v>
          </cell>
          <cell r="AD1253" t="str">
            <v>ZVMI</v>
          </cell>
          <cell r="AN1253">
            <v>420</v>
          </cell>
          <cell r="AP1253">
            <v>67.61</v>
          </cell>
        </row>
        <row r="1254">
          <cell r="O1254" t="str">
            <v>DELL GRANDPARENT</v>
          </cell>
          <cell r="Q1254" t="str">
            <v>ADA5200IAA6CS</v>
          </cell>
          <cell r="AD1254" t="str">
            <v>ZVMI</v>
          </cell>
          <cell r="AN1254">
            <v>900</v>
          </cell>
          <cell r="AP1254">
            <v>67.61</v>
          </cell>
        </row>
        <row r="1255">
          <cell r="O1255" t="str">
            <v>DELL GRANDPARENT</v>
          </cell>
          <cell r="Q1255" t="str">
            <v>ADA5200IAA6CS</v>
          </cell>
          <cell r="AD1255" t="str">
            <v>ZVMI</v>
          </cell>
          <cell r="AN1255">
            <v>480</v>
          </cell>
          <cell r="AP1255">
            <v>67.61</v>
          </cell>
        </row>
        <row r="1256">
          <cell r="O1256" t="str">
            <v>DELL GRANDPARENT</v>
          </cell>
          <cell r="Q1256" t="str">
            <v>ADA5200IAA6CS</v>
          </cell>
          <cell r="AD1256" t="str">
            <v>ZVMI</v>
          </cell>
          <cell r="AN1256">
            <v>780</v>
          </cell>
          <cell r="AP1256">
            <v>67.61</v>
          </cell>
        </row>
        <row r="1257">
          <cell r="O1257" t="str">
            <v>DELL GRANDPARENT</v>
          </cell>
          <cell r="Q1257" t="str">
            <v>ADA5200IAA6CS</v>
          </cell>
          <cell r="AD1257" t="str">
            <v>ZVMI</v>
          </cell>
          <cell r="AN1257">
            <v>480</v>
          </cell>
          <cell r="AP1257">
            <v>67.61</v>
          </cell>
        </row>
        <row r="1258">
          <cell r="O1258" t="str">
            <v>DELL GRANDPARENT</v>
          </cell>
          <cell r="Q1258" t="str">
            <v>ADA5200IAA6CS</v>
          </cell>
          <cell r="AD1258" t="str">
            <v>ZVMI</v>
          </cell>
          <cell r="AN1258">
            <v>720</v>
          </cell>
          <cell r="AP1258">
            <v>67.61</v>
          </cell>
        </row>
        <row r="1259">
          <cell r="O1259" t="str">
            <v>DELL GRANDPARENT</v>
          </cell>
          <cell r="Q1259" t="str">
            <v>ADA5200IAA6CS</v>
          </cell>
          <cell r="AD1259" t="str">
            <v>ZVMI</v>
          </cell>
          <cell r="AN1259">
            <v>120</v>
          </cell>
          <cell r="AP1259">
            <v>67.61</v>
          </cell>
        </row>
        <row r="1260">
          <cell r="O1260" t="str">
            <v>DELL GRANDPARENT</v>
          </cell>
          <cell r="Q1260" t="str">
            <v>ADA5200IAA6CS</v>
          </cell>
          <cell r="AD1260" t="str">
            <v>ZVMI</v>
          </cell>
          <cell r="AN1260">
            <v>120</v>
          </cell>
          <cell r="AP1260">
            <v>67.61</v>
          </cell>
        </row>
        <row r="1261">
          <cell r="O1261" t="str">
            <v>DELL GRANDPARENT</v>
          </cell>
          <cell r="Q1261" t="str">
            <v>ADA5200IAA6CS</v>
          </cell>
          <cell r="AD1261" t="str">
            <v>ZVMI</v>
          </cell>
          <cell r="AN1261">
            <v>600</v>
          </cell>
          <cell r="AP1261">
            <v>67.61</v>
          </cell>
        </row>
        <row r="1262">
          <cell r="O1262" t="str">
            <v>DELL GRANDPARENT</v>
          </cell>
          <cell r="Q1262" t="str">
            <v>ADA5200IAA6CS</v>
          </cell>
          <cell r="AD1262" t="str">
            <v>ZVMI</v>
          </cell>
          <cell r="AN1262">
            <v>600</v>
          </cell>
          <cell r="AP1262">
            <v>67.61</v>
          </cell>
        </row>
        <row r="1263">
          <cell r="O1263" t="str">
            <v>DELL GRANDPARENT</v>
          </cell>
          <cell r="Q1263" t="str">
            <v>ADA5200IAA6CS</v>
          </cell>
          <cell r="AD1263" t="str">
            <v>ZVMI</v>
          </cell>
          <cell r="AN1263">
            <v>2520</v>
          </cell>
          <cell r="AP1263">
            <v>67.61</v>
          </cell>
        </row>
        <row r="1264">
          <cell r="O1264" t="str">
            <v>DELL GRANDPARENT</v>
          </cell>
          <cell r="Q1264" t="str">
            <v>ADA5200IAA6CS</v>
          </cell>
          <cell r="AD1264" t="str">
            <v>ZVMI</v>
          </cell>
          <cell r="AN1264">
            <v>360</v>
          </cell>
          <cell r="AP1264">
            <v>67.61</v>
          </cell>
        </row>
        <row r="1265">
          <cell r="O1265" t="str">
            <v>DELL GRANDPARENT</v>
          </cell>
          <cell r="Q1265" t="str">
            <v>ADA5200IAA6CS</v>
          </cell>
          <cell r="AD1265" t="str">
            <v>ZVMI</v>
          </cell>
          <cell r="AN1265">
            <v>180</v>
          </cell>
          <cell r="AP1265">
            <v>67.61</v>
          </cell>
        </row>
        <row r="1266">
          <cell r="O1266" t="str">
            <v>DELL GRANDPARENT</v>
          </cell>
          <cell r="Q1266" t="str">
            <v>ADA5200IAA6CS</v>
          </cell>
          <cell r="AD1266" t="str">
            <v>ZVMI</v>
          </cell>
          <cell r="AN1266">
            <v>420</v>
          </cell>
          <cell r="AP1266">
            <v>67.61</v>
          </cell>
        </row>
        <row r="1267">
          <cell r="O1267" t="str">
            <v>DELL GRANDPARENT</v>
          </cell>
          <cell r="Q1267" t="str">
            <v>ADA5200IAA6CS</v>
          </cell>
          <cell r="AD1267" t="str">
            <v>ZVMI</v>
          </cell>
          <cell r="AN1267">
            <v>960</v>
          </cell>
          <cell r="AP1267">
            <v>67.61</v>
          </cell>
        </row>
        <row r="1268">
          <cell r="O1268" t="str">
            <v>DELL GRANDPARENT</v>
          </cell>
          <cell r="Q1268" t="str">
            <v>ADA5200IAA6CS</v>
          </cell>
          <cell r="AD1268" t="str">
            <v>ZVMI</v>
          </cell>
          <cell r="AN1268">
            <v>60</v>
          </cell>
          <cell r="AP1268">
            <v>67.61</v>
          </cell>
        </row>
        <row r="1269">
          <cell r="O1269" t="str">
            <v>DELL GRANDPARENT</v>
          </cell>
          <cell r="Q1269" t="str">
            <v>ADA5200IAA6CS</v>
          </cell>
          <cell r="AD1269" t="str">
            <v>ZVMI</v>
          </cell>
          <cell r="AN1269">
            <v>240</v>
          </cell>
          <cell r="AP1269">
            <v>67.61</v>
          </cell>
        </row>
        <row r="1270">
          <cell r="O1270" t="str">
            <v>DELL GRANDPARENT</v>
          </cell>
          <cell r="Q1270" t="str">
            <v>ADA5200IAA6CS</v>
          </cell>
          <cell r="AD1270" t="str">
            <v>ZVMI</v>
          </cell>
          <cell r="AN1270">
            <v>180</v>
          </cell>
          <cell r="AP1270">
            <v>67.61</v>
          </cell>
        </row>
        <row r="1271">
          <cell r="O1271" t="str">
            <v>DELL GRANDPARENT</v>
          </cell>
          <cell r="Q1271" t="str">
            <v>ADA5200IAA6CS</v>
          </cell>
          <cell r="AD1271" t="str">
            <v>ZVMI</v>
          </cell>
          <cell r="AN1271">
            <v>60</v>
          </cell>
          <cell r="AP1271">
            <v>67.61</v>
          </cell>
        </row>
        <row r="1272">
          <cell r="O1272" t="str">
            <v>DELL GRANDPARENT</v>
          </cell>
          <cell r="Q1272" t="str">
            <v>ADA5200IAA6CS</v>
          </cell>
          <cell r="AD1272" t="str">
            <v>ZVMI</v>
          </cell>
          <cell r="AN1272">
            <v>1020</v>
          </cell>
          <cell r="AP1272">
            <v>67.61</v>
          </cell>
        </row>
        <row r="1273">
          <cell r="O1273" t="str">
            <v>DELL GRANDPARENT</v>
          </cell>
          <cell r="Q1273" t="str">
            <v>ADA5200IAA6CS</v>
          </cell>
          <cell r="AD1273" t="str">
            <v>ZVMI</v>
          </cell>
          <cell r="AN1273">
            <v>300</v>
          </cell>
          <cell r="AP1273">
            <v>67.61</v>
          </cell>
        </row>
        <row r="1274">
          <cell r="O1274" t="str">
            <v>DELL GRANDPARENT</v>
          </cell>
          <cell r="Q1274" t="str">
            <v>ADA5200IAA6CS</v>
          </cell>
          <cell r="AD1274" t="str">
            <v>ZVMI</v>
          </cell>
          <cell r="AN1274">
            <v>1560</v>
          </cell>
          <cell r="AP1274">
            <v>67.61</v>
          </cell>
        </row>
        <row r="1275">
          <cell r="O1275" t="str">
            <v>DELL GRANDPARENT</v>
          </cell>
          <cell r="Q1275" t="str">
            <v>ADA5200IAA6CS</v>
          </cell>
          <cell r="AD1275" t="str">
            <v>ZVMI</v>
          </cell>
          <cell r="AN1275">
            <v>600</v>
          </cell>
          <cell r="AP1275">
            <v>67.61</v>
          </cell>
        </row>
        <row r="1276">
          <cell r="O1276" t="str">
            <v>DELL GRANDPARENT</v>
          </cell>
          <cell r="Q1276" t="str">
            <v>ADA5200IAA6CS</v>
          </cell>
          <cell r="AD1276" t="str">
            <v>ZVMI</v>
          </cell>
          <cell r="AN1276">
            <v>360</v>
          </cell>
          <cell r="AP1276">
            <v>67.61</v>
          </cell>
        </row>
        <row r="1277">
          <cell r="O1277" t="str">
            <v>DELL GRANDPARENT</v>
          </cell>
          <cell r="Q1277" t="str">
            <v>ADA5200IAA6CS</v>
          </cell>
          <cell r="AD1277" t="str">
            <v>ZVMI</v>
          </cell>
          <cell r="AN1277">
            <v>60</v>
          </cell>
          <cell r="AP1277">
            <v>67.61</v>
          </cell>
        </row>
        <row r="1278">
          <cell r="O1278" t="str">
            <v>DELL GRANDPARENT</v>
          </cell>
          <cell r="Q1278" t="str">
            <v>ADA5200IAA6CS</v>
          </cell>
          <cell r="AD1278" t="str">
            <v>ZVMI</v>
          </cell>
          <cell r="AN1278">
            <v>600</v>
          </cell>
          <cell r="AP1278">
            <v>67.61</v>
          </cell>
        </row>
        <row r="1279">
          <cell r="O1279" t="str">
            <v>DELL GRANDPARENT</v>
          </cell>
          <cell r="Q1279" t="str">
            <v>ADA5200IAA6CS</v>
          </cell>
          <cell r="AD1279" t="str">
            <v>ZVMI</v>
          </cell>
          <cell r="AN1279">
            <v>60</v>
          </cell>
          <cell r="AP1279">
            <v>67.61</v>
          </cell>
        </row>
        <row r="1280">
          <cell r="O1280" t="str">
            <v>DELL GRANDPARENT</v>
          </cell>
          <cell r="Q1280" t="str">
            <v>ADA5200IAA6CS</v>
          </cell>
          <cell r="AD1280" t="str">
            <v>ZVMI</v>
          </cell>
          <cell r="AN1280">
            <v>240</v>
          </cell>
          <cell r="AP1280">
            <v>67.61</v>
          </cell>
        </row>
        <row r="1281">
          <cell r="O1281" t="str">
            <v>DELL GRANDPARENT</v>
          </cell>
          <cell r="Q1281" t="str">
            <v>ADA5200IAA6CS</v>
          </cell>
          <cell r="AD1281" t="str">
            <v>ZVMI</v>
          </cell>
          <cell r="AN1281">
            <v>540</v>
          </cell>
          <cell r="AP1281">
            <v>67.61</v>
          </cell>
        </row>
        <row r="1282">
          <cell r="O1282" t="str">
            <v>DELL GRANDPARENT</v>
          </cell>
          <cell r="Q1282" t="str">
            <v>ADA5200IAA6CS</v>
          </cell>
          <cell r="AD1282" t="str">
            <v>ZPCR</v>
          </cell>
          <cell r="AN1282">
            <v>0</v>
          </cell>
          <cell r="AP1282">
            <v>30</v>
          </cell>
        </row>
        <row r="1283">
          <cell r="O1283" t="str">
            <v>DELL GRANDPARENT</v>
          </cell>
          <cell r="Q1283" t="str">
            <v>ADA5200IAA6CS</v>
          </cell>
          <cell r="AD1283" t="str">
            <v>ZPCR</v>
          </cell>
          <cell r="AN1283">
            <v>0</v>
          </cell>
          <cell r="AP1283">
            <v>30</v>
          </cell>
        </row>
        <row r="1284">
          <cell r="O1284" t="str">
            <v>DELL GRANDPARENT</v>
          </cell>
          <cell r="Q1284" t="str">
            <v>ADA3500IAA4CW</v>
          </cell>
          <cell r="AD1284" t="str">
            <v>ZVMI</v>
          </cell>
          <cell r="AN1284">
            <v>300</v>
          </cell>
          <cell r="AP1284">
            <v>29.11</v>
          </cell>
        </row>
        <row r="1285">
          <cell r="O1285" t="str">
            <v>DELL GRANDPARENT</v>
          </cell>
          <cell r="Q1285" t="str">
            <v>ADA3500IAA4CW</v>
          </cell>
          <cell r="AD1285" t="str">
            <v>ZVMI</v>
          </cell>
          <cell r="AN1285">
            <v>600</v>
          </cell>
          <cell r="AP1285">
            <v>29.11</v>
          </cell>
        </row>
        <row r="1286">
          <cell r="O1286" t="str">
            <v>DELL GRANDPARENT</v>
          </cell>
          <cell r="Q1286" t="str">
            <v>ADA3500IAA4CW</v>
          </cell>
          <cell r="AD1286" t="str">
            <v>ZVMI</v>
          </cell>
          <cell r="AN1286">
            <v>600</v>
          </cell>
          <cell r="AP1286">
            <v>29.11</v>
          </cell>
        </row>
        <row r="1287">
          <cell r="O1287" t="str">
            <v>DELL GRANDPARENT</v>
          </cell>
          <cell r="Q1287" t="str">
            <v>ADA3500IAA4CW</v>
          </cell>
          <cell r="AD1287" t="str">
            <v>ZVMI</v>
          </cell>
          <cell r="AN1287">
            <v>120</v>
          </cell>
          <cell r="AP1287">
            <v>29.11</v>
          </cell>
        </row>
        <row r="1288">
          <cell r="O1288" t="str">
            <v>DELL GRANDPARENT</v>
          </cell>
          <cell r="Q1288" t="str">
            <v>ADA3500IAA4CW</v>
          </cell>
          <cell r="AD1288" t="str">
            <v>ZVMI</v>
          </cell>
          <cell r="AN1288">
            <v>360</v>
          </cell>
          <cell r="AP1288">
            <v>29.11</v>
          </cell>
        </row>
        <row r="1289">
          <cell r="O1289" t="str">
            <v>DELL GRANDPARENT</v>
          </cell>
          <cell r="Q1289" t="str">
            <v>ADA3500IAA4CW</v>
          </cell>
          <cell r="AD1289" t="str">
            <v>ZVMI</v>
          </cell>
          <cell r="AN1289">
            <v>1800</v>
          </cell>
          <cell r="AP1289">
            <v>29.11</v>
          </cell>
        </row>
        <row r="1290">
          <cell r="O1290" t="str">
            <v>DELL GRANDPARENT</v>
          </cell>
          <cell r="Q1290" t="str">
            <v>ADA3500IAA4CW</v>
          </cell>
          <cell r="AD1290" t="str">
            <v>ZVMI</v>
          </cell>
          <cell r="AN1290">
            <v>360</v>
          </cell>
          <cell r="AP1290">
            <v>29.11</v>
          </cell>
        </row>
        <row r="1291">
          <cell r="O1291" t="str">
            <v>DELL GRANDPARENT</v>
          </cell>
          <cell r="Q1291" t="str">
            <v>ADA3500IAA4CW</v>
          </cell>
          <cell r="AD1291" t="str">
            <v>ZVMI</v>
          </cell>
          <cell r="AN1291">
            <v>120</v>
          </cell>
          <cell r="AP1291">
            <v>29.11</v>
          </cell>
        </row>
        <row r="1292">
          <cell r="O1292" t="str">
            <v>DELL GRANDPARENT</v>
          </cell>
          <cell r="Q1292" t="str">
            <v>ADA3500IAA4CW</v>
          </cell>
          <cell r="AD1292" t="str">
            <v>ZVMI</v>
          </cell>
          <cell r="AN1292">
            <v>300</v>
          </cell>
          <cell r="AP1292">
            <v>29.11</v>
          </cell>
        </row>
        <row r="1293">
          <cell r="O1293" t="str">
            <v>DELL GRANDPARENT</v>
          </cell>
          <cell r="Q1293" t="str">
            <v>ADA3500IAA4CW</v>
          </cell>
          <cell r="AD1293" t="str">
            <v>ZVMI</v>
          </cell>
          <cell r="AN1293">
            <v>120</v>
          </cell>
          <cell r="AP1293">
            <v>29.11</v>
          </cell>
        </row>
        <row r="1294">
          <cell r="O1294" t="str">
            <v>DELL GRANDPARENT</v>
          </cell>
          <cell r="Q1294" t="str">
            <v>ADA3500IAA4CW</v>
          </cell>
          <cell r="AD1294" t="str">
            <v>ZVMI</v>
          </cell>
          <cell r="AN1294">
            <v>60</v>
          </cell>
          <cell r="AP1294">
            <v>29.11</v>
          </cell>
        </row>
        <row r="1295">
          <cell r="O1295" t="str">
            <v>DELL GRANDPARENT</v>
          </cell>
          <cell r="Q1295" t="str">
            <v>ADA3500IAA4CW</v>
          </cell>
          <cell r="AD1295" t="str">
            <v>ZVMI</v>
          </cell>
          <cell r="AN1295">
            <v>360</v>
          </cell>
          <cell r="AP1295">
            <v>29.11</v>
          </cell>
        </row>
        <row r="1296">
          <cell r="O1296" t="str">
            <v>DELL GRANDPARENT</v>
          </cell>
          <cell r="Q1296" t="str">
            <v>ADA3500IAA4CW</v>
          </cell>
          <cell r="AD1296" t="str">
            <v>ZVMI</v>
          </cell>
          <cell r="AN1296">
            <v>120</v>
          </cell>
          <cell r="AP1296">
            <v>29.11</v>
          </cell>
        </row>
        <row r="1297">
          <cell r="O1297" t="str">
            <v>DELL GRANDPARENT</v>
          </cell>
          <cell r="Q1297" t="str">
            <v>ADA3500IAA4CW</v>
          </cell>
          <cell r="AD1297" t="str">
            <v>ZVMI</v>
          </cell>
          <cell r="AN1297">
            <v>60</v>
          </cell>
          <cell r="AP1297">
            <v>29.11</v>
          </cell>
        </row>
        <row r="1298">
          <cell r="O1298" t="str">
            <v>DELL GRANDPARENT</v>
          </cell>
          <cell r="Q1298" t="str">
            <v>ADA3500IAA4CW</v>
          </cell>
          <cell r="AD1298" t="str">
            <v>ZVMI</v>
          </cell>
          <cell r="AN1298">
            <v>240</v>
          </cell>
          <cell r="AP1298">
            <v>29.11</v>
          </cell>
        </row>
        <row r="1299">
          <cell r="O1299" t="str">
            <v>DELL GRANDPARENT</v>
          </cell>
          <cell r="Q1299" t="str">
            <v>ADA3500IAA4CW</v>
          </cell>
          <cell r="AD1299" t="str">
            <v>ZVMI</v>
          </cell>
          <cell r="AN1299">
            <v>420</v>
          </cell>
          <cell r="AP1299">
            <v>29.11</v>
          </cell>
        </row>
        <row r="1300">
          <cell r="O1300" t="str">
            <v>DELL GRANDPARENT</v>
          </cell>
          <cell r="Q1300" t="str">
            <v>ADA3500IAA4CW</v>
          </cell>
          <cell r="AD1300" t="str">
            <v>ZVMI</v>
          </cell>
          <cell r="AN1300">
            <v>120</v>
          </cell>
          <cell r="AP1300">
            <v>29.11</v>
          </cell>
        </row>
        <row r="1301">
          <cell r="O1301" t="str">
            <v>DELL GRANDPARENT</v>
          </cell>
          <cell r="Q1301" t="str">
            <v>ADA3500IAA4CW</v>
          </cell>
          <cell r="AD1301" t="str">
            <v>ZVMI</v>
          </cell>
          <cell r="AN1301">
            <v>360</v>
          </cell>
          <cell r="AP1301">
            <v>29.11</v>
          </cell>
        </row>
        <row r="1302">
          <cell r="O1302" t="str">
            <v>DELL GRANDPARENT</v>
          </cell>
          <cell r="Q1302" t="str">
            <v>ADA3500IAA4CW</v>
          </cell>
          <cell r="AD1302" t="str">
            <v>ZVMI</v>
          </cell>
          <cell r="AN1302">
            <v>60</v>
          </cell>
          <cell r="AP1302">
            <v>29.11</v>
          </cell>
        </row>
        <row r="1303">
          <cell r="O1303" t="str">
            <v>DELL GRANDPARENT</v>
          </cell>
          <cell r="Q1303" t="str">
            <v>ADA3500IAA4CW</v>
          </cell>
          <cell r="AD1303" t="str">
            <v>ZVMI</v>
          </cell>
          <cell r="AN1303">
            <v>60</v>
          </cell>
          <cell r="AP1303">
            <v>29.11</v>
          </cell>
        </row>
        <row r="1304">
          <cell r="O1304" t="str">
            <v>DELL GRANDPARENT</v>
          </cell>
          <cell r="Q1304" t="str">
            <v>ADA3500IAA4CW</v>
          </cell>
          <cell r="AD1304" t="str">
            <v>ZVMI</v>
          </cell>
          <cell r="AN1304">
            <v>120</v>
          </cell>
          <cell r="AP1304">
            <v>29.11</v>
          </cell>
        </row>
        <row r="1305">
          <cell r="O1305" t="str">
            <v>DELL GRANDPARENT</v>
          </cell>
          <cell r="Q1305" t="str">
            <v>ADA3500IAA4CW</v>
          </cell>
          <cell r="AD1305" t="str">
            <v>ZVMI</v>
          </cell>
          <cell r="AN1305">
            <v>120</v>
          </cell>
          <cell r="AP1305">
            <v>29.11</v>
          </cell>
        </row>
        <row r="1306">
          <cell r="O1306" t="str">
            <v>DELL GRANDPARENT</v>
          </cell>
          <cell r="Q1306" t="str">
            <v>ADA3500IAA4CW</v>
          </cell>
          <cell r="AD1306" t="str">
            <v>ZVMI</v>
          </cell>
          <cell r="AN1306">
            <v>120</v>
          </cell>
          <cell r="AP1306">
            <v>29.11</v>
          </cell>
        </row>
        <row r="1307">
          <cell r="O1307" t="str">
            <v>DELL GRANDPARENT</v>
          </cell>
          <cell r="Q1307" t="str">
            <v>ADA3500IAA4CW</v>
          </cell>
          <cell r="AD1307" t="str">
            <v>ZVMI</v>
          </cell>
          <cell r="AN1307">
            <v>600</v>
          </cell>
          <cell r="AP1307">
            <v>29.11</v>
          </cell>
        </row>
        <row r="1308">
          <cell r="O1308" t="str">
            <v>DELL GRANDPARENT</v>
          </cell>
          <cell r="Q1308" t="str">
            <v>ADA3500IAA4CW</v>
          </cell>
          <cell r="AD1308" t="str">
            <v>RE</v>
          </cell>
          <cell r="AN1308">
            <v>-8</v>
          </cell>
          <cell r="AP1308">
            <v>34.11</v>
          </cell>
        </row>
        <row r="1309">
          <cell r="O1309" t="str">
            <v>DELL GRANDPARENT</v>
          </cell>
          <cell r="Q1309" t="str">
            <v>ADA3800IAA4CW</v>
          </cell>
          <cell r="AD1309" t="str">
            <v>ZVMI</v>
          </cell>
          <cell r="AN1309">
            <v>1020</v>
          </cell>
          <cell r="AP1309">
            <v>34.11</v>
          </cell>
        </row>
        <row r="1310">
          <cell r="O1310" t="str">
            <v>DELL GRANDPARENT</v>
          </cell>
          <cell r="Q1310" t="str">
            <v>ADA3800IAA4CW</v>
          </cell>
          <cell r="AD1310" t="str">
            <v>ZVMI</v>
          </cell>
          <cell r="AN1310">
            <v>60</v>
          </cell>
          <cell r="AP1310">
            <v>34.11</v>
          </cell>
        </row>
        <row r="1311">
          <cell r="O1311" t="str">
            <v>DELL GRANDPARENT</v>
          </cell>
          <cell r="Q1311" t="str">
            <v>ADA3800IAA4CW</v>
          </cell>
          <cell r="AD1311" t="str">
            <v>ZVMI</v>
          </cell>
          <cell r="AN1311">
            <v>240</v>
          </cell>
          <cell r="AP1311">
            <v>34.11</v>
          </cell>
        </row>
        <row r="1312">
          <cell r="O1312" t="str">
            <v>DELL GRANDPARENT</v>
          </cell>
          <cell r="Q1312" t="str">
            <v>ADO3800IAA5CS</v>
          </cell>
          <cell r="AD1312" t="str">
            <v>ZVMI</v>
          </cell>
          <cell r="AN1312">
            <v>900</v>
          </cell>
          <cell r="AP1312">
            <v>36.11</v>
          </cell>
        </row>
        <row r="1313">
          <cell r="O1313" t="str">
            <v>DELL GRANDPARENT</v>
          </cell>
          <cell r="Q1313" t="str">
            <v>ADO3800IAA5CS</v>
          </cell>
          <cell r="AD1313" t="str">
            <v>ZVMI</v>
          </cell>
          <cell r="AN1313">
            <v>300</v>
          </cell>
          <cell r="AP1313">
            <v>36.11</v>
          </cell>
        </row>
        <row r="1314">
          <cell r="O1314" t="str">
            <v>DELL GRANDPARENT</v>
          </cell>
          <cell r="Q1314" t="str">
            <v>ADO3800IAA5CS</v>
          </cell>
          <cell r="AD1314" t="str">
            <v>ZVMI</v>
          </cell>
          <cell r="AN1314">
            <v>300</v>
          </cell>
          <cell r="AP1314">
            <v>36.11</v>
          </cell>
        </row>
        <row r="1315">
          <cell r="O1315" t="str">
            <v>DELL GRANDPARENT</v>
          </cell>
          <cell r="Q1315" t="str">
            <v>ADO3800IAA5CS</v>
          </cell>
          <cell r="AD1315" t="str">
            <v>ZVMI</v>
          </cell>
          <cell r="AN1315">
            <v>60</v>
          </cell>
          <cell r="AP1315">
            <v>36.11</v>
          </cell>
        </row>
        <row r="1316">
          <cell r="O1316" t="str">
            <v>DELL GRANDPARENT</v>
          </cell>
          <cell r="Q1316" t="str">
            <v>ADO3800IAA5CS</v>
          </cell>
          <cell r="AD1316" t="str">
            <v>ZVMI</v>
          </cell>
          <cell r="AN1316">
            <v>120</v>
          </cell>
          <cell r="AP1316">
            <v>36.11</v>
          </cell>
        </row>
        <row r="1317">
          <cell r="O1317" t="str">
            <v>DELL GRANDPARENT</v>
          </cell>
          <cell r="Q1317" t="str">
            <v>ADO3800IAA5CS</v>
          </cell>
          <cell r="AD1317" t="str">
            <v>ZVMI</v>
          </cell>
          <cell r="AN1317">
            <v>300</v>
          </cell>
          <cell r="AP1317">
            <v>36.11</v>
          </cell>
        </row>
        <row r="1318">
          <cell r="O1318" t="str">
            <v>DELL GRANDPARENT</v>
          </cell>
          <cell r="Q1318" t="str">
            <v>ADA6000IAA6CZ</v>
          </cell>
          <cell r="AD1318" t="str">
            <v>ZVMI</v>
          </cell>
          <cell r="AN1318">
            <v>300</v>
          </cell>
          <cell r="AP1318">
            <v>119.11</v>
          </cell>
        </row>
        <row r="1319">
          <cell r="O1319" t="str">
            <v>DELL GRANDPARENT</v>
          </cell>
          <cell r="Q1319" t="str">
            <v>ADA6000IAA6CZ</v>
          </cell>
          <cell r="AD1319" t="str">
            <v>ZVMI</v>
          </cell>
          <cell r="AN1319">
            <v>60</v>
          </cell>
          <cell r="AP1319">
            <v>119.11</v>
          </cell>
        </row>
        <row r="1320">
          <cell r="O1320" t="str">
            <v>DELL GRANDPARENT</v>
          </cell>
          <cell r="Q1320" t="str">
            <v>ADA6000IAA6CZ</v>
          </cell>
          <cell r="AD1320" t="str">
            <v>ZVMI</v>
          </cell>
          <cell r="AN1320">
            <v>60</v>
          </cell>
          <cell r="AP1320">
            <v>119.11</v>
          </cell>
        </row>
        <row r="1321">
          <cell r="O1321" t="str">
            <v>DELL GRANDPARENT</v>
          </cell>
          <cell r="Q1321" t="str">
            <v>ADA6000IAA6CZ</v>
          </cell>
          <cell r="AD1321" t="str">
            <v>ZVMI</v>
          </cell>
          <cell r="AN1321">
            <v>60</v>
          </cell>
          <cell r="AP1321">
            <v>119.11</v>
          </cell>
        </row>
        <row r="1322">
          <cell r="O1322" t="str">
            <v>DELL GRANDPARENT</v>
          </cell>
          <cell r="Q1322" t="str">
            <v>ADA6000IAA6CZ</v>
          </cell>
          <cell r="AD1322" t="str">
            <v>ZVMI</v>
          </cell>
          <cell r="AN1322">
            <v>60</v>
          </cell>
          <cell r="AP1322">
            <v>119.11</v>
          </cell>
        </row>
        <row r="1323">
          <cell r="O1323" t="str">
            <v>DELL GRANDPARENT</v>
          </cell>
          <cell r="Q1323" t="str">
            <v>ADA6000IAA6CZ</v>
          </cell>
          <cell r="AD1323" t="str">
            <v>ZVMI</v>
          </cell>
          <cell r="AN1323">
            <v>60</v>
          </cell>
          <cell r="AP1323">
            <v>119.11</v>
          </cell>
        </row>
        <row r="1324">
          <cell r="O1324" t="str">
            <v>DELL GRANDPARENT</v>
          </cell>
          <cell r="Q1324" t="str">
            <v>ADA6000IAA6CZ</v>
          </cell>
          <cell r="AD1324" t="str">
            <v>ZVMI</v>
          </cell>
          <cell r="AN1324">
            <v>60</v>
          </cell>
          <cell r="AP1324">
            <v>119.11</v>
          </cell>
        </row>
        <row r="1325">
          <cell r="O1325" t="str">
            <v>DELL GRANDPARENT</v>
          </cell>
          <cell r="Q1325" t="str">
            <v>ADA6000IAA6CZ</v>
          </cell>
          <cell r="AD1325" t="str">
            <v>ZVMI</v>
          </cell>
          <cell r="AN1325">
            <v>300</v>
          </cell>
          <cell r="AP1325">
            <v>119.11</v>
          </cell>
        </row>
        <row r="1326">
          <cell r="O1326" t="str">
            <v>DELL GRANDPARENT</v>
          </cell>
          <cell r="Q1326" t="str">
            <v>ADA6000IAA6CZ</v>
          </cell>
          <cell r="AD1326" t="str">
            <v>ZPCR</v>
          </cell>
          <cell r="AN1326">
            <v>0</v>
          </cell>
          <cell r="AP1326">
            <v>13</v>
          </cell>
        </row>
        <row r="1327">
          <cell r="O1327" t="str">
            <v>DELL GRANDPARENT</v>
          </cell>
          <cell r="Q1327" t="str">
            <v>ADA6000IAA6CZ</v>
          </cell>
          <cell r="AD1327" t="str">
            <v>RE</v>
          </cell>
          <cell r="AN1327">
            <v>-1</v>
          </cell>
          <cell r="AP1327">
            <v>119.11</v>
          </cell>
        </row>
        <row r="1328">
          <cell r="O1328" t="str">
            <v>DELL GRANDPARENT</v>
          </cell>
          <cell r="Q1328" t="str">
            <v>ADA6000IAA6CZ</v>
          </cell>
          <cell r="AD1328" t="str">
            <v>RE</v>
          </cell>
          <cell r="AN1328">
            <v>-1</v>
          </cell>
          <cell r="AP1328">
            <v>119.11</v>
          </cell>
        </row>
        <row r="1329">
          <cell r="O1329" t="str">
            <v>DELL GRANDPARENT</v>
          </cell>
          <cell r="Q1329" t="str">
            <v>ADA5600IAA6CZ</v>
          </cell>
          <cell r="AD1329" t="str">
            <v>ZVMI</v>
          </cell>
          <cell r="AN1329">
            <v>60</v>
          </cell>
          <cell r="AP1329">
            <v>78.11</v>
          </cell>
        </row>
        <row r="1330">
          <cell r="O1330" t="str">
            <v>DELL GRANDPARENT</v>
          </cell>
          <cell r="Q1330" t="str">
            <v>ADA5600IAA6CZ</v>
          </cell>
          <cell r="AD1330" t="str">
            <v>ZVMI</v>
          </cell>
          <cell r="AN1330">
            <v>300</v>
          </cell>
          <cell r="AP1330">
            <v>78.11</v>
          </cell>
        </row>
        <row r="1331">
          <cell r="O1331" t="str">
            <v>DELL GRANDPARENT</v>
          </cell>
          <cell r="Q1331" t="str">
            <v>ADA5600IAA6CZ</v>
          </cell>
          <cell r="AD1331" t="str">
            <v>ZVMI</v>
          </cell>
          <cell r="AN1331">
            <v>300</v>
          </cell>
          <cell r="AP1331">
            <v>78.11</v>
          </cell>
        </row>
        <row r="1332">
          <cell r="O1332" t="str">
            <v>DELL GRANDPARENT</v>
          </cell>
          <cell r="Q1332" t="str">
            <v>ADA5600IAA6CZ</v>
          </cell>
          <cell r="AD1332" t="str">
            <v>ZVMI</v>
          </cell>
          <cell r="AN1332">
            <v>60</v>
          </cell>
          <cell r="AP1332">
            <v>78.11</v>
          </cell>
        </row>
        <row r="1333">
          <cell r="O1333" t="str">
            <v>DELL GRANDPARENT</v>
          </cell>
          <cell r="Q1333" t="str">
            <v>ADA5600IAA6CZ</v>
          </cell>
          <cell r="AD1333" t="str">
            <v>ZVMI</v>
          </cell>
          <cell r="AN1333">
            <v>300</v>
          </cell>
          <cell r="AP1333">
            <v>78.11</v>
          </cell>
        </row>
        <row r="1334">
          <cell r="O1334" t="str">
            <v>DELL GRANDPARENT</v>
          </cell>
          <cell r="Q1334" t="str">
            <v>ADA5600IAA6CZ</v>
          </cell>
          <cell r="AD1334" t="str">
            <v>ZVMI</v>
          </cell>
          <cell r="AN1334">
            <v>1980</v>
          </cell>
          <cell r="AP1334">
            <v>78.11</v>
          </cell>
        </row>
        <row r="1335">
          <cell r="O1335" t="str">
            <v>DELL GRANDPARENT</v>
          </cell>
          <cell r="Q1335" t="str">
            <v>ADA5600IAA6CZ</v>
          </cell>
          <cell r="AD1335" t="str">
            <v>ZVMI</v>
          </cell>
          <cell r="AN1335">
            <v>4020</v>
          </cell>
          <cell r="AP1335">
            <v>78.11</v>
          </cell>
        </row>
        <row r="1336">
          <cell r="O1336" t="str">
            <v>DELL GRANDPARENT</v>
          </cell>
          <cell r="Q1336" t="str">
            <v>ADA5600IAA6CZ</v>
          </cell>
          <cell r="AD1336" t="str">
            <v>ZVMI</v>
          </cell>
          <cell r="AN1336">
            <v>60</v>
          </cell>
          <cell r="AP1336">
            <v>78.11</v>
          </cell>
        </row>
        <row r="1337">
          <cell r="O1337" t="str">
            <v>DELL GRANDPARENT</v>
          </cell>
          <cell r="Q1337" t="str">
            <v>ADA5600IAA6CZ</v>
          </cell>
          <cell r="AD1337" t="str">
            <v>ZVMI</v>
          </cell>
          <cell r="AN1337">
            <v>240</v>
          </cell>
          <cell r="AP1337">
            <v>78.11</v>
          </cell>
        </row>
        <row r="1338">
          <cell r="O1338" t="str">
            <v>DELL GRANDPARENT</v>
          </cell>
          <cell r="Q1338" t="str">
            <v>ADA5600IAA6CZ</v>
          </cell>
          <cell r="AD1338" t="str">
            <v>ZVMI</v>
          </cell>
          <cell r="AN1338">
            <v>60</v>
          </cell>
          <cell r="AP1338">
            <v>78.11</v>
          </cell>
        </row>
        <row r="1339">
          <cell r="O1339" t="str">
            <v>DELL GRANDPARENT</v>
          </cell>
          <cell r="Q1339" t="str">
            <v>ADA5600IAA6CZ</v>
          </cell>
          <cell r="AD1339" t="str">
            <v>ZVMI</v>
          </cell>
          <cell r="AN1339">
            <v>300</v>
          </cell>
          <cell r="AP1339">
            <v>78.11</v>
          </cell>
        </row>
        <row r="1340">
          <cell r="O1340" t="str">
            <v>DELL GRANDPARENT</v>
          </cell>
          <cell r="Q1340" t="str">
            <v>ADA5600IAA6CZ</v>
          </cell>
          <cell r="AD1340" t="str">
            <v>ZVMI</v>
          </cell>
          <cell r="AN1340">
            <v>1500</v>
          </cell>
          <cell r="AP1340">
            <v>78.11</v>
          </cell>
        </row>
        <row r="1341">
          <cell r="O1341" t="str">
            <v>DELL GRANDPARENT</v>
          </cell>
          <cell r="Q1341" t="str">
            <v>ADA5600IAA6CZ</v>
          </cell>
          <cell r="AD1341" t="str">
            <v>ZVMI</v>
          </cell>
          <cell r="AN1341">
            <v>840</v>
          </cell>
          <cell r="AP1341">
            <v>78.11</v>
          </cell>
        </row>
        <row r="1342">
          <cell r="O1342" t="str">
            <v>DELL GRANDPARENT</v>
          </cell>
          <cell r="Q1342" t="str">
            <v>ADA5600IAA6CZ</v>
          </cell>
          <cell r="AD1342" t="str">
            <v>ZVMI</v>
          </cell>
          <cell r="AN1342">
            <v>240</v>
          </cell>
          <cell r="AP1342">
            <v>78.11</v>
          </cell>
        </row>
        <row r="1343">
          <cell r="O1343" t="str">
            <v>DELL GRANDPARENT</v>
          </cell>
          <cell r="Q1343" t="str">
            <v>ADA5600IAA6CZ</v>
          </cell>
          <cell r="AD1343" t="str">
            <v>ZVMI</v>
          </cell>
          <cell r="AN1343">
            <v>60</v>
          </cell>
          <cell r="AP1343">
            <v>78.11</v>
          </cell>
        </row>
        <row r="1344">
          <cell r="O1344" t="str">
            <v>DELL GRANDPARENT</v>
          </cell>
          <cell r="Q1344" t="str">
            <v>ADA5600IAA6CZ</v>
          </cell>
          <cell r="AD1344" t="str">
            <v>ZVMI</v>
          </cell>
          <cell r="AN1344">
            <v>60</v>
          </cell>
          <cell r="AP1344">
            <v>78.11</v>
          </cell>
        </row>
        <row r="1345">
          <cell r="O1345" t="str">
            <v>DELL GRANDPARENT</v>
          </cell>
          <cell r="Q1345" t="str">
            <v>ADA5600IAA6CZ</v>
          </cell>
          <cell r="AD1345" t="str">
            <v>ZPCR</v>
          </cell>
          <cell r="AN1345">
            <v>0</v>
          </cell>
          <cell r="AP1345">
            <v>35</v>
          </cell>
        </row>
        <row r="1346">
          <cell r="O1346" t="str">
            <v>DELL GRANDPARENT</v>
          </cell>
          <cell r="Q1346" t="str">
            <v>ADA5600IAA6CZ</v>
          </cell>
          <cell r="AD1346" t="str">
            <v>ZPCR</v>
          </cell>
          <cell r="AN1346">
            <v>0</v>
          </cell>
          <cell r="AP1346">
            <v>35</v>
          </cell>
        </row>
        <row r="1347">
          <cell r="O1347" t="str">
            <v>DELL GRANDPARENT</v>
          </cell>
          <cell r="Q1347" t="str">
            <v>ADA6000IAA6CZ</v>
          </cell>
          <cell r="AD1347" t="str">
            <v>ZOR</v>
          </cell>
          <cell r="AN1347">
            <v>40</v>
          </cell>
          <cell r="AP1347">
            <v>119</v>
          </cell>
        </row>
        <row r="1348">
          <cell r="O1348" t="str">
            <v>HEWLETT PACKARD (HP)</v>
          </cell>
          <cell r="Q1348" t="str">
            <v>ADA3700DAA5BN</v>
          </cell>
          <cell r="AD1348" t="str">
            <v>RE</v>
          </cell>
          <cell r="AN1348">
            <v>-1</v>
          </cell>
          <cell r="AP1348">
            <v>95</v>
          </cell>
        </row>
        <row r="1349">
          <cell r="O1349" t="str">
            <v>HEWLETT PACKARD (HP)</v>
          </cell>
          <cell r="Q1349" t="str">
            <v>ADA4200DAA5BV</v>
          </cell>
          <cell r="AD1349" t="str">
            <v>RE</v>
          </cell>
          <cell r="AN1349">
            <v>-1</v>
          </cell>
          <cell r="AP1349">
            <v>200</v>
          </cell>
        </row>
        <row r="1350">
          <cell r="O1350" t="str">
            <v>HEWLETT PACKARD (HP)</v>
          </cell>
          <cell r="Q1350" t="str">
            <v>ADA3800DAA5BV</v>
          </cell>
          <cell r="AD1350" t="str">
            <v>RE</v>
          </cell>
          <cell r="AN1350">
            <v>-1</v>
          </cell>
          <cell r="AP1350">
            <v>180</v>
          </cell>
        </row>
        <row r="1351">
          <cell r="O1351" t="str">
            <v>HEWLETT PACKARD (HP)</v>
          </cell>
          <cell r="Q1351" t="str">
            <v>ADA3800DAA5BV</v>
          </cell>
          <cell r="AD1351" t="str">
            <v>CR</v>
          </cell>
          <cell r="AN1351">
            <v>0</v>
          </cell>
          <cell r="AP1351">
            <v>65</v>
          </cell>
        </row>
        <row r="1352">
          <cell r="O1352" t="str">
            <v>HEWLETT PACKARD (HP)</v>
          </cell>
          <cell r="Q1352" t="str">
            <v>ADA3800DAA5BV</v>
          </cell>
          <cell r="AD1352" t="str">
            <v>CR</v>
          </cell>
          <cell r="AN1352">
            <v>0</v>
          </cell>
          <cell r="AP1352">
            <v>65</v>
          </cell>
        </row>
        <row r="1353">
          <cell r="O1353" t="str">
            <v>HEWLETT PACKARD (HP)</v>
          </cell>
          <cell r="Q1353" t="str">
            <v>ADA3800DAA5BV</v>
          </cell>
          <cell r="AD1353" t="str">
            <v>CR</v>
          </cell>
          <cell r="AN1353">
            <v>0</v>
          </cell>
          <cell r="AP1353">
            <v>65</v>
          </cell>
        </row>
        <row r="1354">
          <cell r="O1354" t="str">
            <v>HEWLETT PACKARD (HP)</v>
          </cell>
          <cell r="Q1354" t="str">
            <v>ADA3500DKA4CG</v>
          </cell>
          <cell r="AD1354" t="str">
            <v>RE</v>
          </cell>
          <cell r="AN1354">
            <v>-1</v>
          </cell>
          <cell r="AP1354">
            <v>68</v>
          </cell>
        </row>
        <row r="1355">
          <cell r="O1355" t="str">
            <v>GATEWAY / EMACHINES INC.</v>
          </cell>
          <cell r="Q1355" t="str">
            <v>HD9500WCJ4BGD</v>
          </cell>
          <cell r="AD1355" t="str">
            <v>ZOR</v>
          </cell>
          <cell r="AN1355">
            <v>264</v>
          </cell>
          <cell r="AP1355">
            <v>178</v>
          </cell>
        </row>
        <row r="1356">
          <cell r="O1356" t="str">
            <v>GATEWAY / EMACHINES INC.</v>
          </cell>
          <cell r="Q1356" t="str">
            <v>HD9500WCJ4BGD</v>
          </cell>
          <cell r="AD1356" t="str">
            <v>ZOR</v>
          </cell>
          <cell r="AN1356">
            <v>100</v>
          </cell>
          <cell r="AP1356">
            <v>178</v>
          </cell>
        </row>
        <row r="1357">
          <cell r="O1357" t="str">
            <v>GATEWAY / EMACHINES INC.</v>
          </cell>
          <cell r="Q1357" t="str">
            <v>HD9600WCJ4BGD</v>
          </cell>
          <cell r="AD1357" t="str">
            <v>ZOR</v>
          </cell>
          <cell r="AN1357">
            <v>740</v>
          </cell>
          <cell r="AP1357">
            <v>205</v>
          </cell>
        </row>
        <row r="1358">
          <cell r="O1358" t="str">
            <v>GATEWAY / EMACHINES INC.</v>
          </cell>
          <cell r="Q1358" t="str">
            <v>HD9500WCJ4BGD</v>
          </cell>
          <cell r="AD1358" t="str">
            <v>ZOR</v>
          </cell>
          <cell r="AN1358">
            <v>100</v>
          </cell>
          <cell r="AP1358">
            <v>178</v>
          </cell>
        </row>
        <row r="1359">
          <cell r="O1359" t="str">
            <v>GATEWAY / EMACHINES INC.</v>
          </cell>
          <cell r="Q1359" t="str">
            <v>HD9500WCJ4BGD</v>
          </cell>
          <cell r="AD1359" t="str">
            <v>ZOR</v>
          </cell>
          <cell r="AN1359">
            <v>979</v>
          </cell>
          <cell r="AP1359">
            <v>178</v>
          </cell>
        </row>
        <row r="1360">
          <cell r="O1360" t="str">
            <v>GATEWAY / EMACHINES INC.</v>
          </cell>
          <cell r="Q1360" t="str">
            <v>HD9500WCJ4BGD</v>
          </cell>
          <cell r="AD1360" t="str">
            <v>ZOR</v>
          </cell>
          <cell r="AN1360">
            <v>58</v>
          </cell>
          <cell r="AP1360">
            <v>178</v>
          </cell>
        </row>
        <row r="1361">
          <cell r="O1361" t="str">
            <v>GATEWAY / EMACHINES INC.</v>
          </cell>
          <cell r="Q1361" t="str">
            <v>HD9500WCJ4BGD</v>
          </cell>
          <cell r="AD1361" t="str">
            <v>ZOR</v>
          </cell>
          <cell r="AN1361">
            <v>253</v>
          </cell>
          <cell r="AP1361">
            <v>178</v>
          </cell>
        </row>
        <row r="1362">
          <cell r="O1362" t="str">
            <v>GATEWAY / EMACHINES INC.</v>
          </cell>
          <cell r="Q1362" t="str">
            <v>HD9500WCJ4BGD</v>
          </cell>
          <cell r="AD1362" t="str">
            <v>ZOR</v>
          </cell>
          <cell r="AN1362">
            <v>694</v>
          </cell>
          <cell r="AP1362">
            <v>178</v>
          </cell>
        </row>
        <row r="1363">
          <cell r="O1363" t="str">
            <v>GATEWAY / EMACHINES INC.</v>
          </cell>
          <cell r="Q1363" t="str">
            <v>HD9500WCJ4BGD</v>
          </cell>
          <cell r="AD1363" t="str">
            <v>ZOR</v>
          </cell>
          <cell r="AN1363">
            <v>104</v>
          </cell>
          <cell r="AP1363">
            <v>178</v>
          </cell>
        </row>
        <row r="1364">
          <cell r="O1364" t="str">
            <v>GATEWAY / EMACHINES INC.</v>
          </cell>
          <cell r="Q1364" t="str">
            <v>HD9500WCJ4BGD</v>
          </cell>
          <cell r="AD1364" t="str">
            <v>ZOR</v>
          </cell>
          <cell r="AN1364">
            <v>730</v>
          </cell>
          <cell r="AP1364">
            <v>178</v>
          </cell>
        </row>
        <row r="1365">
          <cell r="O1365" t="str">
            <v>GATEWAY / EMACHINES INC.</v>
          </cell>
          <cell r="Q1365" t="str">
            <v>HD9500WCJ4BGD</v>
          </cell>
          <cell r="AD1365" t="str">
            <v>ZOR</v>
          </cell>
          <cell r="AN1365">
            <v>724</v>
          </cell>
          <cell r="AP1365">
            <v>178</v>
          </cell>
        </row>
        <row r="1366">
          <cell r="O1366" t="str">
            <v>GATEWAY / EMACHINES INC.</v>
          </cell>
          <cell r="Q1366" t="str">
            <v>HD9500WCJ4BGD</v>
          </cell>
          <cell r="AD1366" t="str">
            <v>ZOR</v>
          </cell>
          <cell r="AN1366">
            <v>10</v>
          </cell>
          <cell r="AP1366">
            <v>178</v>
          </cell>
        </row>
        <row r="1367">
          <cell r="O1367" t="str">
            <v>GATEWAY / EMACHINES INC.</v>
          </cell>
          <cell r="Q1367" t="str">
            <v>HD9600WCJ4BGD</v>
          </cell>
          <cell r="AD1367" t="str">
            <v>ZOR</v>
          </cell>
          <cell r="AN1367">
            <v>77</v>
          </cell>
          <cell r="AP1367">
            <v>205</v>
          </cell>
        </row>
        <row r="1368">
          <cell r="O1368" t="str">
            <v>GATEWAY / EMACHINES INC.</v>
          </cell>
          <cell r="Q1368" t="str">
            <v>HD9600WCJ4BGD</v>
          </cell>
          <cell r="AD1368" t="str">
            <v>ZOR</v>
          </cell>
          <cell r="AN1368">
            <v>166</v>
          </cell>
          <cell r="AP1368">
            <v>205</v>
          </cell>
        </row>
        <row r="1369">
          <cell r="O1369" t="str">
            <v>GATEWAY / EMACHINES INC.</v>
          </cell>
          <cell r="Q1369" t="str">
            <v>HD9600WCJ4BGD</v>
          </cell>
          <cell r="AD1369" t="str">
            <v>ZOR</v>
          </cell>
          <cell r="AN1369">
            <v>319</v>
          </cell>
          <cell r="AP1369">
            <v>205</v>
          </cell>
        </row>
        <row r="1370">
          <cell r="O1370" t="str">
            <v>GATEWAY / EMACHINES INC.</v>
          </cell>
          <cell r="Q1370" t="str">
            <v>HD9600WCJ4BGD</v>
          </cell>
          <cell r="AD1370" t="str">
            <v>ZOR</v>
          </cell>
          <cell r="AN1370">
            <v>536</v>
          </cell>
          <cell r="AP1370">
            <v>205</v>
          </cell>
        </row>
        <row r="1371">
          <cell r="O1371" t="str">
            <v>GATEWAY / EMACHINES INC.</v>
          </cell>
          <cell r="Q1371" t="str">
            <v>HD9600WCJ4BGD</v>
          </cell>
          <cell r="AD1371" t="str">
            <v>ZOR</v>
          </cell>
          <cell r="AN1371">
            <v>321</v>
          </cell>
          <cell r="AP1371">
            <v>205</v>
          </cell>
        </row>
        <row r="1372">
          <cell r="O1372" t="str">
            <v>GATEWAY / EMACHINES INC.</v>
          </cell>
          <cell r="Q1372" t="str">
            <v>HD9600WCJ4BGD</v>
          </cell>
          <cell r="AD1372" t="str">
            <v>ZOR</v>
          </cell>
          <cell r="AN1372">
            <v>730</v>
          </cell>
          <cell r="AP1372">
            <v>205</v>
          </cell>
        </row>
        <row r="1373">
          <cell r="O1373" t="str">
            <v>GATEWAY / EMACHINES INC.</v>
          </cell>
          <cell r="Q1373" t="str">
            <v>HD9600WCJ4BGD</v>
          </cell>
          <cell r="AD1373" t="str">
            <v>ZOR</v>
          </cell>
          <cell r="AN1373">
            <v>728</v>
          </cell>
          <cell r="AP1373">
            <v>205</v>
          </cell>
        </row>
        <row r="1374">
          <cell r="O1374" t="str">
            <v>GATEWAY / EMACHINES INC.</v>
          </cell>
          <cell r="Q1374" t="str">
            <v>HD9600WCJ4BGD</v>
          </cell>
          <cell r="AD1374" t="str">
            <v>ZOR</v>
          </cell>
          <cell r="AN1374">
            <v>56</v>
          </cell>
          <cell r="AP1374">
            <v>205</v>
          </cell>
        </row>
        <row r="1375">
          <cell r="O1375" t="str">
            <v>GATEWAY / EMACHINES INC.</v>
          </cell>
          <cell r="Q1375" t="str">
            <v>HD9600WCJ4BGD</v>
          </cell>
          <cell r="AD1375" t="str">
            <v>ZOR</v>
          </cell>
          <cell r="AN1375">
            <v>353</v>
          </cell>
          <cell r="AP1375">
            <v>205</v>
          </cell>
        </row>
        <row r="1376">
          <cell r="O1376" t="str">
            <v>GATEWAY / EMACHINES INC.</v>
          </cell>
          <cell r="Q1376" t="str">
            <v>HD9600WCJ4BGD</v>
          </cell>
          <cell r="AD1376" t="str">
            <v>ZOR</v>
          </cell>
          <cell r="AN1376">
            <v>128</v>
          </cell>
          <cell r="AP1376">
            <v>205</v>
          </cell>
        </row>
        <row r="1377">
          <cell r="O1377" t="str">
            <v>GATEWAY / EMACHINES INC.</v>
          </cell>
          <cell r="Q1377" t="str">
            <v>HD9600WCJ4BGD</v>
          </cell>
          <cell r="AD1377" t="str">
            <v>ZOR</v>
          </cell>
          <cell r="AN1377">
            <v>189</v>
          </cell>
          <cell r="AP1377">
            <v>205</v>
          </cell>
        </row>
        <row r="1378">
          <cell r="O1378" t="str">
            <v>GATEWAY / EMACHINES INC.</v>
          </cell>
          <cell r="Q1378" t="str">
            <v>HD9600WCJ4BGD</v>
          </cell>
          <cell r="AD1378" t="str">
            <v>ZOR</v>
          </cell>
          <cell r="AN1378">
            <v>728</v>
          </cell>
          <cell r="AP1378">
            <v>205</v>
          </cell>
        </row>
        <row r="1379">
          <cell r="O1379" t="str">
            <v>GATEWAY / EMACHINES INC.</v>
          </cell>
          <cell r="Q1379" t="str">
            <v>HD9600WCJ4BGD</v>
          </cell>
          <cell r="AD1379" t="str">
            <v>ZOR</v>
          </cell>
          <cell r="AN1379">
            <v>728</v>
          </cell>
          <cell r="AP1379">
            <v>205</v>
          </cell>
        </row>
        <row r="1380">
          <cell r="O1380" t="str">
            <v>GATEWAY / EMACHINES INC.</v>
          </cell>
          <cell r="Q1380" t="str">
            <v>HD9600WCJ4BGD</v>
          </cell>
          <cell r="AD1380" t="str">
            <v>ZOR</v>
          </cell>
          <cell r="AN1380">
            <v>730</v>
          </cell>
          <cell r="AP1380">
            <v>205</v>
          </cell>
        </row>
        <row r="1381">
          <cell r="O1381" t="str">
            <v>GATEWAY / EMACHINES INC.</v>
          </cell>
          <cell r="Q1381" t="str">
            <v>HD9600WCJ4BGD</v>
          </cell>
          <cell r="AD1381" t="str">
            <v>ZOR</v>
          </cell>
          <cell r="AN1381">
            <v>630</v>
          </cell>
          <cell r="AP1381">
            <v>205</v>
          </cell>
        </row>
        <row r="1382">
          <cell r="O1382" t="str">
            <v>GATEWAY / EMACHINES INC.</v>
          </cell>
          <cell r="Q1382" t="str">
            <v>HD9600WCJ4BGD</v>
          </cell>
          <cell r="AD1382" t="str">
            <v>ZOR</v>
          </cell>
          <cell r="AN1382">
            <v>100</v>
          </cell>
          <cell r="AP1382">
            <v>205</v>
          </cell>
        </row>
        <row r="1383">
          <cell r="O1383" t="str">
            <v>GATEWAY / EMACHINES INC.</v>
          </cell>
          <cell r="Q1383" t="str">
            <v>HD9600WCJ4BGD</v>
          </cell>
          <cell r="AD1383" t="str">
            <v>ZOR</v>
          </cell>
          <cell r="AN1383">
            <v>20</v>
          </cell>
          <cell r="AP1383">
            <v>205</v>
          </cell>
        </row>
        <row r="1384">
          <cell r="O1384" t="str">
            <v>GATEWAY / EMACHINES INC.</v>
          </cell>
          <cell r="Q1384" t="str">
            <v>HD9600WCJ4BGD</v>
          </cell>
          <cell r="AD1384" t="str">
            <v>ZOR</v>
          </cell>
          <cell r="AN1384">
            <v>10</v>
          </cell>
          <cell r="AP1384">
            <v>205</v>
          </cell>
        </row>
        <row r="1385">
          <cell r="O1385" t="str">
            <v>GATEWAY / EMACHINES INC.</v>
          </cell>
          <cell r="Q1385" t="str">
            <v>HD9500WCJ4BGD</v>
          </cell>
          <cell r="AD1385" t="str">
            <v>ZOR</v>
          </cell>
          <cell r="AN1385">
            <v>50</v>
          </cell>
          <cell r="AP1385">
            <v>178</v>
          </cell>
        </row>
        <row r="1386">
          <cell r="O1386" t="str">
            <v>GATEWAY / EMACHINES INC.</v>
          </cell>
          <cell r="Q1386" t="str">
            <v>HD9500WCJ4BGD</v>
          </cell>
          <cell r="AD1386" t="str">
            <v>ZOR</v>
          </cell>
          <cell r="AN1386">
            <v>678</v>
          </cell>
          <cell r="AP1386">
            <v>178</v>
          </cell>
        </row>
        <row r="1387">
          <cell r="O1387" t="str">
            <v>GATEWAY / EMACHINES INC.</v>
          </cell>
          <cell r="Q1387" t="str">
            <v>HD9500WCJ4BGD</v>
          </cell>
          <cell r="AD1387" t="str">
            <v>ZOR</v>
          </cell>
          <cell r="AN1387">
            <v>730</v>
          </cell>
          <cell r="AP1387">
            <v>178</v>
          </cell>
        </row>
        <row r="1388">
          <cell r="O1388" t="str">
            <v>GATEWAY / EMACHINES INC.</v>
          </cell>
          <cell r="Q1388" t="str">
            <v>HD9500WCJ4BGD</v>
          </cell>
          <cell r="AD1388" t="str">
            <v>ZOR</v>
          </cell>
          <cell r="AN1388">
            <v>728</v>
          </cell>
          <cell r="AP1388">
            <v>178</v>
          </cell>
        </row>
        <row r="1389">
          <cell r="O1389" t="str">
            <v>GATEWAY / EMACHINES INC.</v>
          </cell>
          <cell r="Q1389" t="str">
            <v>HD9500WCJ4BGD</v>
          </cell>
          <cell r="AD1389" t="str">
            <v>ZOR</v>
          </cell>
          <cell r="AN1389">
            <v>141</v>
          </cell>
          <cell r="AP1389">
            <v>178</v>
          </cell>
        </row>
        <row r="1390">
          <cell r="O1390" t="str">
            <v>GATEWAY / EMACHINES INC.</v>
          </cell>
          <cell r="Q1390" t="str">
            <v>HD9500WCJ4BGD</v>
          </cell>
          <cell r="AD1390" t="str">
            <v>ZOR</v>
          </cell>
          <cell r="AN1390">
            <v>149</v>
          </cell>
          <cell r="AP1390">
            <v>178</v>
          </cell>
        </row>
        <row r="1391">
          <cell r="O1391" t="str">
            <v>GATEWAY / EMACHINES INC.</v>
          </cell>
          <cell r="Q1391" t="str">
            <v>HD9500WCJ4BGD</v>
          </cell>
          <cell r="AD1391" t="str">
            <v>ZOR</v>
          </cell>
          <cell r="AN1391">
            <v>283</v>
          </cell>
          <cell r="AP1391">
            <v>178</v>
          </cell>
        </row>
        <row r="1392">
          <cell r="O1392" t="str">
            <v>GATEWAY / EMACHINES INC.</v>
          </cell>
          <cell r="Q1392" t="str">
            <v>HD9500WCJ4BGD</v>
          </cell>
          <cell r="AD1392" t="str">
            <v>ZOR</v>
          </cell>
          <cell r="AN1392">
            <v>157</v>
          </cell>
          <cell r="AP1392">
            <v>178</v>
          </cell>
        </row>
        <row r="1393">
          <cell r="O1393" t="str">
            <v>GATEWAY / EMACHINES INC.</v>
          </cell>
          <cell r="Q1393" t="str">
            <v>HD9500WCJ4BGD</v>
          </cell>
          <cell r="AD1393" t="str">
            <v>ZOR</v>
          </cell>
          <cell r="AN1393">
            <v>445</v>
          </cell>
          <cell r="AP1393">
            <v>178</v>
          </cell>
        </row>
        <row r="1394">
          <cell r="O1394" t="str">
            <v>GATEWAY / EMACHINES INC.</v>
          </cell>
          <cell r="Q1394" t="str">
            <v>HD9500WCJ4BGD</v>
          </cell>
          <cell r="AD1394" t="str">
            <v>ZOR</v>
          </cell>
          <cell r="AN1394">
            <v>902</v>
          </cell>
          <cell r="AP1394">
            <v>178</v>
          </cell>
        </row>
        <row r="1395">
          <cell r="O1395" t="str">
            <v>GATEWAY / EMACHINES INC.</v>
          </cell>
          <cell r="Q1395" t="str">
            <v>HD9500WCJ4BGD</v>
          </cell>
          <cell r="AD1395" t="str">
            <v>ZOR</v>
          </cell>
          <cell r="AN1395">
            <v>353</v>
          </cell>
          <cell r="AP1395">
            <v>178</v>
          </cell>
        </row>
        <row r="1396">
          <cell r="O1396" t="str">
            <v>GATEWAY / EMACHINES INC.</v>
          </cell>
          <cell r="Q1396" t="str">
            <v>HD9500WCJ4BGD</v>
          </cell>
          <cell r="AD1396" t="str">
            <v>ZOR</v>
          </cell>
          <cell r="AN1396">
            <v>374</v>
          </cell>
          <cell r="AP1396">
            <v>178</v>
          </cell>
        </row>
        <row r="1397">
          <cell r="O1397" t="str">
            <v>GATEWAY / EMACHINES INC.</v>
          </cell>
          <cell r="Q1397" t="str">
            <v>HD9500WCJ4BGD</v>
          </cell>
          <cell r="AD1397" t="str">
            <v>ZOR</v>
          </cell>
          <cell r="AN1397">
            <v>767</v>
          </cell>
          <cell r="AP1397">
            <v>178</v>
          </cell>
        </row>
        <row r="1398">
          <cell r="O1398" t="str">
            <v>GATEWAY / EMACHINES INC.</v>
          </cell>
          <cell r="Q1398" t="str">
            <v>HD9500WCJ4BGD</v>
          </cell>
          <cell r="AD1398" t="str">
            <v>ZOR</v>
          </cell>
          <cell r="AN1398">
            <v>69</v>
          </cell>
          <cell r="AP1398">
            <v>178</v>
          </cell>
        </row>
        <row r="1399">
          <cell r="O1399" t="str">
            <v>GATEWAY / EMACHINES INC.</v>
          </cell>
          <cell r="Q1399" t="str">
            <v>HD9500WCJ4BGD</v>
          </cell>
          <cell r="AD1399" t="str">
            <v>ZOR</v>
          </cell>
          <cell r="AN1399">
            <v>232</v>
          </cell>
          <cell r="AP1399">
            <v>178</v>
          </cell>
        </row>
        <row r="1400">
          <cell r="O1400" t="str">
            <v>GATEWAY / EMACHINES INC.</v>
          </cell>
          <cell r="Q1400" t="str">
            <v>HD9500WCJ4BGD</v>
          </cell>
          <cell r="AD1400" t="str">
            <v>ZOR</v>
          </cell>
          <cell r="AN1400">
            <v>377</v>
          </cell>
          <cell r="AP1400">
            <v>178</v>
          </cell>
        </row>
        <row r="1401">
          <cell r="O1401" t="str">
            <v>GATEWAY / EMACHINES INC.</v>
          </cell>
          <cell r="Q1401" t="str">
            <v>HD9500WCJ4BGD</v>
          </cell>
          <cell r="AD1401" t="str">
            <v>ZOR</v>
          </cell>
          <cell r="AN1401">
            <v>296</v>
          </cell>
          <cell r="AP1401">
            <v>178</v>
          </cell>
        </row>
        <row r="1402">
          <cell r="O1402" t="str">
            <v>GATEWAY / EMACHINES INC.</v>
          </cell>
          <cell r="Q1402" t="str">
            <v>HD9500WCJ4BGD</v>
          </cell>
          <cell r="AD1402" t="str">
            <v>ZOR</v>
          </cell>
          <cell r="AN1402">
            <v>372</v>
          </cell>
          <cell r="AP1402">
            <v>178</v>
          </cell>
        </row>
        <row r="1403">
          <cell r="O1403" t="str">
            <v>GATEWAY / EMACHINES INC.</v>
          </cell>
          <cell r="Q1403" t="str">
            <v>HD9500WCJ4BGD</v>
          </cell>
          <cell r="AD1403" t="str">
            <v>ZOR</v>
          </cell>
          <cell r="AN1403">
            <v>179</v>
          </cell>
          <cell r="AP1403">
            <v>178</v>
          </cell>
        </row>
        <row r="1404">
          <cell r="O1404" t="str">
            <v>GATEWAY / EMACHINES INC.</v>
          </cell>
          <cell r="Q1404" t="str">
            <v>HD9500WCJ4BGD</v>
          </cell>
          <cell r="AD1404" t="str">
            <v>ZOR</v>
          </cell>
          <cell r="AN1404">
            <v>2184</v>
          </cell>
          <cell r="AP1404">
            <v>178</v>
          </cell>
        </row>
        <row r="1405">
          <cell r="O1405" t="str">
            <v>GATEWAY / EMACHINES INC.</v>
          </cell>
          <cell r="Q1405" t="str">
            <v>HD9500WCJ4BGD</v>
          </cell>
          <cell r="AD1405" t="str">
            <v>ZOR</v>
          </cell>
          <cell r="AN1405">
            <v>325</v>
          </cell>
          <cell r="AP1405">
            <v>178</v>
          </cell>
        </row>
        <row r="1406">
          <cell r="O1406" t="str">
            <v>GATEWAY / EMACHINES INC.</v>
          </cell>
          <cell r="Q1406" t="str">
            <v>HD9500WCJ4BGD</v>
          </cell>
          <cell r="AD1406" t="str">
            <v>ZOR</v>
          </cell>
          <cell r="AN1406">
            <v>660</v>
          </cell>
          <cell r="AP1406">
            <v>178</v>
          </cell>
        </row>
        <row r="1407">
          <cell r="O1407" t="str">
            <v>GATEWAY / EMACHINES INC.</v>
          </cell>
          <cell r="Q1407" t="str">
            <v>HD9500WCJ4BGD</v>
          </cell>
          <cell r="AD1407" t="str">
            <v>ZOR</v>
          </cell>
          <cell r="AN1407">
            <v>843</v>
          </cell>
          <cell r="AP1407">
            <v>178</v>
          </cell>
        </row>
        <row r="1408">
          <cell r="O1408" t="str">
            <v>GATEWAY / EMACHINES INC.</v>
          </cell>
          <cell r="Q1408" t="str">
            <v>HD9500WCJ4BGD</v>
          </cell>
          <cell r="AD1408" t="str">
            <v>ZOR</v>
          </cell>
          <cell r="AN1408">
            <v>2326</v>
          </cell>
          <cell r="AP1408">
            <v>178</v>
          </cell>
        </row>
        <row r="1409">
          <cell r="O1409" t="str">
            <v>GATEWAY / EMACHINES INC.</v>
          </cell>
          <cell r="Q1409" t="str">
            <v>HD9500WCJ4BGD</v>
          </cell>
          <cell r="AD1409" t="str">
            <v>ZOR</v>
          </cell>
          <cell r="AN1409">
            <v>359</v>
          </cell>
          <cell r="AP1409">
            <v>178</v>
          </cell>
        </row>
        <row r="1410">
          <cell r="O1410" t="str">
            <v>GATEWAY / EMACHINES INC.</v>
          </cell>
          <cell r="Q1410" t="str">
            <v>HD9500WCJ4BGD</v>
          </cell>
          <cell r="AD1410" t="str">
            <v>ZOR</v>
          </cell>
          <cell r="AN1410">
            <v>1644</v>
          </cell>
          <cell r="AP1410">
            <v>178</v>
          </cell>
        </row>
        <row r="1411">
          <cell r="O1411" t="str">
            <v>GATEWAY / EMACHINES INC.</v>
          </cell>
          <cell r="Q1411" t="str">
            <v>HD9500WCJ4BGD</v>
          </cell>
          <cell r="AD1411" t="str">
            <v>ZOR</v>
          </cell>
          <cell r="AN1411">
            <v>261</v>
          </cell>
          <cell r="AP1411">
            <v>178</v>
          </cell>
        </row>
        <row r="1412">
          <cell r="O1412" t="str">
            <v>GATEWAY / EMACHINES INC.</v>
          </cell>
          <cell r="Q1412" t="str">
            <v>HD9500WCJ4BGD</v>
          </cell>
          <cell r="AD1412" t="str">
            <v>ZOR</v>
          </cell>
          <cell r="AN1412">
            <v>134</v>
          </cell>
          <cell r="AP1412">
            <v>178</v>
          </cell>
        </row>
        <row r="1413">
          <cell r="O1413" t="str">
            <v>GATEWAY / EMACHINES INC.</v>
          </cell>
          <cell r="Q1413" t="str">
            <v>HD9500WCJ4BGD</v>
          </cell>
          <cell r="AD1413" t="str">
            <v>ZOR</v>
          </cell>
          <cell r="AN1413">
            <v>740</v>
          </cell>
          <cell r="AP1413">
            <v>178</v>
          </cell>
        </row>
        <row r="1414">
          <cell r="O1414" t="str">
            <v>GATEWAY / EMACHINES INC.</v>
          </cell>
          <cell r="Q1414" t="str">
            <v>HD9500WCJ4BGD</v>
          </cell>
          <cell r="AD1414" t="str">
            <v>ZOR</v>
          </cell>
          <cell r="AN1414">
            <v>2190</v>
          </cell>
          <cell r="AP1414">
            <v>178</v>
          </cell>
        </row>
        <row r="1415">
          <cell r="O1415" t="str">
            <v>GATEWAY / EMACHINES INC.</v>
          </cell>
          <cell r="Q1415" t="str">
            <v>HD9500WCJ4BGD</v>
          </cell>
          <cell r="AD1415" t="str">
            <v>ZOR</v>
          </cell>
          <cell r="AN1415">
            <v>730</v>
          </cell>
          <cell r="AP1415">
            <v>178</v>
          </cell>
        </row>
        <row r="1416">
          <cell r="O1416" t="str">
            <v>GATEWAY / EMACHINES INC.</v>
          </cell>
          <cell r="Q1416" t="str">
            <v>HD9600WCJ4BGD</v>
          </cell>
          <cell r="AD1416" t="str">
            <v>ZOR</v>
          </cell>
          <cell r="AN1416">
            <v>50</v>
          </cell>
          <cell r="AP1416">
            <v>205</v>
          </cell>
        </row>
        <row r="1417">
          <cell r="O1417" t="str">
            <v>GATEWAY / EMACHINES INC.</v>
          </cell>
          <cell r="Q1417" t="str">
            <v>HD9600WCJ4BGD</v>
          </cell>
          <cell r="AD1417" t="str">
            <v>ZOR</v>
          </cell>
          <cell r="AN1417">
            <v>851</v>
          </cell>
          <cell r="AP1417">
            <v>205</v>
          </cell>
        </row>
        <row r="1418">
          <cell r="O1418" t="str">
            <v>GATEWAY / EMACHINES INC.</v>
          </cell>
          <cell r="Q1418" t="str">
            <v>HD9600WCJ4BGD</v>
          </cell>
          <cell r="AD1418" t="str">
            <v>ZOR</v>
          </cell>
          <cell r="AN1418">
            <v>557</v>
          </cell>
          <cell r="AP1418">
            <v>205</v>
          </cell>
        </row>
        <row r="1419">
          <cell r="O1419" t="str">
            <v>GATEWAY / EMACHINES INC.</v>
          </cell>
          <cell r="Q1419" t="str">
            <v>HD9600WCJ4BGD</v>
          </cell>
          <cell r="AD1419" t="str">
            <v>ZOR</v>
          </cell>
          <cell r="AN1419">
            <v>269</v>
          </cell>
          <cell r="AP1419">
            <v>205</v>
          </cell>
        </row>
        <row r="1420">
          <cell r="O1420" t="str">
            <v>GATEWAY / EMACHINES INC.</v>
          </cell>
          <cell r="Q1420" t="str">
            <v>HD9600WCJ4BGD</v>
          </cell>
          <cell r="AD1420" t="str">
            <v>ZOR</v>
          </cell>
          <cell r="AN1420">
            <v>188</v>
          </cell>
          <cell r="AP1420">
            <v>205</v>
          </cell>
        </row>
        <row r="1421">
          <cell r="O1421" t="str">
            <v>GATEWAY / EMACHINES INC.</v>
          </cell>
          <cell r="Q1421" t="str">
            <v>HD9600WCJ4BGD</v>
          </cell>
          <cell r="AD1421" t="str">
            <v>ZOR</v>
          </cell>
          <cell r="AN1421">
            <v>150</v>
          </cell>
          <cell r="AP1421">
            <v>205</v>
          </cell>
        </row>
        <row r="1422">
          <cell r="O1422" t="str">
            <v>GATEWAY / EMACHINES INC.</v>
          </cell>
          <cell r="Q1422" t="str">
            <v>HD9600WCJ4BGD</v>
          </cell>
          <cell r="AD1422" t="str">
            <v>ZOR</v>
          </cell>
          <cell r="AN1422">
            <v>31</v>
          </cell>
          <cell r="AP1422">
            <v>205</v>
          </cell>
        </row>
        <row r="1423">
          <cell r="O1423" t="str">
            <v>GATEWAY / EMACHINES INC.</v>
          </cell>
          <cell r="Q1423" t="str">
            <v>HD9600WCJ4BGD</v>
          </cell>
          <cell r="AD1423" t="str">
            <v>ZOR</v>
          </cell>
          <cell r="AN1423">
            <v>1074</v>
          </cell>
          <cell r="AP1423">
            <v>205</v>
          </cell>
        </row>
        <row r="1424">
          <cell r="O1424" t="str">
            <v>GATEWAY / EMACHINES INC.</v>
          </cell>
          <cell r="Q1424" t="str">
            <v>HD9600WCJ4BGD</v>
          </cell>
          <cell r="AD1424" t="str">
            <v>ZOR</v>
          </cell>
          <cell r="AN1424">
            <v>87</v>
          </cell>
          <cell r="AP1424">
            <v>205</v>
          </cell>
        </row>
        <row r="1425">
          <cell r="O1425" t="str">
            <v>GATEWAY / EMACHINES INC.</v>
          </cell>
          <cell r="Q1425" t="str">
            <v>HD9600WCJ4BGD</v>
          </cell>
          <cell r="AD1425" t="str">
            <v>ZOR</v>
          </cell>
          <cell r="AN1425">
            <v>654</v>
          </cell>
          <cell r="AP1425">
            <v>205</v>
          </cell>
        </row>
        <row r="1426">
          <cell r="O1426" t="str">
            <v>GATEWAY / EMACHINES INC.</v>
          </cell>
          <cell r="Q1426" t="str">
            <v>HD9600WCJ4BGD</v>
          </cell>
          <cell r="AD1426" t="str">
            <v>ZOR</v>
          </cell>
          <cell r="AN1426">
            <v>461</v>
          </cell>
          <cell r="AP1426">
            <v>205</v>
          </cell>
        </row>
        <row r="1427">
          <cell r="O1427" t="str">
            <v>GATEWAY / EMACHINES INC.</v>
          </cell>
          <cell r="Q1427" t="str">
            <v>HD9600WCJ4BGD</v>
          </cell>
          <cell r="AD1427" t="str">
            <v>ZOR</v>
          </cell>
          <cell r="AN1427">
            <v>2776</v>
          </cell>
          <cell r="AP1427">
            <v>205</v>
          </cell>
        </row>
        <row r="1428">
          <cell r="O1428" t="str">
            <v>GATEWAY / EMACHINES INC.</v>
          </cell>
          <cell r="Q1428" t="str">
            <v>HD9600WCJ4BGD</v>
          </cell>
          <cell r="AD1428" t="str">
            <v>ZOR</v>
          </cell>
          <cell r="AN1428">
            <v>395</v>
          </cell>
          <cell r="AP1428">
            <v>205</v>
          </cell>
        </row>
        <row r="1429">
          <cell r="O1429" t="str">
            <v>GATEWAY / EMACHINES INC.</v>
          </cell>
          <cell r="Q1429" t="str">
            <v>HD9600WCJ4BGD</v>
          </cell>
          <cell r="AD1429" t="str">
            <v>ZOR</v>
          </cell>
          <cell r="AN1429">
            <v>331</v>
          </cell>
          <cell r="AP1429">
            <v>205</v>
          </cell>
        </row>
        <row r="1430">
          <cell r="O1430" t="str">
            <v>GATEWAY / EMACHINES INC.</v>
          </cell>
          <cell r="Q1430" t="str">
            <v>HD9600WCJ4BGD</v>
          </cell>
          <cell r="AD1430" t="str">
            <v>ZOR</v>
          </cell>
          <cell r="AN1430">
            <v>1898</v>
          </cell>
          <cell r="AP1430">
            <v>205</v>
          </cell>
        </row>
        <row r="1431">
          <cell r="O1431" t="str">
            <v>GATEWAY / EMACHINES INC.</v>
          </cell>
          <cell r="Q1431" t="str">
            <v>HD9600WCJ4BGD</v>
          </cell>
          <cell r="AD1431" t="str">
            <v>ZOR</v>
          </cell>
          <cell r="AN1431">
            <v>1160</v>
          </cell>
          <cell r="AP1431">
            <v>205</v>
          </cell>
        </row>
        <row r="1432">
          <cell r="O1432" t="str">
            <v>GATEWAY / EMACHINES INC.</v>
          </cell>
          <cell r="Q1432" t="str">
            <v>HD9600WCJ4BGD</v>
          </cell>
          <cell r="AD1432" t="str">
            <v>ZOR</v>
          </cell>
          <cell r="AN1432">
            <v>159</v>
          </cell>
          <cell r="AP1432">
            <v>205</v>
          </cell>
        </row>
        <row r="1433">
          <cell r="O1433" t="str">
            <v>GATEWAY / EMACHINES INC.</v>
          </cell>
          <cell r="Q1433" t="str">
            <v>HD9600WCJ4BGD</v>
          </cell>
          <cell r="AD1433" t="str">
            <v>ZOR</v>
          </cell>
          <cell r="AN1433">
            <v>27</v>
          </cell>
          <cell r="AP1433">
            <v>205</v>
          </cell>
        </row>
        <row r="1434">
          <cell r="O1434" t="str">
            <v>GATEWAY / EMACHINES INC.</v>
          </cell>
          <cell r="Q1434" t="str">
            <v>HD9600WCJ4BGD</v>
          </cell>
          <cell r="AD1434" t="str">
            <v>ZOR</v>
          </cell>
          <cell r="AN1434">
            <v>32</v>
          </cell>
          <cell r="AP1434">
            <v>205</v>
          </cell>
        </row>
        <row r="1435">
          <cell r="O1435" t="str">
            <v>GATEWAY / EMACHINES INC.</v>
          </cell>
          <cell r="Q1435" t="str">
            <v>HD9600WCJ4BGD</v>
          </cell>
          <cell r="AD1435" t="str">
            <v>ZOR</v>
          </cell>
          <cell r="AN1435">
            <v>77</v>
          </cell>
          <cell r="AP1435">
            <v>205</v>
          </cell>
        </row>
        <row r="1436">
          <cell r="O1436" t="str">
            <v>GATEWAY / EMACHINES INC.</v>
          </cell>
          <cell r="Q1436" t="str">
            <v>HD9600WCJ4BGD</v>
          </cell>
          <cell r="AD1436" t="str">
            <v>ZOR</v>
          </cell>
          <cell r="AN1436">
            <v>192</v>
          </cell>
          <cell r="AP1436">
            <v>205</v>
          </cell>
        </row>
        <row r="1437">
          <cell r="O1437" t="str">
            <v>GATEWAY / EMACHINES INC.</v>
          </cell>
          <cell r="Q1437" t="str">
            <v>HD9600WCJ4BGD</v>
          </cell>
          <cell r="AD1437" t="str">
            <v>ZOR</v>
          </cell>
          <cell r="AN1437">
            <v>1189</v>
          </cell>
          <cell r="AP1437">
            <v>205</v>
          </cell>
        </row>
        <row r="1438">
          <cell r="O1438" t="str">
            <v>GATEWAY / EMACHINES INC.</v>
          </cell>
          <cell r="Q1438" t="str">
            <v>HD9600WCJ4BGD</v>
          </cell>
          <cell r="AD1438" t="str">
            <v>ZOR</v>
          </cell>
          <cell r="AN1438">
            <v>186</v>
          </cell>
          <cell r="AP1438">
            <v>205</v>
          </cell>
        </row>
        <row r="1439">
          <cell r="O1439" t="str">
            <v>GATEWAY / EMACHINES INC.</v>
          </cell>
          <cell r="Q1439" t="str">
            <v>HD9600WCJ4BGD</v>
          </cell>
          <cell r="AD1439" t="str">
            <v>ZOR</v>
          </cell>
          <cell r="AN1439">
            <v>184</v>
          </cell>
          <cell r="AP1439">
            <v>205</v>
          </cell>
        </row>
        <row r="1440">
          <cell r="O1440" t="str">
            <v>GATEWAY / EMACHINES INC.</v>
          </cell>
          <cell r="Q1440" t="str">
            <v>SDH1200IAA4DE</v>
          </cell>
          <cell r="AD1440" t="str">
            <v>ZOR</v>
          </cell>
          <cell r="AN1440">
            <v>2428</v>
          </cell>
          <cell r="AP1440">
            <v>21</v>
          </cell>
        </row>
        <row r="1441">
          <cell r="O1441" t="str">
            <v>GATEWAY / EMACHINES INC.</v>
          </cell>
          <cell r="Q1441" t="str">
            <v>SDH1200IAA4DE</v>
          </cell>
          <cell r="AD1441" t="str">
            <v>ZOR</v>
          </cell>
          <cell r="AN1441">
            <v>100</v>
          </cell>
          <cell r="AP1441">
            <v>21</v>
          </cell>
        </row>
        <row r="1442">
          <cell r="O1442" t="str">
            <v>GATEWAY / EMACHINES INC.</v>
          </cell>
          <cell r="Q1442" t="str">
            <v>SDH1200IAA4DE</v>
          </cell>
          <cell r="AD1442" t="str">
            <v>ZOR</v>
          </cell>
          <cell r="AN1442">
            <v>2520</v>
          </cell>
          <cell r="AP1442">
            <v>21</v>
          </cell>
        </row>
        <row r="1443">
          <cell r="O1443" t="str">
            <v>GATEWAY / EMACHINES INC.</v>
          </cell>
          <cell r="Q1443" t="str">
            <v>ADO4200IAA5DO</v>
          </cell>
          <cell r="AD1443" t="str">
            <v>ZOR</v>
          </cell>
          <cell r="AN1443">
            <v>100</v>
          </cell>
          <cell r="AP1443">
            <v>44</v>
          </cell>
        </row>
        <row r="1444">
          <cell r="O1444" t="str">
            <v>GATEWAY / EMACHINES INC.</v>
          </cell>
          <cell r="Q1444" t="str">
            <v>ADO4200IAA5DO</v>
          </cell>
          <cell r="AD1444" t="str">
            <v>ZOR</v>
          </cell>
          <cell r="AN1444">
            <v>2464</v>
          </cell>
          <cell r="AP1444">
            <v>44</v>
          </cell>
        </row>
        <row r="1445">
          <cell r="O1445" t="str">
            <v>GATEWAY / EMACHINES INC.</v>
          </cell>
          <cell r="Q1445" t="str">
            <v>ADO4200IAA5DO</v>
          </cell>
          <cell r="AD1445" t="str">
            <v>ZOR</v>
          </cell>
          <cell r="AN1445">
            <v>1650</v>
          </cell>
          <cell r="AP1445">
            <v>44</v>
          </cell>
        </row>
        <row r="1446">
          <cell r="O1446" t="str">
            <v>GATEWAY / EMACHINES INC.</v>
          </cell>
          <cell r="Q1446" t="str">
            <v>ADO4200IAA5DO</v>
          </cell>
          <cell r="AD1446" t="str">
            <v>ZOR</v>
          </cell>
          <cell r="AN1446">
            <v>160</v>
          </cell>
          <cell r="AP1446">
            <v>44</v>
          </cell>
        </row>
        <row r="1447">
          <cell r="O1447" t="str">
            <v>GATEWAY / EMACHINES INC.</v>
          </cell>
          <cell r="Q1447" t="str">
            <v>ADO4200IAA5DO</v>
          </cell>
          <cell r="AD1447" t="str">
            <v>ZOR</v>
          </cell>
          <cell r="AN1447">
            <v>800</v>
          </cell>
          <cell r="AP1447">
            <v>44</v>
          </cell>
        </row>
        <row r="1448">
          <cell r="O1448" t="str">
            <v>GATEWAY / EMACHINES INC.</v>
          </cell>
          <cell r="Q1448" t="str">
            <v>ADO4400IAA5DD</v>
          </cell>
          <cell r="AD1448" t="str">
            <v>RE</v>
          </cell>
          <cell r="AN1448">
            <v>-3</v>
          </cell>
          <cell r="AP1448">
            <v>52</v>
          </cell>
        </row>
        <row r="1449">
          <cell r="O1449" t="str">
            <v>GATEWAY / EMACHINES INC.</v>
          </cell>
          <cell r="Q1449" t="str">
            <v>ADO4400IAA5DD</v>
          </cell>
          <cell r="AD1449" t="str">
            <v>RE</v>
          </cell>
          <cell r="AN1449">
            <v>-1</v>
          </cell>
          <cell r="AP1449">
            <v>52</v>
          </cell>
        </row>
        <row r="1450">
          <cell r="O1450" t="str">
            <v>GATEWAY / EMACHINES INC.</v>
          </cell>
          <cell r="Q1450" t="str">
            <v>ADO4400IAA5DD</v>
          </cell>
          <cell r="AD1450" t="str">
            <v>RE</v>
          </cell>
          <cell r="AN1450">
            <v>-3</v>
          </cell>
          <cell r="AP1450">
            <v>52</v>
          </cell>
        </row>
        <row r="1451">
          <cell r="O1451" t="str">
            <v>GATEWAY / EMACHINES INC.</v>
          </cell>
          <cell r="Q1451" t="str">
            <v>ADO4200IAA5DO</v>
          </cell>
          <cell r="AD1451" t="str">
            <v>ZOR</v>
          </cell>
          <cell r="AN1451">
            <v>840</v>
          </cell>
          <cell r="AP1451">
            <v>44</v>
          </cell>
        </row>
        <row r="1452">
          <cell r="O1452" t="str">
            <v>GATEWAY / EMACHINES INC.</v>
          </cell>
          <cell r="Q1452" t="str">
            <v>ADO4200IAA5DO</v>
          </cell>
          <cell r="AD1452" t="str">
            <v>ZOR</v>
          </cell>
          <cell r="AN1452">
            <v>844</v>
          </cell>
          <cell r="AP1452">
            <v>44</v>
          </cell>
        </row>
        <row r="1453">
          <cell r="O1453" t="str">
            <v>GATEWAY / EMACHINES INC.</v>
          </cell>
          <cell r="Q1453" t="str">
            <v>ADO4200IAA5DO</v>
          </cell>
          <cell r="AD1453" t="str">
            <v>ZOR</v>
          </cell>
          <cell r="AN1453">
            <v>870</v>
          </cell>
          <cell r="AP1453">
            <v>44</v>
          </cell>
        </row>
        <row r="1454">
          <cell r="O1454" t="str">
            <v>GATEWAY / EMACHINES INC.</v>
          </cell>
          <cell r="Q1454" t="str">
            <v>ADO4200IAA5DO</v>
          </cell>
          <cell r="AD1454" t="str">
            <v>ZOR</v>
          </cell>
          <cell r="AN1454">
            <v>1260</v>
          </cell>
          <cell r="AP1454">
            <v>44</v>
          </cell>
        </row>
        <row r="1455">
          <cell r="O1455" t="str">
            <v>GATEWAY / EMACHINES INC.</v>
          </cell>
          <cell r="Q1455" t="str">
            <v>ADO4200IAA5DO</v>
          </cell>
          <cell r="AD1455" t="str">
            <v>ZOR</v>
          </cell>
          <cell r="AN1455">
            <v>836</v>
          </cell>
          <cell r="AP1455">
            <v>44</v>
          </cell>
        </row>
        <row r="1456">
          <cell r="O1456" t="str">
            <v>GATEWAY / EMACHINES INC.</v>
          </cell>
          <cell r="Q1456" t="str">
            <v>ADO4200IAA5DO</v>
          </cell>
          <cell r="AD1456" t="str">
            <v>ZOR</v>
          </cell>
          <cell r="AN1456">
            <v>334</v>
          </cell>
          <cell r="AP1456">
            <v>44</v>
          </cell>
        </row>
        <row r="1457">
          <cell r="O1457" t="str">
            <v>GATEWAY / EMACHINES INC.</v>
          </cell>
          <cell r="Q1457" t="str">
            <v>ADO4200IAA5DO</v>
          </cell>
          <cell r="AD1457" t="str">
            <v>ZOR</v>
          </cell>
          <cell r="AN1457">
            <v>344</v>
          </cell>
          <cell r="AP1457">
            <v>44</v>
          </cell>
        </row>
        <row r="1458">
          <cell r="O1458" t="str">
            <v>GATEWAY / EMACHINES INC.</v>
          </cell>
          <cell r="Q1458" t="str">
            <v>ADH3800IAA4DE</v>
          </cell>
          <cell r="AD1458" t="str">
            <v>ZOR</v>
          </cell>
          <cell r="AN1458">
            <v>5280</v>
          </cell>
          <cell r="AP1458">
            <v>26</v>
          </cell>
        </row>
        <row r="1459">
          <cell r="O1459" t="str">
            <v>GATEWAY / EMACHINES INC.</v>
          </cell>
          <cell r="Q1459" t="str">
            <v>ADH3800IAA4DE</v>
          </cell>
          <cell r="AD1459" t="str">
            <v>ZOR</v>
          </cell>
          <cell r="AN1459">
            <v>1260</v>
          </cell>
          <cell r="AP1459">
            <v>26</v>
          </cell>
        </row>
        <row r="1460">
          <cell r="O1460" t="str">
            <v>GATEWAY / EMACHINES INC.</v>
          </cell>
          <cell r="Q1460" t="str">
            <v>ADH3800IAA4DE</v>
          </cell>
          <cell r="AD1460" t="str">
            <v>ZOR</v>
          </cell>
          <cell r="AN1460">
            <v>1344</v>
          </cell>
          <cell r="AP1460">
            <v>26</v>
          </cell>
        </row>
        <row r="1461">
          <cell r="O1461" t="str">
            <v>GATEWAY / EMACHINES INC.</v>
          </cell>
          <cell r="Q1461" t="str">
            <v>ADH3800IAA4DE</v>
          </cell>
          <cell r="AD1461" t="str">
            <v>ZOR</v>
          </cell>
          <cell r="AN1461">
            <v>6</v>
          </cell>
          <cell r="AP1461">
            <v>26</v>
          </cell>
        </row>
        <row r="1462">
          <cell r="O1462" t="str">
            <v>GATEWAY / EMACHINES INC.</v>
          </cell>
          <cell r="Q1462" t="str">
            <v>ADH3800IAA4DE</v>
          </cell>
          <cell r="AD1462" t="str">
            <v>ZOR</v>
          </cell>
          <cell r="AN1462">
            <v>100</v>
          </cell>
          <cell r="AP1462">
            <v>26</v>
          </cell>
        </row>
        <row r="1463">
          <cell r="O1463" t="str">
            <v>GATEWAY / EMACHINES INC.</v>
          </cell>
          <cell r="Q1463" t="str">
            <v>ADH3800IAA4DE</v>
          </cell>
          <cell r="AD1463" t="str">
            <v>ZOR</v>
          </cell>
          <cell r="AN1463">
            <v>1168</v>
          </cell>
          <cell r="AP1463">
            <v>26</v>
          </cell>
        </row>
        <row r="1464">
          <cell r="O1464" t="str">
            <v>GATEWAY / EMACHINES INC.</v>
          </cell>
          <cell r="Q1464" t="str">
            <v>ADH3800IAA4DE</v>
          </cell>
          <cell r="AD1464" t="str">
            <v>ZOR</v>
          </cell>
          <cell r="AN1464">
            <v>832</v>
          </cell>
          <cell r="AP1464">
            <v>26</v>
          </cell>
        </row>
        <row r="1465">
          <cell r="O1465" t="str">
            <v>GATEWAY / EMACHINES INC.</v>
          </cell>
          <cell r="Q1465" t="str">
            <v>ADO5000IAA5DO</v>
          </cell>
          <cell r="AD1465" t="str">
            <v>ZOR</v>
          </cell>
          <cell r="AN1465">
            <v>100</v>
          </cell>
          <cell r="AP1465">
            <v>67</v>
          </cell>
        </row>
        <row r="1466">
          <cell r="O1466" t="str">
            <v>GATEWAY / EMACHINES INC.</v>
          </cell>
          <cell r="Q1466" t="str">
            <v>ADO5000IAA5DO</v>
          </cell>
          <cell r="AD1466" t="str">
            <v>ZOR</v>
          </cell>
          <cell r="AN1466">
            <v>2090</v>
          </cell>
          <cell r="AP1466">
            <v>67</v>
          </cell>
        </row>
        <row r="1467">
          <cell r="O1467" t="str">
            <v>GATEWAY / EMACHINES INC.</v>
          </cell>
          <cell r="Q1467" t="str">
            <v>ADO5000IAA5DO</v>
          </cell>
          <cell r="AD1467" t="str">
            <v>ZOR</v>
          </cell>
          <cell r="AN1467">
            <v>1454</v>
          </cell>
          <cell r="AP1467">
            <v>67</v>
          </cell>
        </row>
        <row r="1468">
          <cell r="O1468" t="str">
            <v>GATEWAY / EMACHINES INC.</v>
          </cell>
          <cell r="Q1468" t="str">
            <v>ADO5000IAA5DO</v>
          </cell>
          <cell r="AD1468" t="str">
            <v>ZOR</v>
          </cell>
          <cell r="AN1468">
            <v>730</v>
          </cell>
          <cell r="AP1468">
            <v>67</v>
          </cell>
        </row>
        <row r="1469">
          <cell r="O1469" t="str">
            <v>GATEWAY / EMACHINES INC.</v>
          </cell>
          <cell r="Q1469" t="str">
            <v>ADO5000IAA5DO</v>
          </cell>
          <cell r="AD1469" t="str">
            <v>ZOR</v>
          </cell>
          <cell r="AN1469">
            <v>2184</v>
          </cell>
          <cell r="AP1469">
            <v>67</v>
          </cell>
        </row>
        <row r="1470">
          <cell r="O1470" t="str">
            <v>GATEWAY / EMACHINES INC.</v>
          </cell>
          <cell r="Q1470" t="str">
            <v>ADO5000IAA5DO</v>
          </cell>
          <cell r="AD1470" t="str">
            <v>ZOR</v>
          </cell>
          <cell r="AN1470">
            <v>1450</v>
          </cell>
          <cell r="AP1470">
            <v>67</v>
          </cell>
        </row>
        <row r="1471">
          <cell r="O1471" t="str">
            <v>GATEWAY / EMACHINES INC.</v>
          </cell>
          <cell r="Q1471" t="str">
            <v>ADO5000IAA5DO</v>
          </cell>
          <cell r="AD1471" t="str">
            <v>ZOR</v>
          </cell>
          <cell r="AN1471">
            <v>1458</v>
          </cell>
          <cell r="AP1471">
            <v>67</v>
          </cell>
        </row>
        <row r="1472">
          <cell r="O1472" t="str">
            <v>GATEWAY / EMACHINES INC.</v>
          </cell>
          <cell r="Q1472" t="str">
            <v>ADO5000IAA5DO</v>
          </cell>
          <cell r="AD1472" t="str">
            <v>ZOR</v>
          </cell>
          <cell r="AN1472">
            <v>1444</v>
          </cell>
          <cell r="AP1472">
            <v>67</v>
          </cell>
        </row>
        <row r="1473">
          <cell r="O1473" t="str">
            <v>GATEWAY / EMACHINES INC.</v>
          </cell>
          <cell r="Q1473" t="str">
            <v>ADO5000IAA5DO</v>
          </cell>
          <cell r="AD1473" t="str">
            <v>ZOR</v>
          </cell>
          <cell r="AN1473">
            <v>730</v>
          </cell>
          <cell r="AP1473">
            <v>67</v>
          </cell>
        </row>
        <row r="1474">
          <cell r="O1474" t="str">
            <v>GATEWAY / EMACHINES INC.</v>
          </cell>
          <cell r="Q1474" t="str">
            <v>ADO5000IAA5DO</v>
          </cell>
          <cell r="AD1474" t="str">
            <v>ZOR</v>
          </cell>
          <cell r="AN1474">
            <v>740</v>
          </cell>
          <cell r="AP1474">
            <v>67</v>
          </cell>
        </row>
        <row r="1475">
          <cell r="O1475" t="str">
            <v>GATEWAY / EMACHINES INC.</v>
          </cell>
          <cell r="Q1475" t="str">
            <v>ADA5000IAA5CU</v>
          </cell>
          <cell r="AD1475" t="str">
            <v>RE</v>
          </cell>
          <cell r="AN1475">
            <v>-1</v>
          </cell>
          <cell r="AP1475">
            <v>67</v>
          </cell>
        </row>
        <row r="1476">
          <cell r="O1476" t="str">
            <v>GATEWAY / EMACHINES INC.</v>
          </cell>
          <cell r="Q1476" t="str">
            <v>ADA5000IAA5CU</v>
          </cell>
          <cell r="AD1476" t="str">
            <v>RE</v>
          </cell>
          <cell r="AN1476">
            <v>-1</v>
          </cell>
          <cell r="AP1476">
            <v>67</v>
          </cell>
        </row>
        <row r="1477">
          <cell r="O1477" t="str">
            <v>GATEWAY / EMACHINES INC.</v>
          </cell>
          <cell r="Q1477" t="str">
            <v>ADA4600IAA5CU</v>
          </cell>
          <cell r="AD1477" t="str">
            <v>RE</v>
          </cell>
          <cell r="AN1477">
            <v>-2</v>
          </cell>
          <cell r="AP1477">
            <v>59</v>
          </cell>
        </row>
        <row r="1478">
          <cell r="O1478" t="str">
            <v>GATEWAY / EMACHINES INC.</v>
          </cell>
          <cell r="Q1478" t="str">
            <v>ADA4600IAA5CU</v>
          </cell>
          <cell r="AD1478" t="str">
            <v>RE</v>
          </cell>
          <cell r="AN1478">
            <v>-1</v>
          </cell>
          <cell r="AP1478">
            <v>59</v>
          </cell>
        </row>
        <row r="1479">
          <cell r="O1479" t="str">
            <v>GATEWAY / EMACHINES INC.</v>
          </cell>
          <cell r="Q1479" t="str">
            <v>ADA4600IAA5CU</v>
          </cell>
          <cell r="AD1479" t="str">
            <v>RE</v>
          </cell>
          <cell r="AN1479">
            <v>-2</v>
          </cell>
          <cell r="AP1479">
            <v>59</v>
          </cell>
        </row>
        <row r="1480">
          <cell r="O1480" t="str">
            <v>GATEWAY / EMACHINES INC.</v>
          </cell>
          <cell r="Q1480" t="str">
            <v>ADO4400IAA5DD</v>
          </cell>
          <cell r="AD1480" t="str">
            <v>RE</v>
          </cell>
          <cell r="AN1480">
            <v>-1</v>
          </cell>
          <cell r="AP1480">
            <v>52</v>
          </cell>
        </row>
        <row r="1481">
          <cell r="O1481" t="str">
            <v>GATEWAY / EMACHINES INC.</v>
          </cell>
          <cell r="Q1481" t="str">
            <v>ADO5000IAA5DD</v>
          </cell>
          <cell r="AD1481" t="str">
            <v>RE</v>
          </cell>
          <cell r="AN1481">
            <v>-2</v>
          </cell>
          <cell r="AP1481">
            <v>67</v>
          </cell>
        </row>
        <row r="1482">
          <cell r="O1482" t="str">
            <v>GATEWAY / EMACHINES INC.</v>
          </cell>
          <cell r="Q1482" t="str">
            <v>ADO5000IAA5DD</v>
          </cell>
          <cell r="AD1482" t="str">
            <v>RE</v>
          </cell>
          <cell r="AN1482">
            <v>-1</v>
          </cell>
          <cell r="AP1482">
            <v>67</v>
          </cell>
        </row>
        <row r="1483">
          <cell r="O1483" t="str">
            <v>GATEWAY / EMACHINES INC.</v>
          </cell>
          <cell r="Q1483" t="str">
            <v>ADO4000IAA5DD</v>
          </cell>
          <cell r="AD1483" t="str">
            <v>RE</v>
          </cell>
          <cell r="AN1483">
            <v>-8</v>
          </cell>
          <cell r="AP1483">
            <v>44</v>
          </cell>
        </row>
        <row r="1484">
          <cell r="O1484" t="str">
            <v>GATEWAY / EMACHINES INC.</v>
          </cell>
          <cell r="Q1484" t="str">
            <v>ADH3800IAA4DE</v>
          </cell>
          <cell r="AD1484" t="str">
            <v>ZOR</v>
          </cell>
          <cell r="AN1484">
            <v>5374</v>
          </cell>
          <cell r="AP1484">
            <v>26</v>
          </cell>
        </row>
        <row r="1485">
          <cell r="O1485" t="str">
            <v>GATEWAY / EMACHINES INC.</v>
          </cell>
          <cell r="Q1485" t="str">
            <v>ADH3800IAA4DE</v>
          </cell>
          <cell r="AD1485" t="str">
            <v>ZOR</v>
          </cell>
          <cell r="AN1485">
            <v>3674</v>
          </cell>
          <cell r="AP1485">
            <v>26</v>
          </cell>
        </row>
        <row r="1486">
          <cell r="O1486" t="str">
            <v>GATEWAY / EMACHINES INC.</v>
          </cell>
          <cell r="Q1486" t="str">
            <v>ADH3800IAA4DE</v>
          </cell>
          <cell r="AD1486" t="str">
            <v>ZOR</v>
          </cell>
          <cell r="AN1486">
            <v>20</v>
          </cell>
          <cell r="AP1486">
            <v>26</v>
          </cell>
        </row>
        <row r="1487">
          <cell r="O1487" t="str">
            <v>GATEWAY / EMACHINES INC.</v>
          </cell>
          <cell r="Q1487" t="str">
            <v>ADO5000IAA5DO</v>
          </cell>
          <cell r="AD1487" t="str">
            <v>RE</v>
          </cell>
          <cell r="AN1487">
            <v>-1</v>
          </cell>
          <cell r="AP1487">
            <v>67</v>
          </cell>
        </row>
        <row r="1488">
          <cell r="O1488" t="str">
            <v>GATEWAY / EMACHINES INC.</v>
          </cell>
          <cell r="Q1488" t="str">
            <v>ADO4200IAA5DO</v>
          </cell>
          <cell r="AD1488" t="str">
            <v>ZOR</v>
          </cell>
          <cell r="AN1488">
            <v>4894</v>
          </cell>
          <cell r="AP1488">
            <v>44</v>
          </cell>
        </row>
        <row r="1489">
          <cell r="O1489" t="str">
            <v>GATEWAY / EMACHINES INC.</v>
          </cell>
          <cell r="Q1489" t="str">
            <v>ADO4200IAA5DO</v>
          </cell>
          <cell r="AD1489" t="str">
            <v>ZOR</v>
          </cell>
          <cell r="AN1489">
            <v>100</v>
          </cell>
          <cell r="AP1489">
            <v>44</v>
          </cell>
        </row>
        <row r="1490">
          <cell r="O1490" t="str">
            <v>GATEWAY / EMACHINES INC.</v>
          </cell>
          <cell r="Q1490" t="str">
            <v>ADO5000IAA5DD</v>
          </cell>
          <cell r="AD1490" t="str">
            <v>ZOR</v>
          </cell>
          <cell r="AN1490">
            <v>22</v>
          </cell>
          <cell r="AP1490">
            <v>67</v>
          </cell>
        </row>
        <row r="1491">
          <cell r="O1491" t="str">
            <v>GATEWAY / EMACHINES INC.</v>
          </cell>
          <cell r="Q1491" t="str">
            <v>ADO5000IAA5DO</v>
          </cell>
          <cell r="AD1491" t="str">
            <v>ZOR</v>
          </cell>
          <cell r="AN1491">
            <v>5824</v>
          </cell>
          <cell r="AP1491">
            <v>67</v>
          </cell>
        </row>
        <row r="1492">
          <cell r="O1492" t="str">
            <v>GATEWAY / EMACHINES INC.</v>
          </cell>
          <cell r="Q1492" t="str">
            <v>ADO5000IAA5DO</v>
          </cell>
          <cell r="AD1492" t="str">
            <v>ZOR</v>
          </cell>
          <cell r="AN1492">
            <v>930</v>
          </cell>
          <cell r="AP1492">
            <v>67</v>
          </cell>
        </row>
        <row r="1493">
          <cell r="O1493" t="str">
            <v>GATEWAY / EMACHINES INC.</v>
          </cell>
          <cell r="Q1493" t="str">
            <v>ADO5000IAA5DO</v>
          </cell>
          <cell r="AD1493" t="str">
            <v>ZOR</v>
          </cell>
          <cell r="AN1493">
            <v>412</v>
          </cell>
          <cell r="AP1493">
            <v>67</v>
          </cell>
        </row>
        <row r="1494">
          <cell r="O1494" t="str">
            <v>GATEWAY / EMACHINES INC.</v>
          </cell>
          <cell r="Q1494" t="str">
            <v>ADO5000IAA5DO</v>
          </cell>
          <cell r="AD1494" t="str">
            <v>ZOR</v>
          </cell>
          <cell r="AN1494">
            <v>352</v>
          </cell>
          <cell r="AP1494">
            <v>67</v>
          </cell>
        </row>
        <row r="1495">
          <cell r="O1495" t="str">
            <v>GATEWAY / EMACHINES INC.</v>
          </cell>
          <cell r="Q1495" t="str">
            <v>ADO5000IAA5DO</v>
          </cell>
          <cell r="AD1495" t="str">
            <v>ZOR</v>
          </cell>
          <cell r="AN1495">
            <v>1216</v>
          </cell>
          <cell r="AP1495">
            <v>67</v>
          </cell>
        </row>
        <row r="1496">
          <cell r="O1496" t="str">
            <v>GATEWAY / EMACHINES INC.</v>
          </cell>
          <cell r="Q1496" t="str">
            <v>ADO5000IAA5DO</v>
          </cell>
          <cell r="AD1496" t="str">
            <v>ZPCR</v>
          </cell>
          <cell r="AN1496">
            <v>0</v>
          </cell>
          <cell r="AP1496">
            <v>2</v>
          </cell>
        </row>
        <row r="1497">
          <cell r="O1497" t="str">
            <v>GATEWAY / EMACHINES INC.</v>
          </cell>
          <cell r="Q1497" t="str">
            <v>SDH1200IAA4DE</v>
          </cell>
          <cell r="AD1497" t="str">
            <v>ZOR</v>
          </cell>
          <cell r="AN1497">
            <v>2014</v>
          </cell>
          <cell r="AP1497">
            <v>21</v>
          </cell>
        </row>
        <row r="1498">
          <cell r="O1498" t="str">
            <v>GATEWAY / EMACHINES INC.</v>
          </cell>
          <cell r="Q1498" t="str">
            <v>SDH1200IAA4DE</v>
          </cell>
          <cell r="AD1498" t="str">
            <v>ZOR</v>
          </cell>
          <cell r="AN1498">
            <v>1350</v>
          </cell>
          <cell r="AP1498">
            <v>21</v>
          </cell>
        </row>
        <row r="1499">
          <cell r="O1499" t="str">
            <v>GATEWAY / EMACHINES INC.</v>
          </cell>
          <cell r="Q1499" t="str">
            <v>SDH1200IAA4DE</v>
          </cell>
          <cell r="AD1499" t="str">
            <v>ZOR</v>
          </cell>
          <cell r="AN1499">
            <v>2688</v>
          </cell>
          <cell r="AP1499">
            <v>21</v>
          </cell>
        </row>
        <row r="1500">
          <cell r="O1500" t="str">
            <v>GATEWAY / EMACHINES INC.</v>
          </cell>
          <cell r="Q1500" t="str">
            <v>SDH1200IAA4DE</v>
          </cell>
          <cell r="AD1500" t="str">
            <v>ZOR</v>
          </cell>
          <cell r="AN1500">
            <v>3360</v>
          </cell>
          <cell r="AP1500">
            <v>21</v>
          </cell>
        </row>
        <row r="1501">
          <cell r="O1501" t="str">
            <v>GATEWAY / EMACHINES INC.</v>
          </cell>
          <cell r="Q1501" t="str">
            <v>SDH1200IAA4DE</v>
          </cell>
          <cell r="AD1501" t="str">
            <v>ZOR</v>
          </cell>
          <cell r="AN1501">
            <v>1340</v>
          </cell>
          <cell r="AP1501">
            <v>21</v>
          </cell>
        </row>
        <row r="1502">
          <cell r="O1502" t="str">
            <v>GATEWAY / EMACHINES INC.</v>
          </cell>
          <cell r="Q1502" t="str">
            <v>SDH1200IAA4DE</v>
          </cell>
          <cell r="AD1502" t="str">
            <v>ZOR</v>
          </cell>
          <cell r="AN1502">
            <v>1346</v>
          </cell>
          <cell r="AP1502">
            <v>21</v>
          </cell>
        </row>
        <row r="1503">
          <cell r="O1503" t="str">
            <v>GATEWAY / EMACHINES INC.</v>
          </cell>
          <cell r="Q1503" t="str">
            <v>SDH1200IAA4DE</v>
          </cell>
          <cell r="AD1503" t="str">
            <v>ZOR</v>
          </cell>
          <cell r="AN1503">
            <v>670</v>
          </cell>
          <cell r="AP1503">
            <v>21</v>
          </cell>
        </row>
        <row r="1504">
          <cell r="O1504" t="str">
            <v>GATEWAY / EMACHINES INC.</v>
          </cell>
          <cell r="Q1504" t="str">
            <v>SDH1200IAA4DE</v>
          </cell>
          <cell r="AD1504" t="str">
            <v>ZOR</v>
          </cell>
          <cell r="AN1504">
            <v>3356</v>
          </cell>
          <cell r="AP1504">
            <v>21</v>
          </cell>
        </row>
        <row r="1505">
          <cell r="O1505" t="str">
            <v>GATEWAY / EMACHINES INC.</v>
          </cell>
          <cell r="Q1505" t="str">
            <v>SDH1200IAA4DE</v>
          </cell>
          <cell r="AD1505" t="str">
            <v>ZOR</v>
          </cell>
          <cell r="AN1505">
            <v>2020</v>
          </cell>
          <cell r="AP1505">
            <v>21</v>
          </cell>
        </row>
        <row r="1506">
          <cell r="O1506" t="str">
            <v>GATEWAY / EMACHINES INC.</v>
          </cell>
          <cell r="Q1506" t="str">
            <v>SDH1200IAA4DE</v>
          </cell>
          <cell r="AD1506" t="str">
            <v>ZOR</v>
          </cell>
          <cell r="AN1506">
            <v>1342</v>
          </cell>
          <cell r="AP1506">
            <v>21</v>
          </cell>
        </row>
        <row r="1507">
          <cell r="O1507" t="str">
            <v>GATEWAY / EMACHINES INC.</v>
          </cell>
          <cell r="Q1507" t="str">
            <v>SDH1200IAA4DE</v>
          </cell>
          <cell r="AD1507" t="str">
            <v>ZOR</v>
          </cell>
          <cell r="AN1507">
            <v>2690</v>
          </cell>
          <cell r="AP1507">
            <v>21</v>
          </cell>
        </row>
        <row r="1508">
          <cell r="O1508" t="str">
            <v>GATEWAY / EMACHINES INC.</v>
          </cell>
          <cell r="Q1508" t="str">
            <v>SDH1200IAA4DE</v>
          </cell>
          <cell r="AD1508" t="str">
            <v>ZOR</v>
          </cell>
          <cell r="AN1508">
            <v>2686</v>
          </cell>
          <cell r="AP1508">
            <v>21</v>
          </cell>
        </row>
        <row r="1509">
          <cell r="O1509" t="str">
            <v>GATEWAY / EMACHINES INC.</v>
          </cell>
          <cell r="Q1509" t="str">
            <v>SDH1200IAA4DE</v>
          </cell>
          <cell r="AD1509" t="str">
            <v>ZOR</v>
          </cell>
          <cell r="AN1509">
            <v>2690</v>
          </cell>
          <cell r="AP1509">
            <v>21</v>
          </cell>
        </row>
        <row r="1510">
          <cell r="O1510" t="str">
            <v>GATEWAY / EMACHINES INC.</v>
          </cell>
          <cell r="Q1510" t="str">
            <v>SDH1200IAA4DE</v>
          </cell>
          <cell r="AD1510" t="str">
            <v>ZOR</v>
          </cell>
          <cell r="AN1510">
            <v>1013</v>
          </cell>
          <cell r="AP1510">
            <v>21</v>
          </cell>
        </row>
        <row r="1511">
          <cell r="O1511" t="str">
            <v>GATEWAY / EMACHINES INC.</v>
          </cell>
          <cell r="Q1511" t="str">
            <v>SDH1200IAA4DE</v>
          </cell>
          <cell r="AD1511" t="str">
            <v>ZOR</v>
          </cell>
          <cell r="AN1511">
            <v>1400</v>
          </cell>
          <cell r="AP1511">
            <v>21</v>
          </cell>
        </row>
        <row r="1512">
          <cell r="O1512" t="str">
            <v>GATEWAY / EMACHINES INC.</v>
          </cell>
          <cell r="Q1512" t="str">
            <v>SDH1200IAA4DE</v>
          </cell>
          <cell r="AD1512" t="str">
            <v>ZOR</v>
          </cell>
          <cell r="AN1512">
            <v>664</v>
          </cell>
          <cell r="AP1512">
            <v>21</v>
          </cell>
        </row>
        <row r="1513">
          <cell r="O1513" t="str">
            <v>GATEWAY / EMACHINES INC.</v>
          </cell>
          <cell r="Q1513" t="str">
            <v>SDH1200IAA4DE</v>
          </cell>
          <cell r="AD1513" t="str">
            <v>ZOR</v>
          </cell>
          <cell r="AN1513">
            <v>829</v>
          </cell>
          <cell r="AP1513">
            <v>21</v>
          </cell>
        </row>
        <row r="1514">
          <cell r="O1514" t="str">
            <v>GATEWAY / EMACHINES INC.</v>
          </cell>
          <cell r="Q1514" t="str">
            <v>SDH1200IAA4DE</v>
          </cell>
          <cell r="AD1514" t="str">
            <v>ZOR</v>
          </cell>
          <cell r="AN1514">
            <v>618</v>
          </cell>
          <cell r="AP1514">
            <v>21</v>
          </cell>
        </row>
        <row r="1515">
          <cell r="O1515" t="str">
            <v>GATEWAY / EMACHINES INC.</v>
          </cell>
          <cell r="Q1515" t="str">
            <v>SDH1200IAA4DE</v>
          </cell>
          <cell r="AD1515" t="str">
            <v>ZOR</v>
          </cell>
          <cell r="AN1515">
            <v>164</v>
          </cell>
          <cell r="AP1515">
            <v>21</v>
          </cell>
        </row>
        <row r="1516">
          <cell r="O1516" t="str">
            <v>GATEWAY / EMACHINES INC.</v>
          </cell>
          <cell r="Q1516" t="str">
            <v>SDH1200IAA4DE</v>
          </cell>
          <cell r="AD1516" t="str">
            <v>ZOR</v>
          </cell>
          <cell r="AN1516">
            <v>291</v>
          </cell>
          <cell r="AP1516">
            <v>21</v>
          </cell>
        </row>
        <row r="1517">
          <cell r="O1517" t="str">
            <v>GATEWAY / EMACHINES INC.</v>
          </cell>
          <cell r="Q1517" t="str">
            <v>SDH1200IAA4DE</v>
          </cell>
          <cell r="AD1517" t="str">
            <v>ZOR</v>
          </cell>
          <cell r="AN1517">
            <v>533</v>
          </cell>
          <cell r="AP1517">
            <v>21</v>
          </cell>
        </row>
        <row r="1518">
          <cell r="O1518" t="str">
            <v>GATEWAY / EMACHINES INC.</v>
          </cell>
          <cell r="Q1518" t="str">
            <v>SDH1200IAA4DE</v>
          </cell>
          <cell r="AD1518" t="str">
            <v>ZOR</v>
          </cell>
          <cell r="AN1518">
            <v>544</v>
          </cell>
          <cell r="AP1518">
            <v>21</v>
          </cell>
        </row>
        <row r="1519">
          <cell r="O1519" t="str">
            <v>GATEWAY / EMACHINES INC.</v>
          </cell>
          <cell r="Q1519" t="str">
            <v>ADO4200IAA5DO</v>
          </cell>
          <cell r="AD1519" t="str">
            <v>ZOR</v>
          </cell>
          <cell r="AN1519">
            <v>3326</v>
          </cell>
          <cell r="AP1519">
            <v>44</v>
          </cell>
        </row>
        <row r="1520">
          <cell r="O1520" t="str">
            <v>GATEWAY / EMACHINES INC.</v>
          </cell>
          <cell r="Q1520" t="str">
            <v>ADO4200IAA5DO</v>
          </cell>
          <cell r="AD1520" t="str">
            <v>ZOR</v>
          </cell>
          <cell r="AN1520">
            <v>4160</v>
          </cell>
          <cell r="AP1520">
            <v>44</v>
          </cell>
        </row>
        <row r="1521">
          <cell r="O1521" t="str">
            <v>GATEWAY / EMACHINES INC.</v>
          </cell>
          <cell r="Q1521" t="str">
            <v>ADO4200IAA5DO</v>
          </cell>
          <cell r="AD1521" t="str">
            <v>ZOR</v>
          </cell>
          <cell r="AN1521">
            <v>2500</v>
          </cell>
          <cell r="AP1521">
            <v>44</v>
          </cell>
        </row>
        <row r="1522">
          <cell r="O1522" t="str">
            <v>GATEWAY / EMACHINES INC.</v>
          </cell>
          <cell r="Q1522" t="str">
            <v>ADO4200IAA5DO</v>
          </cell>
          <cell r="AD1522" t="str">
            <v>ZOR</v>
          </cell>
          <cell r="AN1522">
            <v>217</v>
          </cell>
          <cell r="AP1522">
            <v>44</v>
          </cell>
        </row>
        <row r="1523">
          <cell r="O1523" t="str">
            <v>GATEWAY / EMACHINES INC.</v>
          </cell>
          <cell r="Q1523" t="str">
            <v>ADO4200IAA5DO</v>
          </cell>
          <cell r="AD1523" t="str">
            <v>ZOR</v>
          </cell>
          <cell r="AN1523">
            <v>615</v>
          </cell>
          <cell r="AP1523">
            <v>44</v>
          </cell>
        </row>
        <row r="1524">
          <cell r="O1524" t="str">
            <v>GATEWAY / EMACHINES INC.</v>
          </cell>
          <cell r="Q1524" t="str">
            <v>ADO4200IAA5DO</v>
          </cell>
          <cell r="AD1524" t="str">
            <v>ZOR</v>
          </cell>
          <cell r="AN1524">
            <v>850</v>
          </cell>
          <cell r="AP1524">
            <v>44</v>
          </cell>
        </row>
        <row r="1525">
          <cell r="O1525" t="str">
            <v>GATEWAY / EMACHINES INC.</v>
          </cell>
          <cell r="Q1525" t="str">
            <v>ADO4200IAA5DO</v>
          </cell>
          <cell r="AD1525" t="str">
            <v>ZOR</v>
          </cell>
          <cell r="AN1525">
            <v>410</v>
          </cell>
          <cell r="AP1525">
            <v>44</v>
          </cell>
        </row>
        <row r="1526">
          <cell r="O1526" t="str">
            <v>GATEWAY / EMACHINES INC.</v>
          </cell>
          <cell r="Q1526" t="str">
            <v>ADO4200IAA5DO</v>
          </cell>
          <cell r="AD1526" t="str">
            <v>ZOR</v>
          </cell>
          <cell r="AN1526">
            <v>1296</v>
          </cell>
          <cell r="AP1526">
            <v>44</v>
          </cell>
        </row>
        <row r="1527">
          <cell r="O1527" t="str">
            <v>GATEWAY / EMACHINES INC.</v>
          </cell>
          <cell r="Q1527" t="str">
            <v>ADO4200IAA5DO</v>
          </cell>
          <cell r="AD1527" t="str">
            <v>ZOR</v>
          </cell>
          <cell r="AN1527">
            <v>1202</v>
          </cell>
          <cell r="AP1527">
            <v>44</v>
          </cell>
        </row>
        <row r="1528">
          <cell r="O1528" t="str">
            <v>GATEWAY / EMACHINES INC.</v>
          </cell>
          <cell r="Q1528" t="str">
            <v>ADO4200IAA5DO</v>
          </cell>
          <cell r="AD1528" t="str">
            <v>ZOR</v>
          </cell>
          <cell r="AN1528">
            <v>4</v>
          </cell>
          <cell r="AP1528">
            <v>44</v>
          </cell>
        </row>
        <row r="1529">
          <cell r="O1529" t="str">
            <v>GATEWAY / EMACHINES INC.</v>
          </cell>
          <cell r="Q1529" t="str">
            <v>ADO4200IAA5DO</v>
          </cell>
          <cell r="AD1529" t="str">
            <v>ZOR</v>
          </cell>
          <cell r="AN1529">
            <v>2498</v>
          </cell>
          <cell r="AP1529">
            <v>44</v>
          </cell>
        </row>
        <row r="1530">
          <cell r="O1530" t="str">
            <v>GATEWAY / EMACHINES INC.</v>
          </cell>
          <cell r="Q1530" t="str">
            <v>ADO4200IAA5DO</v>
          </cell>
          <cell r="AD1530" t="str">
            <v>ZOR</v>
          </cell>
          <cell r="AN1530">
            <v>2490</v>
          </cell>
          <cell r="AP1530">
            <v>44</v>
          </cell>
        </row>
        <row r="1531">
          <cell r="O1531" t="str">
            <v>GATEWAY / EMACHINES INC.</v>
          </cell>
          <cell r="Q1531" t="str">
            <v>ADO4200IAA5DO</v>
          </cell>
          <cell r="AD1531" t="str">
            <v>ZOR</v>
          </cell>
          <cell r="AN1531">
            <v>1252</v>
          </cell>
          <cell r="AP1531">
            <v>44</v>
          </cell>
        </row>
        <row r="1532">
          <cell r="O1532" t="str">
            <v>GATEWAY / EMACHINES INC.</v>
          </cell>
          <cell r="Q1532" t="str">
            <v>ADA4600IAA5CU</v>
          </cell>
          <cell r="AD1532" t="str">
            <v>ZOR</v>
          </cell>
          <cell r="AN1532">
            <v>35</v>
          </cell>
          <cell r="AP1532">
            <v>59</v>
          </cell>
        </row>
        <row r="1533">
          <cell r="O1533" t="str">
            <v>GATEWAY / EMACHINES INC.</v>
          </cell>
          <cell r="Q1533" t="str">
            <v>ADA4200IAA5CU</v>
          </cell>
          <cell r="AD1533" t="str">
            <v>ZOR</v>
          </cell>
          <cell r="AN1533">
            <v>25</v>
          </cell>
          <cell r="AP1533">
            <v>44</v>
          </cell>
        </row>
        <row r="1534">
          <cell r="O1534" t="str">
            <v>GATEWAY / EMACHINES INC.</v>
          </cell>
          <cell r="Q1534" t="str">
            <v>SDA3600IAA3CN</v>
          </cell>
          <cell r="AD1534" t="str">
            <v>RE</v>
          </cell>
          <cell r="AN1534">
            <v>-3</v>
          </cell>
          <cell r="AP1534">
            <v>21</v>
          </cell>
        </row>
        <row r="1535">
          <cell r="O1535" t="str">
            <v>GATEWAY / EMACHINES INC.</v>
          </cell>
          <cell r="Q1535" t="str">
            <v>SDA3800IAA3CN</v>
          </cell>
          <cell r="AD1535" t="str">
            <v>RE</v>
          </cell>
          <cell r="AN1535">
            <v>-4</v>
          </cell>
          <cell r="AP1535">
            <v>21</v>
          </cell>
        </row>
        <row r="1536">
          <cell r="O1536" t="str">
            <v>GATEWAY / EMACHINES INC.</v>
          </cell>
          <cell r="Q1536" t="str">
            <v>ADA6000IAA6CZ</v>
          </cell>
          <cell r="AD1536" t="str">
            <v>ZOR</v>
          </cell>
          <cell r="AN1536">
            <v>2820</v>
          </cell>
          <cell r="AP1536">
            <v>104</v>
          </cell>
        </row>
        <row r="1537">
          <cell r="O1537" t="str">
            <v>GATEWAY / EMACHINES INC.</v>
          </cell>
          <cell r="Q1537" t="str">
            <v>ADA6000IAA6CZ</v>
          </cell>
          <cell r="AD1537" t="str">
            <v>ZOR</v>
          </cell>
          <cell r="AN1537">
            <v>100</v>
          </cell>
          <cell r="AP1537">
            <v>104</v>
          </cell>
        </row>
        <row r="1538">
          <cell r="O1538" t="str">
            <v>GATEWAY / EMACHINES INC.</v>
          </cell>
          <cell r="Q1538" t="str">
            <v>ADA6000IAA6CZ</v>
          </cell>
          <cell r="AD1538" t="str">
            <v>ZOR</v>
          </cell>
          <cell r="AN1538">
            <v>2160</v>
          </cell>
          <cell r="AP1538">
            <v>104</v>
          </cell>
        </row>
        <row r="1539">
          <cell r="O1539" t="str">
            <v>GATEWAY / EMACHINES INC.</v>
          </cell>
          <cell r="Q1539" t="str">
            <v>ADA5200IAA6CS</v>
          </cell>
          <cell r="AD1539" t="str">
            <v>RE</v>
          </cell>
          <cell r="AN1539">
            <v>-3</v>
          </cell>
          <cell r="AP1539">
            <v>74</v>
          </cell>
        </row>
        <row r="1540">
          <cell r="O1540" t="str">
            <v>GATEWAY / EMACHINES INC.</v>
          </cell>
          <cell r="Q1540" t="str">
            <v>ADA6000IAA6CZ</v>
          </cell>
          <cell r="AD1540" t="str">
            <v>ZOR</v>
          </cell>
          <cell r="AN1540">
            <v>4370</v>
          </cell>
          <cell r="AP1540">
            <v>104</v>
          </cell>
        </row>
        <row r="1541">
          <cell r="O1541" t="str">
            <v>GATEWAY / EMACHINES INC.</v>
          </cell>
          <cell r="Q1541" t="str">
            <v>ADA6000IAA6CZ</v>
          </cell>
          <cell r="AD1541" t="str">
            <v>ZOR</v>
          </cell>
          <cell r="AN1541">
            <v>1460</v>
          </cell>
          <cell r="AP1541">
            <v>104</v>
          </cell>
        </row>
        <row r="1542">
          <cell r="O1542" t="str">
            <v>GATEWAY / EMACHINES INC.</v>
          </cell>
          <cell r="Q1542" t="str">
            <v>ADA6000IAA6CZ</v>
          </cell>
          <cell r="AD1542" t="str">
            <v>ZOR</v>
          </cell>
          <cell r="AN1542">
            <v>3640</v>
          </cell>
          <cell r="AP1542">
            <v>104</v>
          </cell>
        </row>
        <row r="1543">
          <cell r="O1543" t="str">
            <v>GATEWAY / EMACHINES INC.</v>
          </cell>
          <cell r="Q1543" t="str">
            <v>ADA6000IAA6CZ</v>
          </cell>
          <cell r="AD1543" t="str">
            <v>ZOR</v>
          </cell>
          <cell r="AN1543">
            <v>505</v>
          </cell>
          <cell r="AP1543">
            <v>104</v>
          </cell>
        </row>
        <row r="1544">
          <cell r="O1544" t="str">
            <v>GATEWAY / EMACHINES INC.</v>
          </cell>
          <cell r="Q1544" t="str">
            <v>ADA6000IAA6CZ</v>
          </cell>
          <cell r="AD1544" t="str">
            <v>ZOR</v>
          </cell>
          <cell r="AN1544">
            <v>2190</v>
          </cell>
          <cell r="AP1544">
            <v>104</v>
          </cell>
        </row>
        <row r="1545">
          <cell r="O1545" t="str">
            <v>GATEWAY / EMACHINES INC.</v>
          </cell>
          <cell r="Q1545" t="str">
            <v>ADA6000IAA6CZ</v>
          </cell>
          <cell r="AD1545" t="str">
            <v>ZOR</v>
          </cell>
          <cell r="AN1545">
            <v>770</v>
          </cell>
          <cell r="AP1545">
            <v>104</v>
          </cell>
        </row>
        <row r="1546">
          <cell r="O1546" t="str">
            <v>GATEWAY / EMACHINES INC.</v>
          </cell>
          <cell r="Q1546" t="str">
            <v>ADA6000IAA6CZ</v>
          </cell>
          <cell r="AD1546" t="str">
            <v>ZOR</v>
          </cell>
          <cell r="AN1546">
            <v>210</v>
          </cell>
          <cell r="AP1546">
            <v>104</v>
          </cell>
        </row>
        <row r="1547">
          <cell r="O1547" t="str">
            <v>GATEWAY / EMACHINES INC.</v>
          </cell>
          <cell r="Q1547" t="str">
            <v>ADA5600IAA6CZ</v>
          </cell>
          <cell r="AD1547" t="str">
            <v>RE</v>
          </cell>
          <cell r="AN1547">
            <v>-1</v>
          </cell>
          <cell r="AP1547">
            <v>89</v>
          </cell>
        </row>
        <row r="1548">
          <cell r="O1548" t="str">
            <v>GATEWAY / EMACHINES INC.</v>
          </cell>
          <cell r="Q1548" t="str">
            <v>ADX6000IAA6CZ</v>
          </cell>
          <cell r="AD1548" t="str">
            <v>RE</v>
          </cell>
          <cell r="AN1548">
            <v>-2</v>
          </cell>
          <cell r="AP1548">
            <v>104</v>
          </cell>
        </row>
        <row r="1549">
          <cell r="O1549" t="str">
            <v>GATEWAY / EMACHINES INC.</v>
          </cell>
          <cell r="Q1549" t="str">
            <v>ADA4000IAA4DH</v>
          </cell>
          <cell r="AD1549" t="str">
            <v>ZOR</v>
          </cell>
          <cell r="AN1549">
            <v>100</v>
          </cell>
          <cell r="AP1549">
            <v>33</v>
          </cell>
        </row>
        <row r="1550">
          <cell r="O1550" t="str">
            <v>GATEWAY / EMACHINES INC.</v>
          </cell>
          <cell r="Q1550" t="str">
            <v>ADA4000IAA4DH</v>
          </cell>
          <cell r="AD1550" t="str">
            <v>ZOR</v>
          </cell>
          <cell r="AN1550">
            <v>9890</v>
          </cell>
          <cell r="AP1550">
            <v>33</v>
          </cell>
        </row>
        <row r="1551">
          <cell r="O1551" t="str">
            <v>GATEWAY / EMACHINES INC.</v>
          </cell>
          <cell r="Q1551" t="str">
            <v>ADO3800IAA5CS</v>
          </cell>
          <cell r="AD1551" t="str">
            <v>RE</v>
          </cell>
          <cell r="AN1551">
            <v>-1</v>
          </cell>
          <cell r="AP1551">
            <v>43</v>
          </cell>
        </row>
        <row r="1552">
          <cell r="O1552" t="str">
            <v>GATEWAY / EMACHINES INC.</v>
          </cell>
          <cell r="Q1552" t="str">
            <v>ADX6000IAA6CZ</v>
          </cell>
          <cell r="AD1552" t="str">
            <v>RE</v>
          </cell>
          <cell r="AN1552">
            <v>-3</v>
          </cell>
          <cell r="AP1552">
            <v>104</v>
          </cell>
        </row>
        <row r="1553">
          <cell r="O1553" t="str">
            <v>GATEWAY / EMACHINES INC.</v>
          </cell>
          <cell r="Q1553" t="str">
            <v>ADA3800IAA4CW</v>
          </cell>
          <cell r="AD1553" t="str">
            <v>RE</v>
          </cell>
          <cell r="AN1553">
            <v>-16</v>
          </cell>
          <cell r="AP1553">
            <v>34</v>
          </cell>
        </row>
        <row r="1554">
          <cell r="O1554" t="str">
            <v>GATEWAY / EMACHINES INC.</v>
          </cell>
          <cell r="Q1554" t="str">
            <v>ADA4000IAA4DH</v>
          </cell>
          <cell r="AD1554" t="str">
            <v>ZOR</v>
          </cell>
          <cell r="AN1554">
            <v>830</v>
          </cell>
          <cell r="AP1554">
            <v>33</v>
          </cell>
        </row>
        <row r="1555">
          <cell r="O1555" t="str">
            <v>GATEWAY / EMACHINES INC.</v>
          </cell>
          <cell r="Q1555" t="str">
            <v>ADA4000IAA4DH</v>
          </cell>
          <cell r="AD1555" t="str">
            <v>ZOR</v>
          </cell>
          <cell r="AN1555">
            <v>2498</v>
          </cell>
          <cell r="AP1555">
            <v>33</v>
          </cell>
        </row>
        <row r="1556">
          <cell r="O1556" t="str">
            <v>GATEWAY / EMACHINES INC.</v>
          </cell>
          <cell r="Q1556" t="str">
            <v>ADA4000IAA4DH</v>
          </cell>
          <cell r="AD1556" t="str">
            <v>ZOR</v>
          </cell>
          <cell r="AN1556">
            <v>3328</v>
          </cell>
          <cell r="AP1556">
            <v>33</v>
          </cell>
        </row>
        <row r="1557">
          <cell r="O1557" t="str">
            <v>GATEWAY / EMACHINES INC.</v>
          </cell>
          <cell r="Q1557" t="str">
            <v>ADA4000IAA4DH</v>
          </cell>
          <cell r="AD1557" t="str">
            <v>ZOR</v>
          </cell>
          <cell r="AN1557">
            <v>4159</v>
          </cell>
          <cell r="AP1557">
            <v>33</v>
          </cell>
        </row>
        <row r="1558">
          <cell r="O1558" t="str">
            <v>GATEWAY / EMACHINES INC.</v>
          </cell>
          <cell r="Q1558" t="str">
            <v>ADA4000IAA4DH</v>
          </cell>
          <cell r="AD1558" t="str">
            <v>ZOR</v>
          </cell>
          <cell r="AN1558">
            <v>3328</v>
          </cell>
          <cell r="AP1558">
            <v>33</v>
          </cell>
        </row>
        <row r="1559">
          <cell r="O1559" t="str">
            <v>GATEWAY / EMACHINES INC.</v>
          </cell>
          <cell r="Q1559" t="str">
            <v>ADA4000IAA4DH</v>
          </cell>
          <cell r="AD1559" t="str">
            <v>ZOR</v>
          </cell>
          <cell r="AN1559">
            <v>2101</v>
          </cell>
          <cell r="AP1559">
            <v>33</v>
          </cell>
        </row>
        <row r="1560">
          <cell r="O1560" t="str">
            <v>GATEWAY / EMACHINES INC.</v>
          </cell>
          <cell r="Q1560" t="str">
            <v>ADA4000IAA4DH</v>
          </cell>
          <cell r="AD1560" t="str">
            <v>ZOR</v>
          </cell>
          <cell r="AN1560">
            <v>2060</v>
          </cell>
          <cell r="AP1560">
            <v>33</v>
          </cell>
        </row>
        <row r="1561">
          <cell r="O1561" t="str">
            <v>GATEWAY / EMACHINES INC.</v>
          </cell>
          <cell r="Q1561" t="str">
            <v>ADA4000IAA4DH</v>
          </cell>
          <cell r="AD1561" t="str">
            <v>ZOR</v>
          </cell>
          <cell r="AN1561">
            <v>1660</v>
          </cell>
          <cell r="AP1561">
            <v>33</v>
          </cell>
        </row>
        <row r="1562">
          <cell r="O1562" t="str">
            <v>GATEWAY / EMACHINES INC.</v>
          </cell>
          <cell r="Q1562" t="str">
            <v>ADA4000IAA4DH</v>
          </cell>
          <cell r="AD1562" t="str">
            <v>ZOR</v>
          </cell>
          <cell r="AN1562">
            <v>830</v>
          </cell>
          <cell r="AP1562">
            <v>33</v>
          </cell>
        </row>
        <row r="1563">
          <cell r="O1563" t="str">
            <v>GATEWAY / EMACHINES INC.</v>
          </cell>
          <cell r="Q1563" t="str">
            <v>ADA4000IAA4DH</v>
          </cell>
          <cell r="AD1563" t="str">
            <v>ZOR</v>
          </cell>
          <cell r="AN1563">
            <v>2886</v>
          </cell>
          <cell r="AP1563">
            <v>33</v>
          </cell>
        </row>
        <row r="1564">
          <cell r="O1564" t="str">
            <v>GATEWAY / EMACHINES INC.</v>
          </cell>
          <cell r="Q1564" t="str">
            <v>ADA4000IAA4DH</v>
          </cell>
          <cell r="AD1564" t="str">
            <v>ZOR</v>
          </cell>
          <cell r="AN1564">
            <v>3340</v>
          </cell>
          <cell r="AP1564">
            <v>33</v>
          </cell>
        </row>
        <row r="1565">
          <cell r="O1565" t="str">
            <v>GATEWAY / EMACHINES INC.</v>
          </cell>
          <cell r="Q1565" t="str">
            <v>ADA3700DAA5BN</v>
          </cell>
          <cell r="AD1565" t="str">
            <v>RE</v>
          </cell>
          <cell r="AN1565">
            <v>-8</v>
          </cell>
          <cell r="AP1565">
            <v>88</v>
          </cell>
        </row>
        <row r="1566">
          <cell r="O1566" t="str">
            <v>ZT GROUP</v>
          </cell>
          <cell r="Q1566" t="str">
            <v>ADA4200IAA5CU</v>
          </cell>
          <cell r="AD1566" t="str">
            <v>RE</v>
          </cell>
          <cell r="AN1566">
            <v>-3</v>
          </cell>
          <cell r="AP1566">
            <v>95</v>
          </cell>
        </row>
        <row r="1567">
          <cell r="O1567" t="str">
            <v>ZT GROUP</v>
          </cell>
          <cell r="Q1567" t="str">
            <v>ADO4200IAA5CU</v>
          </cell>
          <cell r="AD1567" t="str">
            <v>RE</v>
          </cell>
          <cell r="AN1567">
            <v>-1</v>
          </cell>
          <cell r="AP1567">
            <v>95</v>
          </cell>
        </row>
        <row r="1568">
          <cell r="O1568" t="str">
            <v>ZT GROUP</v>
          </cell>
          <cell r="Q1568" t="str">
            <v>ADA3200AEP4AX</v>
          </cell>
          <cell r="AD1568" t="str">
            <v>RE</v>
          </cell>
          <cell r="AN1568">
            <v>-1</v>
          </cell>
          <cell r="AP1568">
            <v>137</v>
          </cell>
        </row>
        <row r="1569">
          <cell r="O1569" t="str">
            <v>Not assigned</v>
          </cell>
          <cell r="Q1569" t="str">
            <v>HD9500WCJ4BGD</v>
          </cell>
          <cell r="AD1569" t="str">
            <v>ZSAM</v>
          </cell>
          <cell r="AN1569">
            <v>4</v>
          </cell>
          <cell r="AP1569">
            <v>0</v>
          </cell>
        </row>
        <row r="1570">
          <cell r="O1570" t="str">
            <v>Not assigned</v>
          </cell>
          <cell r="Q1570" t="str">
            <v>HD9500WCJ4BGD</v>
          </cell>
          <cell r="AD1570" t="str">
            <v>ZSAM</v>
          </cell>
          <cell r="AN1570">
            <v>140</v>
          </cell>
          <cell r="AP1570">
            <v>0</v>
          </cell>
        </row>
        <row r="1571">
          <cell r="O1571" t="str">
            <v>Not assigned</v>
          </cell>
          <cell r="Q1571" t="str">
            <v>HD9500WCJ4BGD</v>
          </cell>
          <cell r="AD1571" t="str">
            <v>ZSAM</v>
          </cell>
          <cell r="AN1571">
            <v>4</v>
          </cell>
          <cell r="AP1571">
            <v>0</v>
          </cell>
        </row>
        <row r="1572">
          <cell r="O1572" t="str">
            <v>Not assigned</v>
          </cell>
          <cell r="Q1572" t="str">
            <v>HD9500WCJ4BGD</v>
          </cell>
          <cell r="AD1572" t="str">
            <v>ZSAM</v>
          </cell>
          <cell r="AN1572">
            <v>1</v>
          </cell>
          <cell r="AP1572">
            <v>0</v>
          </cell>
        </row>
        <row r="1573">
          <cell r="O1573" t="str">
            <v>Not assigned</v>
          </cell>
          <cell r="Q1573" t="str">
            <v>HD9500WCJ4BGD</v>
          </cell>
          <cell r="AD1573" t="str">
            <v>ZSAM</v>
          </cell>
          <cell r="AN1573">
            <v>2</v>
          </cell>
          <cell r="AP1573">
            <v>0</v>
          </cell>
        </row>
        <row r="1574">
          <cell r="O1574" t="str">
            <v>Not assigned</v>
          </cell>
          <cell r="Q1574" t="str">
            <v>HD9500WCJ4BGD</v>
          </cell>
          <cell r="AD1574" t="str">
            <v>ZSAM</v>
          </cell>
          <cell r="AN1574">
            <v>2</v>
          </cell>
          <cell r="AP1574">
            <v>0</v>
          </cell>
        </row>
        <row r="1575">
          <cell r="O1575" t="str">
            <v>Not assigned</v>
          </cell>
          <cell r="Q1575" t="str">
            <v>HD9500WCJ4BGD</v>
          </cell>
          <cell r="AD1575" t="str">
            <v>ZSAM</v>
          </cell>
          <cell r="AN1575">
            <v>1</v>
          </cell>
          <cell r="AP1575">
            <v>0</v>
          </cell>
        </row>
        <row r="1576">
          <cell r="O1576" t="str">
            <v>Not assigned</v>
          </cell>
          <cell r="Q1576" t="str">
            <v>HD9500WCGDBOX</v>
          </cell>
          <cell r="AD1576" t="str">
            <v>ZSAM</v>
          </cell>
          <cell r="AN1576">
            <v>40</v>
          </cell>
          <cell r="AP1576">
            <v>0</v>
          </cell>
        </row>
        <row r="1577">
          <cell r="O1577" t="str">
            <v>Not assigned</v>
          </cell>
          <cell r="Q1577" t="str">
            <v>HD9500WCGDBOX</v>
          </cell>
          <cell r="AD1577" t="str">
            <v>ZSAM</v>
          </cell>
          <cell r="AN1577">
            <v>2</v>
          </cell>
          <cell r="AP1577">
            <v>0</v>
          </cell>
        </row>
        <row r="1578">
          <cell r="O1578" t="str">
            <v>Not assigned</v>
          </cell>
          <cell r="Q1578" t="str">
            <v>HD9600WCJ4BGD</v>
          </cell>
          <cell r="AD1578" t="str">
            <v>ZSAM</v>
          </cell>
          <cell r="AN1578">
            <v>3</v>
          </cell>
          <cell r="AP1578">
            <v>0</v>
          </cell>
        </row>
        <row r="1579">
          <cell r="O1579" t="str">
            <v>Not assigned</v>
          </cell>
          <cell r="Q1579" t="str">
            <v>HD9600WCJ4BGD</v>
          </cell>
          <cell r="AD1579" t="str">
            <v>ZSAM</v>
          </cell>
          <cell r="AN1579">
            <v>3</v>
          </cell>
          <cell r="AP1579">
            <v>0</v>
          </cell>
        </row>
        <row r="1580">
          <cell r="O1580" t="str">
            <v>Not assigned</v>
          </cell>
          <cell r="Q1580" t="str">
            <v>HD9600WCJ4BGD</v>
          </cell>
          <cell r="AD1580" t="str">
            <v>ZSAM</v>
          </cell>
          <cell r="AN1580">
            <v>8</v>
          </cell>
          <cell r="AP1580">
            <v>0</v>
          </cell>
        </row>
        <row r="1581">
          <cell r="O1581" t="str">
            <v>Not assigned</v>
          </cell>
          <cell r="Q1581" t="str">
            <v>HD9600WCJ4BGD</v>
          </cell>
          <cell r="AD1581" t="str">
            <v>ZSAM</v>
          </cell>
          <cell r="AN1581">
            <v>6</v>
          </cell>
          <cell r="AP1581">
            <v>0</v>
          </cell>
        </row>
        <row r="1582">
          <cell r="O1582" t="str">
            <v>Not assigned</v>
          </cell>
          <cell r="Q1582" t="str">
            <v>HD9600WCJ4BGD</v>
          </cell>
          <cell r="AD1582" t="str">
            <v>ZSAM</v>
          </cell>
          <cell r="AN1582">
            <v>1</v>
          </cell>
          <cell r="AP1582">
            <v>0</v>
          </cell>
        </row>
        <row r="1583">
          <cell r="O1583" t="str">
            <v>Not assigned</v>
          </cell>
          <cell r="Q1583" t="str">
            <v>HD9600WCJ4BGD</v>
          </cell>
          <cell r="AD1583" t="str">
            <v>ZSAM</v>
          </cell>
          <cell r="AN1583">
            <v>1</v>
          </cell>
          <cell r="AP1583">
            <v>0</v>
          </cell>
        </row>
        <row r="1584">
          <cell r="O1584" t="str">
            <v>Not assigned</v>
          </cell>
          <cell r="Q1584" t="str">
            <v>HD9600WCJ4BGD</v>
          </cell>
          <cell r="AD1584" t="str">
            <v>ZSAM</v>
          </cell>
          <cell r="AN1584">
            <v>4</v>
          </cell>
          <cell r="AP1584">
            <v>0</v>
          </cell>
        </row>
        <row r="1585">
          <cell r="O1585" t="str">
            <v>Not assigned</v>
          </cell>
          <cell r="Q1585" t="str">
            <v>HD9600WCJ4BGD</v>
          </cell>
          <cell r="AD1585" t="str">
            <v>ZSAM</v>
          </cell>
          <cell r="AN1585">
            <v>2</v>
          </cell>
          <cell r="AP1585">
            <v>0</v>
          </cell>
        </row>
        <row r="1586">
          <cell r="O1586" t="str">
            <v>Not assigned</v>
          </cell>
          <cell r="Q1586" t="str">
            <v>HD9600WCJ4BGD</v>
          </cell>
          <cell r="AD1586" t="str">
            <v>ZSAM</v>
          </cell>
          <cell r="AN1586">
            <v>4</v>
          </cell>
          <cell r="AP1586">
            <v>0</v>
          </cell>
        </row>
        <row r="1587">
          <cell r="O1587" t="str">
            <v>Not assigned</v>
          </cell>
          <cell r="Q1587" t="str">
            <v>HD960ZWCJ4BGD</v>
          </cell>
          <cell r="AD1587" t="str">
            <v>ZSAM</v>
          </cell>
          <cell r="AN1587">
            <v>20</v>
          </cell>
          <cell r="AP1587">
            <v>0</v>
          </cell>
        </row>
        <row r="1588">
          <cell r="O1588" t="str">
            <v>Not assigned</v>
          </cell>
          <cell r="Q1588" t="str">
            <v>HD960ZWCJ4BGD</v>
          </cell>
          <cell r="AD1588" t="str">
            <v>ZSAM</v>
          </cell>
          <cell r="AN1588">
            <v>300</v>
          </cell>
          <cell r="AP1588">
            <v>0</v>
          </cell>
        </row>
        <row r="1589">
          <cell r="O1589" t="str">
            <v>Not assigned</v>
          </cell>
          <cell r="Q1589" t="str">
            <v>ADH2300IAA5DD</v>
          </cell>
          <cell r="AD1589" t="str">
            <v>ZSAM</v>
          </cell>
          <cell r="AN1589">
            <v>2</v>
          </cell>
          <cell r="AP1589">
            <v>0</v>
          </cell>
        </row>
        <row r="1590">
          <cell r="O1590" t="str">
            <v>Not assigned</v>
          </cell>
          <cell r="Q1590" t="str">
            <v>ADO5200IAA5DO</v>
          </cell>
          <cell r="AD1590" t="str">
            <v>ZSAM</v>
          </cell>
          <cell r="AN1590">
            <v>120</v>
          </cell>
          <cell r="AP1590">
            <v>0</v>
          </cell>
        </row>
        <row r="1591">
          <cell r="O1591" t="str">
            <v>Not assigned</v>
          </cell>
          <cell r="Q1591" t="str">
            <v>ADO5200IAA5DO</v>
          </cell>
          <cell r="AD1591" t="str">
            <v>ZSAM</v>
          </cell>
          <cell r="AN1591">
            <v>6</v>
          </cell>
          <cell r="AP1591">
            <v>0</v>
          </cell>
        </row>
        <row r="1592">
          <cell r="O1592" t="str">
            <v>Not assigned</v>
          </cell>
          <cell r="Q1592" t="str">
            <v>ADO5200IAA5DO</v>
          </cell>
          <cell r="AD1592" t="str">
            <v>ZSAM</v>
          </cell>
          <cell r="AN1592">
            <v>4</v>
          </cell>
          <cell r="AP1592">
            <v>0</v>
          </cell>
        </row>
        <row r="1593">
          <cell r="O1593" t="str">
            <v>Not assigned</v>
          </cell>
          <cell r="Q1593" t="str">
            <v>ADH2350IAA5DO</v>
          </cell>
          <cell r="AD1593" t="str">
            <v>ZSAM</v>
          </cell>
          <cell r="AN1593">
            <v>1</v>
          </cell>
          <cell r="AP1593">
            <v>0</v>
          </cell>
        </row>
        <row r="1594">
          <cell r="O1594" t="str">
            <v>Not assigned</v>
          </cell>
          <cell r="Q1594" t="str">
            <v>ADH2400IAA5DO</v>
          </cell>
          <cell r="AD1594" t="str">
            <v>ZSAM</v>
          </cell>
          <cell r="AN1594">
            <v>22</v>
          </cell>
          <cell r="AP1594">
            <v>0</v>
          </cell>
        </row>
        <row r="1595">
          <cell r="O1595" t="str">
            <v>Not assigned</v>
          </cell>
          <cell r="Q1595" t="str">
            <v>ADO5000DOBOX</v>
          </cell>
          <cell r="AD1595" t="str">
            <v>ZSAM</v>
          </cell>
          <cell r="AN1595">
            <v>100</v>
          </cell>
          <cell r="AP1595">
            <v>0</v>
          </cell>
        </row>
        <row r="1596">
          <cell r="O1596" t="str">
            <v>Not assigned</v>
          </cell>
          <cell r="Q1596" t="str">
            <v>ADO5400IAA5DO</v>
          </cell>
          <cell r="AD1596" t="str">
            <v>ZSAM</v>
          </cell>
          <cell r="AN1596">
            <v>540</v>
          </cell>
          <cell r="AP1596">
            <v>0</v>
          </cell>
        </row>
        <row r="1597">
          <cell r="O1597" t="str">
            <v>Not assigned</v>
          </cell>
          <cell r="Q1597" t="str">
            <v>ADAFX72GAA6DI</v>
          </cell>
          <cell r="AD1597" t="str">
            <v>ZSAM</v>
          </cell>
          <cell r="AN1597">
            <v>2</v>
          </cell>
          <cell r="AP1597">
            <v>0</v>
          </cell>
        </row>
        <row r="1598">
          <cell r="O1598" t="str">
            <v>Not assigned</v>
          </cell>
          <cell r="Q1598" t="str">
            <v>ADA5600IAA6CZ</v>
          </cell>
          <cell r="AD1598" t="str">
            <v>ZSAM</v>
          </cell>
          <cell r="AN1598">
            <v>2</v>
          </cell>
          <cell r="AP1598">
            <v>0</v>
          </cell>
        </row>
        <row r="1599">
          <cell r="O1599" t="str">
            <v>Not assigned</v>
          </cell>
          <cell r="Q1599" t="str">
            <v>ADA5600IAA6CZ</v>
          </cell>
          <cell r="AD1599" t="str">
            <v>ZSAM</v>
          </cell>
          <cell r="AN1599">
            <v>4</v>
          </cell>
          <cell r="AP1599">
            <v>0</v>
          </cell>
        </row>
        <row r="1600">
          <cell r="O1600" t="str">
            <v>Not assigned</v>
          </cell>
          <cell r="Q1600" t="str">
            <v>ADX6000IAA6CZ</v>
          </cell>
          <cell r="AD1600" t="str">
            <v>ZSAM</v>
          </cell>
          <cell r="AN1600">
            <v>2</v>
          </cell>
          <cell r="AP1600">
            <v>0</v>
          </cell>
        </row>
        <row r="1601">
          <cell r="O1601" t="str">
            <v>Not assigned</v>
          </cell>
          <cell r="Q1601" t="str">
            <v>ADX6000IAA6CZ</v>
          </cell>
          <cell r="AD1601" t="str">
            <v>ZSAM</v>
          </cell>
          <cell r="AN1601">
            <v>1</v>
          </cell>
          <cell r="AP1601">
            <v>0</v>
          </cell>
        </row>
        <row r="1602">
          <cell r="O1602" t="str">
            <v>Not assigned</v>
          </cell>
          <cell r="Q1602" t="str">
            <v>ADAFX74DJBOX</v>
          </cell>
          <cell r="AD1602" t="str">
            <v>ZSAM</v>
          </cell>
          <cell r="AN1602">
            <v>2</v>
          </cell>
          <cell r="AP1602">
            <v>0</v>
          </cell>
        </row>
        <row r="1603">
          <cell r="O1603" t="str">
            <v>Not assigned</v>
          </cell>
          <cell r="Q1603" t="str">
            <v>ADAFX74DJBOX</v>
          </cell>
          <cell r="AD1603" t="str">
            <v>ZSAM</v>
          </cell>
          <cell r="AN1603">
            <v>4</v>
          </cell>
          <cell r="AP1603">
            <v>0</v>
          </cell>
        </row>
        <row r="1604">
          <cell r="O1604" t="str">
            <v>Not assigned</v>
          </cell>
          <cell r="Q1604" t="str">
            <v>ADX6400IAA6CZ</v>
          </cell>
          <cell r="AD1604" t="str">
            <v>ZSAM</v>
          </cell>
          <cell r="AN1604">
            <v>2</v>
          </cell>
          <cell r="AP1604">
            <v>0</v>
          </cell>
        </row>
        <row r="1605">
          <cell r="O1605" t="str">
            <v>Not assigned</v>
          </cell>
          <cell r="Q1605" t="str">
            <v>ADX6400IAA6CZ</v>
          </cell>
          <cell r="AD1605" t="str">
            <v>ZSAM</v>
          </cell>
          <cell r="AN1605">
            <v>2</v>
          </cell>
          <cell r="AP1605">
            <v>0</v>
          </cell>
        </row>
        <row r="1606">
          <cell r="O1606" t="str">
            <v>Not assigned</v>
          </cell>
          <cell r="Q1606" t="str">
            <v>ADX6400IAA6CZ</v>
          </cell>
          <cell r="AD1606" t="str">
            <v>ZSAM</v>
          </cell>
          <cell r="AN1606">
            <v>2</v>
          </cell>
          <cell r="AP1606">
            <v>0</v>
          </cell>
        </row>
        <row r="1607">
          <cell r="O1607" t="str">
            <v>Not assigned</v>
          </cell>
          <cell r="Q1607" t="str">
            <v>ADX6400IAA6CZ</v>
          </cell>
          <cell r="AD1607" t="str">
            <v>ZSAM</v>
          </cell>
          <cell r="AN1607">
            <v>2</v>
          </cell>
          <cell r="AP1607">
            <v>0</v>
          </cell>
        </row>
        <row r="1608">
          <cell r="O1608" t="str">
            <v>Not assigned</v>
          </cell>
          <cell r="Q1608" t="str">
            <v>ADX6400IAA6CZ</v>
          </cell>
          <cell r="AD1608" t="str">
            <v>ZSAM</v>
          </cell>
          <cell r="AN1608">
            <v>2</v>
          </cell>
          <cell r="AP1608">
            <v>0</v>
          </cell>
        </row>
        <row r="1609">
          <cell r="O1609" t="str">
            <v>Not assigned</v>
          </cell>
          <cell r="Q1609" t="str">
            <v>ADX6400IAA6CZ</v>
          </cell>
          <cell r="AD1609" t="str">
            <v>ZSAM</v>
          </cell>
          <cell r="AN1609">
            <v>1</v>
          </cell>
          <cell r="AP1609">
            <v>0</v>
          </cell>
        </row>
        <row r="1610">
          <cell r="O1610" t="str">
            <v>Not assigned</v>
          </cell>
          <cell r="Q1610" t="str">
            <v>ADX6400CZWOF</v>
          </cell>
          <cell r="AD1610" t="str">
            <v>ZSAM</v>
          </cell>
          <cell r="AN1610">
            <v>4</v>
          </cell>
          <cell r="AP1610">
            <v>0</v>
          </cell>
        </row>
        <row r="1611">
          <cell r="O1611" t="str">
            <v>Not assigned</v>
          </cell>
          <cell r="Q1611" t="str">
            <v>ADX6400CZWOF</v>
          </cell>
          <cell r="AD1611" t="str">
            <v>ZSAM</v>
          </cell>
          <cell r="AN1611">
            <v>10</v>
          </cell>
          <cell r="AP1611">
            <v>0</v>
          </cell>
        </row>
        <row r="1612">
          <cell r="O1612" t="str">
            <v>Not assigned</v>
          </cell>
          <cell r="Q1612" t="str">
            <v>ADX6400CZWOF</v>
          </cell>
          <cell r="AD1612" t="str">
            <v>ZSAM</v>
          </cell>
          <cell r="AN1612">
            <v>2</v>
          </cell>
          <cell r="AP1612">
            <v>0</v>
          </cell>
        </row>
        <row r="1613">
          <cell r="O1613" t="str">
            <v>AVNET GROUP</v>
          </cell>
          <cell r="Q1613" t="str">
            <v>HD9500WCJ4BGD</v>
          </cell>
          <cell r="AD1613" t="str">
            <v>CMR</v>
          </cell>
          <cell r="AN1613">
            <v>0</v>
          </cell>
          <cell r="AP1613">
            <v>56</v>
          </cell>
        </row>
        <row r="1614">
          <cell r="O1614" t="str">
            <v>AVNET GROUP</v>
          </cell>
          <cell r="Q1614" t="str">
            <v>HD9500WCJ4BGD</v>
          </cell>
          <cell r="AD1614" t="str">
            <v>ZOR</v>
          </cell>
          <cell r="AN1614">
            <v>120</v>
          </cell>
          <cell r="AP1614">
            <v>244</v>
          </cell>
        </row>
        <row r="1615">
          <cell r="O1615" t="str">
            <v>AVNET GROUP</v>
          </cell>
          <cell r="Q1615" t="str">
            <v>HD9500WCGDBOX</v>
          </cell>
          <cell r="AD1615" t="str">
            <v>CMR</v>
          </cell>
          <cell r="AN1615">
            <v>0</v>
          </cell>
          <cell r="AP1615">
            <v>40</v>
          </cell>
        </row>
        <row r="1616">
          <cell r="O1616" t="str">
            <v>AVNET GROUP</v>
          </cell>
          <cell r="Q1616" t="str">
            <v>HD9500WCGDBOX</v>
          </cell>
          <cell r="AD1616" t="str">
            <v>ZOR</v>
          </cell>
          <cell r="AN1616">
            <v>10</v>
          </cell>
          <cell r="AP1616">
            <v>239</v>
          </cell>
        </row>
        <row r="1617">
          <cell r="O1617" t="str">
            <v>AVNET GROUP</v>
          </cell>
          <cell r="Q1617" t="str">
            <v>HD9500WCGDBOX</v>
          </cell>
          <cell r="AD1617" t="str">
            <v>ZOR</v>
          </cell>
          <cell r="AN1617">
            <v>100</v>
          </cell>
          <cell r="AP1617">
            <v>239</v>
          </cell>
        </row>
        <row r="1618">
          <cell r="O1618" t="str">
            <v>AVNET GROUP</v>
          </cell>
          <cell r="Q1618" t="str">
            <v>HD9500WCGDBOX</v>
          </cell>
          <cell r="AD1618" t="str">
            <v>ZOR</v>
          </cell>
          <cell r="AN1618">
            <v>830</v>
          </cell>
          <cell r="AP1618">
            <v>239</v>
          </cell>
        </row>
        <row r="1619">
          <cell r="O1619" t="str">
            <v>AVNET GROUP</v>
          </cell>
          <cell r="Q1619" t="str">
            <v>HD9500WCGDBOX</v>
          </cell>
          <cell r="AD1619" t="str">
            <v>ZOR</v>
          </cell>
          <cell r="AN1619">
            <v>170</v>
          </cell>
          <cell r="AP1619">
            <v>239</v>
          </cell>
        </row>
        <row r="1620">
          <cell r="O1620" t="str">
            <v>AVNET GROUP</v>
          </cell>
          <cell r="Q1620" t="str">
            <v>HD9500WCGDBOX</v>
          </cell>
          <cell r="AD1620" t="str">
            <v>ZOR</v>
          </cell>
          <cell r="AN1620">
            <v>800</v>
          </cell>
          <cell r="AP1620">
            <v>239</v>
          </cell>
        </row>
        <row r="1621">
          <cell r="O1621" t="str">
            <v>AVNET GROUP</v>
          </cell>
          <cell r="Q1621" t="str">
            <v>HD9500WCGDBOX</v>
          </cell>
          <cell r="AD1621" t="str">
            <v>ZOR</v>
          </cell>
          <cell r="AN1621">
            <v>280</v>
          </cell>
          <cell r="AP1621">
            <v>239</v>
          </cell>
        </row>
        <row r="1622">
          <cell r="O1622" t="str">
            <v>AVNET GROUP</v>
          </cell>
          <cell r="Q1622" t="str">
            <v>HD9500WCGDBOX</v>
          </cell>
          <cell r="AD1622" t="str">
            <v>ZOR</v>
          </cell>
          <cell r="AN1622">
            <v>520</v>
          </cell>
          <cell r="AP1622">
            <v>239</v>
          </cell>
        </row>
        <row r="1623">
          <cell r="O1623" t="str">
            <v>AVNET GROUP</v>
          </cell>
          <cell r="Q1623" t="str">
            <v>HD9500WCGDBOX</v>
          </cell>
          <cell r="AD1623" t="str">
            <v>ZOR</v>
          </cell>
          <cell r="AN1623">
            <v>800</v>
          </cell>
          <cell r="AP1623">
            <v>239</v>
          </cell>
        </row>
        <row r="1624">
          <cell r="O1624" t="str">
            <v>AVNET GROUP</v>
          </cell>
          <cell r="Q1624" t="str">
            <v>HD9500WCGDBOX</v>
          </cell>
          <cell r="AD1624" t="str">
            <v>ZDCR</v>
          </cell>
          <cell r="AN1624">
            <v>0</v>
          </cell>
          <cell r="AP1624">
            <v>194160</v>
          </cell>
        </row>
        <row r="1625">
          <cell r="O1625" t="str">
            <v>AVNET GROUP</v>
          </cell>
          <cell r="Q1625" t="str">
            <v>HD9600WCJ4BGD</v>
          </cell>
          <cell r="AD1625" t="str">
            <v>ZOR</v>
          </cell>
          <cell r="AN1625">
            <v>200</v>
          </cell>
          <cell r="AP1625">
            <v>275</v>
          </cell>
        </row>
        <row r="1626">
          <cell r="O1626" t="str">
            <v>AVNET GROUP</v>
          </cell>
          <cell r="Q1626" t="str">
            <v>HD9600WCJ4BGD</v>
          </cell>
          <cell r="AD1626" t="str">
            <v>ZOR</v>
          </cell>
          <cell r="AN1626">
            <v>120</v>
          </cell>
          <cell r="AP1626">
            <v>275</v>
          </cell>
        </row>
        <row r="1627">
          <cell r="O1627" t="str">
            <v>AVNET GROUP</v>
          </cell>
          <cell r="Q1627" t="str">
            <v>HD9600WCGDBOX</v>
          </cell>
          <cell r="AD1627" t="str">
            <v>CMR</v>
          </cell>
          <cell r="AN1627">
            <v>0</v>
          </cell>
          <cell r="AP1627">
            <v>30</v>
          </cell>
        </row>
        <row r="1628">
          <cell r="O1628" t="str">
            <v>AVNET GROUP</v>
          </cell>
          <cell r="Q1628" t="str">
            <v>HD9600WCGDBOX</v>
          </cell>
          <cell r="AD1628" t="str">
            <v>CMR</v>
          </cell>
          <cell r="AN1628">
            <v>0</v>
          </cell>
          <cell r="AP1628">
            <v>30</v>
          </cell>
        </row>
        <row r="1629">
          <cell r="O1629" t="str">
            <v>AVNET GROUP</v>
          </cell>
          <cell r="Q1629" t="str">
            <v>HD9600WCGDBOX</v>
          </cell>
          <cell r="AD1629" t="str">
            <v>CMR</v>
          </cell>
          <cell r="AN1629">
            <v>0</v>
          </cell>
          <cell r="AP1629">
            <v>30</v>
          </cell>
        </row>
        <row r="1630">
          <cell r="O1630" t="str">
            <v>AVNET GROUP</v>
          </cell>
          <cell r="Q1630" t="str">
            <v>HD9600WCGDBOX</v>
          </cell>
          <cell r="AD1630" t="str">
            <v>CMR</v>
          </cell>
          <cell r="AN1630">
            <v>0</v>
          </cell>
          <cell r="AP1630">
            <v>30</v>
          </cell>
        </row>
        <row r="1631">
          <cell r="O1631" t="str">
            <v>AVNET GROUP</v>
          </cell>
          <cell r="Q1631" t="str">
            <v>HD9600WCGDBOX</v>
          </cell>
          <cell r="AD1631" t="str">
            <v>ZOR</v>
          </cell>
          <cell r="AN1631">
            <v>500</v>
          </cell>
          <cell r="AP1631">
            <v>269</v>
          </cell>
        </row>
        <row r="1632">
          <cell r="O1632" t="str">
            <v>AVNET GROUP</v>
          </cell>
          <cell r="Q1632" t="str">
            <v>HD9600WCGDBOX</v>
          </cell>
          <cell r="AD1632" t="str">
            <v>ZOR</v>
          </cell>
          <cell r="AN1632">
            <v>1000</v>
          </cell>
          <cell r="AP1632">
            <v>269</v>
          </cell>
        </row>
        <row r="1633">
          <cell r="O1633" t="str">
            <v>AVNET GROUP</v>
          </cell>
          <cell r="Q1633" t="str">
            <v>HD9600WCGDBOX</v>
          </cell>
          <cell r="AD1633" t="str">
            <v>ZDCR</v>
          </cell>
          <cell r="AN1633">
            <v>0</v>
          </cell>
          <cell r="AP1633">
            <v>30810</v>
          </cell>
        </row>
        <row r="1634">
          <cell r="O1634" t="str">
            <v>AVNET GROUP</v>
          </cell>
          <cell r="Q1634" t="str">
            <v>HD9500WCGDBOX</v>
          </cell>
          <cell r="AD1634" t="str">
            <v>ZOR</v>
          </cell>
          <cell r="AN1634">
            <v>290</v>
          </cell>
          <cell r="AP1634">
            <v>239</v>
          </cell>
        </row>
        <row r="1635">
          <cell r="O1635" t="str">
            <v>AVNET GROUP</v>
          </cell>
          <cell r="Q1635" t="str">
            <v>HD9500WCGDBOX</v>
          </cell>
          <cell r="AD1635" t="str">
            <v>ZOR</v>
          </cell>
          <cell r="AN1635">
            <v>330</v>
          </cell>
          <cell r="AP1635">
            <v>239</v>
          </cell>
        </row>
        <row r="1636">
          <cell r="O1636" t="str">
            <v>AVNET GROUP</v>
          </cell>
          <cell r="Q1636" t="str">
            <v>HD9500WCGDBOX</v>
          </cell>
          <cell r="AD1636" t="str">
            <v>ZOR</v>
          </cell>
          <cell r="AN1636">
            <v>140</v>
          </cell>
          <cell r="AP1636">
            <v>239</v>
          </cell>
        </row>
        <row r="1637">
          <cell r="O1637" t="str">
            <v>AVNET GROUP</v>
          </cell>
          <cell r="Q1637" t="str">
            <v>HD9500WCGDBOX</v>
          </cell>
          <cell r="AD1637" t="str">
            <v>ZOR</v>
          </cell>
          <cell r="AN1637">
            <v>200</v>
          </cell>
          <cell r="AP1637">
            <v>239</v>
          </cell>
        </row>
        <row r="1638">
          <cell r="O1638" t="str">
            <v>AVNET GROUP</v>
          </cell>
          <cell r="Q1638" t="str">
            <v>HD9600WCGDBOX</v>
          </cell>
          <cell r="AD1638" t="str">
            <v>ZOR</v>
          </cell>
          <cell r="AN1638">
            <v>100</v>
          </cell>
          <cell r="AP1638">
            <v>269</v>
          </cell>
        </row>
        <row r="1639">
          <cell r="O1639" t="str">
            <v>AVNET GROUP</v>
          </cell>
          <cell r="Q1639" t="str">
            <v>HD9600WCGDBOX</v>
          </cell>
          <cell r="AD1639" t="str">
            <v>ZOR</v>
          </cell>
          <cell r="AN1639">
            <v>200</v>
          </cell>
          <cell r="AP1639">
            <v>269</v>
          </cell>
        </row>
        <row r="1640">
          <cell r="O1640" t="str">
            <v>AVNET GROUP</v>
          </cell>
          <cell r="Q1640" t="str">
            <v>HD9600WCGDBOX</v>
          </cell>
          <cell r="AD1640" t="str">
            <v>ZOR</v>
          </cell>
          <cell r="AN1640">
            <v>60</v>
          </cell>
          <cell r="AP1640">
            <v>269</v>
          </cell>
        </row>
        <row r="1641">
          <cell r="O1641" t="str">
            <v>AVNET GROUP</v>
          </cell>
          <cell r="Q1641" t="str">
            <v>HD9600WCGDBOX</v>
          </cell>
          <cell r="AD1641" t="str">
            <v>ZOR</v>
          </cell>
          <cell r="AN1641">
            <v>20</v>
          </cell>
          <cell r="AP1641">
            <v>269</v>
          </cell>
        </row>
        <row r="1642">
          <cell r="O1642" t="str">
            <v>AVNET GROUP</v>
          </cell>
          <cell r="Q1642" t="str">
            <v>HD9600WCGDBOX</v>
          </cell>
          <cell r="AD1642" t="str">
            <v>ZOR</v>
          </cell>
          <cell r="AN1642">
            <v>80</v>
          </cell>
          <cell r="AP1642">
            <v>269</v>
          </cell>
        </row>
        <row r="1643">
          <cell r="O1643" t="str">
            <v>AVNET GROUP</v>
          </cell>
          <cell r="Q1643" t="str">
            <v>HD960ZWCGDBOX</v>
          </cell>
          <cell r="AD1643" t="str">
            <v>ZOR</v>
          </cell>
          <cell r="AN1643">
            <v>100</v>
          </cell>
          <cell r="AP1643">
            <v>269</v>
          </cell>
        </row>
        <row r="1644">
          <cell r="O1644" t="str">
            <v>AVNET GROUP</v>
          </cell>
          <cell r="Q1644" t="str">
            <v>HD960ZWCGDBOX</v>
          </cell>
          <cell r="AD1644" t="str">
            <v>ZOR</v>
          </cell>
          <cell r="AN1644">
            <v>50</v>
          </cell>
          <cell r="AP1644">
            <v>269</v>
          </cell>
        </row>
        <row r="1645">
          <cell r="O1645" t="str">
            <v>AVNET GROUP</v>
          </cell>
          <cell r="Q1645" t="str">
            <v>HD960ZWCGDBOX</v>
          </cell>
          <cell r="AD1645" t="str">
            <v>ZOR</v>
          </cell>
          <cell r="AN1645">
            <v>100</v>
          </cell>
          <cell r="AP1645">
            <v>269</v>
          </cell>
        </row>
        <row r="1646">
          <cell r="O1646" t="str">
            <v>INGRAM MICRO WORLDWIDE</v>
          </cell>
          <cell r="Q1646" t="str">
            <v>HD9500WCGDBOX</v>
          </cell>
          <cell r="AD1646" t="str">
            <v>ZOR</v>
          </cell>
          <cell r="AN1646">
            <v>750</v>
          </cell>
          <cell r="AP1646">
            <v>239</v>
          </cell>
        </row>
        <row r="1647">
          <cell r="O1647" t="str">
            <v>INGRAM MICRO WORLDWIDE</v>
          </cell>
          <cell r="Q1647" t="str">
            <v>HD9500WCGDBOX</v>
          </cell>
          <cell r="AD1647" t="str">
            <v>ZOR</v>
          </cell>
          <cell r="AN1647">
            <v>50</v>
          </cell>
          <cell r="AP1647">
            <v>239</v>
          </cell>
        </row>
        <row r="1648">
          <cell r="O1648" t="str">
            <v>INGRAM MICRO WORLDWIDE</v>
          </cell>
          <cell r="Q1648" t="str">
            <v>HD9500WCGDBOX</v>
          </cell>
          <cell r="AD1648" t="str">
            <v>ZOR</v>
          </cell>
          <cell r="AN1648">
            <v>380</v>
          </cell>
          <cell r="AP1648">
            <v>239</v>
          </cell>
        </row>
        <row r="1649">
          <cell r="O1649" t="str">
            <v>INGRAM MICRO WORLDWIDE</v>
          </cell>
          <cell r="Q1649" t="str">
            <v>HD9500WCGDBOX</v>
          </cell>
          <cell r="AD1649" t="str">
            <v>ZOR</v>
          </cell>
          <cell r="AN1649">
            <v>420</v>
          </cell>
          <cell r="AP1649">
            <v>239</v>
          </cell>
        </row>
        <row r="1650">
          <cell r="O1650" t="str">
            <v>INGRAM MICRO WORLDWIDE</v>
          </cell>
          <cell r="Q1650" t="str">
            <v>HD9500WCGDBOX</v>
          </cell>
          <cell r="AD1650" t="str">
            <v>ZOR</v>
          </cell>
          <cell r="AN1650">
            <v>200</v>
          </cell>
          <cell r="AP1650">
            <v>239</v>
          </cell>
        </row>
        <row r="1651">
          <cell r="O1651" t="str">
            <v>INGRAM MICRO WORLDWIDE</v>
          </cell>
          <cell r="Q1651" t="str">
            <v>HD9500WCGDBOX</v>
          </cell>
          <cell r="AD1651" t="str">
            <v>ZOR</v>
          </cell>
          <cell r="AN1651">
            <v>300</v>
          </cell>
          <cell r="AP1651">
            <v>239</v>
          </cell>
        </row>
        <row r="1652">
          <cell r="O1652" t="str">
            <v>INGRAM MICRO WORLDWIDE</v>
          </cell>
          <cell r="Q1652" t="str">
            <v>HD9600WCGDBOX</v>
          </cell>
          <cell r="AD1652" t="str">
            <v>ZOR</v>
          </cell>
          <cell r="AN1652">
            <v>190</v>
          </cell>
          <cell r="AP1652">
            <v>269</v>
          </cell>
        </row>
        <row r="1653">
          <cell r="O1653" t="str">
            <v>INGRAM MICRO WORLDWIDE</v>
          </cell>
          <cell r="Q1653" t="str">
            <v>HD9600WCGDBOX</v>
          </cell>
          <cell r="AD1653" t="str">
            <v>ZOR</v>
          </cell>
          <cell r="AN1653">
            <v>610</v>
          </cell>
          <cell r="AP1653">
            <v>269</v>
          </cell>
        </row>
        <row r="1654">
          <cell r="O1654" t="str">
            <v>INGRAM MICRO WORLDWIDE</v>
          </cell>
          <cell r="Q1654" t="str">
            <v>HD9600WCGDBOX</v>
          </cell>
          <cell r="AD1654" t="str">
            <v>ZOR</v>
          </cell>
          <cell r="AN1654">
            <v>800</v>
          </cell>
          <cell r="AP1654">
            <v>269</v>
          </cell>
        </row>
        <row r="1655">
          <cell r="O1655" t="str">
            <v>INGRAM MICRO WORLDWIDE</v>
          </cell>
          <cell r="Q1655" t="str">
            <v>HD9600WCGDBOX</v>
          </cell>
          <cell r="AD1655" t="str">
            <v>ZOR</v>
          </cell>
          <cell r="AN1655">
            <v>800</v>
          </cell>
          <cell r="AP1655">
            <v>269</v>
          </cell>
        </row>
        <row r="1656">
          <cell r="O1656" t="str">
            <v>INGRAM MICRO WORLDWIDE</v>
          </cell>
          <cell r="Q1656" t="str">
            <v>HD9600WCGDBOX</v>
          </cell>
          <cell r="AD1656" t="str">
            <v>ZOR</v>
          </cell>
          <cell r="AN1656">
            <v>800</v>
          </cell>
          <cell r="AP1656">
            <v>269</v>
          </cell>
        </row>
        <row r="1657">
          <cell r="O1657" t="str">
            <v>INGRAM MICRO WORLDWIDE</v>
          </cell>
          <cell r="Q1657" t="str">
            <v>HD9600WCGDBOX</v>
          </cell>
          <cell r="AD1657" t="str">
            <v>ZOR</v>
          </cell>
          <cell r="AN1657">
            <v>500</v>
          </cell>
          <cell r="AP1657">
            <v>269</v>
          </cell>
        </row>
        <row r="1658">
          <cell r="O1658" t="str">
            <v>INGRAM MICRO WORLDWIDE</v>
          </cell>
          <cell r="Q1658" t="str">
            <v>HD9500WCGDBOX</v>
          </cell>
          <cell r="AD1658" t="str">
            <v>ZOR</v>
          </cell>
          <cell r="AN1658">
            <v>100</v>
          </cell>
          <cell r="AP1658">
            <v>239</v>
          </cell>
        </row>
        <row r="1659">
          <cell r="O1659" t="str">
            <v>INGRAM MICRO WORLDWIDE</v>
          </cell>
          <cell r="Q1659" t="str">
            <v>HD9500WCGDBOX</v>
          </cell>
          <cell r="AD1659" t="str">
            <v>ZOR</v>
          </cell>
          <cell r="AN1659">
            <v>100</v>
          </cell>
          <cell r="AP1659">
            <v>239</v>
          </cell>
        </row>
        <row r="1660">
          <cell r="O1660" t="str">
            <v>INGRAM MICRO WORLDWIDE</v>
          </cell>
          <cell r="Q1660" t="str">
            <v>HD9600WCGDBOX</v>
          </cell>
          <cell r="AD1660" t="str">
            <v>ZOR</v>
          </cell>
          <cell r="AN1660">
            <v>100</v>
          </cell>
          <cell r="AP1660">
            <v>269</v>
          </cell>
        </row>
        <row r="1661">
          <cell r="O1661" t="str">
            <v>INGRAM MICRO WORLDWIDE</v>
          </cell>
          <cell r="Q1661" t="str">
            <v>HD9500WCGDBOX</v>
          </cell>
          <cell r="AD1661" t="str">
            <v>ZOR</v>
          </cell>
          <cell r="AN1661">
            <v>100</v>
          </cell>
          <cell r="AP1661">
            <v>239</v>
          </cell>
        </row>
        <row r="1662">
          <cell r="O1662" t="str">
            <v>INGRAM MICRO WORLDWIDE</v>
          </cell>
          <cell r="Q1662" t="str">
            <v>HD9500WCGDBOX</v>
          </cell>
          <cell r="AD1662" t="str">
            <v>ZOR</v>
          </cell>
          <cell r="AN1662">
            <v>100</v>
          </cell>
          <cell r="AP1662">
            <v>239</v>
          </cell>
        </row>
        <row r="1663">
          <cell r="O1663" t="str">
            <v>INGRAM MICRO WORLDWIDE</v>
          </cell>
          <cell r="Q1663" t="str">
            <v>HD9500WCGDBOX</v>
          </cell>
          <cell r="AD1663" t="str">
            <v>ZDCR</v>
          </cell>
          <cell r="AN1663">
            <v>0</v>
          </cell>
          <cell r="AP1663">
            <v>51160</v>
          </cell>
        </row>
        <row r="1664">
          <cell r="O1664" t="str">
            <v>INGRAM MICRO WORLDWIDE</v>
          </cell>
          <cell r="Q1664" t="str">
            <v>HD9600WCGDBOX</v>
          </cell>
          <cell r="AD1664" t="str">
            <v>ZOR</v>
          </cell>
          <cell r="AN1664">
            <v>100</v>
          </cell>
          <cell r="AP1664">
            <v>269</v>
          </cell>
        </row>
        <row r="1665">
          <cell r="O1665" t="str">
            <v>INGRAM MICRO WORLDWIDE</v>
          </cell>
          <cell r="Q1665" t="str">
            <v>HD9600WCGDBOX</v>
          </cell>
          <cell r="AD1665" t="str">
            <v>ZDCR</v>
          </cell>
          <cell r="AN1665">
            <v>0</v>
          </cell>
          <cell r="AP1665">
            <v>33030</v>
          </cell>
        </row>
        <row r="1666">
          <cell r="O1666" t="str">
            <v>INGRAM MICRO WORLDWIDE</v>
          </cell>
          <cell r="Q1666" t="str">
            <v>HD9500WCGDBOX</v>
          </cell>
          <cell r="AD1666" t="str">
            <v>ZOR</v>
          </cell>
          <cell r="AN1666">
            <v>100</v>
          </cell>
          <cell r="AP1666">
            <v>239</v>
          </cell>
        </row>
        <row r="1667">
          <cell r="O1667" t="str">
            <v>INGRAM MICRO WORLDWIDE</v>
          </cell>
          <cell r="Q1667" t="str">
            <v>HD9500WCGDBOX</v>
          </cell>
          <cell r="AD1667" t="str">
            <v>ZOR</v>
          </cell>
          <cell r="AN1667">
            <v>100</v>
          </cell>
          <cell r="AP1667">
            <v>239</v>
          </cell>
        </row>
        <row r="1668">
          <cell r="O1668" t="str">
            <v>INGRAM MICRO WORLDWIDE</v>
          </cell>
          <cell r="Q1668" t="str">
            <v>HD9600WCGDBOX</v>
          </cell>
          <cell r="AD1668" t="str">
            <v>ZOR</v>
          </cell>
          <cell r="AN1668">
            <v>100</v>
          </cell>
          <cell r="AP1668">
            <v>269</v>
          </cell>
        </row>
        <row r="1669">
          <cell r="O1669" t="str">
            <v>INGRAM MICRO WORLDWIDE</v>
          </cell>
          <cell r="Q1669" t="str">
            <v>HD9600WCGDBOX</v>
          </cell>
          <cell r="AD1669" t="str">
            <v>ZOR</v>
          </cell>
          <cell r="AN1669">
            <v>100</v>
          </cell>
          <cell r="AP1669">
            <v>269</v>
          </cell>
        </row>
        <row r="1670">
          <cell r="O1670" t="str">
            <v>INGRAM MICRO WORLDWIDE</v>
          </cell>
          <cell r="Q1670" t="str">
            <v>HD960ZWCGDBOX</v>
          </cell>
          <cell r="AD1670" t="str">
            <v>ZOR</v>
          </cell>
          <cell r="AN1670">
            <v>600</v>
          </cell>
          <cell r="AP1670">
            <v>269</v>
          </cell>
        </row>
        <row r="1671">
          <cell r="O1671" t="str">
            <v>INGRAM MICRO WORLDWIDE</v>
          </cell>
          <cell r="Q1671" t="str">
            <v>HD960ZWCGDBOX</v>
          </cell>
          <cell r="AD1671" t="str">
            <v>ZOR</v>
          </cell>
          <cell r="AN1671">
            <v>300</v>
          </cell>
          <cell r="AP1671">
            <v>269</v>
          </cell>
        </row>
        <row r="1672">
          <cell r="O1672" t="str">
            <v>INGRAM MICRO WORLDWIDE</v>
          </cell>
          <cell r="Q1672" t="str">
            <v>HD960ZWCGDBOX</v>
          </cell>
          <cell r="AD1672" t="str">
            <v>ZOR</v>
          </cell>
          <cell r="AN1672">
            <v>300</v>
          </cell>
          <cell r="AP1672">
            <v>269</v>
          </cell>
        </row>
        <row r="1673">
          <cell r="O1673" t="str">
            <v>INGRAM MICRO WORLDWIDE</v>
          </cell>
          <cell r="Q1673" t="str">
            <v>HD9500WCJ4BGD</v>
          </cell>
          <cell r="AD1673" t="str">
            <v>ZOR</v>
          </cell>
          <cell r="AN1673">
            <v>1020</v>
          </cell>
          <cell r="AP1673">
            <v>244</v>
          </cell>
        </row>
        <row r="1674">
          <cell r="O1674" t="str">
            <v>INGRAM MICRO WORLDWIDE</v>
          </cell>
          <cell r="Q1674" t="str">
            <v>HD9500WCGDBOX</v>
          </cell>
          <cell r="AD1674" t="str">
            <v>ZOR</v>
          </cell>
          <cell r="AN1674">
            <v>500</v>
          </cell>
          <cell r="AP1674">
            <v>239</v>
          </cell>
        </row>
        <row r="1675">
          <cell r="O1675" t="str">
            <v>INGRAM MICRO WORLDWIDE</v>
          </cell>
          <cell r="Q1675" t="str">
            <v>HD9500WCGDBOX</v>
          </cell>
          <cell r="AD1675" t="str">
            <v>ZOR</v>
          </cell>
          <cell r="AN1675">
            <v>1000</v>
          </cell>
          <cell r="AP1675">
            <v>239</v>
          </cell>
        </row>
        <row r="1676">
          <cell r="O1676" t="str">
            <v>INGRAM MICRO WORLDWIDE</v>
          </cell>
          <cell r="Q1676" t="str">
            <v>HD9600WCJ4BGD</v>
          </cell>
          <cell r="AD1676" t="str">
            <v>ZOR</v>
          </cell>
          <cell r="AN1676">
            <v>540</v>
          </cell>
          <cell r="AP1676">
            <v>275</v>
          </cell>
        </row>
        <row r="1677">
          <cell r="O1677" t="str">
            <v>INGRAM MICRO WORLDWIDE</v>
          </cell>
          <cell r="Q1677" t="str">
            <v>HD9600WCGDBOX</v>
          </cell>
          <cell r="AD1677" t="str">
            <v>ZOR</v>
          </cell>
          <cell r="AN1677">
            <v>70</v>
          </cell>
          <cell r="AP1677">
            <v>269</v>
          </cell>
        </row>
        <row r="1678">
          <cell r="O1678" t="str">
            <v>INGRAM MICRO WORLDWIDE</v>
          </cell>
          <cell r="Q1678" t="str">
            <v>HD9600WCGDBOX</v>
          </cell>
          <cell r="AD1678" t="str">
            <v>ZOR</v>
          </cell>
          <cell r="AN1678">
            <v>730</v>
          </cell>
          <cell r="AP1678">
            <v>269</v>
          </cell>
        </row>
        <row r="1679">
          <cell r="O1679" t="str">
            <v>INGRAM MICRO WORLDWIDE</v>
          </cell>
          <cell r="Q1679" t="str">
            <v>HD9600WCGDBOX</v>
          </cell>
          <cell r="AD1679" t="str">
            <v>ZOR</v>
          </cell>
          <cell r="AN1679">
            <v>100</v>
          </cell>
          <cell r="AP1679">
            <v>269</v>
          </cell>
        </row>
        <row r="1680">
          <cell r="O1680" t="str">
            <v>INGRAM MICRO WORLDWIDE</v>
          </cell>
          <cell r="Q1680" t="str">
            <v>HD9600WCGDBOX</v>
          </cell>
          <cell r="AD1680" t="str">
            <v>ZOR</v>
          </cell>
          <cell r="AN1680">
            <v>700</v>
          </cell>
          <cell r="AP1680">
            <v>269</v>
          </cell>
        </row>
        <row r="1681">
          <cell r="O1681" t="str">
            <v>INGRAM MICRO WORLDWIDE</v>
          </cell>
          <cell r="Q1681" t="str">
            <v>HD9600WCGDBOX</v>
          </cell>
          <cell r="AD1681" t="str">
            <v>ZOR</v>
          </cell>
          <cell r="AN1681">
            <v>800</v>
          </cell>
          <cell r="AP1681">
            <v>269</v>
          </cell>
        </row>
        <row r="1682">
          <cell r="O1682" t="str">
            <v>INGRAM MICRO WORLDWIDE</v>
          </cell>
          <cell r="Q1682" t="str">
            <v>HD9600WCGDBOX</v>
          </cell>
          <cell r="AD1682" t="str">
            <v>ZOR</v>
          </cell>
          <cell r="AN1682">
            <v>560</v>
          </cell>
          <cell r="AP1682">
            <v>269</v>
          </cell>
        </row>
        <row r="1683">
          <cell r="O1683" t="str">
            <v>INGRAM MICRO WORLDWIDE</v>
          </cell>
          <cell r="Q1683" t="str">
            <v>HD9600WCGDBOX</v>
          </cell>
          <cell r="AD1683" t="str">
            <v>ZOR</v>
          </cell>
          <cell r="AN1683">
            <v>240</v>
          </cell>
          <cell r="AP1683">
            <v>269</v>
          </cell>
        </row>
        <row r="1684">
          <cell r="O1684" t="str">
            <v>INGRAM MICRO WORLDWIDE</v>
          </cell>
          <cell r="Q1684" t="str">
            <v>HD9600WCGDBOX</v>
          </cell>
          <cell r="AD1684" t="str">
            <v>ZOR</v>
          </cell>
          <cell r="AN1684">
            <v>500</v>
          </cell>
          <cell r="AP1684">
            <v>269</v>
          </cell>
        </row>
        <row r="1685">
          <cell r="O1685" t="str">
            <v>INGRAM MICRO WORLDWIDE</v>
          </cell>
          <cell r="Q1685" t="str">
            <v>HD9600WCGDBOX</v>
          </cell>
          <cell r="AD1685" t="str">
            <v>ZOR</v>
          </cell>
          <cell r="AN1685">
            <v>500</v>
          </cell>
          <cell r="AP1685">
            <v>269</v>
          </cell>
        </row>
        <row r="1686">
          <cell r="O1686" t="str">
            <v>INGRAM MICRO WORLDWIDE</v>
          </cell>
          <cell r="Q1686" t="str">
            <v>HD9600WCGDBOX</v>
          </cell>
          <cell r="AD1686" t="str">
            <v>ZOR</v>
          </cell>
          <cell r="AN1686">
            <v>500</v>
          </cell>
          <cell r="AP1686">
            <v>269</v>
          </cell>
        </row>
        <row r="1687">
          <cell r="O1687" t="str">
            <v>D &amp; H DISTRIBUTING CO.-04100</v>
          </cell>
          <cell r="Q1687" t="str">
            <v>HD9500WCGDBOX</v>
          </cell>
          <cell r="AD1687" t="str">
            <v>CMR</v>
          </cell>
          <cell r="AN1687">
            <v>0</v>
          </cell>
          <cell r="AP1687">
            <v>40</v>
          </cell>
        </row>
        <row r="1688">
          <cell r="O1688" t="str">
            <v>D &amp; H DISTRIBUTING CO.-04100</v>
          </cell>
          <cell r="Q1688" t="str">
            <v>HD9500WCGDBOX</v>
          </cell>
          <cell r="AD1688" t="str">
            <v>CMR</v>
          </cell>
          <cell r="AN1688">
            <v>0</v>
          </cell>
          <cell r="AP1688">
            <v>40</v>
          </cell>
        </row>
        <row r="1689">
          <cell r="O1689" t="str">
            <v>D &amp; H DISTRIBUTING CO.-04100</v>
          </cell>
          <cell r="Q1689" t="str">
            <v>HD9500WCGDBOX</v>
          </cell>
          <cell r="AD1689" t="str">
            <v>CMR</v>
          </cell>
          <cell r="AN1689">
            <v>0</v>
          </cell>
          <cell r="AP1689">
            <v>40</v>
          </cell>
        </row>
        <row r="1690">
          <cell r="O1690" t="str">
            <v>D &amp; H DISTRIBUTING CO.-04100</v>
          </cell>
          <cell r="Q1690" t="str">
            <v>HD9500WCGDBOX</v>
          </cell>
          <cell r="AD1690" t="str">
            <v>CMR</v>
          </cell>
          <cell r="AN1690">
            <v>0</v>
          </cell>
          <cell r="AP1690">
            <v>40</v>
          </cell>
        </row>
        <row r="1691">
          <cell r="O1691" t="str">
            <v>D &amp; H DISTRIBUTING CO.-04100</v>
          </cell>
          <cell r="Q1691" t="str">
            <v>HD9500WCGDBOX</v>
          </cell>
          <cell r="AD1691" t="str">
            <v>CMR</v>
          </cell>
          <cell r="AN1691">
            <v>0</v>
          </cell>
          <cell r="AP1691">
            <v>40</v>
          </cell>
        </row>
        <row r="1692">
          <cell r="O1692" t="str">
            <v>D &amp; H DISTRIBUTING CO.-04100</v>
          </cell>
          <cell r="Q1692" t="str">
            <v>HD9500WCGDBOX</v>
          </cell>
          <cell r="AD1692" t="str">
            <v>CMR</v>
          </cell>
          <cell r="AN1692">
            <v>0</v>
          </cell>
          <cell r="AP1692">
            <v>40</v>
          </cell>
        </row>
        <row r="1693">
          <cell r="O1693" t="str">
            <v>D &amp; H DISTRIBUTING CO.-04100</v>
          </cell>
          <cell r="Q1693" t="str">
            <v>HD9500WCGDBOX</v>
          </cell>
          <cell r="AD1693" t="str">
            <v>CMR</v>
          </cell>
          <cell r="AN1693">
            <v>0</v>
          </cell>
          <cell r="AP1693">
            <v>40</v>
          </cell>
        </row>
        <row r="1694">
          <cell r="O1694" t="str">
            <v>D &amp; H DISTRIBUTING CO.-04100</v>
          </cell>
          <cell r="Q1694" t="str">
            <v>HD9600WCGDBOX</v>
          </cell>
          <cell r="AD1694" t="str">
            <v>CMR</v>
          </cell>
          <cell r="AN1694">
            <v>0</v>
          </cell>
          <cell r="AP1694">
            <v>30</v>
          </cell>
        </row>
        <row r="1695">
          <cell r="O1695" t="str">
            <v>D &amp; H DISTRIBUTING CO.-04100</v>
          </cell>
          <cell r="Q1695" t="str">
            <v>HD9600WCGDBOX</v>
          </cell>
          <cell r="AD1695" t="str">
            <v>CMR</v>
          </cell>
          <cell r="AN1695">
            <v>0</v>
          </cell>
          <cell r="AP1695">
            <v>30</v>
          </cell>
        </row>
        <row r="1696">
          <cell r="O1696" t="str">
            <v>D &amp; H DISTRIBUTING CO.-04100</v>
          </cell>
          <cell r="Q1696" t="str">
            <v>HD9600WCGDBOX</v>
          </cell>
          <cell r="AD1696" t="str">
            <v>CMR</v>
          </cell>
          <cell r="AN1696">
            <v>0</v>
          </cell>
          <cell r="AP1696">
            <v>30</v>
          </cell>
        </row>
        <row r="1697">
          <cell r="O1697" t="str">
            <v>D &amp; H DISTRIBUTING CO.-04100</v>
          </cell>
          <cell r="Q1697" t="str">
            <v>HD9600WCGDBOX</v>
          </cell>
          <cell r="AD1697" t="str">
            <v>CMR</v>
          </cell>
          <cell r="AN1697">
            <v>0</v>
          </cell>
          <cell r="AP1697">
            <v>30</v>
          </cell>
        </row>
        <row r="1698">
          <cell r="O1698" t="str">
            <v>D &amp; H DISTRIBUTING CO.-04100</v>
          </cell>
          <cell r="Q1698" t="str">
            <v>HD9600WCGDBOX</v>
          </cell>
          <cell r="AD1698" t="str">
            <v>CMR</v>
          </cell>
          <cell r="AN1698">
            <v>0</v>
          </cell>
          <cell r="AP1698">
            <v>30</v>
          </cell>
        </row>
        <row r="1699">
          <cell r="O1699" t="str">
            <v>D &amp; H DISTRIBUTING CO.-04100</v>
          </cell>
          <cell r="Q1699" t="str">
            <v>HD9600WCGDBOX</v>
          </cell>
          <cell r="AD1699" t="str">
            <v>CMR</v>
          </cell>
          <cell r="AN1699">
            <v>0</v>
          </cell>
          <cell r="AP1699">
            <v>30</v>
          </cell>
        </row>
        <row r="1700">
          <cell r="O1700" t="str">
            <v>D &amp; H DISTRIBUTING CO.-04100</v>
          </cell>
          <cell r="Q1700" t="str">
            <v>HD9600WCGDBOX</v>
          </cell>
          <cell r="AD1700" t="str">
            <v>CMR</v>
          </cell>
          <cell r="AN1700">
            <v>0</v>
          </cell>
          <cell r="AP1700">
            <v>30</v>
          </cell>
        </row>
        <row r="1701">
          <cell r="O1701" t="str">
            <v>D &amp; H DISTRIBUTING CO.-04100</v>
          </cell>
          <cell r="Q1701" t="str">
            <v>HD9600WCGDBOX</v>
          </cell>
          <cell r="AD1701" t="str">
            <v>CMR</v>
          </cell>
          <cell r="AN1701">
            <v>0</v>
          </cell>
          <cell r="AP1701">
            <v>30</v>
          </cell>
        </row>
        <row r="1702">
          <cell r="O1702" t="str">
            <v>D &amp; H DISTRIBUTING CO.-04100</v>
          </cell>
          <cell r="Q1702" t="str">
            <v>HD9600WCGDBOX</v>
          </cell>
          <cell r="AD1702" t="str">
            <v>CMR</v>
          </cell>
          <cell r="AN1702">
            <v>0</v>
          </cell>
          <cell r="AP1702">
            <v>30</v>
          </cell>
        </row>
        <row r="1703">
          <cell r="O1703" t="str">
            <v>D &amp; H DISTRIBUTING CO.-04100</v>
          </cell>
          <cell r="Q1703" t="str">
            <v>HD9600WCGDBOX</v>
          </cell>
          <cell r="AD1703" t="str">
            <v>CMR</v>
          </cell>
          <cell r="AN1703">
            <v>0</v>
          </cell>
          <cell r="AP1703">
            <v>30</v>
          </cell>
        </row>
        <row r="1704">
          <cell r="O1704" t="str">
            <v>D &amp; H DISTRIBUTING CO.-04100</v>
          </cell>
          <cell r="Q1704" t="str">
            <v>HD9600WCGDBOX</v>
          </cell>
          <cell r="AD1704" t="str">
            <v>CMR</v>
          </cell>
          <cell r="AN1704">
            <v>0</v>
          </cell>
          <cell r="AP1704">
            <v>30</v>
          </cell>
        </row>
        <row r="1705">
          <cell r="O1705" t="str">
            <v>D &amp; H DISTRIBUTING CO.-04100</v>
          </cell>
          <cell r="Q1705" t="str">
            <v>HD9600WCGDBOX</v>
          </cell>
          <cell r="AD1705" t="str">
            <v>CMR</v>
          </cell>
          <cell r="AN1705">
            <v>0</v>
          </cell>
          <cell r="AP1705">
            <v>30</v>
          </cell>
        </row>
        <row r="1706">
          <cell r="O1706" t="str">
            <v>D &amp; H DISTRIBUTING CO.-04100</v>
          </cell>
          <cell r="Q1706" t="str">
            <v>HD9600WCGDBOX</v>
          </cell>
          <cell r="AD1706" t="str">
            <v>ZOR</v>
          </cell>
          <cell r="AN1706">
            <v>100</v>
          </cell>
          <cell r="AP1706">
            <v>269</v>
          </cell>
        </row>
        <row r="1707">
          <cell r="O1707" t="str">
            <v>D &amp; H DISTRIBUTING CO.-04100</v>
          </cell>
          <cell r="Q1707" t="str">
            <v>HD9600WCGDBOX</v>
          </cell>
          <cell r="AD1707" t="str">
            <v>ZOR</v>
          </cell>
          <cell r="AN1707">
            <v>100</v>
          </cell>
          <cell r="AP1707">
            <v>269</v>
          </cell>
        </row>
        <row r="1708">
          <cell r="O1708" t="str">
            <v>D &amp; H DISTRIBUTING CO.-04100</v>
          </cell>
          <cell r="Q1708" t="str">
            <v>HD9600WCGDBOX</v>
          </cell>
          <cell r="AD1708" t="str">
            <v>ZOR</v>
          </cell>
          <cell r="AN1708">
            <v>50</v>
          </cell>
          <cell r="AP1708">
            <v>269</v>
          </cell>
        </row>
        <row r="1709">
          <cell r="O1709" t="str">
            <v>D &amp; H DISTRIBUTING CO.-04100</v>
          </cell>
          <cell r="Q1709" t="str">
            <v>HD9600WCGDBOX</v>
          </cell>
          <cell r="AD1709" t="str">
            <v>ZOR</v>
          </cell>
          <cell r="AN1709">
            <v>50</v>
          </cell>
          <cell r="AP1709">
            <v>269</v>
          </cell>
        </row>
        <row r="1710">
          <cell r="O1710" t="str">
            <v>D &amp; H DISTRIBUTING CO.-04100</v>
          </cell>
          <cell r="Q1710" t="str">
            <v>HD9600WCGDBOX</v>
          </cell>
          <cell r="AD1710" t="str">
            <v>ZOR</v>
          </cell>
          <cell r="AN1710">
            <v>50</v>
          </cell>
          <cell r="AP1710">
            <v>269</v>
          </cell>
        </row>
        <row r="1711">
          <cell r="O1711" t="str">
            <v>D &amp; H DISTRIBUTING CO.-04100</v>
          </cell>
          <cell r="Q1711" t="str">
            <v>HD9500WCGDBOX</v>
          </cell>
          <cell r="AD1711" t="str">
            <v>ZDCR</v>
          </cell>
          <cell r="AN1711">
            <v>0</v>
          </cell>
          <cell r="AP1711">
            <v>10480</v>
          </cell>
        </row>
        <row r="1712">
          <cell r="O1712" t="str">
            <v>D &amp; H DISTRIBUTING CO.-04100</v>
          </cell>
          <cell r="Q1712" t="str">
            <v>HD9600WCGDBOX</v>
          </cell>
          <cell r="AD1712" t="str">
            <v>ZDCR</v>
          </cell>
          <cell r="AN1712">
            <v>0</v>
          </cell>
          <cell r="AP1712">
            <v>210</v>
          </cell>
        </row>
        <row r="1713">
          <cell r="O1713" t="str">
            <v>D &amp; H DISTRIBUTING CO.-04100</v>
          </cell>
          <cell r="Q1713" t="str">
            <v>HD9500WCJ4BGD</v>
          </cell>
          <cell r="AD1713" t="str">
            <v>ZOR</v>
          </cell>
          <cell r="AN1713">
            <v>60</v>
          </cell>
          <cell r="AP1713">
            <v>244</v>
          </cell>
        </row>
        <row r="1714">
          <cell r="O1714" t="str">
            <v>D &amp; H DISTRIBUTING CO.-04100</v>
          </cell>
          <cell r="Q1714" t="str">
            <v>HD9500WCGDBOX</v>
          </cell>
          <cell r="AD1714" t="str">
            <v>ZOR</v>
          </cell>
          <cell r="AN1714">
            <v>20</v>
          </cell>
          <cell r="AP1714">
            <v>239</v>
          </cell>
        </row>
        <row r="1715">
          <cell r="O1715" t="str">
            <v>D &amp; H DISTRIBUTING CO.-04100</v>
          </cell>
          <cell r="Q1715" t="str">
            <v>HD9600WCGDBOX</v>
          </cell>
          <cell r="AD1715" t="str">
            <v>ZOR</v>
          </cell>
          <cell r="AN1715">
            <v>20</v>
          </cell>
          <cell r="AP1715">
            <v>269</v>
          </cell>
        </row>
        <row r="1716">
          <cell r="O1716" t="str">
            <v>D &amp; H DISTRIBUTING CO.-04100</v>
          </cell>
          <cell r="Q1716" t="str">
            <v>HD960ZWCJ4BGD</v>
          </cell>
          <cell r="AD1716" t="str">
            <v>ZOR</v>
          </cell>
          <cell r="AN1716">
            <v>180</v>
          </cell>
          <cell r="AP1716">
            <v>275</v>
          </cell>
        </row>
        <row r="1717">
          <cell r="O1717" t="str">
            <v>D &amp; H DISTRIBUTING CO.-04100</v>
          </cell>
          <cell r="Q1717" t="str">
            <v>HD9600WCGDBOX</v>
          </cell>
          <cell r="AD1717" t="str">
            <v>ZOR</v>
          </cell>
          <cell r="AN1717">
            <v>50</v>
          </cell>
          <cell r="AP1717">
            <v>269</v>
          </cell>
        </row>
        <row r="1718">
          <cell r="O1718" t="str">
            <v>FRY'S ELECTRONICS</v>
          </cell>
          <cell r="Q1718" t="str">
            <v>HD9500WCGDBOX</v>
          </cell>
          <cell r="AD1718" t="str">
            <v>ZOR</v>
          </cell>
          <cell r="AN1718">
            <v>20</v>
          </cell>
          <cell r="AP1718">
            <v>239</v>
          </cell>
        </row>
        <row r="1719">
          <cell r="O1719" t="str">
            <v>FRY'S ELECTRONICS</v>
          </cell>
          <cell r="Q1719" t="str">
            <v>HD9500WCGDBOX</v>
          </cell>
          <cell r="AD1719" t="str">
            <v>CMR</v>
          </cell>
          <cell r="AN1719">
            <v>0</v>
          </cell>
          <cell r="AP1719">
            <v>40</v>
          </cell>
        </row>
        <row r="1720">
          <cell r="O1720" t="str">
            <v>FRY'S ELECTRONICS</v>
          </cell>
          <cell r="Q1720" t="str">
            <v>HD9500WCGDBOX</v>
          </cell>
          <cell r="AD1720" t="str">
            <v>CMR</v>
          </cell>
          <cell r="AN1720">
            <v>0</v>
          </cell>
          <cell r="AP1720">
            <v>40</v>
          </cell>
        </row>
        <row r="1721">
          <cell r="O1721" t="str">
            <v>FRY'S ELECTRONICS</v>
          </cell>
          <cell r="Q1721" t="str">
            <v>HD9500WCGDBOX</v>
          </cell>
          <cell r="AD1721" t="str">
            <v>CMR</v>
          </cell>
          <cell r="AN1721">
            <v>0</v>
          </cell>
          <cell r="AP1721">
            <v>40</v>
          </cell>
        </row>
        <row r="1722">
          <cell r="O1722" t="str">
            <v>FRY'S ELECTRONICS</v>
          </cell>
          <cell r="Q1722" t="str">
            <v>HD9500WCGDBOX</v>
          </cell>
          <cell r="AD1722" t="str">
            <v>CMR</v>
          </cell>
          <cell r="AN1722">
            <v>0</v>
          </cell>
          <cell r="AP1722">
            <v>40</v>
          </cell>
        </row>
        <row r="1723">
          <cell r="O1723" t="str">
            <v>FRY'S ELECTRONICS</v>
          </cell>
          <cell r="Q1723" t="str">
            <v>HD9500WCGDBOX</v>
          </cell>
          <cell r="AD1723" t="str">
            <v>CMR</v>
          </cell>
          <cell r="AN1723">
            <v>0</v>
          </cell>
          <cell r="AP1723">
            <v>40</v>
          </cell>
        </row>
        <row r="1724">
          <cell r="O1724" t="str">
            <v>FRY'S ELECTRONICS</v>
          </cell>
          <cell r="Q1724" t="str">
            <v>HD9500WCGDBOX</v>
          </cell>
          <cell r="AD1724" t="str">
            <v>CMR</v>
          </cell>
          <cell r="AN1724">
            <v>0</v>
          </cell>
          <cell r="AP1724">
            <v>40</v>
          </cell>
        </row>
        <row r="1725">
          <cell r="O1725" t="str">
            <v>FRY'S ELECTRONICS</v>
          </cell>
          <cell r="Q1725" t="str">
            <v>HD9500WCGDBOX</v>
          </cell>
          <cell r="AD1725" t="str">
            <v>CMR</v>
          </cell>
          <cell r="AN1725">
            <v>0</v>
          </cell>
          <cell r="AP1725">
            <v>40</v>
          </cell>
        </row>
        <row r="1726">
          <cell r="O1726" t="str">
            <v>FRY'S ELECTRONICS</v>
          </cell>
          <cell r="Q1726" t="str">
            <v>HD9500WCGDBOX</v>
          </cell>
          <cell r="AD1726" t="str">
            <v>CMR</v>
          </cell>
          <cell r="AN1726">
            <v>0</v>
          </cell>
          <cell r="AP1726">
            <v>40</v>
          </cell>
        </row>
        <row r="1727">
          <cell r="O1727" t="str">
            <v>FRY'S ELECTRONICS</v>
          </cell>
          <cell r="Q1727" t="str">
            <v>HD9500WCGDBOX</v>
          </cell>
          <cell r="AD1727" t="str">
            <v>CMR</v>
          </cell>
          <cell r="AN1727">
            <v>0</v>
          </cell>
          <cell r="AP1727">
            <v>40</v>
          </cell>
        </row>
        <row r="1728">
          <cell r="O1728" t="str">
            <v>FRY'S ELECTRONICS</v>
          </cell>
          <cell r="Q1728" t="str">
            <v>HD9500WCGDBOX</v>
          </cell>
          <cell r="AD1728" t="str">
            <v>CMR</v>
          </cell>
          <cell r="AN1728">
            <v>0</v>
          </cell>
          <cell r="AP1728">
            <v>40</v>
          </cell>
        </row>
        <row r="1729">
          <cell r="O1729" t="str">
            <v>FRY'S ELECTRONICS</v>
          </cell>
          <cell r="Q1729" t="str">
            <v>HD9500WCGDBOX</v>
          </cell>
          <cell r="AD1729" t="str">
            <v>CMR</v>
          </cell>
          <cell r="AN1729">
            <v>0</v>
          </cell>
          <cell r="AP1729">
            <v>40</v>
          </cell>
        </row>
        <row r="1730">
          <cell r="O1730" t="str">
            <v>FRY'S ELECTRONICS</v>
          </cell>
          <cell r="Q1730" t="str">
            <v>HD9500WCGDBOX</v>
          </cell>
          <cell r="AD1730" t="str">
            <v>CMR</v>
          </cell>
          <cell r="AN1730">
            <v>0</v>
          </cell>
          <cell r="AP1730">
            <v>40</v>
          </cell>
        </row>
        <row r="1731">
          <cell r="O1731" t="str">
            <v>FRY'S ELECTRONICS</v>
          </cell>
          <cell r="Q1731" t="str">
            <v>HD9600WCGDBOX</v>
          </cell>
          <cell r="AD1731" t="str">
            <v>ZOR</v>
          </cell>
          <cell r="AN1731">
            <v>10</v>
          </cell>
          <cell r="AP1731">
            <v>269</v>
          </cell>
        </row>
        <row r="1732">
          <cell r="O1732" t="str">
            <v>FRY'S ELECTRONICS</v>
          </cell>
          <cell r="Q1732" t="str">
            <v>HD9500WCGDBOX</v>
          </cell>
          <cell r="AD1732" t="str">
            <v>ZOR</v>
          </cell>
          <cell r="AN1732">
            <v>20</v>
          </cell>
          <cell r="AP1732">
            <v>239</v>
          </cell>
        </row>
        <row r="1733">
          <cell r="O1733" t="str">
            <v>FRY'S ELECTRONICS</v>
          </cell>
          <cell r="Q1733" t="str">
            <v>HD9600WCGDBOX</v>
          </cell>
          <cell r="AD1733" t="str">
            <v>ZOR</v>
          </cell>
          <cell r="AN1733">
            <v>10</v>
          </cell>
          <cell r="AP1733">
            <v>269</v>
          </cell>
        </row>
        <row r="1734">
          <cell r="O1734" t="str">
            <v>FRY'S ELECTRONICS</v>
          </cell>
          <cell r="Q1734" t="str">
            <v>HD9500WCGDBOX</v>
          </cell>
          <cell r="AD1734" t="str">
            <v>ZOR</v>
          </cell>
          <cell r="AN1734">
            <v>30</v>
          </cell>
          <cell r="AP1734">
            <v>239</v>
          </cell>
        </row>
        <row r="1735">
          <cell r="O1735" t="str">
            <v>FRY'S ELECTRONICS</v>
          </cell>
          <cell r="Q1735" t="str">
            <v>HD9600WCGDBOX</v>
          </cell>
          <cell r="AD1735" t="str">
            <v>ZOR</v>
          </cell>
          <cell r="AN1735">
            <v>20</v>
          </cell>
          <cell r="AP1735">
            <v>269</v>
          </cell>
        </row>
        <row r="1736">
          <cell r="O1736" t="str">
            <v>FRY'S ELECTRONICS</v>
          </cell>
          <cell r="Q1736" t="str">
            <v>HD9500WCGDBOX</v>
          </cell>
          <cell r="AD1736" t="str">
            <v>RE</v>
          </cell>
          <cell r="AN1736">
            <v>-1</v>
          </cell>
          <cell r="AP1736">
            <v>239</v>
          </cell>
        </row>
        <row r="1737">
          <cell r="O1737" t="str">
            <v>FRY'S ELECTRONICS</v>
          </cell>
          <cell r="Q1737" t="str">
            <v>HD9500WCGDBOX</v>
          </cell>
          <cell r="AD1737" t="str">
            <v>ZOR</v>
          </cell>
          <cell r="AN1737">
            <v>20</v>
          </cell>
          <cell r="AP1737">
            <v>239</v>
          </cell>
        </row>
        <row r="1738">
          <cell r="O1738" t="str">
            <v>FRY'S ELECTRONICS</v>
          </cell>
          <cell r="Q1738" t="str">
            <v>HD9600WCGDBOX</v>
          </cell>
          <cell r="AD1738" t="str">
            <v>ZOR</v>
          </cell>
          <cell r="AN1738">
            <v>10</v>
          </cell>
          <cell r="AP1738">
            <v>269</v>
          </cell>
        </row>
        <row r="1739">
          <cell r="O1739" t="str">
            <v>FRY'S ELECTRONICS</v>
          </cell>
          <cell r="Q1739" t="str">
            <v>HD9500WCGDBOX</v>
          </cell>
          <cell r="AD1739" t="str">
            <v>ZOR</v>
          </cell>
          <cell r="AN1739">
            <v>30</v>
          </cell>
          <cell r="AP1739">
            <v>239</v>
          </cell>
        </row>
        <row r="1740">
          <cell r="O1740" t="str">
            <v>FRY'S ELECTRONICS</v>
          </cell>
          <cell r="Q1740" t="str">
            <v>HD9600WCGDBOX</v>
          </cell>
          <cell r="AD1740" t="str">
            <v>ZOR</v>
          </cell>
          <cell r="AN1740">
            <v>20</v>
          </cell>
          <cell r="AP1740">
            <v>269</v>
          </cell>
        </row>
        <row r="1741">
          <cell r="O1741" t="str">
            <v>FRY'S ELECTRONICS</v>
          </cell>
          <cell r="Q1741" t="str">
            <v>HD9500WCGDBOX</v>
          </cell>
          <cell r="AD1741" t="str">
            <v>ZOR</v>
          </cell>
          <cell r="AN1741">
            <v>30</v>
          </cell>
          <cell r="AP1741">
            <v>239</v>
          </cell>
        </row>
        <row r="1742">
          <cell r="O1742" t="str">
            <v>FRY'S ELECTRONICS</v>
          </cell>
          <cell r="Q1742" t="str">
            <v>HD9600WCGDBOX</v>
          </cell>
          <cell r="AD1742" t="str">
            <v>ZOR</v>
          </cell>
          <cell r="AN1742">
            <v>20</v>
          </cell>
          <cell r="AP1742">
            <v>269</v>
          </cell>
        </row>
        <row r="1743">
          <cell r="O1743" t="str">
            <v>FRY'S ELECTRONICS</v>
          </cell>
          <cell r="Q1743" t="str">
            <v>HD9500WCGDBOX</v>
          </cell>
          <cell r="AD1743" t="str">
            <v>ZOR</v>
          </cell>
          <cell r="AN1743">
            <v>40</v>
          </cell>
          <cell r="AP1743">
            <v>239</v>
          </cell>
        </row>
        <row r="1744">
          <cell r="O1744" t="str">
            <v>FRY'S ELECTRONICS</v>
          </cell>
          <cell r="Q1744" t="str">
            <v>HD9600WCGDBOX</v>
          </cell>
          <cell r="AD1744" t="str">
            <v>ZOR</v>
          </cell>
          <cell r="AN1744">
            <v>30</v>
          </cell>
          <cell r="AP1744">
            <v>269</v>
          </cell>
        </row>
        <row r="1745">
          <cell r="O1745" t="str">
            <v>FRY'S ELECTRONICS</v>
          </cell>
          <cell r="Q1745" t="str">
            <v>HD9500WCGDBOX</v>
          </cell>
          <cell r="AD1745" t="str">
            <v>ZOR</v>
          </cell>
          <cell r="AN1745">
            <v>30</v>
          </cell>
          <cell r="AP1745">
            <v>239</v>
          </cell>
        </row>
        <row r="1746">
          <cell r="O1746" t="str">
            <v>FRY'S ELECTRONICS</v>
          </cell>
          <cell r="Q1746" t="str">
            <v>HD9600WCGDBOX</v>
          </cell>
          <cell r="AD1746" t="str">
            <v>ZOR</v>
          </cell>
          <cell r="AN1746">
            <v>20</v>
          </cell>
          <cell r="AP1746">
            <v>269</v>
          </cell>
        </row>
        <row r="1747">
          <cell r="O1747" t="str">
            <v>FRY'S ELECTRONICS</v>
          </cell>
          <cell r="Q1747" t="str">
            <v>HD9500WCGDBOX</v>
          </cell>
          <cell r="AD1747" t="str">
            <v>ZOR</v>
          </cell>
          <cell r="AN1747">
            <v>20</v>
          </cell>
          <cell r="AP1747">
            <v>239</v>
          </cell>
        </row>
        <row r="1748">
          <cell r="O1748" t="str">
            <v>FRY'S ELECTRONICS</v>
          </cell>
          <cell r="Q1748" t="str">
            <v>HD9500WCGDBOX</v>
          </cell>
          <cell r="AD1748" t="str">
            <v>ZOR</v>
          </cell>
          <cell r="AN1748">
            <v>20</v>
          </cell>
          <cell r="AP1748">
            <v>239</v>
          </cell>
        </row>
        <row r="1749">
          <cell r="O1749" t="str">
            <v>FRY'S ELECTRONICS</v>
          </cell>
          <cell r="Q1749" t="str">
            <v>HD9600WCGDBOX</v>
          </cell>
          <cell r="AD1749" t="str">
            <v>ZOR</v>
          </cell>
          <cell r="AN1749">
            <v>20</v>
          </cell>
          <cell r="AP1749">
            <v>269</v>
          </cell>
        </row>
        <row r="1750">
          <cell r="O1750" t="str">
            <v>FRY'S ELECTRONICS</v>
          </cell>
          <cell r="Q1750" t="str">
            <v>HD9500WCGDBOX</v>
          </cell>
          <cell r="AD1750" t="str">
            <v>ZOR</v>
          </cell>
          <cell r="AN1750">
            <v>30</v>
          </cell>
          <cell r="AP1750">
            <v>239</v>
          </cell>
        </row>
        <row r="1751">
          <cell r="O1751" t="str">
            <v>FRY'S ELECTRONICS</v>
          </cell>
          <cell r="Q1751" t="str">
            <v>HD9600WCGDBOX</v>
          </cell>
          <cell r="AD1751" t="str">
            <v>ZOR</v>
          </cell>
          <cell r="AN1751">
            <v>20</v>
          </cell>
          <cell r="AP1751">
            <v>269</v>
          </cell>
        </row>
        <row r="1752">
          <cell r="O1752" t="str">
            <v>FRY'S ELECTRONICS</v>
          </cell>
          <cell r="Q1752" t="str">
            <v>HD9500WCGDBOX</v>
          </cell>
          <cell r="AD1752" t="str">
            <v>ZOR</v>
          </cell>
          <cell r="AN1752">
            <v>40</v>
          </cell>
          <cell r="AP1752">
            <v>239</v>
          </cell>
        </row>
        <row r="1753">
          <cell r="O1753" t="str">
            <v>FRY'S ELECTRONICS</v>
          </cell>
          <cell r="Q1753" t="str">
            <v>HD9600WCGDBOX</v>
          </cell>
          <cell r="AD1753" t="str">
            <v>ZOR</v>
          </cell>
          <cell r="AN1753">
            <v>30</v>
          </cell>
          <cell r="AP1753">
            <v>269</v>
          </cell>
        </row>
        <row r="1754">
          <cell r="O1754" t="str">
            <v>FRY'S ELECTRONICS</v>
          </cell>
          <cell r="Q1754" t="str">
            <v>HD9500WCGDBOX</v>
          </cell>
          <cell r="AD1754" t="str">
            <v>ZOR</v>
          </cell>
          <cell r="AN1754">
            <v>40</v>
          </cell>
          <cell r="AP1754">
            <v>239</v>
          </cell>
        </row>
        <row r="1755">
          <cell r="O1755" t="str">
            <v>FRY'S ELECTRONICS</v>
          </cell>
          <cell r="Q1755" t="str">
            <v>HD9600WCGDBOX</v>
          </cell>
          <cell r="AD1755" t="str">
            <v>ZOR</v>
          </cell>
          <cell r="AN1755">
            <v>20</v>
          </cell>
          <cell r="AP1755">
            <v>269</v>
          </cell>
        </row>
        <row r="1756">
          <cell r="O1756" t="str">
            <v>FRY'S ELECTRONICS</v>
          </cell>
          <cell r="Q1756" t="str">
            <v>HD9500WCGDBOX</v>
          </cell>
          <cell r="AD1756" t="str">
            <v>ZOR</v>
          </cell>
          <cell r="AN1756">
            <v>20</v>
          </cell>
          <cell r="AP1756">
            <v>239</v>
          </cell>
        </row>
        <row r="1757">
          <cell r="O1757" t="str">
            <v>FRY'S ELECTRONICS</v>
          </cell>
          <cell r="Q1757" t="str">
            <v>HD9500WCGDBOX</v>
          </cell>
          <cell r="AD1757" t="str">
            <v>ZOR</v>
          </cell>
          <cell r="AN1757">
            <v>20</v>
          </cell>
          <cell r="AP1757">
            <v>239</v>
          </cell>
        </row>
        <row r="1758">
          <cell r="O1758" t="str">
            <v>FRY'S ELECTRONICS</v>
          </cell>
          <cell r="Q1758" t="str">
            <v>HD9600WCGDBOX</v>
          </cell>
          <cell r="AD1758" t="str">
            <v>ZOR</v>
          </cell>
          <cell r="AN1758">
            <v>10</v>
          </cell>
          <cell r="AP1758">
            <v>269</v>
          </cell>
        </row>
        <row r="1759">
          <cell r="O1759" t="str">
            <v>FRY'S ELECTRONICS</v>
          </cell>
          <cell r="Q1759" t="str">
            <v>HD9500WCGDBOX</v>
          </cell>
          <cell r="AD1759" t="str">
            <v>ZOR</v>
          </cell>
          <cell r="AN1759">
            <v>20</v>
          </cell>
          <cell r="AP1759">
            <v>239</v>
          </cell>
        </row>
        <row r="1760">
          <cell r="O1760" t="str">
            <v>FRY'S ELECTRONICS</v>
          </cell>
          <cell r="Q1760" t="str">
            <v>HD9600WCGDBOX</v>
          </cell>
          <cell r="AD1760" t="str">
            <v>ZOR</v>
          </cell>
          <cell r="AN1760">
            <v>10</v>
          </cell>
          <cell r="AP1760">
            <v>269</v>
          </cell>
        </row>
        <row r="1761">
          <cell r="O1761" t="str">
            <v>FRY'S ELECTRONICS</v>
          </cell>
          <cell r="Q1761" t="str">
            <v>HD9500WCGDBOX</v>
          </cell>
          <cell r="AD1761" t="str">
            <v>ZOR</v>
          </cell>
          <cell r="AN1761">
            <v>30</v>
          </cell>
          <cell r="AP1761">
            <v>239</v>
          </cell>
        </row>
        <row r="1762">
          <cell r="O1762" t="str">
            <v>FRY'S ELECTRONICS</v>
          </cell>
          <cell r="Q1762" t="str">
            <v>HD9600WCGDBOX</v>
          </cell>
          <cell r="AD1762" t="str">
            <v>ZOR</v>
          </cell>
          <cell r="AN1762">
            <v>20</v>
          </cell>
          <cell r="AP1762">
            <v>269</v>
          </cell>
        </row>
        <row r="1763">
          <cell r="O1763" t="str">
            <v>FRY'S ELECTRONICS</v>
          </cell>
          <cell r="Q1763" t="str">
            <v>HD9500WCGDBOX</v>
          </cell>
          <cell r="AD1763" t="str">
            <v>ZOR</v>
          </cell>
          <cell r="AN1763">
            <v>30</v>
          </cell>
          <cell r="AP1763">
            <v>239</v>
          </cell>
        </row>
        <row r="1764">
          <cell r="O1764" t="str">
            <v>FRY'S ELECTRONICS</v>
          </cell>
          <cell r="Q1764" t="str">
            <v>HD9600WCGDBOX</v>
          </cell>
          <cell r="AD1764" t="str">
            <v>ZOR</v>
          </cell>
          <cell r="AN1764">
            <v>20</v>
          </cell>
          <cell r="AP1764">
            <v>269</v>
          </cell>
        </row>
        <row r="1765">
          <cell r="O1765" t="str">
            <v>FRY'S ELECTRONICS</v>
          </cell>
          <cell r="Q1765" t="str">
            <v>HD9600WCGDBOX</v>
          </cell>
          <cell r="AD1765" t="str">
            <v>ZOR</v>
          </cell>
          <cell r="AN1765">
            <v>20</v>
          </cell>
          <cell r="AP1765">
            <v>269</v>
          </cell>
        </row>
        <row r="1766">
          <cell r="O1766" t="str">
            <v>FRY'S ELECTRONICS</v>
          </cell>
          <cell r="Q1766" t="str">
            <v>HD9500WCGDBOX</v>
          </cell>
          <cell r="AD1766" t="str">
            <v>ZOR</v>
          </cell>
          <cell r="AN1766">
            <v>20</v>
          </cell>
          <cell r="AP1766">
            <v>239</v>
          </cell>
        </row>
        <row r="1767">
          <cell r="O1767" t="str">
            <v>FRY'S ELECTRONICS</v>
          </cell>
          <cell r="Q1767" t="str">
            <v>HD9600WCGDBOX</v>
          </cell>
          <cell r="AD1767" t="str">
            <v>ZOR</v>
          </cell>
          <cell r="AN1767">
            <v>20</v>
          </cell>
          <cell r="AP1767">
            <v>269</v>
          </cell>
        </row>
        <row r="1768">
          <cell r="O1768" t="str">
            <v>FRY'S ELECTRONICS</v>
          </cell>
          <cell r="Q1768" t="str">
            <v>HD9500WCGDBOX</v>
          </cell>
          <cell r="AD1768" t="str">
            <v>ZOR</v>
          </cell>
          <cell r="AN1768">
            <v>30</v>
          </cell>
          <cell r="AP1768">
            <v>239</v>
          </cell>
        </row>
        <row r="1769">
          <cell r="O1769" t="str">
            <v>FRY'S ELECTRONICS</v>
          </cell>
          <cell r="Q1769" t="str">
            <v>HD9500WCGDBOX</v>
          </cell>
          <cell r="AD1769" t="str">
            <v>ZOR</v>
          </cell>
          <cell r="AN1769">
            <v>50</v>
          </cell>
          <cell r="AP1769">
            <v>239</v>
          </cell>
        </row>
        <row r="1770">
          <cell r="O1770" t="str">
            <v>FRY'S ELECTRONICS</v>
          </cell>
          <cell r="Q1770" t="str">
            <v>HD9600WCGDBOX</v>
          </cell>
          <cell r="AD1770" t="str">
            <v>ZOR</v>
          </cell>
          <cell r="AN1770">
            <v>40</v>
          </cell>
          <cell r="AP1770">
            <v>269</v>
          </cell>
        </row>
        <row r="1771">
          <cell r="O1771" t="str">
            <v>FRY'S ELECTRONICS</v>
          </cell>
          <cell r="Q1771" t="str">
            <v>HD9500WCGDBOX</v>
          </cell>
          <cell r="AD1771" t="str">
            <v>ZDCR</v>
          </cell>
          <cell r="AN1771">
            <v>0</v>
          </cell>
          <cell r="AP1771">
            <v>11280</v>
          </cell>
        </row>
        <row r="1772">
          <cell r="O1772" t="str">
            <v>FRY'S ELECTRONICS</v>
          </cell>
          <cell r="Q1772" t="str">
            <v>HD9600WCGDBOX</v>
          </cell>
          <cell r="AD1772" t="str">
            <v>ZOR</v>
          </cell>
          <cell r="AN1772">
            <v>10</v>
          </cell>
          <cell r="AP1772">
            <v>269</v>
          </cell>
        </row>
        <row r="1773">
          <cell r="O1773" t="str">
            <v>FRY'S ELECTRONICS</v>
          </cell>
          <cell r="Q1773" t="str">
            <v>HD9600WCGDBOX</v>
          </cell>
          <cell r="AD1773" t="str">
            <v>ZDCR</v>
          </cell>
          <cell r="AN1773">
            <v>0</v>
          </cell>
          <cell r="AP1773">
            <v>90</v>
          </cell>
        </row>
        <row r="1774">
          <cell r="O1774" t="str">
            <v>FRY'S ELECTRONICS</v>
          </cell>
          <cell r="Q1774" t="str">
            <v>HD9500WCGDBOX</v>
          </cell>
          <cell r="AD1774" t="str">
            <v>ZOR</v>
          </cell>
          <cell r="AN1774">
            <v>50</v>
          </cell>
          <cell r="AP1774">
            <v>239</v>
          </cell>
        </row>
        <row r="1775">
          <cell r="O1775" t="str">
            <v>FRY'S ELECTRONICS</v>
          </cell>
          <cell r="Q1775" t="str">
            <v>HD9600WCGDBOX</v>
          </cell>
          <cell r="AD1775" t="str">
            <v>ZOR</v>
          </cell>
          <cell r="AN1775">
            <v>40</v>
          </cell>
          <cell r="AP1775">
            <v>269</v>
          </cell>
        </row>
        <row r="1776">
          <cell r="O1776" t="str">
            <v>FRY'S ELECTRONICS</v>
          </cell>
          <cell r="Q1776" t="str">
            <v>HD9500WCGDBOX</v>
          </cell>
          <cell r="AD1776" t="str">
            <v>ZOR</v>
          </cell>
          <cell r="AN1776">
            <v>50</v>
          </cell>
          <cell r="AP1776">
            <v>239</v>
          </cell>
        </row>
        <row r="1777">
          <cell r="O1777" t="str">
            <v>FRY'S ELECTRONICS</v>
          </cell>
          <cell r="Q1777" t="str">
            <v>HD9600WCGDBOX</v>
          </cell>
          <cell r="AD1777" t="str">
            <v>ZOR</v>
          </cell>
          <cell r="AN1777">
            <v>30</v>
          </cell>
          <cell r="AP1777">
            <v>269</v>
          </cell>
        </row>
        <row r="1778">
          <cell r="O1778" t="str">
            <v>FRY'S ELECTRONICS</v>
          </cell>
          <cell r="Q1778" t="str">
            <v>HD9500WCGDBOX</v>
          </cell>
          <cell r="AD1778" t="str">
            <v>ZOR</v>
          </cell>
          <cell r="AN1778">
            <v>30</v>
          </cell>
          <cell r="AP1778">
            <v>239</v>
          </cell>
        </row>
        <row r="1779">
          <cell r="O1779" t="str">
            <v>FRY'S ELECTRONICS</v>
          </cell>
          <cell r="Q1779" t="str">
            <v>HD9600WCGDBOX</v>
          </cell>
          <cell r="AD1779" t="str">
            <v>ZOR</v>
          </cell>
          <cell r="AN1779">
            <v>20</v>
          </cell>
          <cell r="AP1779">
            <v>269</v>
          </cell>
        </row>
        <row r="1780">
          <cell r="O1780" t="str">
            <v>FRY'S ELECTRONICS</v>
          </cell>
          <cell r="Q1780" t="str">
            <v>HD9500WCGDBOX</v>
          </cell>
          <cell r="AD1780" t="str">
            <v>ZOR</v>
          </cell>
          <cell r="AN1780">
            <v>20</v>
          </cell>
          <cell r="AP1780">
            <v>239</v>
          </cell>
        </row>
        <row r="1781">
          <cell r="O1781" t="str">
            <v>FRY'S ELECTRONICS</v>
          </cell>
          <cell r="Q1781" t="str">
            <v>HD9600WCGDBOX</v>
          </cell>
          <cell r="AD1781" t="str">
            <v>ZOR</v>
          </cell>
          <cell r="AN1781">
            <v>10</v>
          </cell>
          <cell r="AP1781">
            <v>269</v>
          </cell>
        </row>
        <row r="1782">
          <cell r="O1782" t="str">
            <v>FRY'S ELECTRONICS</v>
          </cell>
          <cell r="Q1782" t="str">
            <v>HD9500WCGDBOX</v>
          </cell>
          <cell r="AD1782" t="str">
            <v>ZOR</v>
          </cell>
          <cell r="AN1782">
            <v>60</v>
          </cell>
          <cell r="AP1782">
            <v>239</v>
          </cell>
        </row>
        <row r="1783">
          <cell r="O1783" t="str">
            <v>FRY'S ELECTRONICS</v>
          </cell>
          <cell r="Q1783" t="str">
            <v>HD9600WCGDBOX</v>
          </cell>
          <cell r="AD1783" t="str">
            <v>ZOR</v>
          </cell>
          <cell r="AN1783">
            <v>30</v>
          </cell>
          <cell r="AP1783">
            <v>269</v>
          </cell>
        </row>
        <row r="1784">
          <cell r="O1784" t="str">
            <v>FRY'S ELECTRONICS</v>
          </cell>
          <cell r="Q1784" t="str">
            <v>HD9500WCGDBOX</v>
          </cell>
          <cell r="AD1784" t="str">
            <v>ZOR</v>
          </cell>
          <cell r="AN1784">
            <v>40</v>
          </cell>
          <cell r="AP1784">
            <v>239</v>
          </cell>
        </row>
        <row r="1785">
          <cell r="O1785" t="str">
            <v>FRY'S ELECTRONICS</v>
          </cell>
          <cell r="Q1785" t="str">
            <v>HD9600WCGDBOX</v>
          </cell>
          <cell r="AD1785" t="str">
            <v>ZOR</v>
          </cell>
          <cell r="AN1785">
            <v>30</v>
          </cell>
          <cell r="AP1785">
            <v>269</v>
          </cell>
        </row>
        <row r="1786">
          <cell r="O1786" t="str">
            <v>FRY'S ELECTRONICS</v>
          </cell>
          <cell r="Q1786" t="str">
            <v>HD9500WCGDBOX</v>
          </cell>
          <cell r="AD1786" t="str">
            <v>ZOR</v>
          </cell>
          <cell r="AN1786">
            <v>20</v>
          </cell>
          <cell r="AP1786">
            <v>239</v>
          </cell>
        </row>
        <row r="1787">
          <cell r="O1787" t="str">
            <v>FRY'S ELECTRONICS</v>
          </cell>
          <cell r="Q1787" t="str">
            <v>HD9600WCGDBOX</v>
          </cell>
          <cell r="AD1787" t="str">
            <v>ZOR</v>
          </cell>
          <cell r="AN1787">
            <v>20</v>
          </cell>
          <cell r="AP1787">
            <v>269</v>
          </cell>
        </row>
        <row r="1788">
          <cell r="O1788" t="str">
            <v>FRY'S ELECTRONICS</v>
          </cell>
          <cell r="Q1788" t="str">
            <v>HD9500WCGDBOX</v>
          </cell>
          <cell r="AD1788" t="str">
            <v>ZOR</v>
          </cell>
          <cell r="AN1788">
            <v>30</v>
          </cell>
          <cell r="AP1788">
            <v>239</v>
          </cell>
        </row>
        <row r="1789">
          <cell r="O1789" t="str">
            <v>FRY'S ELECTRONICS</v>
          </cell>
          <cell r="Q1789" t="str">
            <v>HD9500WCGDBOX</v>
          </cell>
          <cell r="AD1789" t="str">
            <v>ZOR</v>
          </cell>
          <cell r="AN1789">
            <v>10</v>
          </cell>
          <cell r="AP1789">
            <v>239</v>
          </cell>
        </row>
        <row r="1790">
          <cell r="O1790" t="str">
            <v>FRY'S ELECTRONICS</v>
          </cell>
          <cell r="Q1790" t="str">
            <v>HD9600WCGDBOX</v>
          </cell>
          <cell r="AD1790" t="str">
            <v>ZOR</v>
          </cell>
          <cell r="AN1790">
            <v>20</v>
          </cell>
          <cell r="AP1790">
            <v>269</v>
          </cell>
        </row>
        <row r="1791">
          <cell r="O1791" t="str">
            <v>FRY'S ELECTRONICS</v>
          </cell>
          <cell r="Q1791" t="str">
            <v>HD9500WCGDBOX</v>
          </cell>
          <cell r="AD1791" t="str">
            <v>ZOR</v>
          </cell>
          <cell r="AN1791">
            <v>10</v>
          </cell>
          <cell r="AP1791">
            <v>239</v>
          </cell>
        </row>
        <row r="1792">
          <cell r="O1792" t="str">
            <v>FRY'S ELECTRONICS</v>
          </cell>
          <cell r="Q1792" t="str">
            <v>HD9500WCGDBOX</v>
          </cell>
          <cell r="AD1792" t="str">
            <v>ZOR</v>
          </cell>
          <cell r="AN1792">
            <v>20</v>
          </cell>
          <cell r="AP1792">
            <v>239</v>
          </cell>
        </row>
        <row r="1793">
          <cell r="O1793" t="str">
            <v>FRY'S ELECTRONICS</v>
          </cell>
          <cell r="Q1793" t="str">
            <v>HD9500WCGDBOX</v>
          </cell>
          <cell r="AD1793" t="str">
            <v>ZOR</v>
          </cell>
          <cell r="AN1793">
            <v>10</v>
          </cell>
          <cell r="AP1793">
            <v>239</v>
          </cell>
        </row>
        <row r="1794">
          <cell r="O1794" t="str">
            <v>FRY'S ELECTRONICS</v>
          </cell>
          <cell r="Q1794" t="str">
            <v>HD9600WCGDBOX</v>
          </cell>
          <cell r="AD1794" t="str">
            <v>ZOR</v>
          </cell>
          <cell r="AN1794">
            <v>10</v>
          </cell>
          <cell r="AP1794">
            <v>269</v>
          </cell>
        </row>
        <row r="1795">
          <cell r="O1795" t="str">
            <v>FRY'S ELECTRONICS</v>
          </cell>
          <cell r="Q1795" t="str">
            <v>HD9500WCGDBOX</v>
          </cell>
          <cell r="AD1795" t="str">
            <v>ZOR</v>
          </cell>
          <cell r="AN1795">
            <v>20</v>
          </cell>
          <cell r="AP1795">
            <v>239</v>
          </cell>
        </row>
        <row r="1796">
          <cell r="O1796" t="str">
            <v>FRY'S ELECTRONICS</v>
          </cell>
          <cell r="Q1796" t="str">
            <v>HD9600WCGDBOX</v>
          </cell>
          <cell r="AD1796" t="str">
            <v>ZOR</v>
          </cell>
          <cell r="AN1796">
            <v>10</v>
          </cell>
          <cell r="AP1796">
            <v>269</v>
          </cell>
        </row>
        <row r="1797">
          <cell r="O1797" t="str">
            <v>FRY'S ELECTRONICS</v>
          </cell>
          <cell r="Q1797" t="str">
            <v>HD9500WCGDBOX</v>
          </cell>
          <cell r="AD1797" t="str">
            <v>ZOR</v>
          </cell>
          <cell r="AN1797">
            <v>20</v>
          </cell>
          <cell r="AP1797">
            <v>239</v>
          </cell>
        </row>
        <row r="1798">
          <cell r="O1798" t="str">
            <v>FRY'S ELECTRONICS</v>
          </cell>
          <cell r="Q1798" t="str">
            <v>HD9500WCGDBOX</v>
          </cell>
          <cell r="AD1798" t="str">
            <v>ZOR</v>
          </cell>
          <cell r="AN1798">
            <v>10</v>
          </cell>
          <cell r="AP1798">
            <v>239</v>
          </cell>
        </row>
        <row r="1799">
          <cell r="O1799" t="str">
            <v>FRY'S ELECTRONICS</v>
          </cell>
          <cell r="Q1799" t="str">
            <v>HD9600WCGDBOX</v>
          </cell>
          <cell r="AD1799" t="str">
            <v>ZOR</v>
          </cell>
          <cell r="AN1799">
            <v>10</v>
          </cell>
          <cell r="AP1799">
            <v>269</v>
          </cell>
        </row>
        <row r="1800">
          <cell r="O1800" t="str">
            <v>FRY'S ELECTRONICS</v>
          </cell>
          <cell r="Q1800" t="str">
            <v>HD9500WCGDBOX</v>
          </cell>
          <cell r="AD1800" t="str">
            <v>ZOR</v>
          </cell>
          <cell r="AN1800">
            <v>20</v>
          </cell>
          <cell r="AP1800">
            <v>239</v>
          </cell>
        </row>
        <row r="1801">
          <cell r="O1801" t="str">
            <v>FRY'S ELECTRONICS</v>
          </cell>
          <cell r="Q1801" t="str">
            <v>HD9600WCGDBOX</v>
          </cell>
          <cell r="AD1801" t="str">
            <v>ZOR</v>
          </cell>
          <cell r="AN1801">
            <v>10</v>
          </cell>
          <cell r="AP1801">
            <v>269</v>
          </cell>
        </row>
        <row r="1802">
          <cell r="O1802" t="str">
            <v>FRY'S ELECTRONICS</v>
          </cell>
          <cell r="Q1802" t="str">
            <v>HD9500WCGDBOX</v>
          </cell>
          <cell r="AD1802" t="str">
            <v>ZOR</v>
          </cell>
          <cell r="AN1802">
            <v>20</v>
          </cell>
          <cell r="AP1802">
            <v>239</v>
          </cell>
        </row>
        <row r="1803">
          <cell r="O1803" t="str">
            <v>FRY'S ELECTRONICS</v>
          </cell>
          <cell r="Q1803" t="str">
            <v>HD9600WCGDBOX</v>
          </cell>
          <cell r="AD1803" t="str">
            <v>ZOR</v>
          </cell>
          <cell r="AN1803">
            <v>10</v>
          </cell>
          <cell r="AP1803">
            <v>269</v>
          </cell>
        </row>
        <row r="1804">
          <cell r="O1804" t="str">
            <v>FRY'S ELECTRONICS</v>
          </cell>
          <cell r="Q1804" t="str">
            <v>HD9500WCGDBOX</v>
          </cell>
          <cell r="AD1804" t="str">
            <v>ZOR</v>
          </cell>
          <cell r="AN1804">
            <v>20</v>
          </cell>
          <cell r="AP1804">
            <v>239</v>
          </cell>
        </row>
        <row r="1805">
          <cell r="O1805" t="str">
            <v>FRY'S ELECTRONICS</v>
          </cell>
          <cell r="Q1805" t="str">
            <v>HD9600WCGDBOX</v>
          </cell>
          <cell r="AD1805" t="str">
            <v>ZOR</v>
          </cell>
          <cell r="AN1805">
            <v>10</v>
          </cell>
          <cell r="AP1805">
            <v>269</v>
          </cell>
        </row>
        <row r="1806">
          <cell r="O1806" t="str">
            <v>FRY'S ELECTRONICS</v>
          </cell>
          <cell r="Q1806" t="str">
            <v>HD9500WCGDBOX</v>
          </cell>
          <cell r="AD1806" t="str">
            <v>ZOR</v>
          </cell>
          <cell r="AN1806">
            <v>20</v>
          </cell>
          <cell r="AP1806">
            <v>239</v>
          </cell>
        </row>
        <row r="1807">
          <cell r="O1807" t="str">
            <v>FRY'S ELECTRONICS</v>
          </cell>
          <cell r="Q1807" t="str">
            <v>HD9600WCGDBOX</v>
          </cell>
          <cell r="AD1807" t="str">
            <v>ZOR</v>
          </cell>
          <cell r="AN1807">
            <v>10</v>
          </cell>
          <cell r="AP1807">
            <v>269</v>
          </cell>
        </row>
        <row r="1808">
          <cell r="O1808" t="str">
            <v>TECH DATA WORLDWIDE</v>
          </cell>
          <cell r="Q1808" t="str">
            <v>HD9500WCGDBOX</v>
          </cell>
          <cell r="AD1808" t="str">
            <v>ZOR</v>
          </cell>
          <cell r="AN1808">
            <v>10</v>
          </cell>
          <cell r="AP1808">
            <v>239</v>
          </cell>
        </row>
        <row r="1809">
          <cell r="O1809" t="str">
            <v>TECH DATA WORLDWIDE</v>
          </cell>
          <cell r="Q1809" t="str">
            <v>HD9600WCGDBOX</v>
          </cell>
          <cell r="AD1809" t="str">
            <v>ZOR</v>
          </cell>
          <cell r="AN1809">
            <v>10</v>
          </cell>
          <cell r="AP1809">
            <v>269</v>
          </cell>
        </row>
        <row r="1810">
          <cell r="O1810" t="str">
            <v>TECH DATA WORLDWIDE</v>
          </cell>
          <cell r="Q1810" t="str">
            <v>HD9500WCGDBOX</v>
          </cell>
          <cell r="AD1810" t="str">
            <v>ZOR</v>
          </cell>
          <cell r="AN1810">
            <v>10</v>
          </cell>
          <cell r="AP1810">
            <v>239</v>
          </cell>
        </row>
        <row r="1811">
          <cell r="O1811" t="str">
            <v>TECH DATA WORLDWIDE</v>
          </cell>
          <cell r="Q1811" t="str">
            <v>HD9600WCGDBOX</v>
          </cell>
          <cell r="AD1811" t="str">
            <v>ZOR</v>
          </cell>
          <cell r="AN1811">
            <v>10</v>
          </cell>
          <cell r="AP1811">
            <v>269</v>
          </cell>
        </row>
        <row r="1812">
          <cell r="O1812" t="str">
            <v>TECH DATA WORLDWIDE</v>
          </cell>
          <cell r="Q1812" t="str">
            <v>HD9500WCGDBOX</v>
          </cell>
          <cell r="AD1812" t="str">
            <v>ZOR</v>
          </cell>
          <cell r="AN1812">
            <v>10</v>
          </cell>
          <cell r="AP1812">
            <v>239</v>
          </cell>
        </row>
        <row r="1813">
          <cell r="O1813" t="str">
            <v>TECH DATA WORLDWIDE</v>
          </cell>
          <cell r="Q1813" t="str">
            <v>HD9600WCGDBOX</v>
          </cell>
          <cell r="AD1813" t="str">
            <v>ZOR</v>
          </cell>
          <cell r="AN1813">
            <v>10</v>
          </cell>
          <cell r="AP1813">
            <v>269</v>
          </cell>
        </row>
        <row r="1814">
          <cell r="O1814" t="str">
            <v>TECH DATA WORLDWIDE</v>
          </cell>
          <cell r="Q1814" t="str">
            <v>HD9500WCGDBOX</v>
          </cell>
          <cell r="AD1814" t="str">
            <v>ZOR</v>
          </cell>
          <cell r="AN1814">
            <v>10</v>
          </cell>
          <cell r="AP1814">
            <v>239</v>
          </cell>
        </row>
        <row r="1815">
          <cell r="O1815" t="str">
            <v>TECH DATA WORLDWIDE</v>
          </cell>
          <cell r="Q1815" t="str">
            <v>HD9600WCGDBOX</v>
          </cell>
          <cell r="AD1815" t="str">
            <v>ZOR</v>
          </cell>
          <cell r="AN1815">
            <v>10</v>
          </cell>
          <cell r="AP1815">
            <v>269</v>
          </cell>
        </row>
        <row r="1816">
          <cell r="O1816" t="str">
            <v>TECH DATA WORLDWIDE</v>
          </cell>
          <cell r="Q1816" t="str">
            <v>HD9500WCGDBOX</v>
          </cell>
          <cell r="AD1816" t="str">
            <v>ZOR</v>
          </cell>
          <cell r="AN1816">
            <v>10</v>
          </cell>
          <cell r="AP1816">
            <v>239</v>
          </cell>
        </row>
        <row r="1817">
          <cell r="O1817" t="str">
            <v>TECH DATA WORLDWIDE</v>
          </cell>
          <cell r="Q1817" t="str">
            <v>HD9600WCGDBOX</v>
          </cell>
          <cell r="AD1817" t="str">
            <v>ZOR</v>
          </cell>
          <cell r="AN1817">
            <v>10</v>
          </cell>
          <cell r="AP1817">
            <v>269</v>
          </cell>
        </row>
        <row r="1818">
          <cell r="O1818" t="str">
            <v>TECH DATA WORLDWIDE</v>
          </cell>
          <cell r="Q1818" t="str">
            <v>HD9500WCGDBOX</v>
          </cell>
          <cell r="AD1818" t="str">
            <v>ZDCR</v>
          </cell>
          <cell r="AN1818">
            <v>0</v>
          </cell>
          <cell r="AP1818">
            <v>320</v>
          </cell>
        </row>
        <row r="1819">
          <cell r="O1819" t="str">
            <v>TECH DATA WORLDWIDE</v>
          </cell>
          <cell r="Q1819" t="str">
            <v>HD9600WCGDBOX</v>
          </cell>
          <cell r="AD1819" t="str">
            <v>ZDCR</v>
          </cell>
          <cell r="AN1819">
            <v>0</v>
          </cell>
          <cell r="AP1819">
            <v>60</v>
          </cell>
        </row>
        <row r="1820">
          <cell r="O1820" t="str">
            <v>TECH DATA WORLDWIDE</v>
          </cell>
          <cell r="Q1820" t="str">
            <v>HD9500WCGDBOX</v>
          </cell>
          <cell r="AD1820" t="str">
            <v>ZOR</v>
          </cell>
          <cell r="AN1820">
            <v>200</v>
          </cell>
          <cell r="AP1820">
            <v>239</v>
          </cell>
        </row>
        <row r="1821">
          <cell r="O1821" t="str">
            <v>TECH DATA WORLDWIDE</v>
          </cell>
          <cell r="Q1821" t="str">
            <v>HD9500WCGDBOX</v>
          </cell>
          <cell r="AD1821" t="str">
            <v>ZOR</v>
          </cell>
          <cell r="AN1821">
            <v>500</v>
          </cell>
          <cell r="AP1821">
            <v>239</v>
          </cell>
        </row>
        <row r="1822">
          <cell r="O1822" t="str">
            <v>TECH DATA WORLDWIDE</v>
          </cell>
          <cell r="Q1822" t="str">
            <v>HD9600WCGDBOX</v>
          </cell>
          <cell r="AD1822" t="str">
            <v>ZOR</v>
          </cell>
          <cell r="AN1822">
            <v>100</v>
          </cell>
          <cell r="AP1822">
            <v>269</v>
          </cell>
        </row>
        <row r="1823">
          <cell r="O1823" t="str">
            <v>TECH DATA WORLDWIDE</v>
          </cell>
          <cell r="Q1823" t="str">
            <v>HD9600WCGDBOX</v>
          </cell>
          <cell r="AD1823" t="str">
            <v>ZOR</v>
          </cell>
          <cell r="AN1823">
            <v>200</v>
          </cell>
          <cell r="AP1823">
            <v>269</v>
          </cell>
        </row>
        <row r="1824">
          <cell r="O1824" t="str">
            <v>TECH DATA WORLDWIDE</v>
          </cell>
          <cell r="Q1824" t="str">
            <v>HD9500WCGDBOX</v>
          </cell>
          <cell r="AD1824" t="str">
            <v>ZDCR</v>
          </cell>
          <cell r="AN1824">
            <v>0</v>
          </cell>
          <cell r="AP1824">
            <v>3080</v>
          </cell>
        </row>
        <row r="1825">
          <cell r="O1825" t="str">
            <v>TECH DATA WORLDWIDE</v>
          </cell>
          <cell r="Q1825" t="str">
            <v>HD9600WCGDBOX</v>
          </cell>
          <cell r="AD1825" t="str">
            <v>ZDCR</v>
          </cell>
          <cell r="AN1825">
            <v>0</v>
          </cell>
          <cell r="AP1825">
            <v>240</v>
          </cell>
        </row>
        <row r="1826">
          <cell r="O1826" t="str">
            <v>TECH DATA WORLDWIDE</v>
          </cell>
          <cell r="Q1826" t="str">
            <v>HD9500WCGDBOX</v>
          </cell>
          <cell r="AD1826" t="str">
            <v>ZOR</v>
          </cell>
          <cell r="AN1826">
            <v>50</v>
          </cell>
          <cell r="AP1826">
            <v>239</v>
          </cell>
        </row>
        <row r="1827">
          <cell r="O1827" t="str">
            <v>TECH DATA WORLDWIDE</v>
          </cell>
          <cell r="Q1827" t="str">
            <v>HD9500WCGDBOX</v>
          </cell>
          <cell r="AD1827" t="str">
            <v>ZOR</v>
          </cell>
          <cell r="AN1827">
            <v>150</v>
          </cell>
          <cell r="AP1827">
            <v>239</v>
          </cell>
        </row>
        <row r="1828">
          <cell r="O1828" t="str">
            <v>TECH DATA WORLDWIDE</v>
          </cell>
          <cell r="Q1828" t="str">
            <v>HD9500WCGDBOX</v>
          </cell>
          <cell r="AD1828" t="str">
            <v>ZOR</v>
          </cell>
          <cell r="AN1828">
            <v>300</v>
          </cell>
          <cell r="AP1828">
            <v>239</v>
          </cell>
        </row>
        <row r="1829">
          <cell r="O1829" t="str">
            <v>TECH DATA WORLDWIDE</v>
          </cell>
          <cell r="Q1829" t="str">
            <v>HD9600WCGDBOX</v>
          </cell>
          <cell r="AD1829" t="str">
            <v>ZOR</v>
          </cell>
          <cell r="AN1829">
            <v>100</v>
          </cell>
          <cell r="AP1829">
            <v>269</v>
          </cell>
        </row>
        <row r="1830">
          <cell r="O1830" t="str">
            <v>TECH DATA WORLDWIDE</v>
          </cell>
          <cell r="Q1830" t="str">
            <v>HD9600WCGDBOX</v>
          </cell>
          <cell r="AD1830" t="str">
            <v>ZOR</v>
          </cell>
          <cell r="AN1830">
            <v>100</v>
          </cell>
          <cell r="AP1830">
            <v>269</v>
          </cell>
        </row>
        <row r="1831">
          <cell r="O1831" t="str">
            <v>BELL MICROPRODUCTS</v>
          </cell>
          <cell r="Q1831" t="str">
            <v>HD9500WCGDBOX</v>
          </cell>
          <cell r="AD1831" t="str">
            <v>ZOR</v>
          </cell>
          <cell r="AN1831">
            <v>420</v>
          </cell>
          <cell r="AP1831">
            <v>239</v>
          </cell>
        </row>
        <row r="1832">
          <cell r="O1832" t="str">
            <v>BELL MICROPRODUCTS</v>
          </cell>
          <cell r="Q1832" t="str">
            <v>HD9500WCGDBOX</v>
          </cell>
          <cell r="AD1832" t="str">
            <v>ZOR</v>
          </cell>
          <cell r="AN1832">
            <v>200</v>
          </cell>
          <cell r="AP1832">
            <v>239</v>
          </cell>
        </row>
        <row r="1833">
          <cell r="O1833" t="str">
            <v>BELL MICROPRODUCTS</v>
          </cell>
          <cell r="Q1833" t="str">
            <v>HD9600WCGDBOX</v>
          </cell>
          <cell r="AD1833" t="str">
            <v>ZOR</v>
          </cell>
          <cell r="AN1833">
            <v>80</v>
          </cell>
          <cell r="AP1833">
            <v>269</v>
          </cell>
        </row>
        <row r="1834">
          <cell r="O1834" t="str">
            <v>BELL MICROPRODUCTS</v>
          </cell>
          <cell r="Q1834" t="str">
            <v>HD9500WCGDBOX</v>
          </cell>
          <cell r="AD1834" t="str">
            <v>ZDCR</v>
          </cell>
          <cell r="AN1834">
            <v>0</v>
          </cell>
          <cell r="AP1834">
            <v>3240</v>
          </cell>
        </row>
        <row r="1835">
          <cell r="O1835" t="str">
            <v>BELL MICROPRODUCTS</v>
          </cell>
          <cell r="Q1835" t="str">
            <v>HD9600WCGDBOX</v>
          </cell>
          <cell r="AD1835" t="str">
            <v>ZDCR</v>
          </cell>
          <cell r="AN1835">
            <v>0</v>
          </cell>
          <cell r="AP1835">
            <v>270</v>
          </cell>
        </row>
        <row r="1836">
          <cell r="O1836" t="str">
            <v>MICRO ELECTRONICS, INC</v>
          </cell>
          <cell r="Q1836" t="str">
            <v>HD9500WCGDBOX</v>
          </cell>
          <cell r="AD1836" t="str">
            <v>CMR</v>
          </cell>
          <cell r="AN1836">
            <v>0</v>
          </cell>
          <cell r="AP1836">
            <v>40</v>
          </cell>
        </row>
        <row r="1837">
          <cell r="O1837" t="str">
            <v>MICRO ELECTRONICS, INC</v>
          </cell>
          <cell r="Q1837" t="str">
            <v>HD9600WCGDBOX</v>
          </cell>
          <cell r="AD1837" t="str">
            <v>CMR</v>
          </cell>
          <cell r="AN1837">
            <v>0</v>
          </cell>
          <cell r="AP1837">
            <v>30</v>
          </cell>
        </row>
        <row r="1838">
          <cell r="O1838" t="str">
            <v>MICRO ELECTRONICS, INC</v>
          </cell>
          <cell r="Q1838" t="str">
            <v>HD9500WCGDBOX</v>
          </cell>
          <cell r="AD1838" t="str">
            <v>ZOR</v>
          </cell>
          <cell r="AN1838">
            <v>80</v>
          </cell>
          <cell r="AP1838">
            <v>239</v>
          </cell>
        </row>
        <row r="1839">
          <cell r="O1839" t="str">
            <v>MICRO ELECTRONICS, INC</v>
          </cell>
          <cell r="Q1839" t="str">
            <v>HD9500WCGDBOX</v>
          </cell>
          <cell r="AD1839" t="str">
            <v>ZOR</v>
          </cell>
          <cell r="AN1839">
            <v>170</v>
          </cell>
          <cell r="AP1839">
            <v>239</v>
          </cell>
        </row>
        <row r="1840">
          <cell r="O1840" t="str">
            <v>MICRO ELECTRONICS, INC</v>
          </cell>
          <cell r="Q1840" t="str">
            <v>HD9500WCGDBOX</v>
          </cell>
          <cell r="AD1840" t="str">
            <v>ZOR</v>
          </cell>
          <cell r="AN1840">
            <v>40</v>
          </cell>
          <cell r="AP1840">
            <v>239</v>
          </cell>
        </row>
        <row r="1841">
          <cell r="O1841" t="str">
            <v>MICRO ELECTRONICS, INC</v>
          </cell>
          <cell r="Q1841" t="str">
            <v>HD9600WCGDBOX</v>
          </cell>
          <cell r="AD1841" t="str">
            <v>ZOR</v>
          </cell>
          <cell r="AN1841">
            <v>40</v>
          </cell>
          <cell r="AP1841">
            <v>269</v>
          </cell>
        </row>
        <row r="1842">
          <cell r="O1842" t="str">
            <v>ASI</v>
          </cell>
          <cell r="Q1842" t="str">
            <v>HD9500WCGDBOX</v>
          </cell>
          <cell r="AD1842" t="str">
            <v>ZOR</v>
          </cell>
          <cell r="AN1842">
            <v>250</v>
          </cell>
          <cell r="AP1842">
            <v>239</v>
          </cell>
        </row>
        <row r="1843">
          <cell r="O1843" t="str">
            <v>ASI</v>
          </cell>
          <cell r="Q1843" t="str">
            <v>HD9500WCGDBOX</v>
          </cell>
          <cell r="AD1843" t="str">
            <v>ZOR</v>
          </cell>
          <cell r="AN1843">
            <v>250</v>
          </cell>
          <cell r="AP1843">
            <v>239</v>
          </cell>
        </row>
        <row r="1844">
          <cell r="O1844" t="str">
            <v>ASI</v>
          </cell>
          <cell r="Q1844" t="str">
            <v>HD9500WCGDBOX</v>
          </cell>
          <cell r="AD1844" t="str">
            <v>ZOR</v>
          </cell>
          <cell r="AN1844">
            <v>500</v>
          </cell>
          <cell r="AP1844">
            <v>239</v>
          </cell>
        </row>
        <row r="1845">
          <cell r="O1845" t="str">
            <v>ASI</v>
          </cell>
          <cell r="Q1845" t="str">
            <v>HD9500WCGDBOX</v>
          </cell>
          <cell r="AD1845" t="str">
            <v>ZOR</v>
          </cell>
          <cell r="AN1845">
            <v>300</v>
          </cell>
          <cell r="AP1845">
            <v>239</v>
          </cell>
        </row>
        <row r="1846">
          <cell r="O1846" t="str">
            <v>ASI</v>
          </cell>
          <cell r="Q1846" t="str">
            <v>HD9500WCGDBOX</v>
          </cell>
          <cell r="AD1846" t="str">
            <v>ZOR</v>
          </cell>
          <cell r="AN1846">
            <v>300</v>
          </cell>
          <cell r="AP1846">
            <v>239</v>
          </cell>
        </row>
        <row r="1847">
          <cell r="O1847" t="str">
            <v>ASI</v>
          </cell>
          <cell r="Q1847" t="str">
            <v>HD9500WCGDBOX</v>
          </cell>
          <cell r="AD1847" t="str">
            <v>ZOR</v>
          </cell>
          <cell r="AN1847">
            <v>120</v>
          </cell>
          <cell r="AP1847">
            <v>239</v>
          </cell>
        </row>
        <row r="1848">
          <cell r="O1848" t="str">
            <v>ASI</v>
          </cell>
          <cell r="Q1848" t="str">
            <v>HD9500WCGDBOX</v>
          </cell>
          <cell r="AD1848" t="str">
            <v>ZOR</v>
          </cell>
          <cell r="AN1848">
            <v>180</v>
          </cell>
          <cell r="AP1848">
            <v>239</v>
          </cell>
        </row>
        <row r="1849">
          <cell r="O1849" t="str">
            <v>ASI</v>
          </cell>
          <cell r="Q1849" t="str">
            <v>HD9500WCGDBOX</v>
          </cell>
          <cell r="AD1849" t="str">
            <v>ZOR</v>
          </cell>
          <cell r="AN1849">
            <v>300</v>
          </cell>
          <cell r="AP1849">
            <v>239</v>
          </cell>
        </row>
        <row r="1850">
          <cell r="O1850" t="str">
            <v>ASI</v>
          </cell>
          <cell r="Q1850" t="str">
            <v>HD9500WCGDBOX</v>
          </cell>
          <cell r="AD1850" t="str">
            <v>ZDCR</v>
          </cell>
          <cell r="AN1850">
            <v>0</v>
          </cell>
          <cell r="AP1850">
            <v>5320</v>
          </cell>
        </row>
        <row r="1851">
          <cell r="O1851" t="str">
            <v>ASI</v>
          </cell>
          <cell r="Q1851" t="str">
            <v>HD9600WCGDBOX</v>
          </cell>
          <cell r="AD1851" t="str">
            <v>ZOR</v>
          </cell>
          <cell r="AN1851">
            <v>300</v>
          </cell>
          <cell r="AP1851">
            <v>269</v>
          </cell>
        </row>
        <row r="1852">
          <cell r="O1852" t="str">
            <v>ASI</v>
          </cell>
          <cell r="Q1852" t="str">
            <v>HD9600WCGDBOX</v>
          </cell>
          <cell r="AD1852" t="str">
            <v>ZOR</v>
          </cell>
          <cell r="AN1852">
            <v>300</v>
          </cell>
          <cell r="AP1852">
            <v>269</v>
          </cell>
        </row>
        <row r="1853">
          <cell r="O1853" t="str">
            <v>ASI</v>
          </cell>
          <cell r="Q1853" t="str">
            <v>HD9600WCGDBOX</v>
          </cell>
          <cell r="AD1853" t="str">
            <v>ZOR</v>
          </cell>
          <cell r="AN1853">
            <v>440</v>
          </cell>
          <cell r="AP1853">
            <v>269</v>
          </cell>
        </row>
        <row r="1854">
          <cell r="O1854" t="str">
            <v>ASI</v>
          </cell>
          <cell r="Q1854" t="str">
            <v>HD9600WCGDBOX</v>
          </cell>
          <cell r="AD1854" t="str">
            <v>ZDCR</v>
          </cell>
          <cell r="AN1854">
            <v>0</v>
          </cell>
          <cell r="AP1854">
            <v>9930</v>
          </cell>
        </row>
        <row r="1855">
          <cell r="O1855" t="str">
            <v>ASI</v>
          </cell>
          <cell r="Q1855" t="str">
            <v>HD960ZWCGDBOX</v>
          </cell>
          <cell r="AD1855" t="str">
            <v>ZOR</v>
          </cell>
          <cell r="AN1855">
            <v>500</v>
          </cell>
          <cell r="AP1855">
            <v>269</v>
          </cell>
        </row>
        <row r="1856">
          <cell r="O1856" t="str">
            <v>ASI</v>
          </cell>
          <cell r="Q1856" t="str">
            <v>HD960ZWCGDBOX</v>
          </cell>
          <cell r="AD1856" t="str">
            <v>ZOR</v>
          </cell>
          <cell r="AN1856">
            <v>500</v>
          </cell>
          <cell r="AP1856">
            <v>269</v>
          </cell>
        </row>
        <row r="1857">
          <cell r="O1857" t="str">
            <v>ASI</v>
          </cell>
          <cell r="Q1857" t="str">
            <v>HD9500WCGDBOX</v>
          </cell>
          <cell r="AD1857" t="str">
            <v>ZOR</v>
          </cell>
          <cell r="AN1857">
            <v>500</v>
          </cell>
          <cell r="AP1857">
            <v>239</v>
          </cell>
        </row>
        <row r="1858">
          <cell r="O1858" t="str">
            <v>ASI</v>
          </cell>
          <cell r="Q1858" t="str">
            <v>HD9500WCGDBOX</v>
          </cell>
          <cell r="AD1858" t="str">
            <v>ZOR</v>
          </cell>
          <cell r="AN1858">
            <v>300</v>
          </cell>
          <cell r="AP1858">
            <v>239</v>
          </cell>
        </row>
        <row r="1859">
          <cell r="O1859" t="str">
            <v>ASI</v>
          </cell>
          <cell r="Q1859" t="str">
            <v>HD9500WCGDBOX</v>
          </cell>
          <cell r="AD1859" t="str">
            <v>ZOR</v>
          </cell>
          <cell r="AN1859">
            <v>300</v>
          </cell>
          <cell r="AP1859">
            <v>239</v>
          </cell>
        </row>
        <row r="1860">
          <cell r="O1860" t="str">
            <v>ASI</v>
          </cell>
          <cell r="Q1860" t="str">
            <v>HD9500WCGDBOX</v>
          </cell>
          <cell r="AD1860" t="str">
            <v>ZOR</v>
          </cell>
          <cell r="AN1860">
            <v>300</v>
          </cell>
          <cell r="AP1860">
            <v>239</v>
          </cell>
        </row>
        <row r="1861">
          <cell r="O1861" t="str">
            <v>ASI</v>
          </cell>
          <cell r="Q1861" t="str">
            <v>HD9500WCGDBOX</v>
          </cell>
          <cell r="AD1861" t="str">
            <v>ZOR</v>
          </cell>
          <cell r="AN1861">
            <v>200</v>
          </cell>
          <cell r="AP1861">
            <v>239</v>
          </cell>
        </row>
        <row r="1862">
          <cell r="O1862" t="str">
            <v>ASI</v>
          </cell>
          <cell r="Q1862" t="str">
            <v>HD9500WCGDBOX</v>
          </cell>
          <cell r="AD1862" t="str">
            <v>ZOR</v>
          </cell>
          <cell r="AN1862">
            <v>200</v>
          </cell>
          <cell r="AP1862">
            <v>239</v>
          </cell>
        </row>
        <row r="1863">
          <cell r="O1863" t="str">
            <v>ASI</v>
          </cell>
          <cell r="Q1863" t="str">
            <v>HD9500WCGDBOX</v>
          </cell>
          <cell r="AD1863" t="str">
            <v>ZOR</v>
          </cell>
          <cell r="AN1863">
            <v>100</v>
          </cell>
          <cell r="AP1863">
            <v>239</v>
          </cell>
        </row>
        <row r="1864">
          <cell r="O1864" t="str">
            <v>ASI</v>
          </cell>
          <cell r="Q1864" t="str">
            <v>HD9600WCGDBOX</v>
          </cell>
          <cell r="AD1864" t="str">
            <v>ZOR</v>
          </cell>
          <cell r="AN1864">
            <v>300</v>
          </cell>
          <cell r="AP1864">
            <v>269</v>
          </cell>
        </row>
        <row r="1865">
          <cell r="O1865" t="str">
            <v>ASI</v>
          </cell>
          <cell r="Q1865" t="str">
            <v>HD9600WCGDBOX</v>
          </cell>
          <cell r="AD1865" t="str">
            <v>ZOR</v>
          </cell>
          <cell r="AN1865">
            <v>200</v>
          </cell>
          <cell r="AP1865">
            <v>269</v>
          </cell>
        </row>
        <row r="1866">
          <cell r="O1866" t="str">
            <v>ASI</v>
          </cell>
          <cell r="Q1866" t="str">
            <v>HD9600WCGDBOX</v>
          </cell>
          <cell r="AD1866" t="str">
            <v>ZOR</v>
          </cell>
          <cell r="AN1866">
            <v>100</v>
          </cell>
          <cell r="AP1866">
            <v>269</v>
          </cell>
        </row>
        <row r="1867">
          <cell r="O1867" t="str">
            <v>ASI</v>
          </cell>
          <cell r="Q1867" t="str">
            <v>HD960ZWCGDBOX</v>
          </cell>
          <cell r="AD1867" t="str">
            <v>ZOR</v>
          </cell>
          <cell r="AN1867">
            <v>100</v>
          </cell>
          <cell r="AP1867">
            <v>269</v>
          </cell>
        </row>
        <row r="1868">
          <cell r="O1868" t="str">
            <v>ASI</v>
          </cell>
          <cell r="Q1868" t="str">
            <v>HD9500WCGDBOX</v>
          </cell>
          <cell r="AD1868" t="str">
            <v>ZOR</v>
          </cell>
          <cell r="AN1868">
            <v>400</v>
          </cell>
          <cell r="AP1868">
            <v>239</v>
          </cell>
        </row>
        <row r="1869">
          <cell r="O1869" t="str">
            <v>ASI</v>
          </cell>
          <cell r="Q1869" t="str">
            <v>HD9600WCGDBOX</v>
          </cell>
          <cell r="AD1869" t="str">
            <v>ZOR</v>
          </cell>
          <cell r="AN1869">
            <v>400</v>
          </cell>
          <cell r="AP1869">
            <v>269</v>
          </cell>
        </row>
        <row r="1870">
          <cell r="O1870" t="str">
            <v>SYNNEX</v>
          </cell>
          <cell r="Q1870" t="str">
            <v>HD9600WCGDBOX</v>
          </cell>
          <cell r="AD1870" t="str">
            <v>ZOR</v>
          </cell>
          <cell r="AN1870">
            <v>20</v>
          </cell>
          <cell r="AP1870">
            <v>269</v>
          </cell>
        </row>
        <row r="1871">
          <cell r="O1871" t="str">
            <v>SYNNEX</v>
          </cell>
          <cell r="Q1871" t="str">
            <v>HD9600WCGDBOX</v>
          </cell>
          <cell r="AD1871" t="str">
            <v>ZOR</v>
          </cell>
          <cell r="AN1871">
            <v>100</v>
          </cell>
          <cell r="AP1871">
            <v>269</v>
          </cell>
        </row>
        <row r="1872">
          <cell r="O1872" t="str">
            <v>SYNNEX</v>
          </cell>
          <cell r="Q1872" t="str">
            <v>HD9500WCGDBOX</v>
          </cell>
          <cell r="AD1872" t="str">
            <v>ZDCR</v>
          </cell>
          <cell r="AN1872">
            <v>0</v>
          </cell>
          <cell r="AP1872">
            <v>10880</v>
          </cell>
        </row>
        <row r="1873">
          <cell r="O1873" t="str">
            <v>SYNNEX</v>
          </cell>
          <cell r="Q1873" t="str">
            <v>HD9600WCGDBOX</v>
          </cell>
          <cell r="AD1873" t="str">
            <v>ZDCR</v>
          </cell>
          <cell r="AN1873">
            <v>0</v>
          </cell>
          <cell r="AP1873">
            <v>1020</v>
          </cell>
        </row>
        <row r="1874">
          <cell r="O1874" t="str">
            <v>SYNNEX</v>
          </cell>
          <cell r="Q1874" t="str">
            <v>HD9500WCGDBOX</v>
          </cell>
          <cell r="AD1874" t="str">
            <v>ZOR</v>
          </cell>
          <cell r="AN1874">
            <v>50</v>
          </cell>
          <cell r="AP1874">
            <v>239</v>
          </cell>
        </row>
        <row r="1875">
          <cell r="O1875" t="str">
            <v>SYNNEX</v>
          </cell>
          <cell r="Q1875" t="str">
            <v>HD9600WCGDBOX</v>
          </cell>
          <cell r="AD1875" t="str">
            <v>ZOR</v>
          </cell>
          <cell r="AN1875">
            <v>100</v>
          </cell>
          <cell r="AP1875">
            <v>269</v>
          </cell>
        </row>
        <row r="1876">
          <cell r="O1876" t="str">
            <v>INGRAM MICRO WORLDWIDE</v>
          </cell>
          <cell r="Q1876" t="str">
            <v>HD9500WCGDBOX</v>
          </cell>
          <cell r="AD1876" t="str">
            <v>ZOR</v>
          </cell>
          <cell r="AN1876">
            <v>150</v>
          </cell>
          <cell r="AP1876">
            <v>239</v>
          </cell>
        </row>
        <row r="1877">
          <cell r="O1877" t="str">
            <v>INGRAM MICRO WORLDWIDE</v>
          </cell>
          <cell r="Q1877" t="str">
            <v>HD9500WCGDBOX</v>
          </cell>
          <cell r="AD1877" t="str">
            <v>ZOR</v>
          </cell>
          <cell r="AN1877">
            <v>100</v>
          </cell>
          <cell r="AP1877">
            <v>239</v>
          </cell>
        </row>
        <row r="1878">
          <cell r="O1878" t="str">
            <v>SUPERCOM</v>
          </cell>
          <cell r="Q1878" t="str">
            <v>HD9500WCGDBOX</v>
          </cell>
          <cell r="AD1878" t="str">
            <v>ZOR</v>
          </cell>
          <cell r="AN1878">
            <v>300</v>
          </cell>
          <cell r="AP1878">
            <v>239</v>
          </cell>
        </row>
        <row r="1879">
          <cell r="O1879" t="str">
            <v>SUPERCOM</v>
          </cell>
          <cell r="Q1879" t="str">
            <v>HD9500WCGDBOX</v>
          </cell>
          <cell r="AD1879" t="str">
            <v>ZOR</v>
          </cell>
          <cell r="AN1879">
            <v>300</v>
          </cell>
          <cell r="AP1879">
            <v>239</v>
          </cell>
        </row>
        <row r="1880">
          <cell r="O1880" t="str">
            <v>SUPERCOM</v>
          </cell>
          <cell r="Q1880" t="str">
            <v>HD9500WCGDBOX</v>
          </cell>
          <cell r="AD1880" t="str">
            <v>ZOR</v>
          </cell>
          <cell r="AN1880">
            <v>300</v>
          </cell>
          <cell r="AP1880">
            <v>239</v>
          </cell>
        </row>
        <row r="1881">
          <cell r="O1881" t="str">
            <v>SUPERCOM</v>
          </cell>
          <cell r="Q1881" t="str">
            <v>HD9500WCGDBOX</v>
          </cell>
          <cell r="AD1881" t="str">
            <v>ZDCR</v>
          </cell>
          <cell r="AN1881">
            <v>0</v>
          </cell>
          <cell r="AP1881">
            <v>1400</v>
          </cell>
        </row>
        <row r="1882">
          <cell r="O1882" t="str">
            <v>SUPERCOM</v>
          </cell>
          <cell r="Q1882" t="str">
            <v>HD9600WCGDBOX</v>
          </cell>
          <cell r="AD1882" t="str">
            <v>ZOR</v>
          </cell>
          <cell r="AN1882">
            <v>40</v>
          </cell>
          <cell r="AP1882">
            <v>269</v>
          </cell>
        </row>
        <row r="1883">
          <cell r="O1883" t="str">
            <v>SUPERCOM</v>
          </cell>
          <cell r="Q1883" t="str">
            <v>HD9600WCGDBOX</v>
          </cell>
          <cell r="AD1883" t="str">
            <v>ZOR</v>
          </cell>
          <cell r="AN1883">
            <v>200</v>
          </cell>
          <cell r="AP1883">
            <v>269</v>
          </cell>
        </row>
        <row r="1884">
          <cell r="O1884" t="str">
            <v>SUPERCOM</v>
          </cell>
          <cell r="Q1884" t="str">
            <v>HD9600WCGDBOX</v>
          </cell>
          <cell r="AD1884" t="str">
            <v>ZDCR</v>
          </cell>
          <cell r="AN1884">
            <v>0</v>
          </cell>
          <cell r="AP1884">
            <v>450</v>
          </cell>
        </row>
        <row r="1885">
          <cell r="O1885" t="str">
            <v>SUPERCOM</v>
          </cell>
          <cell r="Q1885" t="str">
            <v>HD960ZWCGDBOX</v>
          </cell>
          <cell r="AD1885" t="str">
            <v>ZOR</v>
          </cell>
          <cell r="AN1885">
            <v>200</v>
          </cell>
          <cell r="AP1885">
            <v>269</v>
          </cell>
        </row>
        <row r="1886">
          <cell r="O1886" t="str">
            <v>SUPERCOM</v>
          </cell>
          <cell r="Q1886" t="str">
            <v>HD960ZWCGDBOX</v>
          </cell>
          <cell r="AD1886" t="str">
            <v>ZOR</v>
          </cell>
          <cell r="AN1886">
            <v>200</v>
          </cell>
          <cell r="AP1886">
            <v>269</v>
          </cell>
        </row>
        <row r="1887">
          <cell r="O1887" t="str">
            <v>AVNET GROUP</v>
          </cell>
          <cell r="Q1887" t="str">
            <v>SDA3400CWBOX</v>
          </cell>
          <cell r="AD1887" t="str">
            <v>CMR</v>
          </cell>
          <cell r="AN1887">
            <v>0</v>
          </cell>
          <cell r="AP1887">
            <v>3</v>
          </cell>
        </row>
        <row r="1888">
          <cell r="O1888" t="str">
            <v>AVNET GROUP</v>
          </cell>
          <cell r="Q1888" t="str">
            <v>ADA3800CUBOX</v>
          </cell>
          <cell r="AD1888" t="str">
            <v>RE</v>
          </cell>
          <cell r="AN1888">
            <v>-2</v>
          </cell>
          <cell r="AP1888">
            <v>69</v>
          </cell>
        </row>
        <row r="1889">
          <cell r="O1889" t="str">
            <v>AVNET GROUP</v>
          </cell>
          <cell r="Q1889" t="str">
            <v>ADO4600CUBOX</v>
          </cell>
          <cell r="AD1889" t="str">
            <v>CMR</v>
          </cell>
          <cell r="AN1889">
            <v>0</v>
          </cell>
          <cell r="AP1889">
            <v>29</v>
          </cell>
        </row>
        <row r="1890">
          <cell r="O1890" t="str">
            <v>AVNET GROUP</v>
          </cell>
          <cell r="Q1890" t="str">
            <v>ADO4600CUBOX</v>
          </cell>
          <cell r="AD1890" t="str">
            <v>CMR</v>
          </cell>
          <cell r="AN1890">
            <v>0</v>
          </cell>
          <cell r="AP1890">
            <v>29</v>
          </cell>
        </row>
        <row r="1891">
          <cell r="O1891" t="str">
            <v>AVNET GROUP</v>
          </cell>
          <cell r="Q1891" t="str">
            <v>ADO4600CUBOX</v>
          </cell>
          <cell r="AD1891" t="str">
            <v>CMR</v>
          </cell>
          <cell r="AN1891">
            <v>0</v>
          </cell>
          <cell r="AP1891">
            <v>29</v>
          </cell>
        </row>
        <row r="1892">
          <cell r="O1892" t="str">
            <v>AVNET GROUP</v>
          </cell>
          <cell r="Q1892" t="str">
            <v>ADO4600CUBOX</v>
          </cell>
          <cell r="AD1892" t="str">
            <v>CMR</v>
          </cell>
          <cell r="AN1892">
            <v>0</v>
          </cell>
          <cell r="AP1892">
            <v>29</v>
          </cell>
        </row>
        <row r="1893">
          <cell r="O1893" t="str">
            <v>AVNET GROUP</v>
          </cell>
          <cell r="Q1893" t="str">
            <v>ADO4600CUBOX</v>
          </cell>
          <cell r="AD1893" t="str">
            <v>RE</v>
          </cell>
          <cell r="AN1893">
            <v>-1</v>
          </cell>
          <cell r="AP1893">
            <v>118</v>
          </cell>
        </row>
        <row r="1894">
          <cell r="O1894" t="str">
            <v>AVNET GROUP</v>
          </cell>
          <cell r="Q1894" t="str">
            <v>SDA3400IAA3CW</v>
          </cell>
          <cell r="AD1894" t="str">
            <v>RE</v>
          </cell>
          <cell r="AN1894">
            <v>-1</v>
          </cell>
          <cell r="AP1894">
            <v>36</v>
          </cell>
        </row>
        <row r="1895">
          <cell r="O1895" t="str">
            <v>AVNET GROUP</v>
          </cell>
          <cell r="Q1895" t="str">
            <v>ADO4200CUBOX</v>
          </cell>
          <cell r="AD1895" t="str">
            <v>RE</v>
          </cell>
          <cell r="AN1895">
            <v>-3</v>
          </cell>
          <cell r="AP1895">
            <v>74</v>
          </cell>
        </row>
        <row r="1896">
          <cell r="O1896" t="str">
            <v>AVNET GROUP</v>
          </cell>
          <cell r="Q1896" t="str">
            <v>ADO4200CUBOX</v>
          </cell>
          <cell r="AD1896" t="str">
            <v>RE</v>
          </cell>
          <cell r="AN1896">
            <v>-1</v>
          </cell>
          <cell r="AP1896">
            <v>74</v>
          </cell>
        </row>
        <row r="1897">
          <cell r="O1897" t="str">
            <v>AVNET GROUP</v>
          </cell>
          <cell r="Q1897" t="str">
            <v>ADO3800CUBOX</v>
          </cell>
          <cell r="AD1897" t="str">
            <v>RE</v>
          </cell>
          <cell r="AN1897">
            <v>-4</v>
          </cell>
          <cell r="AP1897">
            <v>64</v>
          </cell>
        </row>
        <row r="1898">
          <cell r="O1898" t="str">
            <v>AVNET GROUP</v>
          </cell>
          <cell r="Q1898" t="str">
            <v>ADO3800CUBOX</v>
          </cell>
          <cell r="AD1898" t="str">
            <v>RE</v>
          </cell>
          <cell r="AN1898">
            <v>-2</v>
          </cell>
          <cell r="AP1898">
            <v>64</v>
          </cell>
        </row>
        <row r="1899">
          <cell r="O1899" t="str">
            <v>AVNET GROUP</v>
          </cell>
          <cell r="Q1899" t="str">
            <v>ADO3800CUBOX</v>
          </cell>
          <cell r="AD1899" t="str">
            <v>RE</v>
          </cell>
          <cell r="AN1899">
            <v>-3</v>
          </cell>
          <cell r="AP1899">
            <v>64</v>
          </cell>
        </row>
        <row r="1900">
          <cell r="O1900" t="str">
            <v>AVNET GROUP</v>
          </cell>
          <cell r="Q1900" t="str">
            <v>ADO3800IAA5CU</v>
          </cell>
          <cell r="AD1900" t="str">
            <v>RE</v>
          </cell>
          <cell r="AN1900">
            <v>-2</v>
          </cell>
          <cell r="AP1900">
            <v>66</v>
          </cell>
        </row>
        <row r="1901">
          <cell r="O1901" t="str">
            <v>AVNET GROUP</v>
          </cell>
          <cell r="Q1901" t="str">
            <v>ADO3800IAA5CU</v>
          </cell>
          <cell r="AD1901" t="str">
            <v>RE</v>
          </cell>
          <cell r="AN1901">
            <v>-1</v>
          </cell>
          <cell r="AP1901">
            <v>81</v>
          </cell>
        </row>
        <row r="1902">
          <cell r="O1902" t="str">
            <v>AVNET GROUP</v>
          </cell>
          <cell r="Q1902" t="str">
            <v>ADO3600CUBOX</v>
          </cell>
          <cell r="AD1902" t="str">
            <v>RE</v>
          </cell>
          <cell r="AN1902">
            <v>-2</v>
          </cell>
          <cell r="AP1902">
            <v>64</v>
          </cell>
        </row>
        <row r="1903">
          <cell r="O1903" t="str">
            <v>AVNET GROUP</v>
          </cell>
          <cell r="Q1903" t="str">
            <v>ADO4200DDBOX</v>
          </cell>
          <cell r="AD1903" t="str">
            <v>ZOR</v>
          </cell>
          <cell r="AN1903">
            <v>700</v>
          </cell>
          <cell r="AP1903">
            <v>74</v>
          </cell>
        </row>
        <row r="1904">
          <cell r="O1904" t="str">
            <v>AVNET GROUP</v>
          </cell>
          <cell r="Q1904" t="str">
            <v>ADO4200DDBOX</v>
          </cell>
          <cell r="AD1904" t="str">
            <v>ZOR</v>
          </cell>
          <cell r="AN1904">
            <v>700</v>
          </cell>
          <cell r="AP1904">
            <v>74</v>
          </cell>
        </row>
        <row r="1905">
          <cell r="O1905" t="str">
            <v>AVNET GROUP</v>
          </cell>
          <cell r="Q1905" t="str">
            <v>ADO4200DDBOX</v>
          </cell>
          <cell r="AD1905" t="str">
            <v>ZOR</v>
          </cell>
          <cell r="AN1905">
            <v>700</v>
          </cell>
          <cell r="AP1905">
            <v>74</v>
          </cell>
        </row>
        <row r="1906">
          <cell r="O1906" t="str">
            <v>AVNET GROUP</v>
          </cell>
          <cell r="Q1906" t="str">
            <v>ADO4200DDBOX</v>
          </cell>
          <cell r="AD1906" t="str">
            <v>ZOR</v>
          </cell>
          <cell r="AN1906">
            <v>700</v>
          </cell>
          <cell r="AP1906">
            <v>74</v>
          </cell>
        </row>
        <row r="1907">
          <cell r="O1907" t="str">
            <v>AVNET GROUP</v>
          </cell>
          <cell r="Q1907" t="str">
            <v>ADO4200DDBOX</v>
          </cell>
          <cell r="AD1907" t="str">
            <v>ZOR</v>
          </cell>
          <cell r="AN1907">
            <v>700</v>
          </cell>
          <cell r="AP1907">
            <v>74</v>
          </cell>
        </row>
        <row r="1908">
          <cell r="O1908" t="str">
            <v>AVNET GROUP</v>
          </cell>
          <cell r="Q1908" t="str">
            <v>ADO4200DDBOX</v>
          </cell>
          <cell r="AD1908" t="str">
            <v>ZOR</v>
          </cell>
          <cell r="AN1908">
            <v>700</v>
          </cell>
          <cell r="AP1908">
            <v>74</v>
          </cell>
        </row>
        <row r="1909">
          <cell r="O1909" t="str">
            <v>AVNET GROUP</v>
          </cell>
          <cell r="Q1909" t="str">
            <v>ADO4800DDBOX</v>
          </cell>
          <cell r="AD1909" t="str">
            <v>RE</v>
          </cell>
          <cell r="AN1909">
            <v>-3</v>
          </cell>
          <cell r="AP1909">
            <v>99</v>
          </cell>
        </row>
        <row r="1910">
          <cell r="O1910" t="str">
            <v>AVNET GROUP</v>
          </cell>
          <cell r="Q1910" t="str">
            <v>ADO4800DDBOX</v>
          </cell>
          <cell r="AD1910" t="str">
            <v>RE</v>
          </cell>
          <cell r="AN1910">
            <v>-3</v>
          </cell>
          <cell r="AP1910">
            <v>99</v>
          </cell>
        </row>
        <row r="1911">
          <cell r="O1911" t="str">
            <v>AVNET GROUP</v>
          </cell>
          <cell r="Q1911" t="str">
            <v>ADO4800DDBOX</v>
          </cell>
          <cell r="AD1911" t="str">
            <v>RE</v>
          </cell>
          <cell r="AN1911">
            <v>-2</v>
          </cell>
          <cell r="AP1911">
            <v>99</v>
          </cell>
        </row>
        <row r="1912">
          <cell r="O1912" t="str">
            <v>AVNET GROUP</v>
          </cell>
          <cell r="Q1912" t="str">
            <v>ADO4800DDBOX</v>
          </cell>
          <cell r="AD1912" t="str">
            <v>RE</v>
          </cell>
          <cell r="AN1912">
            <v>-4</v>
          </cell>
          <cell r="AP1912">
            <v>109</v>
          </cell>
        </row>
        <row r="1913">
          <cell r="O1913" t="str">
            <v>AVNET GROUP</v>
          </cell>
          <cell r="Q1913" t="str">
            <v>ADO4800IAA5DD</v>
          </cell>
          <cell r="AD1913" t="str">
            <v>RE</v>
          </cell>
          <cell r="AN1913">
            <v>-1</v>
          </cell>
          <cell r="AP1913">
            <v>101</v>
          </cell>
        </row>
        <row r="1914">
          <cell r="O1914" t="str">
            <v>AVNET GROUP</v>
          </cell>
          <cell r="Q1914" t="str">
            <v>ADO4800IAA5DD</v>
          </cell>
          <cell r="AD1914" t="str">
            <v>RE</v>
          </cell>
          <cell r="AN1914">
            <v>-1</v>
          </cell>
          <cell r="AP1914">
            <v>101</v>
          </cell>
        </row>
        <row r="1915">
          <cell r="O1915" t="str">
            <v>AVNET GROUP</v>
          </cell>
          <cell r="Q1915" t="str">
            <v>ADO4400DDBOX</v>
          </cell>
          <cell r="AD1915" t="str">
            <v>ZCR</v>
          </cell>
          <cell r="AN1915">
            <v>-20</v>
          </cell>
          <cell r="AP1915">
            <v>84</v>
          </cell>
        </row>
        <row r="1916">
          <cell r="O1916" t="str">
            <v>AVNET GROUP</v>
          </cell>
          <cell r="Q1916" t="str">
            <v>ADO4400DDBOX</v>
          </cell>
          <cell r="AD1916" t="str">
            <v>RE</v>
          </cell>
          <cell r="AN1916">
            <v>-3</v>
          </cell>
          <cell r="AP1916">
            <v>89</v>
          </cell>
        </row>
        <row r="1917">
          <cell r="O1917" t="str">
            <v>AVNET GROUP</v>
          </cell>
          <cell r="Q1917" t="str">
            <v>ADO4400DDBOX</v>
          </cell>
          <cell r="AD1917" t="str">
            <v>RE</v>
          </cell>
          <cell r="AN1917">
            <v>-1</v>
          </cell>
          <cell r="AP1917">
            <v>84</v>
          </cell>
        </row>
        <row r="1918">
          <cell r="O1918" t="str">
            <v>AVNET GROUP</v>
          </cell>
          <cell r="Q1918" t="str">
            <v>ADO4400DDBOX</v>
          </cell>
          <cell r="AD1918" t="str">
            <v>RE</v>
          </cell>
          <cell r="AN1918">
            <v>-2</v>
          </cell>
          <cell r="AP1918">
            <v>84</v>
          </cell>
        </row>
        <row r="1919">
          <cell r="O1919" t="str">
            <v>AVNET GROUP</v>
          </cell>
          <cell r="Q1919" t="str">
            <v>ADO4400DDBOX</v>
          </cell>
          <cell r="AD1919" t="str">
            <v>RE</v>
          </cell>
          <cell r="AN1919">
            <v>-2</v>
          </cell>
          <cell r="AP1919">
            <v>89</v>
          </cell>
        </row>
        <row r="1920">
          <cell r="O1920" t="str">
            <v>AVNET GROUP</v>
          </cell>
          <cell r="Q1920" t="str">
            <v>ADO4400IAA5DD</v>
          </cell>
          <cell r="AD1920" t="str">
            <v>RE</v>
          </cell>
          <cell r="AN1920">
            <v>-1</v>
          </cell>
          <cell r="AP1920">
            <v>86</v>
          </cell>
        </row>
        <row r="1921">
          <cell r="O1921" t="str">
            <v>AVNET GROUP</v>
          </cell>
          <cell r="Q1921" t="str">
            <v>SDA3400CWBOX</v>
          </cell>
          <cell r="AD1921" t="str">
            <v>ZCR</v>
          </cell>
          <cell r="AN1921">
            <v>-68</v>
          </cell>
          <cell r="AP1921">
            <v>35</v>
          </cell>
        </row>
        <row r="1922">
          <cell r="O1922" t="str">
            <v>AVNET GROUP</v>
          </cell>
          <cell r="Q1922" t="str">
            <v>SDA3400CWBOX</v>
          </cell>
          <cell r="AD1922" t="str">
            <v>ZOR</v>
          </cell>
          <cell r="AN1922">
            <v>1000</v>
          </cell>
          <cell r="AP1922">
            <v>35</v>
          </cell>
        </row>
        <row r="1923">
          <cell r="O1923" t="str">
            <v>AVNET GROUP</v>
          </cell>
          <cell r="Q1923" t="str">
            <v>ADA3800CWBOX</v>
          </cell>
          <cell r="AD1923" t="str">
            <v>RE</v>
          </cell>
          <cell r="AN1923">
            <v>-3</v>
          </cell>
          <cell r="AP1923">
            <v>47</v>
          </cell>
        </row>
        <row r="1924">
          <cell r="O1924" t="str">
            <v>AVNET GROUP</v>
          </cell>
          <cell r="Q1924" t="str">
            <v>ADA3800CWBOX</v>
          </cell>
          <cell r="AD1924" t="str">
            <v>RE</v>
          </cell>
          <cell r="AN1924">
            <v>-3</v>
          </cell>
          <cell r="AP1924">
            <v>47</v>
          </cell>
        </row>
        <row r="1925">
          <cell r="O1925" t="str">
            <v>AVNET GROUP</v>
          </cell>
          <cell r="Q1925" t="str">
            <v>ADA3800CWBOX</v>
          </cell>
          <cell r="AD1925" t="str">
            <v>RE</v>
          </cell>
          <cell r="AN1925">
            <v>-1</v>
          </cell>
          <cell r="AP1925">
            <v>47</v>
          </cell>
        </row>
        <row r="1926">
          <cell r="O1926" t="str">
            <v>AVNET GROUP</v>
          </cell>
          <cell r="Q1926" t="str">
            <v>ADA3800CWBOX</v>
          </cell>
          <cell r="AD1926" t="str">
            <v>RE</v>
          </cell>
          <cell r="AN1926">
            <v>-4</v>
          </cell>
          <cell r="AP1926">
            <v>47</v>
          </cell>
        </row>
        <row r="1927">
          <cell r="O1927" t="str">
            <v>AVNET GROUP</v>
          </cell>
          <cell r="Q1927" t="str">
            <v>ADO4000IAA5DD</v>
          </cell>
          <cell r="AD1927" t="str">
            <v>CMR</v>
          </cell>
          <cell r="AN1927">
            <v>0</v>
          </cell>
          <cell r="AP1927">
            <v>9</v>
          </cell>
        </row>
        <row r="1928">
          <cell r="O1928" t="str">
            <v>AVNET GROUP</v>
          </cell>
          <cell r="Q1928" t="str">
            <v>ADO4000IAA5DD</v>
          </cell>
          <cell r="AD1928" t="str">
            <v>CMR</v>
          </cell>
          <cell r="AN1928">
            <v>0</v>
          </cell>
          <cell r="AP1928">
            <v>9</v>
          </cell>
        </row>
        <row r="1929">
          <cell r="O1929" t="str">
            <v>AVNET GROUP</v>
          </cell>
          <cell r="Q1929" t="str">
            <v>ADO4000IAA5DD</v>
          </cell>
          <cell r="AD1929" t="str">
            <v>CMR</v>
          </cell>
          <cell r="AN1929">
            <v>0</v>
          </cell>
          <cell r="AP1929">
            <v>5</v>
          </cell>
        </row>
        <row r="1930">
          <cell r="O1930" t="str">
            <v>AVNET GROUP</v>
          </cell>
          <cell r="Q1930" t="str">
            <v>ADO4000IAA5DD</v>
          </cell>
          <cell r="AD1930" t="str">
            <v>CMR</v>
          </cell>
          <cell r="AN1930">
            <v>0</v>
          </cell>
          <cell r="AP1930">
            <v>5</v>
          </cell>
        </row>
        <row r="1931">
          <cell r="O1931" t="str">
            <v>AVNET GROUP</v>
          </cell>
          <cell r="Q1931" t="str">
            <v>ADO4000IAA5DD</v>
          </cell>
          <cell r="AD1931" t="str">
            <v>CMR</v>
          </cell>
          <cell r="AN1931">
            <v>0</v>
          </cell>
          <cell r="AP1931">
            <v>5</v>
          </cell>
        </row>
        <row r="1932">
          <cell r="O1932" t="str">
            <v>AVNET GROUP</v>
          </cell>
          <cell r="Q1932" t="str">
            <v>ADO4000IAA5DD</v>
          </cell>
          <cell r="AD1932" t="str">
            <v>CMR</v>
          </cell>
          <cell r="AN1932">
            <v>0</v>
          </cell>
          <cell r="AP1932">
            <v>9</v>
          </cell>
        </row>
        <row r="1933">
          <cell r="O1933" t="str">
            <v>AVNET GROUP</v>
          </cell>
          <cell r="Q1933" t="str">
            <v>ADO4000IAA5DD</v>
          </cell>
          <cell r="AD1933" t="str">
            <v>CMR</v>
          </cell>
          <cell r="AN1933">
            <v>0</v>
          </cell>
          <cell r="AP1933">
            <v>3</v>
          </cell>
        </row>
        <row r="1934">
          <cell r="O1934" t="str">
            <v>AVNET GROUP</v>
          </cell>
          <cell r="Q1934" t="str">
            <v>ADO4000IAA5DD</v>
          </cell>
          <cell r="AD1934" t="str">
            <v>CMR</v>
          </cell>
          <cell r="AN1934">
            <v>0</v>
          </cell>
          <cell r="AP1934">
            <v>5</v>
          </cell>
        </row>
        <row r="1935">
          <cell r="O1935" t="str">
            <v>AVNET GROUP</v>
          </cell>
          <cell r="Q1935" t="str">
            <v>ADO4000IAA5DD</v>
          </cell>
          <cell r="AD1935" t="str">
            <v>CMR</v>
          </cell>
          <cell r="AN1935">
            <v>0</v>
          </cell>
          <cell r="AP1935">
            <v>9</v>
          </cell>
        </row>
        <row r="1936">
          <cell r="O1936" t="str">
            <v>AVNET GROUP</v>
          </cell>
          <cell r="Q1936" t="str">
            <v>ADO4000IAA5DD</v>
          </cell>
          <cell r="AD1936" t="str">
            <v>ZOR</v>
          </cell>
          <cell r="AN1936">
            <v>60</v>
          </cell>
          <cell r="AP1936">
            <v>66</v>
          </cell>
        </row>
        <row r="1937">
          <cell r="O1937" t="str">
            <v>AVNET GROUP</v>
          </cell>
          <cell r="Q1937" t="str">
            <v>ADO4000IAA5DD</v>
          </cell>
          <cell r="AD1937" t="str">
            <v>ZOR</v>
          </cell>
          <cell r="AN1937">
            <v>60</v>
          </cell>
          <cell r="AP1937">
            <v>66</v>
          </cell>
        </row>
        <row r="1938">
          <cell r="O1938" t="str">
            <v>AVNET GROUP</v>
          </cell>
          <cell r="Q1938" t="str">
            <v>ADO4000IAA5DD</v>
          </cell>
          <cell r="AD1938" t="str">
            <v>RE</v>
          </cell>
          <cell r="AN1938">
            <v>-3</v>
          </cell>
          <cell r="AP1938">
            <v>66</v>
          </cell>
        </row>
        <row r="1939">
          <cell r="O1939" t="str">
            <v>AVNET GROUP</v>
          </cell>
          <cell r="Q1939" t="str">
            <v>ADO4000IAA5DD</v>
          </cell>
          <cell r="AD1939" t="str">
            <v>RE</v>
          </cell>
          <cell r="AN1939">
            <v>-4</v>
          </cell>
          <cell r="AP1939">
            <v>66</v>
          </cell>
        </row>
        <row r="1940">
          <cell r="O1940" t="str">
            <v>AVNET GROUP</v>
          </cell>
          <cell r="Q1940" t="str">
            <v>ADO4000IAA5DD</v>
          </cell>
          <cell r="AD1940" t="str">
            <v>ZOR</v>
          </cell>
          <cell r="AN1940">
            <v>300</v>
          </cell>
          <cell r="AP1940">
            <v>66</v>
          </cell>
        </row>
        <row r="1941">
          <cell r="O1941" t="str">
            <v>AVNET GROUP</v>
          </cell>
          <cell r="Q1941" t="str">
            <v>ADO4000IAA5DD</v>
          </cell>
          <cell r="AD1941" t="str">
            <v>ZOR</v>
          </cell>
          <cell r="AN1941">
            <v>300</v>
          </cell>
          <cell r="AP1941">
            <v>66</v>
          </cell>
        </row>
        <row r="1942">
          <cell r="O1942" t="str">
            <v>AVNET GROUP</v>
          </cell>
          <cell r="Q1942" t="str">
            <v>ADO5000DDBOX</v>
          </cell>
          <cell r="AD1942" t="str">
            <v>RE</v>
          </cell>
          <cell r="AN1942">
            <v>-3</v>
          </cell>
          <cell r="AP1942">
            <v>109</v>
          </cell>
        </row>
        <row r="1943">
          <cell r="O1943" t="str">
            <v>AVNET GROUP</v>
          </cell>
          <cell r="Q1943" t="str">
            <v>ADO5000DDBOX</v>
          </cell>
          <cell r="AD1943" t="str">
            <v>RE</v>
          </cell>
          <cell r="AN1943">
            <v>-2</v>
          </cell>
          <cell r="AP1943">
            <v>109</v>
          </cell>
        </row>
        <row r="1944">
          <cell r="O1944" t="str">
            <v>AVNET GROUP</v>
          </cell>
          <cell r="Q1944" t="str">
            <v>ADO5000DDBOX</v>
          </cell>
          <cell r="AD1944" t="str">
            <v>RE</v>
          </cell>
          <cell r="AN1944">
            <v>-3</v>
          </cell>
          <cell r="AP1944">
            <v>119</v>
          </cell>
        </row>
        <row r="1945">
          <cell r="O1945" t="str">
            <v>AVNET GROUP</v>
          </cell>
          <cell r="Q1945" t="str">
            <v>ADO4000DDBOX</v>
          </cell>
          <cell r="AD1945" t="str">
            <v>RE</v>
          </cell>
          <cell r="AN1945">
            <v>-2</v>
          </cell>
          <cell r="AP1945">
            <v>64</v>
          </cell>
        </row>
        <row r="1946">
          <cell r="O1946" t="str">
            <v>AVNET GROUP</v>
          </cell>
          <cell r="Q1946" t="str">
            <v>ADO4000DDBOX</v>
          </cell>
          <cell r="AD1946" t="str">
            <v>RE</v>
          </cell>
          <cell r="AN1946">
            <v>-6</v>
          </cell>
          <cell r="AP1946">
            <v>64</v>
          </cell>
        </row>
        <row r="1947">
          <cell r="O1947" t="str">
            <v>AVNET GROUP</v>
          </cell>
          <cell r="Q1947" t="str">
            <v>ADO4000DDBOX</v>
          </cell>
          <cell r="AD1947" t="str">
            <v>ZOR</v>
          </cell>
          <cell r="AN1947">
            <v>900</v>
          </cell>
          <cell r="AP1947">
            <v>64</v>
          </cell>
        </row>
        <row r="1948">
          <cell r="O1948" t="str">
            <v>AVNET GROUP</v>
          </cell>
          <cell r="Q1948" t="str">
            <v>ADO4000DDBOX</v>
          </cell>
          <cell r="AD1948" t="str">
            <v>ZOR</v>
          </cell>
          <cell r="AN1948">
            <v>900</v>
          </cell>
          <cell r="AP1948">
            <v>64</v>
          </cell>
        </row>
        <row r="1949">
          <cell r="O1949" t="str">
            <v>AVNET GROUP</v>
          </cell>
          <cell r="Q1949" t="str">
            <v>ADO4000DDBOX</v>
          </cell>
          <cell r="AD1949" t="str">
            <v>ZOR</v>
          </cell>
          <cell r="AN1949">
            <v>900</v>
          </cell>
          <cell r="AP1949">
            <v>64</v>
          </cell>
        </row>
        <row r="1950">
          <cell r="O1950" t="str">
            <v>AVNET GROUP</v>
          </cell>
          <cell r="Q1950" t="str">
            <v>ADO4000DDBOX</v>
          </cell>
          <cell r="AD1950" t="str">
            <v>ZOR</v>
          </cell>
          <cell r="AN1950">
            <v>900</v>
          </cell>
          <cell r="AP1950">
            <v>64</v>
          </cell>
        </row>
        <row r="1951">
          <cell r="O1951" t="str">
            <v>AVNET GROUP</v>
          </cell>
          <cell r="Q1951" t="str">
            <v>ADO4000DDBOX</v>
          </cell>
          <cell r="AD1951" t="str">
            <v>ZOR</v>
          </cell>
          <cell r="AN1951">
            <v>900</v>
          </cell>
          <cell r="AP1951">
            <v>64</v>
          </cell>
        </row>
        <row r="1952">
          <cell r="O1952" t="str">
            <v>AVNET GROUP</v>
          </cell>
          <cell r="Q1952" t="str">
            <v>ADO4000DDBOX</v>
          </cell>
          <cell r="AD1952" t="str">
            <v>ZOR</v>
          </cell>
          <cell r="AN1952">
            <v>900</v>
          </cell>
          <cell r="AP1952">
            <v>64</v>
          </cell>
        </row>
        <row r="1953">
          <cell r="O1953" t="str">
            <v>AVNET GROUP</v>
          </cell>
          <cell r="Q1953" t="str">
            <v>ADO4000DDBOX</v>
          </cell>
          <cell r="AD1953" t="str">
            <v>ZOR</v>
          </cell>
          <cell r="AN1953">
            <v>900</v>
          </cell>
          <cell r="AP1953">
            <v>64</v>
          </cell>
        </row>
        <row r="1954">
          <cell r="O1954" t="str">
            <v>AVNET GROUP</v>
          </cell>
          <cell r="Q1954" t="str">
            <v>ADO4000DDBOX</v>
          </cell>
          <cell r="AD1954" t="str">
            <v>ZOR</v>
          </cell>
          <cell r="AN1954">
            <v>1250</v>
          </cell>
          <cell r="AP1954">
            <v>64</v>
          </cell>
        </row>
        <row r="1955">
          <cell r="O1955" t="str">
            <v>AVNET GROUP</v>
          </cell>
          <cell r="Q1955" t="str">
            <v>ADO4000DDBOX</v>
          </cell>
          <cell r="AD1955" t="str">
            <v>RE</v>
          </cell>
          <cell r="AN1955">
            <v>-1</v>
          </cell>
          <cell r="AP1955">
            <v>64</v>
          </cell>
        </row>
        <row r="1956">
          <cell r="O1956" t="str">
            <v>AVNET GROUP</v>
          </cell>
          <cell r="Q1956" t="str">
            <v>ADH3800IAA4DE</v>
          </cell>
          <cell r="AD1956" t="str">
            <v>CMR</v>
          </cell>
          <cell r="AN1956">
            <v>0</v>
          </cell>
          <cell r="AP1956">
            <v>17</v>
          </cell>
        </row>
        <row r="1957">
          <cell r="O1957" t="str">
            <v>AVNET GROUP</v>
          </cell>
          <cell r="Q1957" t="str">
            <v>ADH3500IAA4DE</v>
          </cell>
          <cell r="AD1957" t="str">
            <v>CMR</v>
          </cell>
          <cell r="AN1957">
            <v>0</v>
          </cell>
          <cell r="AP1957">
            <v>12</v>
          </cell>
        </row>
        <row r="1958">
          <cell r="O1958" t="str">
            <v>AVNET GROUP</v>
          </cell>
          <cell r="Q1958" t="str">
            <v>ADH3500IAA4DE</v>
          </cell>
          <cell r="AD1958" t="str">
            <v>CMR</v>
          </cell>
          <cell r="AN1958">
            <v>0</v>
          </cell>
          <cell r="AP1958">
            <v>12</v>
          </cell>
        </row>
        <row r="1959">
          <cell r="O1959" t="str">
            <v>AVNET GROUP</v>
          </cell>
          <cell r="Q1959" t="str">
            <v>ADH3500IAA4DE</v>
          </cell>
          <cell r="AD1959" t="str">
            <v>CMR</v>
          </cell>
          <cell r="AN1959">
            <v>0</v>
          </cell>
          <cell r="AP1959">
            <v>12</v>
          </cell>
        </row>
        <row r="1960">
          <cell r="O1960" t="str">
            <v>AVNET GROUP</v>
          </cell>
          <cell r="Q1960" t="str">
            <v>ADH3500IAA4DE</v>
          </cell>
          <cell r="AD1960" t="str">
            <v>CMR</v>
          </cell>
          <cell r="AN1960">
            <v>0</v>
          </cell>
          <cell r="AP1960">
            <v>12</v>
          </cell>
        </row>
        <row r="1961">
          <cell r="O1961" t="str">
            <v>AVNET GROUP</v>
          </cell>
          <cell r="Q1961" t="str">
            <v>ADO3600IAA5DD</v>
          </cell>
          <cell r="AD1961" t="str">
            <v>CR</v>
          </cell>
          <cell r="AN1961">
            <v>0</v>
          </cell>
          <cell r="AP1961">
            <v>5</v>
          </cell>
        </row>
        <row r="1962">
          <cell r="O1962" t="str">
            <v>AVNET GROUP</v>
          </cell>
          <cell r="Q1962" t="str">
            <v>ADH2300DDBOX</v>
          </cell>
          <cell r="AD1962" t="str">
            <v>ZCR</v>
          </cell>
          <cell r="AN1962">
            <v>-20</v>
          </cell>
          <cell r="AP1962">
            <v>81</v>
          </cell>
        </row>
        <row r="1963">
          <cell r="O1963" t="str">
            <v>AVNET GROUP</v>
          </cell>
          <cell r="Q1963" t="str">
            <v>ADH2350DDBOX</v>
          </cell>
          <cell r="AD1963" t="str">
            <v>ZCR</v>
          </cell>
          <cell r="AN1963">
            <v>-20</v>
          </cell>
          <cell r="AP1963">
            <v>86</v>
          </cell>
        </row>
        <row r="1964">
          <cell r="O1964" t="str">
            <v>AVNET GROUP</v>
          </cell>
          <cell r="Q1964" t="str">
            <v>ADO5000IAA5DO</v>
          </cell>
          <cell r="AD1964" t="str">
            <v>CMR</v>
          </cell>
          <cell r="AN1964">
            <v>0</v>
          </cell>
          <cell r="AP1964">
            <v>19</v>
          </cell>
        </row>
        <row r="1965">
          <cell r="O1965" t="str">
            <v>AVNET GROUP</v>
          </cell>
          <cell r="Q1965" t="str">
            <v>ADO5000IAA5DO</v>
          </cell>
          <cell r="AD1965" t="str">
            <v>ZOR</v>
          </cell>
          <cell r="AN1965">
            <v>60</v>
          </cell>
          <cell r="AP1965">
            <v>112</v>
          </cell>
        </row>
        <row r="1966">
          <cell r="O1966" t="str">
            <v>AVNET GROUP</v>
          </cell>
          <cell r="Q1966" t="str">
            <v>ADO5200IAA5DO</v>
          </cell>
          <cell r="AD1966" t="str">
            <v>CMR</v>
          </cell>
          <cell r="AN1966">
            <v>0</v>
          </cell>
          <cell r="AP1966">
            <v>24</v>
          </cell>
        </row>
        <row r="1967">
          <cell r="O1967" t="str">
            <v>AVNET GROUP</v>
          </cell>
          <cell r="Q1967" t="str">
            <v>ADO5200IAA5DO</v>
          </cell>
          <cell r="AD1967" t="str">
            <v>CMR</v>
          </cell>
          <cell r="AN1967">
            <v>0</v>
          </cell>
          <cell r="AP1967">
            <v>24</v>
          </cell>
        </row>
        <row r="1968">
          <cell r="O1968" t="str">
            <v>AVNET GROUP</v>
          </cell>
          <cell r="Q1968" t="str">
            <v>ADO5200IAA5DO</v>
          </cell>
          <cell r="AD1968" t="str">
            <v>CMR</v>
          </cell>
          <cell r="AN1968">
            <v>0</v>
          </cell>
          <cell r="AP1968">
            <v>38</v>
          </cell>
        </row>
        <row r="1969">
          <cell r="O1969" t="str">
            <v>AVNET GROUP</v>
          </cell>
          <cell r="Q1969" t="str">
            <v>ADO5200IAA5DO</v>
          </cell>
          <cell r="AD1969" t="str">
            <v>ZOR</v>
          </cell>
          <cell r="AN1969">
            <v>60</v>
          </cell>
          <cell r="AP1969">
            <v>122</v>
          </cell>
        </row>
        <row r="1970">
          <cell r="O1970" t="str">
            <v>AVNET GROUP</v>
          </cell>
          <cell r="Q1970" t="str">
            <v>ADO4400IAA5DO</v>
          </cell>
          <cell r="AD1970" t="str">
            <v>CMR</v>
          </cell>
          <cell r="AN1970">
            <v>0</v>
          </cell>
          <cell r="AP1970">
            <v>6</v>
          </cell>
        </row>
        <row r="1971">
          <cell r="O1971" t="str">
            <v>AVNET GROUP</v>
          </cell>
          <cell r="Q1971" t="str">
            <v>ADO4400IAA5DO</v>
          </cell>
          <cell r="AD1971" t="str">
            <v>ZOR</v>
          </cell>
          <cell r="AN1971">
            <v>60</v>
          </cell>
          <cell r="AP1971">
            <v>86</v>
          </cell>
        </row>
        <row r="1972">
          <cell r="O1972" t="str">
            <v>AVNET GROUP</v>
          </cell>
          <cell r="Q1972" t="str">
            <v>ADO4400IAA5DO</v>
          </cell>
          <cell r="AD1972" t="str">
            <v>ZOR</v>
          </cell>
          <cell r="AN1972">
            <v>60</v>
          </cell>
          <cell r="AP1972">
            <v>86</v>
          </cell>
        </row>
        <row r="1973">
          <cell r="O1973" t="str">
            <v>AVNET GROUP</v>
          </cell>
          <cell r="Q1973" t="str">
            <v>ADO4400DOBOX</v>
          </cell>
          <cell r="AD1973" t="str">
            <v>ZOR</v>
          </cell>
          <cell r="AN1973">
            <v>300</v>
          </cell>
          <cell r="AP1973">
            <v>84</v>
          </cell>
        </row>
        <row r="1974">
          <cell r="O1974" t="str">
            <v>AVNET GROUP</v>
          </cell>
          <cell r="Q1974" t="str">
            <v>ADO4400DOBOX</v>
          </cell>
          <cell r="AD1974" t="str">
            <v>ZOR</v>
          </cell>
          <cell r="AN1974">
            <v>400</v>
          </cell>
          <cell r="AP1974">
            <v>84</v>
          </cell>
        </row>
        <row r="1975">
          <cell r="O1975" t="str">
            <v>AVNET GROUP</v>
          </cell>
          <cell r="Q1975" t="str">
            <v>ADO4400DOBOX</v>
          </cell>
          <cell r="AD1975" t="str">
            <v>ZOR</v>
          </cell>
          <cell r="AN1975">
            <v>400</v>
          </cell>
          <cell r="AP1975">
            <v>84</v>
          </cell>
        </row>
        <row r="1976">
          <cell r="O1976" t="str">
            <v>AVNET GROUP</v>
          </cell>
          <cell r="Q1976" t="str">
            <v>ADO4400DOBOX</v>
          </cell>
          <cell r="AD1976" t="str">
            <v>ZOR</v>
          </cell>
          <cell r="AN1976">
            <v>400</v>
          </cell>
          <cell r="AP1976">
            <v>84</v>
          </cell>
        </row>
        <row r="1977">
          <cell r="O1977" t="str">
            <v>AVNET GROUP</v>
          </cell>
          <cell r="Q1977" t="str">
            <v>ADO4400DOBOX</v>
          </cell>
          <cell r="AD1977" t="str">
            <v>ZOR</v>
          </cell>
          <cell r="AN1977">
            <v>400</v>
          </cell>
          <cell r="AP1977">
            <v>84</v>
          </cell>
        </row>
        <row r="1978">
          <cell r="O1978" t="str">
            <v>AVNET GROUP</v>
          </cell>
          <cell r="Q1978" t="str">
            <v>ADO4400DOBOX</v>
          </cell>
          <cell r="AD1978" t="str">
            <v>ZOR</v>
          </cell>
          <cell r="AN1978">
            <v>500</v>
          </cell>
          <cell r="AP1978">
            <v>84</v>
          </cell>
        </row>
        <row r="1979">
          <cell r="O1979" t="str">
            <v>AVNET GROUP</v>
          </cell>
          <cell r="Q1979" t="str">
            <v>ADO4400DOBOX</v>
          </cell>
          <cell r="AD1979" t="str">
            <v>ZOR</v>
          </cell>
          <cell r="AN1979">
            <v>500</v>
          </cell>
          <cell r="AP1979">
            <v>84</v>
          </cell>
        </row>
        <row r="1980">
          <cell r="O1980" t="str">
            <v>AVNET GROUP</v>
          </cell>
          <cell r="Q1980" t="str">
            <v>ADO4400DOBOX</v>
          </cell>
          <cell r="AD1980" t="str">
            <v>ZOR</v>
          </cell>
          <cell r="AN1980">
            <v>500</v>
          </cell>
          <cell r="AP1980">
            <v>84</v>
          </cell>
        </row>
        <row r="1981">
          <cell r="O1981" t="str">
            <v>AVNET GROUP</v>
          </cell>
          <cell r="Q1981" t="str">
            <v>ADO4400DOBOX</v>
          </cell>
          <cell r="AD1981" t="str">
            <v>ZOR</v>
          </cell>
          <cell r="AN1981">
            <v>500</v>
          </cell>
          <cell r="AP1981">
            <v>84</v>
          </cell>
        </row>
        <row r="1982">
          <cell r="O1982" t="str">
            <v>AVNET GROUP</v>
          </cell>
          <cell r="Q1982" t="str">
            <v>ADO4400DOBOX</v>
          </cell>
          <cell r="AD1982" t="str">
            <v>ZOR</v>
          </cell>
          <cell r="AN1982">
            <v>500</v>
          </cell>
          <cell r="AP1982">
            <v>84</v>
          </cell>
        </row>
        <row r="1983">
          <cell r="O1983" t="str">
            <v>AVNET GROUP</v>
          </cell>
          <cell r="Q1983" t="str">
            <v>ADO4800DOBOX</v>
          </cell>
          <cell r="AD1983" t="str">
            <v>ZOR</v>
          </cell>
          <cell r="AN1983">
            <v>500</v>
          </cell>
          <cell r="AP1983">
            <v>99</v>
          </cell>
        </row>
        <row r="1984">
          <cell r="O1984" t="str">
            <v>AVNET GROUP</v>
          </cell>
          <cell r="Q1984" t="str">
            <v>ADO4800DOBOX</v>
          </cell>
          <cell r="AD1984" t="str">
            <v>ZOR</v>
          </cell>
          <cell r="AN1984">
            <v>500</v>
          </cell>
          <cell r="AP1984">
            <v>99</v>
          </cell>
        </row>
        <row r="1985">
          <cell r="O1985" t="str">
            <v>AVNET GROUP</v>
          </cell>
          <cell r="Q1985" t="str">
            <v>ADO4800DOBOX</v>
          </cell>
          <cell r="AD1985" t="str">
            <v>ZOR</v>
          </cell>
          <cell r="AN1985">
            <v>500</v>
          </cell>
          <cell r="AP1985">
            <v>99</v>
          </cell>
        </row>
        <row r="1986">
          <cell r="O1986" t="str">
            <v>AVNET GROUP</v>
          </cell>
          <cell r="Q1986" t="str">
            <v>ADO4800DOBOX</v>
          </cell>
          <cell r="AD1986" t="str">
            <v>ZOR</v>
          </cell>
          <cell r="AN1986">
            <v>500</v>
          </cell>
          <cell r="AP1986">
            <v>99</v>
          </cell>
        </row>
        <row r="1987">
          <cell r="O1987" t="str">
            <v>AVNET GROUP</v>
          </cell>
          <cell r="Q1987" t="str">
            <v>ADO4800DOBOX</v>
          </cell>
          <cell r="AD1987" t="str">
            <v>ZOR</v>
          </cell>
          <cell r="AN1987">
            <v>400</v>
          </cell>
          <cell r="AP1987">
            <v>99</v>
          </cell>
        </row>
        <row r="1988">
          <cell r="O1988" t="str">
            <v>AVNET GROUP</v>
          </cell>
          <cell r="Q1988" t="str">
            <v>ADO4800DOBOX</v>
          </cell>
          <cell r="AD1988" t="str">
            <v>ZOR</v>
          </cell>
          <cell r="AN1988">
            <v>400</v>
          </cell>
          <cell r="AP1988">
            <v>99</v>
          </cell>
        </row>
        <row r="1989">
          <cell r="O1989" t="str">
            <v>AVNET GROUP</v>
          </cell>
          <cell r="Q1989" t="str">
            <v>ADO4800DOBOX</v>
          </cell>
          <cell r="AD1989" t="str">
            <v>ZOR</v>
          </cell>
          <cell r="AN1989">
            <v>600</v>
          </cell>
          <cell r="AP1989">
            <v>99</v>
          </cell>
        </row>
        <row r="1990">
          <cell r="O1990" t="str">
            <v>AVNET GROUP</v>
          </cell>
          <cell r="Q1990" t="str">
            <v>ADO4800DOBOX</v>
          </cell>
          <cell r="AD1990" t="str">
            <v>ZOR</v>
          </cell>
          <cell r="AN1990">
            <v>900</v>
          </cell>
          <cell r="AP1990">
            <v>99</v>
          </cell>
        </row>
        <row r="1991">
          <cell r="O1991" t="str">
            <v>AVNET GROUP</v>
          </cell>
          <cell r="Q1991" t="str">
            <v>ADO5000DOBOX</v>
          </cell>
          <cell r="AD1991" t="str">
            <v>ZOR</v>
          </cell>
          <cell r="AN1991">
            <v>400</v>
          </cell>
          <cell r="AP1991">
            <v>109</v>
          </cell>
        </row>
        <row r="1992">
          <cell r="O1992" t="str">
            <v>AVNET GROUP</v>
          </cell>
          <cell r="Q1992" t="str">
            <v>ADO5000DOBOX</v>
          </cell>
          <cell r="AD1992" t="str">
            <v>ZOR</v>
          </cell>
          <cell r="AN1992">
            <v>400</v>
          </cell>
          <cell r="AP1992">
            <v>109</v>
          </cell>
        </row>
        <row r="1993">
          <cell r="O1993" t="str">
            <v>AVNET GROUP</v>
          </cell>
          <cell r="Q1993" t="str">
            <v>ADO5000DOBOX</v>
          </cell>
          <cell r="AD1993" t="str">
            <v>ZOR</v>
          </cell>
          <cell r="AN1993">
            <v>400</v>
          </cell>
          <cell r="AP1993">
            <v>109</v>
          </cell>
        </row>
        <row r="1994">
          <cell r="O1994" t="str">
            <v>AVNET GROUP</v>
          </cell>
          <cell r="Q1994" t="str">
            <v>ADO5000DOBOX</v>
          </cell>
          <cell r="AD1994" t="str">
            <v>ZOR</v>
          </cell>
          <cell r="AN1994">
            <v>400</v>
          </cell>
          <cell r="AP1994">
            <v>109</v>
          </cell>
        </row>
        <row r="1995">
          <cell r="O1995" t="str">
            <v>AVNET GROUP</v>
          </cell>
          <cell r="Q1995" t="str">
            <v>ADO5000DOBOX</v>
          </cell>
          <cell r="AD1995" t="str">
            <v>ZOR</v>
          </cell>
          <cell r="AN1995">
            <v>400</v>
          </cell>
          <cell r="AP1995">
            <v>109</v>
          </cell>
        </row>
        <row r="1996">
          <cell r="O1996" t="str">
            <v>AVNET GROUP</v>
          </cell>
          <cell r="Q1996" t="str">
            <v>ADO5000DOBOX</v>
          </cell>
          <cell r="AD1996" t="str">
            <v>ZOR</v>
          </cell>
          <cell r="AN1996">
            <v>400</v>
          </cell>
          <cell r="AP1996">
            <v>109</v>
          </cell>
        </row>
        <row r="1997">
          <cell r="O1997" t="str">
            <v>AVNET GROUP</v>
          </cell>
          <cell r="Q1997" t="str">
            <v>ADO5000DOBOX</v>
          </cell>
          <cell r="AD1997" t="str">
            <v>ZOR</v>
          </cell>
          <cell r="AN1997">
            <v>400</v>
          </cell>
          <cell r="AP1997">
            <v>109</v>
          </cell>
        </row>
        <row r="1998">
          <cell r="O1998" t="str">
            <v>AVNET GROUP</v>
          </cell>
          <cell r="Q1998" t="str">
            <v>ADO5000DOBOX</v>
          </cell>
          <cell r="AD1998" t="str">
            <v>ZOR</v>
          </cell>
          <cell r="AN1998">
            <v>600</v>
          </cell>
          <cell r="AP1998">
            <v>109</v>
          </cell>
        </row>
        <row r="1999">
          <cell r="O1999" t="str">
            <v>AVNET GROUP</v>
          </cell>
          <cell r="Q1999" t="str">
            <v>ADO5000DOBOX</v>
          </cell>
          <cell r="AD1999" t="str">
            <v>ZOR</v>
          </cell>
          <cell r="AN1999">
            <v>400</v>
          </cell>
          <cell r="AP1999">
            <v>109</v>
          </cell>
        </row>
        <row r="2000">
          <cell r="O2000" t="str">
            <v>AVNET GROUP</v>
          </cell>
          <cell r="Q2000" t="str">
            <v>ADO5000DOBOX</v>
          </cell>
          <cell r="AD2000" t="str">
            <v>ZOR</v>
          </cell>
          <cell r="AN2000">
            <v>400</v>
          </cell>
          <cell r="AP2000">
            <v>109</v>
          </cell>
        </row>
        <row r="2001">
          <cell r="O2001" t="str">
            <v>AVNET GROUP</v>
          </cell>
          <cell r="Q2001" t="str">
            <v>ADO5000DOBOX</v>
          </cell>
          <cell r="AD2001" t="str">
            <v>ZOR</v>
          </cell>
          <cell r="AN2001">
            <v>400</v>
          </cell>
          <cell r="AP2001">
            <v>109</v>
          </cell>
        </row>
        <row r="2002">
          <cell r="O2002" t="str">
            <v>AVNET GROUP</v>
          </cell>
          <cell r="Q2002" t="str">
            <v>ADO5200DOBOX</v>
          </cell>
          <cell r="AD2002" t="str">
            <v>ZOR</v>
          </cell>
          <cell r="AN2002">
            <v>500</v>
          </cell>
          <cell r="AP2002">
            <v>119</v>
          </cell>
        </row>
        <row r="2003">
          <cell r="O2003" t="str">
            <v>AVNET GROUP</v>
          </cell>
          <cell r="Q2003" t="str">
            <v>ADO5200DOBOX</v>
          </cell>
          <cell r="AD2003" t="str">
            <v>ZOR</v>
          </cell>
          <cell r="AN2003">
            <v>500</v>
          </cell>
          <cell r="AP2003">
            <v>119</v>
          </cell>
        </row>
        <row r="2004">
          <cell r="O2004" t="str">
            <v>AVNET GROUP</v>
          </cell>
          <cell r="Q2004" t="str">
            <v>ADO5200DOBOX</v>
          </cell>
          <cell r="AD2004" t="str">
            <v>ZOR</v>
          </cell>
          <cell r="AN2004">
            <v>400</v>
          </cell>
          <cell r="AP2004">
            <v>119</v>
          </cell>
        </row>
        <row r="2005">
          <cell r="O2005" t="str">
            <v>AVNET GROUP</v>
          </cell>
          <cell r="Q2005" t="str">
            <v>ADO5200DOBOX</v>
          </cell>
          <cell r="AD2005" t="str">
            <v>ZOR</v>
          </cell>
          <cell r="AN2005">
            <v>400</v>
          </cell>
          <cell r="AP2005">
            <v>119</v>
          </cell>
        </row>
        <row r="2006">
          <cell r="O2006" t="str">
            <v>AVNET GROUP</v>
          </cell>
          <cell r="Q2006" t="str">
            <v>ADO5200DOBOX</v>
          </cell>
          <cell r="AD2006" t="str">
            <v>ZOR</v>
          </cell>
          <cell r="AN2006">
            <v>500</v>
          </cell>
          <cell r="AP2006">
            <v>119</v>
          </cell>
        </row>
        <row r="2007">
          <cell r="O2007" t="str">
            <v>AVNET GROUP</v>
          </cell>
          <cell r="Q2007" t="str">
            <v>ADO5200DOBOX</v>
          </cell>
          <cell r="AD2007" t="str">
            <v>ZOR</v>
          </cell>
          <cell r="AN2007">
            <v>50</v>
          </cell>
          <cell r="AP2007">
            <v>119</v>
          </cell>
        </row>
        <row r="2008">
          <cell r="O2008" t="str">
            <v>AVNET GROUP</v>
          </cell>
          <cell r="Q2008" t="str">
            <v>ADO5200DOBOX</v>
          </cell>
          <cell r="AD2008" t="str">
            <v>ZOR</v>
          </cell>
          <cell r="AN2008">
            <v>200</v>
          </cell>
          <cell r="AP2008">
            <v>119</v>
          </cell>
        </row>
        <row r="2009">
          <cell r="O2009" t="str">
            <v>AVNET GROUP</v>
          </cell>
          <cell r="Q2009" t="str">
            <v>ADO5200DOBOX</v>
          </cell>
          <cell r="AD2009" t="str">
            <v>ZOR</v>
          </cell>
          <cell r="AN2009">
            <v>500</v>
          </cell>
          <cell r="AP2009">
            <v>119</v>
          </cell>
        </row>
        <row r="2010">
          <cell r="O2010" t="str">
            <v>AVNET GROUP</v>
          </cell>
          <cell r="Q2010" t="str">
            <v>ADO5200DOBOX</v>
          </cell>
          <cell r="AD2010" t="str">
            <v>ZOR</v>
          </cell>
          <cell r="AN2010">
            <v>500</v>
          </cell>
          <cell r="AP2010">
            <v>119</v>
          </cell>
        </row>
        <row r="2011">
          <cell r="O2011" t="str">
            <v>AVNET GROUP</v>
          </cell>
          <cell r="Q2011" t="str">
            <v>ADO5200DOBOX</v>
          </cell>
          <cell r="AD2011" t="str">
            <v>ZOR</v>
          </cell>
          <cell r="AN2011">
            <v>500</v>
          </cell>
          <cell r="AP2011">
            <v>119</v>
          </cell>
        </row>
        <row r="2012">
          <cell r="O2012" t="str">
            <v>AVNET GROUP</v>
          </cell>
          <cell r="Q2012" t="str">
            <v>ADO5200DOBOX</v>
          </cell>
          <cell r="AD2012" t="str">
            <v>ZOR</v>
          </cell>
          <cell r="AN2012">
            <v>500</v>
          </cell>
          <cell r="AP2012">
            <v>119</v>
          </cell>
        </row>
        <row r="2013">
          <cell r="O2013" t="str">
            <v>AVNET GROUP</v>
          </cell>
          <cell r="Q2013" t="str">
            <v>ADO5200DOBOX</v>
          </cell>
          <cell r="AD2013" t="str">
            <v>ZOR</v>
          </cell>
          <cell r="AN2013">
            <v>600</v>
          </cell>
          <cell r="AP2013">
            <v>119</v>
          </cell>
        </row>
        <row r="2014">
          <cell r="O2014" t="str">
            <v>AVNET GROUP</v>
          </cell>
          <cell r="Q2014" t="str">
            <v>ADH2400DOBOX</v>
          </cell>
          <cell r="AD2014" t="str">
            <v>ZCR</v>
          </cell>
          <cell r="AN2014">
            <v>-20</v>
          </cell>
          <cell r="AP2014">
            <v>99</v>
          </cell>
        </row>
        <row r="2015">
          <cell r="O2015" t="str">
            <v>AVNET GROUP</v>
          </cell>
          <cell r="Q2015" t="str">
            <v>SDH1150DEBOX</v>
          </cell>
          <cell r="AD2015" t="str">
            <v>ZOR</v>
          </cell>
          <cell r="AN2015">
            <v>400</v>
          </cell>
          <cell r="AP2015">
            <v>40</v>
          </cell>
        </row>
        <row r="2016">
          <cell r="O2016" t="str">
            <v>AVNET GROUP</v>
          </cell>
          <cell r="Q2016" t="str">
            <v>SDH1150DEBOX</v>
          </cell>
          <cell r="AD2016" t="str">
            <v>ZOR</v>
          </cell>
          <cell r="AN2016">
            <v>800</v>
          </cell>
          <cell r="AP2016">
            <v>40</v>
          </cell>
        </row>
        <row r="2017">
          <cell r="O2017" t="str">
            <v>AVNET GROUP</v>
          </cell>
          <cell r="Q2017" t="str">
            <v>SDH1100DEBOX</v>
          </cell>
          <cell r="AD2017" t="str">
            <v>ZCR</v>
          </cell>
          <cell r="AN2017">
            <v>-100</v>
          </cell>
          <cell r="AP2017">
            <v>35</v>
          </cell>
        </row>
        <row r="2018">
          <cell r="O2018" t="str">
            <v>AVNET GROUP</v>
          </cell>
          <cell r="Q2018" t="str">
            <v>SDH1100DEBOX</v>
          </cell>
          <cell r="AD2018" t="str">
            <v>ZOR</v>
          </cell>
          <cell r="AN2018">
            <v>400</v>
          </cell>
          <cell r="AP2018">
            <v>35</v>
          </cell>
        </row>
        <row r="2019">
          <cell r="O2019" t="str">
            <v>AVNET GROUP</v>
          </cell>
          <cell r="Q2019" t="str">
            <v>SDH1100DEBOX</v>
          </cell>
          <cell r="AD2019" t="str">
            <v>ZOR</v>
          </cell>
          <cell r="AN2019">
            <v>400</v>
          </cell>
          <cell r="AP2019">
            <v>35</v>
          </cell>
        </row>
        <row r="2020">
          <cell r="O2020" t="str">
            <v>AVNET GROUP</v>
          </cell>
          <cell r="Q2020" t="str">
            <v>SDH1100DEBOX</v>
          </cell>
          <cell r="AD2020" t="str">
            <v>ZOR</v>
          </cell>
          <cell r="AN2020">
            <v>300</v>
          </cell>
          <cell r="AP2020">
            <v>35</v>
          </cell>
        </row>
        <row r="2021">
          <cell r="O2021" t="str">
            <v>AVNET GROUP</v>
          </cell>
          <cell r="Q2021" t="str">
            <v>SDH1100DEBOX</v>
          </cell>
          <cell r="AD2021" t="str">
            <v>ZOR</v>
          </cell>
          <cell r="AN2021">
            <v>280</v>
          </cell>
          <cell r="AP2021">
            <v>35</v>
          </cell>
        </row>
        <row r="2022">
          <cell r="O2022" t="str">
            <v>AVNET GROUP</v>
          </cell>
          <cell r="Q2022" t="str">
            <v>SDH1100DEBOX</v>
          </cell>
          <cell r="AD2022" t="str">
            <v>ZOR</v>
          </cell>
          <cell r="AN2022">
            <v>20</v>
          </cell>
          <cell r="AP2022">
            <v>35</v>
          </cell>
        </row>
        <row r="2023">
          <cell r="O2023" t="str">
            <v>AVNET GROUP</v>
          </cell>
          <cell r="Q2023" t="str">
            <v>SDH1100DEBOX</v>
          </cell>
          <cell r="AD2023" t="str">
            <v>ZOR</v>
          </cell>
          <cell r="AN2023">
            <v>600</v>
          </cell>
          <cell r="AP2023">
            <v>35</v>
          </cell>
        </row>
        <row r="2024">
          <cell r="O2024" t="str">
            <v>AVNET GROUP</v>
          </cell>
          <cell r="Q2024" t="str">
            <v>SDH1100DEBOX</v>
          </cell>
          <cell r="AD2024" t="str">
            <v>ZOR</v>
          </cell>
          <cell r="AN2024">
            <v>500</v>
          </cell>
          <cell r="AP2024">
            <v>35</v>
          </cell>
        </row>
        <row r="2025">
          <cell r="O2025" t="str">
            <v>AVNET GROUP</v>
          </cell>
          <cell r="Q2025" t="str">
            <v>SDH1100DEBOX</v>
          </cell>
          <cell r="AD2025" t="str">
            <v>ZOR</v>
          </cell>
          <cell r="AN2025">
            <v>500</v>
          </cell>
          <cell r="AP2025">
            <v>35</v>
          </cell>
        </row>
        <row r="2026">
          <cell r="O2026" t="str">
            <v>AVNET GROUP</v>
          </cell>
          <cell r="Q2026" t="str">
            <v>SDH1100DEBOX</v>
          </cell>
          <cell r="AD2026" t="str">
            <v>ZOR</v>
          </cell>
          <cell r="AN2026">
            <v>800</v>
          </cell>
          <cell r="AP2026">
            <v>35</v>
          </cell>
        </row>
        <row r="2027">
          <cell r="O2027" t="str">
            <v>AVNET GROUP</v>
          </cell>
          <cell r="Q2027" t="str">
            <v>SDH1100DEBOX</v>
          </cell>
          <cell r="AD2027" t="str">
            <v>ZOR</v>
          </cell>
          <cell r="AN2027">
            <v>900</v>
          </cell>
          <cell r="AP2027">
            <v>35</v>
          </cell>
        </row>
        <row r="2028">
          <cell r="O2028" t="str">
            <v>AVNET GROUP</v>
          </cell>
          <cell r="Q2028" t="str">
            <v>SDH1100DEBOX</v>
          </cell>
          <cell r="AD2028" t="str">
            <v>ZOR</v>
          </cell>
          <cell r="AN2028">
            <v>900</v>
          </cell>
          <cell r="AP2028">
            <v>35</v>
          </cell>
        </row>
        <row r="2029">
          <cell r="O2029" t="str">
            <v>AVNET GROUP</v>
          </cell>
          <cell r="Q2029" t="str">
            <v>SDH1100DEBOX</v>
          </cell>
          <cell r="AD2029" t="str">
            <v>ZOR</v>
          </cell>
          <cell r="AN2029">
            <v>900</v>
          </cell>
          <cell r="AP2029">
            <v>35</v>
          </cell>
        </row>
        <row r="2030">
          <cell r="O2030" t="str">
            <v>AVNET GROUP</v>
          </cell>
          <cell r="Q2030" t="str">
            <v>SDH1200DEBOX</v>
          </cell>
          <cell r="AD2030" t="str">
            <v>ZOR</v>
          </cell>
          <cell r="AN2030">
            <v>100</v>
          </cell>
          <cell r="AP2030">
            <v>45</v>
          </cell>
        </row>
        <row r="2031">
          <cell r="O2031" t="str">
            <v>AVNET GROUP</v>
          </cell>
          <cell r="Q2031" t="str">
            <v>SDH1200DEBOX</v>
          </cell>
          <cell r="AD2031" t="str">
            <v>ZOR</v>
          </cell>
          <cell r="AN2031">
            <v>10</v>
          </cell>
          <cell r="AP2031">
            <v>45</v>
          </cell>
        </row>
        <row r="2032">
          <cell r="O2032" t="str">
            <v>AVNET GROUP</v>
          </cell>
          <cell r="Q2032" t="str">
            <v>SDH1200DEBOX</v>
          </cell>
          <cell r="AD2032" t="str">
            <v>ZOR</v>
          </cell>
          <cell r="AN2032">
            <v>90</v>
          </cell>
          <cell r="AP2032">
            <v>45</v>
          </cell>
        </row>
        <row r="2033">
          <cell r="O2033" t="str">
            <v>AVNET GROUP</v>
          </cell>
          <cell r="Q2033" t="str">
            <v>SDH1200DEBOX</v>
          </cell>
          <cell r="AD2033" t="str">
            <v>ZOR</v>
          </cell>
          <cell r="AN2033">
            <v>400</v>
          </cell>
          <cell r="AP2033">
            <v>45</v>
          </cell>
        </row>
        <row r="2034">
          <cell r="O2034" t="str">
            <v>AVNET GROUP</v>
          </cell>
          <cell r="Q2034" t="str">
            <v>ADO4200IAA5DO</v>
          </cell>
          <cell r="AD2034" t="str">
            <v>ZOR</v>
          </cell>
          <cell r="AN2034">
            <v>60</v>
          </cell>
          <cell r="AP2034">
            <v>76</v>
          </cell>
        </row>
        <row r="2035">
          <cell r="O2035" t="str">
            <v>AVNET GROUP</v>
          </cell>
          <cell r="Q2035" t="str">
            <v>ADO4200DOBOX</v>
          </cell>
          <cell r="AD2035" t="str">
            <v>ZOR</v>
          </cell>
          <cell r="AN2035">
            <v>600</v>
          </cell>
          <cell r="AP2035">
            <v>74</v>
          </cell>
        </row>
        <row r="2036">
          <cell r="O2036" t="str">
            <v>AVNET GROUP</v>
          </cell>
          <cell r="Q2036" t="str">
            <v>ADO4200DOBOX</v>
          </cell>
          <cell r="AD2036" t="str">
            <v>ZOR</v>
          </cell>
          <cell r="AN2036">
            <v>600</v>
          </cell>
          <cell r="AP2036">
            <v>74</v>
          </cell>
        </row>
        <row r="2037">
          <cell r="O2037" t="str">
            <v>AVNET GROUP</v>
          </cell>
          <cell r="Q2037" t="str">
            <v>ADO4200DOBOX</v>
          </cell>
          <cell r="AD2037" t="str">
            <v>ZOR</v>
          </cell>
          <cell r="AN2037">
            <v>600</v>
          </cell>
          <cell r="AP2037">
            <v>74</v>
          </cell>
        </row>
        <row r="2038">
          <cell r="O2038" t="str">
            <v>AVNET GROUP</v>
          </cell>
          <cell r="Q2038" t="str">
            <v>ADO4200DOBOX</v>
          </cell>
          <cell r="AD2038" t="str">
            <v>ZOR</v>
          </cell>
          <cell r="AN2038">
            <v>600</v>
          </cell>
          <cell r="AP2038">
            <v>74</v>
          </cell>
        </row>
        <row r="2039">
          <cell r="O2039" t="str">
            <v>AVNET GROUP</v>
          </cell>
          <cell r="Q2039" t="str">
            <v>ADO4200DOBOX</v>
          </cell>
          <cell r="AD2039" t="str">
            <v>ZOR</v>
          </cell>
          <cell r="AN2039">
            <v>600</v>
          </cell>
          <cell r="AP2039">
            <v>74</v>
          </cell>
        </row>
        <row r="2040">
          <cell r="O2040" t="str">
            <v>AVNET GROUP</v>
          </cell>
          <cell r="Q2040" t="str">
            <v>ADO4200DOBOX</v>
          </cell>
          <cell r="AD2040" t="str">
            <v>ZOR</v>
          </cell>
          <cell r="AN2040">
            <v>600</v>
          </cell>
          <cell r="AP2040">
            <v>74</v>
          </cell>
        </row>
        <row r="2041">
          <cell r="O2041" t="str">
            <v>AVNET GROUP</v>
          </cell>
          <cell r="Q2041" t="str">
            <v>ADO4200DOBOX</v>
          </cell>
          <cell r="AD2041" t="str">
            <v>ZOR</v>
          </cell>
          <cell r="AN2041">
            <v>600</v>
          </cell>
          <cell r="AP2041">
            <v>74</v>
          </cell>
        </row>
        <row r="2042">
          <cell r="O2042" t="str">
            <v>AVNET GROUP</v>
          </cell>
          <cell r="Q2042" t="str">
            <v>ADO4200DOBOX</v>
          </cell>
          <cell r="AD2042" t="str">
            <v>ZOR</v>
          </cell>
          <cell r="AN2042">
            <v>800</v>
          </cell>
          <cell r="AP2042">
            <v>74</v>
          </cell>
        </row>
        <row r="2043">
          <cell r="O2043" t="str">
            <v>AVNET GROUP</v>
          </cell>
          <cell r="Q2043" t="str">
            <v>ADO4200DOBOX</v>
          </cell>
          <cell r="AD2043" t="str">
            <v>ZOR</v>
          </cell>
          <cell r="AN2043">
            <v>700</v>
          </cell>
          <cell r="AP2043">
            <v>74</v>
          </cell>
        </row>
        <row r="2044">
          <cell r="O2044" t="str">
            <v>AVNET GROUP</v>
          </cell>
          <cell r="Q2044" t="str">
            <v>ADO4200DOBOX</v>
          </cell>
          <cell r="AD2044" t="str">
            <v>ZOR</v>
          </cell>
          <cell r="AN2044">
            <v>800</v>
          </cell>
          <cell r="AP2044">
            <v>74</v>
          </cell>
        </row>
        <row r="2045">
          <cell r="O2045" t="str">
            <v>AVNET GROUP</v>
          </cell>
          <cell r="Q2045" t="str">
            <v>ADO4200DOBOX</v>
          </cell>
          <cell r="AD2045" t="str">
            <v>ZOR</v>
          </cell>
          <cell r="AN2045">
            <v>870</v>
          </cell>
          <cell r="AP2045">
            <v>74</v>
          </cell>
        </row>
        <row r="2046">
          <cell r="O2046" t="str">
            <v>AVNET GROUP</v>
          </cell>
          <cell r="Q2046" t="str">
            <v>ADO4200DOBOX</v>
          </cell>
          <cell r="AD2046" t="str">
            <v>ZOR</v>
          </cell>
          <cell r="AN2046">
            <v>30</v>
          </cell>
          <cell r="AP2046">
            <v>74</v>
          </cell>
        </row>
        <row r="2047">
          <cell r="O2047" t="str">
            <v>AVNET GROUP</v>
          </cell>
          <cell r="Q2047" t="str">
            <v>ADO4200DOBOX</v>
          </cell>
          <cell r="AD2047" t="str">
            <v>ZOR</v>
          </cell>
          <cell r="AN2047">
            <v>1000</v>
          </cell>
          <cell r="AP2047">
            <v>74</v>
          </cell>
        </row>
        <row r="2048">
          <cell r="O2048" t="str">
            <v>AVNET GROUP</v>
          </cell>
          <cell r="Q2048" t="str">
            <v>ADO4200DOBOX</v>
          </cell>
          <cell r="AD2048" t="str">
            <v>ZOR</v>
          </cell>
          <cell r="AN2048">
            <v>700</v>
          </cell>
          <cell r="AP2048">
            <v>74</v>
          </cell>
        </row>
        <row r="2049">
          <cell r="O2049" t="str">
            <v>AVNET GROUP</v>
          </cell>
          <cell r="Q2049" t="str">
            <v>ADO5400IAA5DO</v>
          </cell>
          <cell r="AD2049" t="str">
            <v>CMR</v>
          </cell>
          <cell r="AN2049">
            <v>0</v>
          </cell>
          <cell r="AP2049">
            <v>14</v>
          </cell>
        </row>
        <row r="2050">
          <cell r="O2050" t="str">
            <v>AVNET GROUP</v>
          </cell>
          <cell r="Q2050" t="str">
            <v>ADO5400IAA5DO</v>
          </cell>
          <cell r="AD2050" t="str">
            <v>CMR</v>
          </cell>
          <cell r="AN2050">
            <v>0</v>
          </cell>
          <cell r="AP2050">
            <v>14</v>
          </cell>
        </row>
        <row r="2051">
          <cell r="O2051" t="str">
            <v>AVNET GROUP</v>
          </cell>
          <cell r="Q2051" t="str">
            <v>ADA4600IAA5CU</v>
          </cell>
          <cell r="AD2051" t="str">
            <v>RE</v>
          </cell>
          <cell r="AN2051">
            <v>-1</v>
          </cell>
          <cell r="AP2051">
            <v>121</v>
          </cell>
        </row>
        <row r="2052">
          <cell r="O2052" t="str">
            <v>AVNET GROUP</v>
          </cell>
          <cell r="Q2052" t="str">
            <v>ADO4200CUBOX</v>
          </cell>
          <cell r="AD2052" t="str">
            <v>RE</v>
          </cell>
          <cell r="AN2052">
            <v>-2</v>
          </cell>
          <cell r="AP2052">
            <v>74</v>
          </cell>
        </row>
        <row r="2053">
          <cell r="O2053" t="str">
            <v>AVNET GROUP</v>
          </cell>
          <cell r="Q2053" t="str">
            <v>ADO4200CUBOX</v>
          </cell>
          <cell r="AD2053" t="str">
            <v>RE</v>
          </cell>
          <cell r="AN2053">
            <v>-1</v>
          </cell>
          <cell r="AP2053">
            <v>74</v>
          </cell>
        </row>
        <row r="2054">
          <cell r="O2054" t="str">
            <v>AVNET GROUP</v>
          </cell>
          <cell r="Q2054" t="str">
            <v>ADO4200IAA5CU</v>
          </cell>
          <cell r="AD2054" t="str">
            <v>RE</v>
          </cell>
          <cell r="AN2054">
            <v>-2</v>
          </cell>
          <cell r="AP2054">
            <v>76</v>
          </cell>
        </row>
        <row r="2055">
          <cell r="O2055" t="str">
            <v>AVNET GROUP</v>
          </cell>
          <cell r="Q2055" t="str">
            <v>ADO4200DDBOX</v>
          </cell>
          <cell r="AD2055" t="str">
            <v>RE</v>
          </cell>
          <cell r="AN2055">
            <v>-2</v>
          </cell>
          <cell r="AP2055">
            <v>74</v>
          </cell>
        </row>
        <row r="2056">
          <cell r="O2056" t="str">
            <v>AVNET GROUP</v>
          </cell>
          <cell r="Q2056" t="str">
            <v>ADO4000IAA5DD</v>
          </cell>
          <cell r="AD2056" t="str">
            <v>RE</v>
          </cell>
          <cell r="AN2056">
            <v>-1</v>
          </cell>
          <cell r="AP2056">
            <v>66</v>
          </cell>
        </row>
        <row r="2057">
          <cell r="O2057" t="str">
            <v>AVNET GROUP</v>
          </cell>
          <cell r="Q2057" t="str">
            <v>ADO4000DDBOX</v>
          </cell>
          <cell r="AD2057" t="str">
            <v>RE</v>
          </cell>
          <cell r="AN2057">
            <v>-4</v>
          </cell>
          <cell r="AP2057">
            <v>64</v>
          </cell>
        </row>
        <row r="2058">
          <cell r="O2058" t="str">
            <v>AVNET GROUP</v>
          </cell>
          <cell r="Q2058" t="str">
            <v>ADH3800IAA4DE</v>
          </cell>
          <cell r="AD2058" t="str">
            <v>ZOR</v>
          </cell>
          <cell r="AN2058">
            <v>2000</v>
          </cell>
          <cell r="AP2058">
            <v>48</v>
          </cell>
        </row>
        <row r="2059">
          <cell r="O2059" t="str">
            <v>AVNET GROUP</v>
          </cell>
          <cell r="Q2059" t="str">
            <v>ADH3800IAA4DE</v>
          </cell>
          <cell r="AD2059" t="str">
            <v>ZOR</v>
          </cell>
          <cell r="AN2059">
            <v>15</v>
          </cell>
          <cell r="AP2059">
            <v>48</v>
          </cell>
        </row>
        <row r="2060">
          <cell r="O2060" t="str">
            <v>AVNET GROUP</v>
          </cell>
          <cell r="Q2060" t="str">
            <v>ADH3500IAA4DE</v>
          </cell>
          <cell r="AD2060" t="str">
            <v>ZOR</v>
          </cell>
          <cell r="AN2060">
            <v>5000</v>
          </cell>
          <cell r="AP2060">
            <v>43</v>
          </cell>
        </row>
        <row r="2061">
          <cell r="O2061" t="str">
            <v>AVNET GROUP</v>
          </cell>
          <cell r="Q2061" t="str">
            <v>ADH3500IAA4DE</v>
          </cell>
          <cell r="AD2061" t="str">
            <v>ZOR</v>
          </cell>
          <cell r="AN2061">
            <v>5000</v>
          </cell>
          <cell r="AP2061">
            <v>43</v>
          </cell>
        </row>
        <row r="2062">
          <cell r="O2062" t="str">
            <v>AVNET GROUP</v>
          </cell>
          <cell r="Q2062" t="str">
            <v>ADH3500IAA4DE</v>
          </cell>
          <cell r="AD2062" t="str">
            <v>ZOR</v>
          </cell>
          <cell r="AN2062">
            <v>5000</v>
          </cell>
          <cell r="AP2062">
            <v>43</v>
          </cell>
        </row>
        <row r="2063">
          <cell r="O2063" t="str">
            <v>AVNET GROUP</v>
          </cell>
          <cell r="Q2063" t="str">
            <v>ADH2400DOBOX</v>
          </cell>
          <cell r="AD2063" t="str">
            <v>RE</v>
          </cell>
          <cell r="AN2063">
            <v>-1</v>
          </cell>
          <cell r="AP2063">
            <v>99</v>
          </cell>
        </row>
        <row r="2064">
          <cell r="O2064" t="str">
            <v>AVNET GROUP</v>
          </cell>
          <cell r="Q2064" t="str">
            <v>ADH2400DOBOX</v>
          </cell>
          <cell r="AD2064" t="str">
            <v>RE</v>
          </cell>
          <cell r="AN2064">
            <v>-1</v>
          </cell>
          <cell r="AP2064">
            <v>99</v>
          </cell>
        </row>
        <row r="2065">
          <cell r="O2065" t="str">
            <v>AVNET GROUP</v>
          </cell>
          <cell r="Q2065" t="str">
            <v>SDH1100DEBOX</v>
          </cell>
          <cell r="AD2065" t="str">
            <v>RE</v>
          </cell>
          <cell r="AN2065">
            <v>-1</v>
          </cell>
          <cell r="AP2065">
            <v>35</v>
          </cell>
        </row>
        <row r="2066">
          <cell r="O2066" t="str">
            <v>AVNET GROUP</v>
          </cell>
          <cell r="Q2066" t="str">
            <v>ADO5400IAA5DO</v>
          </cell>
          <cell r="AD2066" t="str">
            <v>ZOR</v>
          </cell>
          <cell r="AN2066">
            <v>1000</v>
          </cell>
          <cell r="AP2066">
            <v>109</v>
          </cell>
        </row>
        <row r="2067">
          <cell r="O2067" t="str">
            <v>AVNET GROUP</v>
          </cell>
          <cell r="Q2067" t="str">
            <v>ADO5400IAA5DO</v>
          </cell>
          <cell r="AD2067" t="str">
            <v>ZOR</v>
          </cell>
          <cell r="AN2067">
            <v>1000</v>
          </cell>
          <cell r="AP2067">
            <v>109</v>
          </cell>
        </row>
        <row r="2068">
          <cell r="O2068" t="str">
            <v>AVNET GROUP</v>
          </cell>
          <cell r="Q2068" t="str">
            <v>ADO5400IAA5DO</v>
          </cell>
          <cell r="AD2068" t="str">
            <v>ZOR</v>
          </cell>
          <cell r="AN2068">
            <v>1000</v>
          </cell>
          <cell r="AP2068">
            <v>109</v>
          </cell>
        </row>
        <row r="2069">
          <cell r="O2069" t="str">
            <v>INGRAM MICRO WORLDWIDE</v>
          </cell>
          <cell r="Q2069" t="str">
            <v>ADO4600CUBOX</v>
          </cell>
          <cell r="AD2069" t="str">
            <v>RE</v>
          </cell>
          <cell r="AN2069">
            <v>-6</v>
          </cell>
          <cell r="AP2069">
            <v>118</v>
          </cell>
        </row>
        <row r="2070">
          <cell r="O2070" t="str">
            <v>INGRAM MICRO WORLDWIDE</v>
          </cell>
          <cell r="Q2070" t="str">
            <v>ADO4600CUBOX</v>
          </cell>
          <cell r="AD2070" t="str">
            <v>CMR</v>
          </cell>
          <cell r="AN2070">
            <v>0</v>
          </cell>
          <cell r="AP2070">
            <v>29</v>
          </cell>
        </row>
        <row r="2071">
          <cell r="O2071" t="str">
            <v>INGRAM MICRO WORLDWIDE</v>
          </cell>
          <cell r="Q2071" t="str">
            <v>ADO4600CUBOX</v>
          </cell>
          <cell r="AD2071" t="str">
            <v>CMR</v>
          </cell>
          <cell r="AN2071">
            <v>0</v>
          </cell>
          <cell r="AP2071">
            <v>33</v>
          </cell>
        </row>
        <row r="2072">
          <cell r="O2072" t="str">
            <v>INGRAM MICRO WORLDWIDE</v>
          </cell>
          <cell r="Q2072" t="str">
            <v>ADO4600CUBOX</v>
          </cell>
          <cell r="AD2072" t="str">
            <v>CMR</v>
          </cell>
          <cell r="AN2072">
            <v>0</v>
          </cell>
          <cell r="AP2072">
            <v>29</v>
          </cell>
        </row>
        <row r="2073">
          <cell r="O2073" t="str">
            <v>INGRAM MICRO WORLDWIDE</v>
          </cell>
          <cell r="Q2073" t="str">
            <v>ADO4600CUBOX</v>
          </cell>
          <cell r="AD2073" t="str">
            <v>CMR</v>
          </cell>
          <cell r="AN2073">
            <v>0</v>
          </cell>
          <cell r="AP2073">
            <v>29</v>
          </cell>
        </row>
        <row r="2074">
          <cell r="O2074" t="str">
            <v>INGRAM MICRO WORLDWIDE</v>
          </cell>
          <cell r="Q2074" t="str">
            <v>ADO4600CUBOX</v>
          </cell>
          <cell r="AD2074" t="str">
            <v>CMR</v>
          </cell>
          <cell r="AN2074">
            <v>0</v>
          </cell>
          <cell r="AP2074">
            <v>33</v>
          </cell>
        </row>
        <row r="2075">
          <cell r="O2075" t="str">
            <v>INGRAM MICRO WORLDWIDE</v>
          </cell>
          <cell r="Q2075" t="str">
            <v>ADO4200CUBOX</v>
          </cell>
          <cell r="AD2075" t="str">
            <v>RE</v>
          </cell>
          <cell r="AN2075">
            <v>-13</v>
          </cell>
          <cell r="AP2075">
            <v>74</v>
          </cell>
        </row>
        <row r="2076">
          <cell r="O2076" t="str">
            <v>INGRAM MICRO WORLDWIDE</v>
          </cell>
          <cell r="Q2076" t="str">
            <v>ADO4200DDBOX</v>
          </cell>
          <cell r="AD2076" t="str">
            <v>ZOR</v>
          </cell>
          <cell r="AN2076">
            <v>280</v>
          </cell>
          <cell r="AP2076">
            <v>74</v>
          </cell>
        </row>
        <row r="2077">
          <cell r="O2077" t="str">
            <v>INGRAM MICRO WORLDWIDE</v>
          </cell>
          <cell r="Q2077" t="str">
            <v>ADO4800DDBOX</v>
          </cell>
          <cell r="AD2077" t="str">
            <v>RE</v>
          </cell>
          <cell r="AN2077">
            <v>-7</v>
          </cell>
          <cell r="AP2077">
            <v>99</v>
          </cell>
        </row>
        <row r="2078">
          <cell r="O2078" t="str">
            <v>INGRAM MICRO WORLDWIDE</v>
          </cell>
          <cell r="Q2078" t="str">
            <v>ADO4400DDBOX</v>
          </cell>
          <cell r="AD2078" t="str">
            <v>RE</v>
          </cell>
          <cell r="AN2078">
            <v>-1</v>
          </cell>
          <cell r="AP2078">
            <v>84</v>
          </cell>
        </row>
        <row r="2079">
          <cell r="O2079" t="str">
            <v>INGRAM MICRO WORLDWIDE</v>
          </cell>
          <cell r="Q2079" t="str">
            <v>SDA3400CWBOX</v>
          </cell>
          <cell r="AD2079" t="str">
            <v>ZOR</v>
          </cell>
          <cell r="AN2079">
            <v>500</v>
          </cell>
          <cell r="AP2079">
            <v>35</v>
          </cell>
        </row>
        <row r="2080">
          <cell r="O2080" t="str">
            <v>INGRAM MICRO WORLDWIDE</v>
          </cell>
          <cell r="Q2080" t="str">
            <v>SDA3400CWBOX</v>
          </cell>
          <cell r="AD2080" t="str">
            <v>RE</v>
          </cell>
          <cell r="AN2080">
            <v>-1</v>
          </cell>
          <cell r="AP2080">
            <v>35</v>
          </cell>
        </row>
        <row r="2081">
          <cell r="O2081" t="str">
            <v>INGRAM MICRO WORLDWIDE</v>
          </cell>
          <cell r="Q2081" t="str">
            <v>ADO4000IAA5DD</v>
          </cell>
          <cell r="AD2081" t="str">
            <v>CMR</v>
          </cell>
          <cell r="AN2081">
            <v>0</v>
          </cell>
          <cell r="AP2081">
            <v>9</v>
          </cell>
        </row>
        <row r="2082">
          <cell r="O2082" t="str">
            <v>INGRAM MICRO WORLDWIDE</v>
          </cell>
          <cell r="Q2082" t="str">
            <v>ADO4000IAA5DD</v>
          </cell>
          <cell r="AD2082" t="str">
            <v>CMR</v>
          </cell>
          <cell r="AN2082">
            <v>0</v>
          </cell>
          <cell r="AP2082">
            <v>9</v>
          </cell>
        </row>
        <row r="2083">
          <cell r="O2083" t="str">
            <v>INGRAM MICRO WORLDWIDE</v>
          </cell>
          <cell r="Q2083" t="str">
            <v>ADO3600DDBOX</v>
          </cell>
          <cell r="AD2083" t="str">
            <v>CMR</v>
          </cell>
          <cell r="AN2083">
            <v>0</v>
          </cell>
          <cell r="AP2083">
            <v>15</v>
          </cell>
        </row>
        <row r="2084">
          <cell r="O2084" t="str">
            <v>INGRAM MICRO WORLDWIDE</v>
          </cell>
          <cell r="Q2084" t="str">
            <v>ADO3600DDBOX</v>
          </cell>
          <cell r="AD2084" t="str">
            <v>CMR</v>
          </cell>
          <cell r="AN2084">
            <v>0</v>
          </cell>
          <cell r="AP2084">
            <v>15</v>
          </cell>
        </row>
        <row r="2085">
          <cell r="O2085" t="str">
            <v>INGRAM MICRO WORLDWIDE</v>
          </cell>
          <cell r="Q2085" t="str">
            <v>ADO3600DDBOX</v>
          </cell>
          <cell r="AD2085" t="str">
            <v>CMR</v>
          </cell>
          <cell r="AN2085">
            <v>0</v>
          </cell>
          <cell r="AP2085">
            <v>15.02</v>
          </cell>
        </row>
        <row r="2086">
          <cell r="O2086" t="str">
            <v>INGRAM MICRO WORLDWIDE</v>
          </cell>
          <cell r="Q2086" t="str">
            <v>ADO4000DDBOX</v>
          </cell>
          <cell r="AD2086" t="str">
            <v>ZOR</v>
          </cell>
          <cell r="AN2086">
            <v>500</v>
          </cell>
          <cell r="AP2086">
            <v>64</v>
          </cell>
        </row>
        <row r="2087">
          <cell r="O2087" t="str">
            <v>INGRAM MICRO WORLDWIDE</v>
          </cell>
          <cell r="Q2087" t="str">
            <v>ADO4000DDBOX</v>
          </cell>
          <cell r="AD2087" t="str">
            <v>ZOR</v>
          </cell>
          <cell r="AN2087">
            <v>500</v>
          </cell>
          <cell r="AP2087">
            <v>64</v>
          </cell>
        </row>
        <row r="2088">
          <cell r="O2088" t="str">
            <v>INGRAM MICRO WORLDWIDE</v>
          </cell>
          <cell r="Q2088" t="str">
            <v>ADO4000DDBOX</v>
          </cell>
          <cell r="AD2088" t="str">
            <v>ZOR</v>
          </cell>
          <cell r="AN2088">
            <v>500</v>
          </cell>
          <cell r="AP2088">
            <v>64</v>
          </cell>
        </row>
        <row r="2089">
          <cell r="O2089" t="str">
            <v>INGRAM MICRO WORLDWIDE</v>
          </cell>
          <cell r="Q2089" t="str">
            <v>ADO4000DDBOX</v>
          </cell>
          <cell r="AD2089" t="str">
            <v>ZOR</v>
          </cell>
          <cell r="AN2089">
            <v>500</v>
          </cell>
          <cell r="AP2089">
            <v>64</v>
          </cell>
        </row>
        <row r="2090">
          <cell r="O2090" t="str">
            <v>INGRAM MICRO WORLDWIDE</v>
          </cell>
          <cell r="Q2090" t="str">
            <v>ADO4000DDBOX</v>
          </cell>
          <cell r="AD2090" t="str">
            <v>ZOR</v>
          </cell>
          <cell r="AN2090">
            <v>500</v>
          </cell>
          <cell r="AP2090">
            <v>64</v>
          </cell>
        </row>
        <row r="2091">
          <cell r="O2091" t="str">
            <v>INGRAM MICRO WORLDWIDE</v>
          </cell>
          <cell r="Q2091" t="str">
            <v>ADO4000DDBOX</v>
          </cell>
          <cell r="AD2091" t="str">
            <v>ZOR</v>
          </cell>
          <cell r="AN2091">
            <v>500</v>
          </cell>
          <cell r="AP2091">
            <v>64</v>
          </cell>
        </row>
        <row r="2092">
          <cell r="O2092" t="str">
            <v>INGRAM MICRO WORLDWIDE</v>
          </cell>
          <cell r="Q2092" t="str">
            <v>ADO4000DDBOX</v>
          </cell>
          <cell r="AD2092" t="str">
            <v>ZOR</v>
          </cell>
          <cell r="AN2092">
            <v>500</v>
          </cell>
          <cell r="AP2092">
            <v>64</v>
          </cell>
        </row>
        <row r="2093">
          <cell r="O2093" t="str">
            <v>INGRAM MICRO WORLDWIDE</v>
          </cell>
          <cell r="Q2093" t="str">
            <v>ADO4000DDBOX</v>
          </cell>
          <cell r="AD2093" t="str">
            <v>ZOR</v>
          </cell>
          <cell r="AN2093">
            <v>500</v>
          </cell>
          <cell r="AP2093">
            <v>64</v>
          </cell>
        </row>
        <row r="2094">
          <cell r="O2094" t="str">
            <v>INGRAM MICRO WORLDWIDE</v>
          </cell>
          <cell r="Q2094" t="str">
            <v>ADO4000DDBOX</v>
          </cell>
          <cell r="AD2094" t="str">
            <v>ZOR</v>
          </cell>
          <cell r="AN2094">
            <v>500</v>
          </cell>
          <cell r="AP2094">
            <v>64</v>
          </cell>
        </row>
        <row r="2095">
          <cell r="O2095" t="str">
            <v>INGRAM MICRO WORLDWIDE</v>
          </cell>
          <cell r="Q2095" t="str">
            <v>ADO4000DDBOX</v>
          </cell>
          <cell r="AD2095" t="str">
            <v>ZOR</v>
          </cell>
          <cell r="AN2095">
            <v>500</v>
          </cell>
          <cell r="AP2095">
            <v>64</v>
          </cell>
        </row>
        <row r="2096">
          <cell r="O2096" t="str">
            <v>INGRAM MICRO WORLDWIDE</v>
          </cell>
          <cell r="Q2096" t="str">
            <v>ADO4000DDBOX</v>
          </cell>
          <cell r="AD2096" t="str">
            <v>ZOR</v>
          </cell>
          <cell r="AN2096">
            <v>400</v>
          </cell>
          <cell r="AP2096">
            <v>64</v>
          </cell>
        </row>
        <row r="2097">
          <cell r="O2097" t="str">
            <v>INGRAM MICRO WORLDWIDE</v>
          </cell>
          <cell r="Q2097" t="str">
            <v>ADO4000DDBOX</v>
          </cell>
          <cell r="AD2097" t="str">
            <v>ZOR</v>
          </cell>
          <cell r="AN2097">
            <v>500</v>
          </cell>
          <cell r="AP2097">
            <v>64</v>
          </cell>
        </row>
        <row r="2098">
          <cell r="O2098" t="str">
            <v>INGRAM MICRO WORLDWIDE</v>
          </cell>
          <cell r="Q2098" t="str">
            <v>ADO4000DDBOX</v>
          </cell>
          <cell r="AD2098" t="str">
            <v>RE</v>
          </cell>
          <cell r="AN2098">
            <v>-3</v>
          </cell>
          <cell r="AP2098">
            <v>64</v>
          </cell>
        </row>
        <row r="2099">
          <cell r="O2099" t="str">
            <v>INGRAM MICRO WORLDWIDE</v>
          </cell>
          <cell r="Q2099" t="str">
            <v>ADO4000DDBOX</v>
          </cell>
          <cell r="AD2099" t="str">
            <v>ZOR</v>
          </cell>
          <cell r="AN2099">
            <v>2000</v>
          </cell>
          <cell r="AP2099">
            <v>64</v>
          </cell>
        </row>
        <row r="2100">
          <cell r="O2100" t="str">
            <v>INGRAM MICRO WORLDWIDE</v>
          </cell>
          <cell r="Q2100" t="str">
            <v>ADO4000DDBOX</v>
          </cell>
          <cell r="AD2100" t="str">
            <v>ZOR</v>
          </cell>
          <cell r="AN2100">
            <v>1000</v>
          </cell>
          <cell r="AP2100">
            <v>64</v>
          </cell>
        </row>
        <row r="2101">
          <cell r="O2101" t="str">
            <v>INGRAM MICRO WORLDWIDE</v>
          </cell>
          <cell r="Q2101" t="str">
            <v>ADO4400DOBOX</v>
          </cell>
          <cell r="AD2101" t="str">
            <v>ZOR</v>
          </cell>
          <cell r="AN2101">
            <v>400</v>
          </cell>
          <cell r="AP2101">
            <v>84</v>
          </cell>
        </row>
        <row r="2102">
          <cell r="O2102" t="str">
            <v>INGRAM MICRO WORLDWIDE</v>
          </cell>
          <cell r="Q2102" t="str">
            <v>ADO4400DOBOX</v>
          </cell>
          <cell r="AD2102" t="str">
            <v>ZOR</v>
          </cell>
          <cell r="AN2102">
            <v>400</v>
          </cell>
          <cell r="AP2102">
            <v>84</v>
          </cell>
        </row>
        <row r="2103">
          <cell r="O2103" t="str">
            <v>INGRAM MICRO WORLDWIDE</v>
          </cell>
          <cell r="Q2103" t="str">
            <v>ADO4400DOBOX</v>
          </cell>
          <cell r="AD2103" t="str">
            <v>ZOR</v>
          </cell>
          <cell r="AN2103">
            <v>400</v>
          </cell>
          <cell r="AP2103">
            <v>84</v>
          </cell>
        </row>
        <row r="2104">
          <cell r="O2104" t="str">
            <v>INGRAM MICRO WORLDWIDE</v>
          </cell>
          <cell r="Q2104" t="str">
            <v>ADO4800DOBOX</v>
          </cell>
          <cell r="AD2104" t="str">
            <v>ZOR</v>
          </cell>
          <cell r="AN2104">
            <v>400</v>
          </cell>
          <cell r="AP2104">
            <v>99</v>
          </cell>
        </row>
        <row r="2105">
          <cell r="O2105" t="str">
            <v>INGRAM MICRO WORLDWIDE</v>
          </cell>
          <cell r="Q2105" t="str">
            <v>ADO4800DOBOX</v>
          </cell>
          <cell r="AD2105" t="str">
            <v>ZOR</v>
          </cell>
          <cell r="AN2105">
            <v>400</v>
          </cell>
          <cell r="AP2105">
            <v>99</v>
          </cell>
        </row>
        <row r="2106">
          <cell r="O2106" t="str">
            <v>INGRAM MICRO WORLDWIDE</v>
          </cell>
          <cell r="Q2106" t="str">
            <v>ADO5200DOBOX</v>
          </cell>
          <cell r="AD2106" t="str">
            <v>ZOR</v>
          </cell>
          <cell r="AN2106">
            <v>350</v>
          </cell>
          <cell r="AP2106">
            <v>119</v>
          </cell>
        </row>
        <row r="2107">
          <cell r="O2107" t="str">
            <v>INGRAM MICRO WORLDWIDE</v>
          </cell>
          <cell r="Q2107" t="str">
            <v>ADO5200DOBOX</v>
          </cell>
          <cell r="AD2107" t="str">
            <v>ZOR</v>
          </cell>
          <cell r="AN2107">
            <v>350</v>
          </cell>
          <cell r="AP2107">
            <v>119</v>
          </cell>
        </row>
        <row r="2108">
          <cell r="O2108" t="str">
            <v>INGRAM MICRO WORLDWIDE</v>
          </cell>
          <cell r="Q2108" t="str">
            <v>ADO5200DOBOX</v>
          </cell>
          <cell r="AD2108" t="str">
            <v>ZOR</v>
          </cell>
          <cell r="AN2108">
            <v>350</v>
          </cell>
          <cell r="AP2108">
            <v>119</v>
          </cell>
        </row>
        <row r="2109">
          <cell r="O2109" t="str">
            <v>INGRAM MICRO WORLDWIDE</v>
          </cell>
          <cell r="Q2109" t="str">
            <v>SDH1150DEBOX</v>
          </cell>
          <cell r="AD2109" t="str">
            <v>ZOR</v>
          </cell>
          <cell r="AN2109">
            <v>50</v>
          </cell>
          <cell r="AP2109">
            <v>40</v>
          </cell>
        </row>
        <row r="2110">
          <cell r="O2110" t="str">
            <v>INGRAM MICRO WORLDWIDE</v>
          </cell>
          <cell r="Q2110" t="str">
            <v>SDH1100DEBOX</v>
          </cell>
          <cell r="AD2110" t="str">
            <v>ZOR</v>
          </cell>
          <cell r="AN2110">
            <v>50</v>
          </cell>
          <cell r="AP2110">
            <v>35</v>
          </cell>
        </row>
        <row r="2111">
          <cell r="O2111" t="str">
            <v>INGRAM MICRO WORLDWIDE</v>
          </cell>
          <cell r="Q2111" t="str">
            <v>SDH1100DEBOX</v>
          </cell>
          <cell r="AD2111" t="str">
            <v>ZOR</v>
          </cell>
          <cell r="AN2111">
            <v>100</v>
          </cell>
          <cell r="AP2111">
            <v>35</v>
          </cell>
        </row>
        <row r="2112">
          <cell r="O2112" t="str">
            <v>INGRAM MICRO WORLDWIDE</v>
          </cell>
          <cell r="Q2112" t="str">
            <v>ADO4200IAA5DO</v>
          </cell>
          <cell r="AD2112" t="str">
            <v>CMR</v>
          </cell>
          <cell r="AN2112">
            <v>0</v>
          </cell>
          <cell r="AP2112">
            <v>14</v>
          </cell>
        </row>
        <row r="2113">
          <cell r="O2113" t="str">
            <v>INGRAM MICRO WORLDWIDE</v>
          </cell>
          <cell r="Q2113" t="str">
            <v>ADO4200DOBOX</v>
          </cell>
          <cell r="AD2113" t="str">
            <v>ZOR</v>
          </cell>
          <cell r="AN2113">
            <v>2000</v>
          </cell>
          <cell r="AP2113">
            <v>74</v>
          </cell>
        </row>
        <row r="2114">
          <cell r="O2114" t="str">
            <v>INGRAM MICRO WORLDWIDE</v>
          </cell>
          <cell r="Q2114" t="str">
            <v>ADO4200DOBOX</v>
          </cell>
          <cell r="AD2114" t="str">
            <v>ZOR</v>
          </cell>
          <cell r="AN2114">
            <v>2000</v>
          </cell>
          <cell r="AP2114">
            <v>74</v>
          </cell>
        </row>
        <row r="2115">
          <cell r="O2115" t="str">
            <v>INGRAM MICRO WORLDWIDE</v>
          </cell>
          <cell r="Q2115" t="str">
            <v>ADO4200DOBOX</v>
          </cell>
          <cell r="AD2115" t="str">
            <v>ZOR</v>
          </cell>
          <cell r="AN2115">
            <v>2000</v>
          </cell>
          <cell r="AP2115">
            <v>74</v>
          </cell>
        </row>
        <row r="2116">
          <cell r="O2116" t="str">
            <v>INGRAM MICRO WORLDWIDE</v>
          </cell>
          <cell r="Q2116" t="str">
            <v>ADO4200DOBOX</v>
          </cell>
          <cell r="AD2116" t="str">
            <v>ZOR</v>
          </cell>
          <cell r="AN2116">
            <v>800</v>
          </cell>
          <cell r="AP2116">
            <v>74</v>
          </cell>
        </row>
        <row r="2117">
          <cell r="O2117" t="str">
            <v>INGRAM MICRO WORLDWIDE</v>
          </cell>
          <cell r="Q2117" t="str">
            <v>ADO4200DOBOX</v>
          </cell>
          <cell r="AD2117" t="str">
            <v>ZOR</v>
          </cell>
          <cell r="AN2117">
            <v>800</v>
          </cell>
          <cell r="AP2117">
            <v>74</v>
          </cell>
        </row>
        <row r="2118">
          <cell r="O2118" t="str">
            <v>INGRAM MICRO WORLDWIDE</v>
          </cell>
          <cell r="Q2118" t="str">
            <v>ADO4000DDBOX</v>
          </cell>
          <cell r="AD2118" t="str">
            <v>ZOR</v>
          </cell>
          <cell r="AN2118">
            <v>200</v>
          </cell>
          <cell r="AP2118">
            <v>64</v>
          </cell>
        </row>
        <row r="2119">
          <cell r="O2119" t="str">
            <v>INGRAM MICRO WORLDWIDE</v>
          </cell>
          <cell r="Q2119" t="str">
            <v>ADO4000DDBOX</v>
          </cell>
          <cell r="AD2119" t="str">
            <v>ZOR</v>
          </cell>
          <cell r="AN2119">
            <v>100</v>
          </cell>
          <cell r="AP2119">
            <v>64</v>
          </cell>
        </row>
        <row r="2120">
          <cell r="O2120" t="str">
            <v>INGRAM MICRO WORLDWIDE</v>
          </cell>
          <cell r="Q2120" t="str">
            <v>ADO4400DOBOX</v>
          </cell>
          <cell r="AD2120" t="str">
            <v>ZOR</v>
          </cell>
          <cell r="AN2120">
            <v>150</v>
          </cell>
          <cell r="AP2120">
            <v>84</v>
          </cell>
        </row>
        <row r="2121">
          <cell r="O2121" t="str">
            <v>INGRAM MICRO WORLDWIDE</v>
          </cell>
          <cell r="Q2121" t="str">
            <v>ADO4800DOBOX</v>
          </cell>
          <cell r="AD2121" t="str">
            <v>ZOR</v>
          </cell>
          <cell r="AN2121">
            <v>100</v>
          </cell>
          <cell r="AP2121">
            <v>99</v>
          </cell>
        </row>
        <row r="2122">
          <cell r="O2122" t="str">
            <v>INGRAM MICRO WORLDWIDE</v>
          </cell>
          <cell r="Q2122" t="str">
            <v>ADO5200DOBOX</v>
          </cell>
          <cell r="AD2122" t="str">
            <v>ZOR</v>
          </cell>
          <cell r="AN2122">
            <v>100</v>
          </cell>
          <cell r="AP2122">
            <v>119</v>
          </cell>
        </row>
        <row r="2123">
          <cell r="O2123" t="str">
            <v>INGRAM MICRO WORLDWIDE</v>
          </cell>
          <cell r="Q2123" t="str">
            <v>SDH1100DEBOX</v>
          </cell>
          <cell r="AD2123" t="str">
            <v>ZOR</v>
          </cell>
          <cell r="AN2123">
            <v>50</v>
          </cell>
          <cell r="AP2123">
            <v>35</v>
          </cell>
        </row>
        <row r="2124">
          <cell r="O2124" t="str">
            <v>INGRAM MICRO WORLDWIDE</v>
          </cell>
          <cell r="Q2124" t="str">
            <v>ADO4200DOBOX</v>
          </cell>
          <cell r="AD2124" t="str">
            <v>ZOR</v>
          </cell>
          <cell r="AN2124">
            <v>100</v>
          </cell>
          <cell r="AP2124">
            <v>74</v>
          </cell>
        </row>
        <row r="2125">
          <cell r="O2125" t="str">
            <v>INGRAM MICRO WORLDWIDE</v>
          </cell>
          <cell r="Q2125" t="str">
            <v>ADO4200DOBOX</v>
          </cell>
          <cell r="AD2125" t="str">
            <v>ZOR</v>
          </cell>
          <cell r="AN2125">
            <v>100</v>
          </cell>
          <cell r="AP2125">
            <v>74</v>
          </cell>
        </row>
        <row r="2126">
          <cell r="O2126" t="str">
            <v>INGRAM MICRO WORLDWIDE</v>
          </cell>
          <cell r="Q2126" t="str">
            <v>ADO4200DOBOX</v>
          </cell>
          <cell r="AD2126" t="str">
            <v>ZOR</v>
          </cell>
          <cell r="AN2126">
            <v>100</v>
          </cell>
          <cell r="AP2126">
            <v>74</v>
          </cell>
        </row>
        <row r="2127">
          <cell r="O2127" t="str">
            <v>INGRAM MICRO WORLDWIDE</v>
          </cell>
          <cell r="Q2127" t="str">
            <v>ADO4200DOBOX</v>
          </cell>
          <cell r="AD2127" t="str">
            <v>ZOR</v>
          </cell>
          <cell r="AN2127">
            <v>100</v>
          </cell>
          <cell r="AP2127">
            <v>74</v>
          </cell>
        </row>
        <row r="2128">
          <cell r="O2128" t="str">
            <v>INGRAM MICRO WORLDWIDE</v>
          </cell>
          <cell r="Q2128" t="str">
            <v>ADA3800CUBOX</v>
          </cell>
          <cell r="AD2128" t="str">
            <v>CR</v>
          </cell>
          <cell r="AN2128">
            <v>0</v>
          </cell>
          <cell r="AP2128">
            <v>5</v>
          </cell>
        </row>
        <row r="2129">
          <cell r="O2129" t="str">
            <v>INGRAM MICRO WORLDWIDE</v>
          </cell>
          <cell r="Q2129" t="str">
            <v>SDA3400CWBOX</v>
          </cell>
          <cell r="AD2129" t="str">
            <v>ZOR</v>
          </cell>
          <cell r="AN2129">
            <v>200</v>
          </cell>
          <cell r="AP2129">
            <v>35</v>
          </cell>
        </row>
        <row r="2130">
          <cell r="O2130" t="str">
            <v>INGRAM MICRO WORLDWIDE</v>
          </cell>
          <cell r="Q2130" t="str">
            <v>ADO3600DDBOX</v>
          </cell>
          <cell r="AD2130" t="str">
            <v>CR</v>
          </cell>
          <cell r="AN2130">
            <v>0</v>
          </cell>
          <cell r="AP2130">
            <v>5</v>
          </cell>
        </row>
        <row r="2131">
          <cell r="O2131" t="str">
            <v>INGRAM MICRO WORLDWIDE</v>
          </cell>
          <cell r="Q2131" t="str">
            <v>ADO4000DDBOX</v>
          </cell>
          <cell r="AD2131" t="str">
            <v>ZOR</v>
          </cell>
          <cell r="AN2131">
            <v>100</v>
          </cell>
          <cell r="AP2131">
            <v>64</v>
          </cell>
        </row>
        <row r="2132">
          <cell r="O2132" t="str">
            <v>INGRAM MICRO WORLDWIDE</v>
          </cell>
          <cell r="Q2132" t="str">
            <v>ADO4400DOBOX</v>
          </cell>
          <cell r="AD2132" t="str">
            <v>ZOR</v>
          </cell>
          <cell r="AN2132">
            <v>150</v>
          </cell>
          <cell r="AP2132">
            <v>84</v>
          </cell>
        </row>
        <row r="2133">
          <cell r="O2133" t="str">
            <v>INGRAM MICRO WORLDWIDE</v>
          </cell>
          <cell r="Q2133" t="str">
            <v>ADO4400DOBOX</v>
          </cell>
          <cell r="AD2133" t="str">
            <v>ZOR</v>
          </cell>
          <cell r="AN2133">
            <v>150</v>
          </cell>
          <cell r="AP2133">
            <v>84</v>
          </cell>
        </row>
        <row r="2134">
          <cell r="O2134" t="str">
            <v>INGRAM MICRO WORLDWIDE</v>
          </cell>
          <cell r="Q2134" t="str">
            <v>ADO4800DOBOX</v>
          </cell>
          <cell r="AD2134" t="str">
            <v>ZOR</v>
          </cell>
          <cell r="AN2134">
            <v>100</v>
          </cell>
          <cell r="AP2134">
            <v>99</v>
          </cell>
        </row>
        <row r="2135">
          <cell r="O2135" t="str">
            <v>INGRAM MICRO WORLDWIDE</v>
          </cell>
          <cell r="Q2135" t="str">
            <v>ADO5200DOBOX</v>
          </cell>
          <cell r="AD2135" t="str">
            <v>ZOR</v>
          </cell>
          <cell r="AN2135">
            <v>100</v>
          </cell>
          <cell r="AP2135">
            <v>119</v>
          </cell>
        </row>
        <row r="2136">
          <cell r="O2136" t="str">
            <v>INGRAM MICRO WORLDWIDE</v>
          </cell>
          <cell r="Q2136" t="str">
            <v>SDH1100DEBOX</v>
          </cell>
          <cell r="AD2136" t="str">
            <v>ZOR</v>
          </cell>
          <cell r="AN2136">
            <v>100</v>
          </cell>
          <cell r="AP2136">
            <v>35</v>
          </cell>
        </row>
        <row r="2137">
          <cell r="O2137" t="str">
            <v>INGRAM MICRO WORLDWIDE</v>
          </cell>
          <cell r="Q2137" t="str">
            <v>ADO4200DOBOX</v>
          </cell>
          <cell r="AD2137" t="str">
            <v>ZOR</v>
          </cell>
          <cell r="AN2137">
            <v>100</v>
          </cell>
          <cell r="AP2137">
            <v>74</v>
          </cell>
        </row>
        <row r="2138">
          <cell r="O2138" t="str">
            <v>INGRAM MICRO WORLDWIDE</v>
          </cell>
          <cell r="Q2138" t="str">
            <v>ADO4200DOBOX</v>
          </cell>
          <cell r="AD2138" t="str">
            <v>ZOR</v>
          </cell>
          <cell r="AN2138">
            <v>100</v>
          </cell>
          <cell r="AP2138">
            <v>74</v>
          </cell>
        </row>
        <row r="2139">
          <cell r="O2139" t="str">
            <v>INGRAM MICRO WORLDWIDE</v>
          </cell>
          <cell r="Q2139" t="str">
            <v>ADO4200DOBOX</v>
          </cell>
          <cell r="AD2139" t="str">
            <v>ZOR</v>
          </cell>
          <cell r="AN2139">
            <v>100</v>
          </cell>
          <cell r="AP2139">
            <v>74</v>
          </cell>
        </row>
        <row r="2140">
          <cell r="O2140" t="str">
            <v>INGRAM MICRO WORLDWIDE</v>
          </cell>
          <cell r="Q2140" t="str">
            <v>ADO4200DOBOX</v>
          </cell>
          <cell r="AD2140" t="str">
            <v>ZOR</v>
          </cell>
          <cell r="AN2140">
            <v>100</v>
          </cell>
          <cell r="AP2140">
            <v>74</v>
          </cell>
        </row>
        <row r="2141">
          <cell r="O2141" t="str">
            <v>INGRAM MICRO WORLDWIDE</v>
          </cell>
          <cell r="Q2141" t="str">
            <v>SDA3400CWBOX</v>
          </cell>
          <cell r="AD2141" t="str">
            <v>ZOR</v>
          </cell>
          <cell r="AN2141">
            <v>200</v>
          </cell>
          <cell r="AP2141">
            <v>35</v>
          </cell>
        </row>
        <row r="2142">
          <cell r="O2142" t="str">
            <v>INGRAM MICRO WORLDWIDE</v>
          </cell>
          <cell r="Q2142" t="str">
            <v>ADO4000DDBOX</v>
          </cell>
          <cell r="AD2142" t="str">
            <v>ZOR</v>
          </cell>
          <cell r="AN2142">
            <v>100</v>
          </cell>
          <cell r="AP2142">
            <v>64</v>
          </cell>
        </row>
        <row r="2143">
          <cell r="O2143" t="str">
            <v>INGRAM MICRO WORLDWIDE</v>
          </cell>
          <cell r="Q2143" t="str">
            <v>ADO4400DOBOX</v>
          </cell>
          <cell r="AD2143" t="str">
            <v>ZOR</v>
          </cell>
          <cell r="AN2143">
            <v>150</v>
          </cell>
          <cell r="AP2143">
            <v>84</v>
          </cell>
        </row>
        <row r="2144">
          <cell r="O2144" t="str">
            <v>INGRAM MICRO WORLDWIDE</v>
          </cell>
          <cell r="Q2144" t="str">
            <v>ADO4400DOBOX</v>
          </cell>
          <cell r="AD2144" t="str">
            <v>ZOR</v>
          </cell>
          <cell r="AN2144">
            <v>150</v>
          </cell>
          <cell r="AP2144">
            <v>84</v>
          </cell>
        </row>
        <row r="2145">
          <cell r="O2145" t="str">
            <v>INGRAM MICRO WORLDWIDE</v>
          </cell>
          <cell r="Q2145" t="str">
            <v>ADO4800DOBOX</v>
          </cell>
          <cell r="AD2145" t="str">
            <v>ZOR</v>
          </cell>
          <cell r="AN2145">
            <v>100</v>
          </cell>
          <cell r="AP2145">
            <v>99</v>
          </cell>
        </row>
        <row r="2146">
          <cell r="O2146" t="str">
            <v>INGRAM MICRO WORLDWIDE</v>
          </cell>
          <cell r="Q2146" t="str">
            <v>SDH1100DEBOX</v>
          </cell>
          <cell r="AD2146" t="str">
            <v>ZOR</v>
          </cell>
          <cell r="AN2146">
            <v>50</v>
          </cell>
          <cell r="AP2146">
            <v>35</v>
          </cell>
        </row>
        <row r="2147">
          <cell r="O2147" t="str">
            <v>INGRAM MICRO WORLDWIDE</v>
          </cell>
          <cell r="Q2147" t="str">
            <v>ADO4200DOBOX</v>
          </cell>
          <cell r="AD2147" t="str">
            <v>ZOR</v>
          </cell>
          <cell r="AN2147">
            <v>100</v>
          </cell>
          <cell r="AP2147">
            <v>74</v>
          </cell>
        </row>
        <row r="2148">
          <cell r="O2148" t="str">
            <v>INGRAM MICRO WORLDWIDE</v>
          </cell>
          <cell r="Q2148" t="str">
            <v>ADO4200DOBOX</v>
          </cell>
          <cell r="AD2148" t="str">
            <v>ZOR</v>
          </cell>
          <cell r="AN2148">
            <v>100</v>
          </cell>
          <cell r="AP2148">
            <v>74</v>
          </cell>
        </row>
        <row r="2149">
          <cell r="O2149" t="str">
            <v>INGRAM MICRO WORLDWIDE</v>
          </cell>
          <cell r="Q2149" t="str">
            <v>ADO4200DOBOX</v>
          </cell>
          <cell r="AD2149" t="str">
            <v>ZOR</v>
          </cell>
          <cell r="AN2149">
            <v>100</v>
          </cell>
          <cell r="AP2149">
            <v>74</v>
          </cell>
        </row>
        <row r="2150">
          <cell r="O2150" t="str">
            <v>INGRAM MICRO WORLDWIDE</v>
          </cell>
          <cell r="Q2150" t="str">
            <v>ADO4200DOBOX</v>
          </cell>
          <cell r="AD2150" t="str">
            <v>ZOR</v>
          </cell>
          <cell r="AN2150">
            <v>100</v>
          </cell>
          <cell r="AP2150">
            <v>74</v>
          </cell>
        </row>
        <row r="2151">
          <cell r="O2151" t="str">
            <v>INGRAM MICRO WORLDWIDE</v>
          </cell>
          <cell r="Q2151" t="str">
            <v>ADO4200DDBOX</v>
          </cell>
          <cell r="AD2151" t="str">
            <v>ZOR</v>
          </cell>
          <cell r="AN2151">
            <v>100</v>
          </cell>
          <cell r="AP2151">
            <v>74</v>
          </cell>
        </row>
        <row r="2152">
          <cell r="O2152" t="str">
            <v>INGRAM MICRO WORLDWIDE</v>
          </cell>
          <cell r="Q2152" t="str">
            <v>ADO4000DDBOX</v>
          </cell>
          <cell r="AD2152" t="str">
            <v>ZOR</v>
          </cell>
          <cell r="AN2152">
            <v>100</v>
          </cell>
          <cell r="AP2152">
            <v>64</v>
          </cell>
        </row>
        <row r="2153">
          <cell r="O2153" t="str">
            <v>INGRAM MICRO WORLDWIDE</v>
          </cell>
          <cell r="Q2153" t="str">
            <v>ADO4400DOBOX</v>
          </cell>
          <cell r="AD2153" t="str">
            <v>ZOR</v>
          </cell>
          <cell r="AN2153">
            <v>150</v>
          </cell>
          <cell r="AP2153">
            <v>84</v>
          </cell>
        </row>
        <row r="2154">
          <cell r="O2154" t="str">
            <v>INGRAM MICRO WORLDWIDE</v>
          </cell>
          <cell r="Q2154" t="str">
            <v>ADO4400DOBOX</v>
          </cell>
          <cell r="AD2154" t="str">
            <v>ZOR</v>
          </cell>
          <cell r="AN2154">
            <v>150</v>
          </cell>
          <cell r="AP2154">
            <v>84</v>
          </cell>
        </row>
        <row r="2155">
          <cell r="O2155" t="str">
            <v>INGRAM MICRO WORLDWIDE</v>
          </cell>
          <cell r="Q2155" t="str">
            <v>ADO4800DOBOX</v>
          </cell>
          <cell r="AD2155" t="str">
            <v>ZOR</v>
          </cell>
          <cell r="AN2155">
            <v>100</v>
          </cell>
          <cell r="AP2155">
            <v>99</v>
          </cell>
        </row>
        <row r="2156">
          <cell r="O2156" t="str">
            <v>INGRAM MICRO WORLDWIDE</v>
          </cell>
          <cell r="Q2156" t="str">
            <v>ADO5200DOBOX</v>
          </cell>
          <cell r="AD2156" t="str">
            <v>ZOR</v>
          </cell>
          <cell r="AN2156">
            <v>100</v>
          </cell>
          <cell r="AP2156">
            <v>119</v>
          </cell>
        </row>
        <row r="2157">
          <cell r="O2157" t="str">
            <v>INGRAM MICRO WORLDWIDE</v>
          </cell>
          <cell r="Q2157" t="str">
            <v>SDH1100DEBOX</v>
          </cell>
          <cell r="AD2157" t="str">
            <v>ZOR</v>
          </cell>
          <cell r="AN2157">
            <v>50</v>
          </cell>
          <cell r="AP2157">
            <v>35</v>
          </cell>
        </row>
        <row r="2158">
          <cell r="O2158" t="str">
            <v>INGRAM MICRO WORLDWIDE</v>
          </cell>
          <cell r="Q2158" t="str">
            <v>ADO4200DOBOX</v>
          </cell>
          <cell r="AD2158" t="str">
            <v>ZOR</v>
          </cell>
          <cell r="AN2158">
            <v>100</v>
          </cell>
          <cell r="AP2158">
            <v>74</v>
          </cell>
        </row>
        <row r="2159">
          <cell r="O2159" t="str">
            <v>INGRAM MICRO WORLDWIDE</v>
          </cell>
          <cell r="Q2159" t="str">
            <v>ADO4200DOBOX</v>
          </cell>
          <cell r="AD2159" t="str">
            <v>ZOR</v>
          </cell>
          <cell r="AN2159">
            <v>100</v>
          </cell>
          <cell r="AP2159">
            <v>74</v>
          </cell>
        </row>
        <row r="2160">
          <cell r="O2160" t="str">
            <v>INGRAM MICRO WORLDWIDE</v>
          </cell>
          <cell r="Q2160" t="str">
            <v>ADO4200DOBOX</v>
          </cell>
          <cell r="AD2160" t="str">
            <v>ZOR</v>
          </cell>
          <cell r="AN2160">
            <v>100</v>
          </cell>
          <cell r="AP2160">
            <v>74</v>
          </cell>
        </row>
        <row r="2161">
          <cell r="O2161" t="str">
            <v>INGRAM MICRO WORLDWIDE</v>
          </cell>
          <cell r="Q2161" t="str">
            <v>ADO4200DOBOX</v>
          </cell>
          <cell r="AD2161" t="str">
            <v>ZOR</v>
          </cell>
          <cell r="AN2161">
            <v>100</v>
          </cell>
          <cell r="AP2161">
            <v>74</v>
          </cell>
        </row>
        <row r="2162">
          <cell r="O2162" t="str">
            <v>INGRAM MICRO WORLDWIDE</v>
          </cell>
          <cell r="Q2162" t="str">
            <v>ADA4600IAA5CU</v>
          </cell>
          <cell r="AD2162" t="str">
            <v>RE</v>
          </cell>
          <cell r="AN2162">
            <v>-1</v>
          </cell>
          <cell r="AP2162">
            <v>121</v>
          </cell>
        </row>
        <row r="2163">
          <cell r="O2163" t="str">
            <v>INGRAM MICRO WORLDWIDE</v>
          </cell>
          <cell r="Q2163" t="str">
            <v>ADA4600IAA5CU</v>
          </cell>
          <cell r="AD2163" t="str">
            <v>ZOR</v>
          </cell>
          <cell r="AN2163">
            <v>131</v>
          </cell>
          <cell r="AP2163">
            <v>121</v>
          </cell>
        </row>
        <row r="2164">
          <cell r="O2164" t="str">
            <v>INGRAM MICRO WORLDWIDE</v>
          </cell>
          <cell r="Q2164" t="str">
            <v>ADA4600IAA5CU</v>
          </cell>
          <cell r="AD2164" t="str">
            <v>ZOR</v>
          </cell>
          <cell r="AN2164">
            <v>810</v>
          </cell>
          <cell r="AP2164">
            <v>121</v>
          </cell>
        </row>
        <row r="2165">
          <cell r="O2165" t="str">
            <v>INGRAM MICRO WORLDWIDE</v>
          </cell>
          <cell r="Q2165" t="str">
            <v>ADA4600IAA5CU</v>
          </cell>
          <cell r="AD2165" t="str">
            <v>ZOR</v>
          </cell>
          <cell r="AN2165">
            <v>40</v>
          </cell>
          <cell r="AP2165">
            <v>121</v>
          </cell>
        </row>
        <row r="2166">
          <cell r="O2166" t="str">
            <v>INGRAM MICRO WORLDWIDE</v>
          </cell>
          <cell r="Q2166" t="str">
            <v>ADA4600IAA5CU</v>
          </cell>
          <cell r="AD2166" t="str">
            <v>ZOR</v>
          </cell>
          <cell r="AN2166">
            <v>174</v>
          </cell>
          <cell r="AP2166">
            <v>121</v>
          </cell>
        </row>
        <row r="2167">
          <cell r="O2167" t="str">
            <v>INGRAM MICRO WORLDWIDE</v>
          </cell>
          <cell r="Q2167" t="str">
            <v>ADA4600IAA5CU</v>
          </cell>
          <cell r="AD2167" t="str">
            <v>ZOR</v>
          </cell>
          <cell r="AN2167">
            <v>62</v>
          </cell>
          <cell r="AP2167">
            <v>121</v>
          </cell>
        </row>
        <row r="2168">
          <cell r="O2168" t="str">
            <v>INGRAM MICRO WORLDWIDE</v>
          </cell>
          <cell r="Q2168" t="str">
            <v>ADA4600IAA5CU</v>
          </cell>
          <cell r="AD2168" t="str">
            <v>ZOR</v>
          </cell>
          <cell r="AN2168">
            <v>300</v>
          </cell>
          <cell r="AP2168">
            <v>121</v>
          </cell>
        </row>
        <row r="2169">
          <cell r="O2169" t="str">
            <v>INGRAM MICRO WORLDWIDE</v>
          </cell>
          <cell r="Q2169" t="str">
            <v>ADO4200CUBOX</v>
          </cell>
          <cell r="AD2169" t="str">
            <v>ZOR</v>
          </cell>
          <cell r="AN2169">
            <v>210</v>
          </cell>
          <cell r="AP2169">
            <v>74</v>
          </cell>
        </row>
        <row r="2170">
          <cell r="O2170" t="str">
            <v>INGRAM MICRO WORLDWIDE</v>
          </cell>
          <cell r="Q2170" t="str">
            <v>ADO4200DDBOX</v>
          </cell>
          <cell r="AD2170" t="str">
            <v>ZOR</v>
          </cell>
          <cell r="AN2170">
            <v>240</v>
          </cell>
          <cell r="AP2170">
            <v>74</v>
          </cell>
        </row>
        <row r="2171">
          <cell r="O2171" t="str">
            <v>INGRAM MICRO WORLDWIDE</v>
          </cell>
          <cell r="Q2171" t="str">
            <v>SDA3400CWBOX</v>
          </cell>
          <cell r="AD2171" t="str">
            <v>ZOR</v>
          </cell>
          <cell r="AN2171">
            <v>460</v>
          </cell>
          <cell r="AP2171">
            <v>35</v>
          </cell>
        </row>
        <row r="2172">
          <cell r="O2172" t="str">
            <v>INGRAM MICRO WORLDWIDE</v>
          </cell>
          <cell r="Q2172" t="str">
            <v>SDA3400CWBOX</v>
          </cell>
          <cell r="AD2172" t="str">
            <v>ZOR</v>
          </cell>
          <cell r="AN2172">
            <v>40</v>
          </cell>
          <cell r="AP2172">
            <v>35</v>
          </cell>
        </row>
        <row r="2173">
          <cell r="O2173" t="str">
            <v>INGRAM MICRO WORLDWIDE</v>
          </cell>
          <cell r="Q2173" t="str">
            <v>ADO4000IAA5DD</v>
          </cell>
          <cell r="AD2173" t="str">
            <v>ZOR</v>
          </cell>
          <cell r="AN2173">
            <v>2040</v>
          </cell>
          <cell r="AP2173">
            <v>66</v>
          </cell>
        </row>
        <row r="2174">
          <cell r="O2174" t="str">
            <v>INGRAM MICRO WORLDWIDE</v>
          </cell>
          <cell r="Q2174" t="str">
            <v>ADO4000DDBOX</v>
          </cell>
          <cell r="AD2174" t="str">
            <v>ZOR</v>
          </cell>
          <cell r="AN2174">
            <v>1000</v>
          </cell>
          <cell r="AP2174">
            <v>64</v>
          </cell>
        </row>
        <row r="2175">
          <cell r="O2175" t="str">
            <v>INGRAM MICRO WORLDWIDE</v>
          </cell>
          <cell r="Q2175" t="str">
            <v>ADO4000DDBOX</v>
          </cell>
          <cell r="AD2175" t="str">
            <v>ZOR</v>
          </cell>
          <cell r="AN2175">
            <v>500</v>
          </cell>
          <cell r="AP2175">
            <v>64</v>
          </cell>
        </row>
        <row r="2176">
          <cell r="O2176" t="str">
            <v>INGRAM MICRO WORLDWIDE</v>
          </cell>
          <cell r="Q2176" t="str">
            <v>ADO4000DDBOX</v>
          </cell>
          <cell r="AD2176" t="str">
            <v>ZOR</v>
          </cell>
          <cell r="AN2176">
            <v>500</v>
          </cell>
          <cell r="AP2176">
            <v>64</v>
          </cell>
        </row>
        <row r="2177">
          <cell r="O2177" t="str">
            <v>INGRAM MICRO WORLDWIDE</v>
          </cell>
          <cell r="Q2177" t="str">
            <v>ADO4000DDBOX</v>
          </cell>
          <cell r="AD2177" t="str">
            <v>ZOR</v>
          </cell>
          <cell r="AN2177">
            <v>500</v>
          </cell>
          <cell r="AP2177">
            <v>64</v>
          </cell>
        </row>
        <row r="2178">
          <cell r="O2178" t="str">
            <v>INGRAM MICRO WORLDWIDE</v>
          </cell>
          <cell r="Q2178" t="str">
            <v>ADO4000DDBOX</v>
          </cell>
          <cell r="AD2178" t="str">
            <v>ZOR</v>
          </cell>
          <cell r="AN2178">
            <v>500</v>
          </cell>
          <cell r="AP2178">
            <v>64</v>
          </cell>
        </row>
        <row r="2179">
          <cell r="O2179" t="str">
            <v>INGRAM MICRO WORLDWIDE</v>
          </cell>
          <cell r="Q2179" t="str">
            <v>ADO4000DDBOX</v>
          </cell>
          <cell r="AD2179" t="str">
            <v>ZOR</v>
          </cell>
          <cell r="AN2179">
            <v>500</v>
          </cell>
          <cell r="AP2179">
            <v>64</v>
          </cell>
        </row>
        <row r="2180">
          <cell r="O2180" t="str">
            <v>INGRAM MICRO WORLDWIDE</v>
          </cell>
          <cell r="Q2180" t="str">
            <v>ADO5200IAA5DO</v>
          </cell>
          <cell r="AD2180" t="str">
            <v>ZOR</v>
          </cell>
          <cell r="AN2180">
            <v>540</v>
          </cell>
          <cell r="AP2180">
            <v>122</v>
          </cell>
        </row>
        <row r="2181">
          <cell r="O2181" t="str">
            <v>INGRAM MICRO WORLDWIDE</v>
          </cell>
          <cell r="Q2181" t="str">
            <v>ADO4400DOBOX</v>
          </cell>
          <cell r="AD2181" t="str">
            <v>ZOR</v>
          </cell>
          <cell r="AN2181">
            <v>400</v>
          </cell>
          <cell r="AP2181">
            <v>84</v>
          </cell>
        </row>
        <row r="2182">
          <cell r="O2182" t="str">
            <v>INGRAM MICRO WORLDWIDE</v>
          </cell>
          <cell r="Q2182" t="str">
            <v>ADO4400DOBOX</v>
          </cell>
          <cell r="AD2182" t="str">
            <v>ZOR</v>
          </cell>
          <cell r="AN2182">
            <v>400</v>
          </cell>
          <cell r="AP2182">
            <v>84</v>
          </cell>
        </row>
        <row r="2183">
          <cell r="O2183" t="str">
            <v>INGRAM MICRO WORLDWIDE</v>
          </cell>
          <cell r="Q2183" t="str">
            <v>ADO4400DOBOX</v>
          </cell>
          <cell r="AD2183" t="str">
            <v>ZOR</v>
          </cell>
          <cell r="AN2183">
            <v>400</v>
          </cell>
          <cell r="AP2183">
            <v>84</v>
          </cell>
        </row>
        <row r="2184">
          <cell r="O2184" t="str">
            <v>INGRAM MICRO WORLDWIDE</v>
          </cell>
          <cell r="Q2184" t="str">
            <v>ADO4400DOBOX</v>
          </cell>
          <cell r="AD2184" t="str">
            <v>ZOR</v>
          </cell>
          <cell r="AN2184">
            <v>400</v>
          </cell>
          <cell r="AP2184">
            <v>84</v>
          </cell>
        </row>
        <row r="2185">
          <cell r="O2185" t="str">
            <v>INGRAM MICRO WORLDWIDE</v>
          </cell>
          <cell r="Q2185" t="str">
            <v>ADO4400DOBOX</v>
          </cell>
          <cell r="AD2185" t="str">
            <v>ZOR</v>
          </cell>
          <cell r="AN2185">
            <v>400</v>
          </cell>
          <cell r="AP2185">
            <v>84</v>
          </cell>
        </row>
        <row r="2186">
          <cell r="O2186" t="str">
            <v>INGRAM MICRO WORLDWIDE</v>
          </cell>
          <cell r="Q2186" t="str">
            <v>ADO4400DOBOX</v>
          </cell>
          <cell r="AD2186" t="str">
            <v>ZOR</v>
          </cell>
          <cell r="AN2186">
            <v>400</v>
          </cell>
          <cell r="AP2186">
            <v>84</v>
          </cell>
        </row>
        <row r="2187">
          <cell r="O2187" t="str">
            <v>INGRAM MICRO WORLDWIDE</v>
          </cell>
          <cell r="Q2187" t="str">
            <v>ADO4800DOBOX</v>
          </cell>
          <cell r="AD2187" t="str">
            <v>ZOR</v>
          </cell>
          <cell r="AN2187">
            <v>400</v>
          </cell>
          <cell r="AP2187">
            <v>99</v>
          </cell>
        </row>
        <row r="2188">
          <cell r="O2188" t="str">
            <v>INGRAM MICRO WORLDWIDE</v>
          </cell>
          <cell r="Q2188" t="str">
            <v>ADO4800DOBOX</v>
          </cell>
          <cell r="AD2188" t="str">
            <v>ZOR</v>
          </cell>
          <cell r="AN2188">
            <v>400</v>
          </cell>
          <cell r="AP2188">
            <v>99</v>
          </cell>
        </row>
        <row r="2189">
          <cell r="O2189" t="str">
            <v>INGRAM MICRO WORLDWIDE</v>
          </cell>
          <cell r="Q2189" t="str">
            <v>ADO4800DOBOX</v>
          </cell>
          <cell r="AD2189" t="str">
            <v>ZOR</v>
          </cell>
          <cell r="AN2189">
            <v>400</v>
          </cell>
          <cell r="AP2189">
            <v>99</v>
          </cell>
        </row>
        <row r="2190">
          <cell r="O2190" t="str">
            <v>INGRAM MICRO WORLDWIDE</v>
          </cell>
          <cell r="Q2190" t="str">
            <v>ADO4800DOBOX</v>
          </cell>
          <cell r="AD2190" t="str">
            <v>ZOR</v>
          </cell>
          <cell r="AN2190">
            <v>400</v>
          </cell>
          <cell r="AP2190">
            <v>99</v>
          </cell>
        </row>
        <row r="2191">
          <cell r="O2191" t="str">
            <v>INGRAM MICRO WORLDWIDE</v>
          </cell>
          <cell r="Q2191" t="str">
            <v>ADO5200DOBOX</v>
          </cell>
          <cell r="AD2191" t="str">
            <v>ZOR</v>
          </cell>
          <cell r="AN2191">
            <v>50</v>
          </cell>
          <cell r="AP2191">
            <v>119</v>
          </cell>
        </row>
        <row r="2192">
          <cell r="O2192" t="str">
            <v>INGRAM MICRO WORLDWIDE</v>
          </cell>
          <cell r="Q2192" t="str">
            <v>ADO5200DOBOX</v>
          </cell>
          <cell r="AD2192" t="str">
            <v>ZOR</v>
          </cell>
          <cell r="AN2192">
            <v>350</v>
          </cell>
          <cell r="AP2192">
            <v>119</v>
          </cell>
        </row>
        <row r="2193">
          <cell r="O2193" t="str">
            <v>INGRAM MICRO WORLDWIDE</v>
          </cell>
          <cell r="Q2193" t="str">
            <v>ADO5200DOBOX</v>
          </cell>
          <cell r="AD2193" t="str">
            <v>ZOR</v>
          </cell>
          <cell r="AN2193">
            <v>1000</v>
          </cell>
          <cell r="AP2193">
            <v>119</v>
          </cell>
        </row>
        <row r="2194">
          <cell r="O2194" t="str">
            <v>INGRAM MICRO WORLDWIDE</v>
          </cell>
          <cell r="Q2194" t="str">
            <v>SDH1150DEBOX</v>
          </cell>
          <cell r="AD2194" t="str">
            <v>ZOR</v>
          </cell>
          <cell r="AN2194">
            <v>0</v>
          </cell>
          <cell r="AP2194">
            <v>40</v>
          </cell>
        </row>
        <row r="2195">
          <cell r="O2195" t="str">
            <v>INGRAM MICRO WORLDWIDE</v>
          </cell>
          <cell r="Q2195" t="str">
            <v>SDH1100DEBOX</v>
          </cell>
          <cell r="AD2195" t="str">
            <v>ZOR</v>
          </cell>
          <cell r="AN2195">
            <v>0</v>
          </cell>
          <cell r="AP2195">
            <v>35</v>
          </cell>
        </row>
        <row r="2196">
          <cell r="O2196" t="str">
            <v>INGRAM MICRO WORLDWIDE</v>
          </cell>
          <cell r="Q2196" t="str">
            <v>SDH1100DEBOX</v>
          </cell>
          <cell r="AD2196" t="str">
            <v>ZOR</v>
          </cell>
          <cell r="AN2196">
            <v>100</v>
          </cell>
          <cell r="AP2196">
            <v>35</v>
          </cell>
        </row>
        <row r="2197">
          <cell r="O2197" t="str">
            <v>INGRAM MICRO WORLDWIDE</v>
          </cell>
          <cell r="Q2197" t="str">
            <v>SDH1250DPBOX</v>
          </cell>
          <cell r="AD2197" t="str">
            <v>ZOR</v>
          </cell>
          <cell r="AN2197">
            <v>0</v>
          </cell>
          <cell r="AP2197">
            <v>50</v>
          </cell>
        </row>
        <row r="2198">
          <cell r="O2198" t="str">
            <v>INGRAM MICRO WORLDWIDE</v>
          </cell>
          <cell r="Q2198" t="str">
            <v>SDH1250DPBOX</v>
          </cell>
          <cell r="AD2198" t="str">
            <v>ZOR</v>
          </cell>
          <cell r="AN2198">
            <v>0</v>
          </cell>
          <cell r="AP2198">
            <v>50</v>
          </cell>
        </row>
        <row r="2199">
          <cell r="O2199" t="str">
            <v>INGRAM MICRO WORLDWIDE</v>
          </cell>
          <cell r="Q2199" t="str">
            <v>ADO4200DOBOX</v>
          </cell>
          <cell r="AD2199" t="str">
            <v>ZOR</v>
          </cell>
          <cell r="AN2199">
            <v>2000</v>
          </cell>
          <cell r="AP2199">
            <v>74</v>
          </cell>
        </row>
        <row r="2200">
          <cell r="O2200" t="str">
            <v>INGRAM MICRO WORLDWIDE</v>
          </cell>
          <cell r="Q2200" t="str">
            <v>ADO4200DOBOX</v>
          </cell>
          <cell r="AD2200" t="str">
            <v>ZOR</v>
          </cell>
          <cell r="AN2200">
            <v>2000</v>
          </cell>
          <cell r="AP2200">
            <v>74</v>
          </cell>
        </row>
        <row r="2201">
          <cell r="O2201" t="str">
            <v>INGRAM MICRO WORLDWIDE</v>
          </cell>
          <cell r="Q2201" t="str">
            <v>ADO4200DOBOX</v>
          </cell>
          <cell r="AD2201" t="str">
            <v>ZOR</v>
          </cell>
          <cell r="AN2201">
            <v>800</v>
          </cell>
          <cell r="AP2201">
            <v>74</v>
          </cell>
        </row>
        <row r="2202">
          <cell r="O2202" t="str">
            <v>INGRAM MICRO WORLDWIDE</v>
          </cell>
          <cell r="Q2202" t="str">
            <v>ADO4200DOBOX</v>
          </cell>
          <cell r="AD2202" t="str">
            <v>ZOR</v>
          </cell>
          <cell r="AN2202">
            <v>800</v>
          </cell>
          <cell r="AP2202">
            <v>74</v>
          </cell>
        </row>
        <row r="2203">
          <cell r="O2203" t="str">
            <v>D &amp; H DISTRIBUTING CO.-04100</v>
          </cell>
          <cell r="Q2203" t="str">
            <v>ADH2300DDBOX</v>
          </cell>
          <cell r="AD2203" t="str">
            <v>ZOR</v>
          </cell>
          <cell r="AN2203">
            <v>20</v>
          </cell>
          <cell r="AP2203">
            <v>81</v>
          </cell>
        </row>
        <row r="2204">
          <cell r="O2204" t="str">
            <v>D &amp; H DISTRIBUTING CO.-04100</v>
          </cell>
          <cell r="Q2204" t="str">
            <v>ADO4400DOBOX</v>
          </cell>
          <cell r="AD2204" t="str">
            <v>ZOR</v>
          </cell>
          <cell r="AN2204">
            <v>100</v>
          </cell>
          <cell r="AP2204">
            <v>84</v>
          </cell>
        </row>
        <row r="2205">
          <cell r="O2205" t="str">
            <v>D &amp; H DISTRIBUTING CO.-04100</v>
          </cell>
          <cell r="Q2205" t="str">
            <v>ADO4800DOBOX</v>
          </cell>
          <cell r="AD2205" t="str">
            <v>ZOR</v>
          </cell>
          <cell r="AN2205">
            <v>20</v>
          </cell>
          <cell r="AP2205">
            <v>99</v>
          </cell>
        </row>
        <row r="2206">
          <cell r="O2206" t="str">
            <v>D &amp; H DISTRIBUTING CO.-04100</v>
          </cell>
          <cell r="Q2206" t="str">
            <v>ADO4800DOBOX</v>
          </cell>
          <cell r="AD2206" t="str">
            <v>ZOR</v>
          </cell>
          <cell r="AN2206">
            <v>20</v>
          </cell>
          <cell r="AP2206">
            <v>99</v>
          </cell>
        </row>
        <row r="2207">
          <cell r="O2207" t="str">
            <v>D &amp; H DISTRIBUTING CO.-04100</v>
          </cell>
          <cell r="Q2207" t="str">
            <v>ADO5200DOBOX</v>
          </cell>
          <cell r="AD2207" t="str">
            <v>ZOR</v>
          </cell>
          <cell r="AN2207">
            <v>20</v>
          </cell>
          <cell r="AP2207">
            <v>119</v>
          </cell>
        </row>
        <row r="2208">
          <cell r="O2208" t="str">
            <v>D &amp; H DISTRIBUTING CO.-04100</v>
          </cell>
          <cell r="Q2208" t="str">
            <v>ADO5200DOBOX</v>
          </cell>
          <cell r="AD2208" t="str">
            <v>ZOR</v>
          </cell>
          <cell r="AN2208">
            <v>20</v>
          </cell>
          <cell r="AP2208">
            <v>119</v>
          </cell>
        </row>
        <row r="2209">
          <cell r="O2209" t="str">
            <v>D &amp; H DISTRIBUTING CO.-04100</v>
          </cell>
          <cell r="Q2209" t="str">
            <v>SDH1200DEBOX</v>
          </cell>
          <cell r="AD2209" t="str">
            <v>ZOR</v>
          </cell>
          <cell r="AN2209">
            <v>40</v>
          </cell>
          <cell r="AP2209">
            <v>45</v>
          </cell>
        </row>
        <row r="2210">
          <cell r="O2210" t="str">
            <v>D &amp; H DISTRIBUTING CO.-04100</v>
          </cell>
          <cell r="Q2210" t="str">
            <v>SDA3200CWWOF</v>
          </cell>
          <cell r="AD2210" t="str">
            <v>ZOR</v>
          </cell>
          <cell r="AN2210">
            <v>60</v>
          </cell>
          <cell r="AP2210">
            <v>29</v>
          </cell>
        </row>
        <row r="2211">
          <cell r="O2211" t="str">
            <v>D &amp; H DISTRIBUTING CO.-04100</v>
          </cell>
          <cell r="Q2211" t="str">
            <v>ADO4200DOBOX</v>
          </cell>
          <cell r="AD2211" t="str">
            <v>ZOR</v>
          </cell>
          <cell r="AN2211">
            <v>20</v>
          </cell>
          <cell r="AP2211">
            <v>74</v>
          </cell>
        </row>
        <row r="2212">
          <cell r="O2212" t="str">
            <v>D &amp; H DISTRIBUTING CO.-04100</v>
          </cell>
          <cell r="Q2212" t="str">
            <v>ADO4200DOBOX</v>
          </cell>
          <cell r="AD2212" t="str">
            <v>ZOR</v>
          </cell>
          <cell r="AN2212">
            <v>20</v>
          </cell>
          <cell r="AP2212">
            <v>74</v>
          </cell>
        </row>
        <row r="2213">
          <cell r="O2213" t="str">
            <v>D &amp; H DISTRIBUTING CO.-04100</v>
          </cell>
          <cell r="Q2213" t="str">
            <v>ADH2300DDBOX</v>
          </cell>
          <cell r="AD2213" t="str">
            <v>ZOR</v>
          </cell>
          <cell r="AN2213">
            <v>10</v>
          </cell>
          <cell r="AP2213">
            <v>81</v>
          </cell>
        </row>
        <row r="2214">
          <cell r="O2214" t="str">
            <v>D &amp; H DISTRIBUTING CO.-04100</v>
          </cell>
          <cell r="Q2214" t="str">
            <v>ADO4400DOBOX</v>
          </cell>
          <cell r="AD2214" t="str">
            <v>ZOR</v>
          </cell>
          <cell r="AN2214">
            <v>100</v>
          </cell>
          <cell r="AP2214">
            <v>84</v>
          </cell>
        </row>
        <row r="2215">
          <cell r="O2215" t="str">
            <v>D &amp; H DISTRIBUTING CO.-04100</v>
          </cell>
          <cell r="Q2215" t="str">
            <v>ADO4800DOBOX</v>
          </cell>
          <cell r="AD2215" t="str">
            <v>ZOR</v>
          </cell>
          <cell r="AN2215">
            <v>20</v>
          </cell>
          <cell r="AP2215">
            <v>99</v>
          </cell>
        </row>
        <row r="2216">
          <cell r="O2216" t="str">
            <v>D &amp; H DISTRIBUTING CO.-04100</v>
          </cell>
          <cell r="Q2216" t="str">
            <v>ADO4800DOBOX</v>
          </cell>
          <cell r="AD2216" t="str">
            <v>ZOR</v>
          </cell>
          <cell r="AN2216">
            <v>20</v>
          </cell>
          <cell r="AP2216">
            <v>99</v>
          </cell>
        </row>
        <row r="2217">
          <cell r="O2217" t="str">
            <v>D &amp; H DISTRIBUTING CO.-04100</v>
          </cell>
          <cell r="Q2217" t="str">
            <v>ADO5200DOBOX</v>
          </cell>
          <cell r="AD2217" t="str">
            <v>ZOR</v>
          </cell>
          <cell r="AN2217">
            <v>20</v>
          </cell>
          <cell r="AP2217">
            <v>119</v>
          </cell>
        </row>
        <row r="2218">
          <cell r="O2218" t="str">
            <v>D &amp; H DISTRIBUTING CO.-04100</v>
          </cell>
          <cell r="Q2218" t="str">
            <v>ADO5200DOBOX</v>
          </cell>
          <cell r="AD2218" t="str">
            <v>ZOR</v>
          </cell>
          <cell r="AN2218">
            <v>40</v>
          </cell>
          <cell r="AP2218">
            <v>119</v>
          </cell>
        </row>
        <row r="2219">
          <cell r="O2219" t="str">
            <v>D &amp; H DISTRIBUTING CO.-04100</v>
          </cell>
          <cell r="Q2219" t="str">
            <v>SDA3200CWWOF</v>
          </cell>
          <cell r="AD2219" t="str">
            <v>ZOR</v>
          </cell>
          <cell r="AN2219">
            <v>60</v>
          </cell>
          <cell r="AP2219">
            <v>29</v>
          </cell>
        </row>
        <row r="2220">
          <cell r="O2220" t="str">
            <v>D &amp; H DISTRIBUTING CO.-04100</v>
          </cell>
          <cell r="Q2220" t="str">
            <v>SDA3200CWWOF</v>
          </cell>
          <cell r="AD2220" t="str">
            <v>ZOR</v>
          </cell>
          <cell r="AN2220">
            <v>90</v>
          </cell>
          <cell r="AP2220">
            <v>29</v>
          </cell>
        </row>
        <row r="2221">
          <cell r="O2221" t="str">
            <v>D &amp; H DISTRIBUTING CO.-04100</v>
          </cell>
          <cell r="Q2221" t="str">
            <v>SDA3200CWWOF</v>
          </cell>
          <cell r="AD2221" t="str">
            <v>ZOR</v>
          </cell>
          <cell r="AN2221">
            <v>400</v>
          </cell>
          <cell r="AP2221">
            <v>29</v>
          </cell>
        </row>
        <row r="2222">
          <cell r="O2222" t="str">
            <v>D &amp; H DISTRIBUTING CO.-04100</v>
          </cell>
          <cell r="Q2222" t="str">
            <v>ADO4200DOBOX</v>
          </cell>
          <cell r="AD2222" t="str">
            <v>ZOR</v>
          </cell>
          <cell r="AN2222">
            <v>40</v>
          </cell>
          <cell r="AP2222">
            <v>74</v>
          </cell>
        </row>
        <row r="2223">
          <cell r="O2223" t="str">
            <v>D &amp; H DISTRIBUTING CO.-04100</v>
          </cell>
          <cell r="Q2223" t="str">
            <v>ADH2300DDBOX</v>
          </cell>
          <cell r="AD2223" t="str">
            <v>ZOR</v>
          </cell>
          <cell r="AN2223">
            <v>20</v>
          </cell>
          <cell r="AP2223">
            <v>81</v>
          </cell>
        </row>
        <row r="2224">
          <cell r="O2224" t="str">
            <v>D &amp; H DISTRIBUTING CO.-04100</v>
          </cell>
          <cell r="Q2224" t="str">
            <v>ADO4800DOBOX</v>
          </cell>
          <cell r="AD2224" t="str">
            <v>ZOR</v>
          </cell>
          <cell r="AN2224">
            <v>20</v>
          </cell>
          <cell r="AP2224">
            <v>99</v>
          </cell>
        </row>
        <row r="2225">
          <cell r="O2225" t="str">
            <v>D &amp; H DISTRIBUTING CO.-04100</v>
          </cell>
          <cell r="Q2225" t="str">
            <v>ADO4800DOBOX</v>
          </cell>
          <cell r="AD2225" t="str">
            <v>ZOR</v>
          </cell>
          <cell r="AN2225">
            <v>20</v>
          </cell>
          <cell r="AP2225">
            <v>99</v>
          </cell>
        </row>
        <row r="2226">
          <cell r="O2226" t="str">
            <v>D &amp; H DISTRIBUTING CO.-04100</v>
          </cell>
          <cell r="Q2226" t="str">
            <v>ADO5200DOBOX</v>
          </cell>
          <cell r="AD2226" t="str">
            <v>ZOR</v>
          </cell>
          <cell r="AN2226">
            <v>20</v>
          </cell>
          <cell r="AP2226">
            <v>119</v>
          </cell>
        </row>
        <row r="2227">
          <cell r="O2227" t="str">
            <v>D &amp; H DISTRIBUTING CO.-04100</v>
          </cell>
          <cell r="Q2227" t="str">
            <v>ADO5200DOBOX</v>
          </cell>
          <cell r="AD2227" t="str">
            <v>ZOR</v>
          </cell>
          <cell r="AN2227">
            <v>20</v>
          </cell>
          <cell r="AP2227">
            <v>119</v>
          </cell>
        </row>
        <row r="2228">
          <cell r="O2228" t="str">
            <v>D &amp; H DISTRIBUTING CO.-04100</v>
          </cell>
          <cell r="Q2228" t="str">
            <v>SDH1200DEBOX</v>
          </cell>
          <cell r="AD2228" t="str">
            <v>ZOR</v>
          </cell>
          <cell r="AN2228">
            <v>40</v>
          </cell>
          <cell r="AP2228">
            <v>45</v>
          </cell>
        </row>
        <row r="2229">
          <cell r="O2229" t="str">
            <v>D &amp; H DISTRIBUTING CO.-04100</v>
          </cell>
          <cell r="Q2229" t="str">
            <v>SDA3200CWWOF</v>
          </cell>
          <cell r="AD2229" t="str">
            <v>ZOR</v>
          </cell>
          <cell r="AN2229">
            <v>60</v>
          </cell>
          <cell r="AP2229">
            <v>29</v>
          </cell>
        </row>
        <row r="2230">
          <cell r="O2230" t="str">
            <v>D &amp; H DISTRIBUTING CO.-04100</v>
          </cell>
          <cell r="Q2230" t="str">
            <v>ADO4200DOBOX</v>
          </cell>
          <cell r="AD2230" t="str">
            <v>ZOR</v>
          </cell>
          <cell r="AN2230">
            <v>40</v>
          </cell>
          <cell r="AP2230">
            <v>74</v>
          </cell>
        </row>
        <row r="2231">
          <cell r="O2231" t="str">
            <v>D &amp; H DISTRIBUTING CO.-04100</v>
          </cell>
          <cell r="Q2231" t="str">
            <v>ADH2300DDBOX</v>
          </cell>
          <cell r="AD2231" t="str">
            <v>ZOR</v>
          </cell>
          <cell r="AN2231">
            <v>10</v>
          </cell>
          <cell r="AP2231">
            <v>81</v>
          </cell>
        </row>
        <row r="2232">
          <cell r="O2232" t="str">
            <v>D &amp; H DISTRIBUTING CO.-04100</v>
          </cell>
          <cell r="Q2232" t="str">
            <v>ADO4400DOBOX</v>
          </cell>
          <cell r="AD2232" t="str">
            <v>ZOR</v>
          </cell>
          <cell r="AN2232">
            <v>60</v>
          </cell>
          <cell r="AP2232">
            <v>84</v>
          </cell>
        </row>
        <row r="2233">
          <cell r="O2233" t="str">
            <v>D &amp; H DISTRIBUTING CO.-04100</v>
          </cell>
          <cell r="Q2233" t="str">
            <v>ADH2350DOBOX</v>
          </cell>
          <cell r="AD2233" t="str">
            <v>ZOR</v>
          </cell>
          <cell r="AN2233">
            <v>80</v>
          </cell>
          <cell r="AP2233">
            <v>86</v>
          </cell>
        </row>
        <row r="2234">
          <cell r="O2234" t="str">
            <v>D &amp; H DISTRIBUTING CO.-04100</v>
          </cell>
          <cell r="Q2234" t="str">
            <v>ADH2350DOBOX</v>
          </cell>
          <cell r="AD2234" t="str">
            <v>ZOR</v>
          </cell>
          <cell r="AN2234">
            <v>120</v>
          </cell>
          <cell r="AP2234">
            <v>86</v>
          </cell>
        </row>
        <row r="2235">
          <cell r="O2235" t="str">
            <v>D &amp; H DISTRIBUTING CO.-04100</v>
          </cell>
          <cell r="Q2235" t="str">
            <v>SDH1200DEBOX</v>
          </cell>
          <cell r="AD2235" t="str">
            <v>ZOR</v>
          </cell>
          <cell r="AN2235">
            <v>40</v>
          </cell>
          <cell r="AP2235">
            <v>45</v>
          </cell>
        </row>
        <row r="2236">
          <cell r="O2236" t="str">
            <v>D &amp; H DISTRIBUTING CO.-04100</v>
          </cell>
          <cell r="Q2236" t="str">
            <v>ADO4200DOBOX</v>
          </cell>
          <cell r="AD2236" t="str">
            <v>ZOR</v>
          </cell>
          <cell r="AN2236">
            <v>20</v>
          </cell>
          <cell r="AP2236">
            <v>74</v>
          </cell>
        </row>
        <row r="2237">
          <cell r="O2237" t="str">
            <v>D &amp; H DISTRIBUTING CO.-04100</v>
          </cell>
          <cell r="Q2237" t="str">
            <v>ADO4400DDBOX</v>
          </cell>
          <cell r="AD2237" t="str">
            <v>RE</v>
          </cell>
          <cell r="AN2237">
            <v>-1</v>
          </cell>
          <cell r="AP2237">
            <v>84</v>
          </cell>
        </row>
        <row r="2238">
          <cell r="O2238" t="str">
            <v>D &amp; H DISTRIBUTING CO.-04100</v>
          </cell>
          <cell r="Q2238" t="str">
            <v>SDH1200DEBOX</v>
          </cell>
          <cell r="AD2238" t="str">
            <v>ZOR</v>
          </cell>
          <cell r="AN2238">
            <v>20</v>
          </cell>
          <cell r="AP2238">
            <v>45</v>
          </cell>
        </row>
        <row r="2239">
          <cell r="O2239" t="str">
            <v>D &amp; H DISTRIBUTING CO.-04100</v>
          </cell>
          <cell r="Q2239" t="str">
            <v>SDA3200CWWOF</v>
          </cell>
          <cell r="AD2239" t="str">
            <v>ZOR</v>
          </cell>
          <cell r="AN2239">
            <v>20</v>
          </cell>
          <cell r="AP2239">
            <v>29</v>
          </cell>
        </row>
        <row r="2240">
          <cell r="O2240" t="str">
            <v>D &amp; H DISTRIBUTING CO.-04100</v>
          </cell>
          <cell r="Q2240" t="str">
            <v>ADO4200DOBOX</v>
          </cell>
          <cell r="AD2240" t="str">
            <v>ZOR</v>
          </cell>
          <cell r="AN2240">
            <v>20</v>
          </cell>
          <cell r="AP2240">
            <v>74</v>
          </cell>
        </row>
        <row r="2241">
          <cell r="O2241" t="str">
            <v>FRY'S ELECTRONICS</v>
          </cell>
          <cell r="Q2241" t="str">
            <v>ADO4600CUBOX</v>
          </cell>
          <cell r="AD2241" t="str">
            <v>RE</v>
          </cell>
          <cell r="AN2241">
            <v>-1</v>
          </cell>
          <cell r="AP2241">
            <v>118</v>
          </cell>
        </row>
        <row r="2242">
          <cell r="O2242" t="str">
            <v>FRY'S ELECTRONICS</v>
          </cell>
          <cell r="Q2242" t="str">
            <v>ADO3800CUBOX</v>
          </cell>
          <cell r="AD2242" t="str">
            <v>RE</v>
          </cell>
          <cell r="AN2242">
            <v>-1</v>
          </cell>
          <cell r="AP2242">
            <v>64</v>
          </cell>
        </row>
        <row r="2243">
          <cell r="O2243" t="str">
            <v>FRY'S ELECTRONICS</v>
          </cell>
          <cell r="Q2243" t="str">
            <v>ADO4400IAA5DD</v>
          </cell>
          <cell r="AD2243" t="str">
            <v>CMR</v>
          </cell>
          <cell r="AN2243">
            <v>0</v>
          </cell>
          <cell r="AP2243">
            <v>6</v>
          </cell>
        </row>
        <row r="2244">
          <cell r="O2244" t="str">
            <v>FRY'S ELECTRONICS</v>
          </cell>
          <cell r="Q2244" t="str">
            <v>ADO4400IAA5DD</v>
          </cell>
          <cell r="AD2244" t="str">
            <v>CMR</v>
          </cell>
          <cell r="AN2244">
            <v>0</v>
          </cell>
          <cell r="AP2244">
            <v>6</v>
          </cell>
        </row>
        <row r="2245">
          <cell r="O2245" t="str">
            <v>FRY'S ELECTRONICS</v>
          </cell>
          <cell r="Q2245" t="str">
            <v>ADO4400IAA5DD</v>
          </cell>
          <cell r="AD2245" t="str">
            <v>CMR</v>
          </cell>
          <cell r="AN2245">
            <v>0</v>
          </cell>
          <cell r="AP2245">
            <v>6</v>
          </cell>
        </row>
        <row r="2246">
          <cell r="O2246" t="str">
            <v>FRY'S ELECTRONICS</v>
          </cell>
          <cell r="Q2246" t="str">
            <v>ADO4400IAA5DD</v>
          </cell>
          <cell r="AD2246" t="str">
            <v>CMR</v>
          </cell>
          <cell r="AN2246">
            <v>0</v>
          </cell>
          <cell r="AP2246">
            <v>6</v>
          </cell>
        </row>
        <row r="2247">
          <cell r="O2247" t="str">
            <v>FRY'S ELECTRONICS</v>
          </cell>
          <cell r="Q2247" t="str">
            <v>ADO4400IAA5DD</v>
          </cell>
          <cell r="AD2247" t="str">
            <v>CMR</v>
          </cell>
          <cell r="AN2247">
            <v>0</v>
          </cell>
          <cell r="AP2247">
            <v>6</v>
          </cell>
        </row>
        <row r="2248">
          <cell r="O2248" t="str">
            <v>FRY'S ELECTRONICS</v>
          </cell>
          <cell r="Q2248" t="str">
            <v>ADO4400IAA5DD</v>
          </cell>
          <cell r="AD2248" t="str">
            <v>CMR</v>
          </cell>
          <cell r="AN2248">
            <v>0</v>
          </cell>
          <cell r="AP2248">
            <v>6</v>
          </cell>
        </row>
        <row r="2249">
          <cell r="O2249" t="str">
            <v>FRY'S ELECTRONICS</v>
          </cell>
          <cell r="Q2249" t="str">
            <v>ADO4400IAA5DD</v>
          </cell>
          <cell r="AD2249" t="str">
            <v>CMR</v>
          </cell>
          <cell r="AN2249">
            <v>0</v>
          </cell>
          <cell r="AP2249">
            <v>6</v>
          </cell>
        </row>
        <row r="2250">
          <cell r="O2250" t="str">
            <v>FRY'S ELECTRONICS</v>
          </cell>
          <cell r="Q2250" t="str">
            <v>ADO4400IAA5DD</v>
          </cell>
          <cell r="AD2250" t="str">
            <v>CMR</v>
          </cell>
          <cell r="AN2250">
            <v>0</v>
          </cell>
          <cell r="AP2250">
            <v>6</v>
          </cell>
        </row>
        <row r="2251">
          <cell r="O2251" t="str">
            <v>FRY'S ELECTRONICS</v>
          </cell>
          <cell r="Q2251" t="str">
            <v>ADO4400IAA5DD</v>
          </cell>
          <cell r="AD2251" t="str">
            <v>CMR</v>
          </cell>
          <cell r="AN2251">
            <v>0</v>
          </cell>
          <cell r="AP2251">
            <v>6</v>
          </cell>
        </row>
        <row r="2252">
          <cell r="O2252" t="str">
            <v>FRY'S ELECTRONICS</v>
          </cell>
          <cell r="Q2252" t="str">
            <v>ADO4400IAA5DD</v>
          </cell>
          <cell r="AD2252" t="str">
            <v>CMR</v>
          </cell>
          <cell r="AN2252">
            <v>0</v>
          </cell>
          <cell r="AP2252">
            <v>6</v>
          </cell>
        </row>
        <row r="2253">
          <cell r="O2253" t="str">
            <v>FRY'S ELECTRONICS</v>
          </cell>
          <cell r="Q2253" t="str">
            <v>ADO4400IAA5DD</v>
          </cell>
          <cell r="AD2253" t="str">
            <v>CMR</v>
          </cell>
          <cell r="AN2253">
            <v>0</v>
          </cell>
          <cell r="AP2253">
            <v>6</v>
          </cell>
        </row>
        <row r="2254">
          <cell r="O2254" t="str">
            <v>FRY'S ELECTRONICS</v>
          </cell>
          <cell r="Q2254" t="str">
            <v>ADO4400IAA5DD</v>
          </cell>
          <cell r="AD2254" t="str">
            <v>CMR</v>
          </cell>
          <cell r="AN2254">
            <v>0</v>
          </cell>
          <cell r="AP2254">
            <v>6</v>
          </cell>
        </row>
        <row r="2255">
          <cell r="O2255" t="str">
            <v>FRY'S ELECTRONICS</v>
          </cell>
          <cell r="Q2255" t="str">
            <v>ADO4400IAA5DD</v>
          </cell>
          <cell r="AD2255" t="str">
            <v>CMR</v>
          </cell>
          <cell r="AN2255">
            <v>0</v>
          </cell>
          <cell r="AP2255">
            <v>6</v>
          </cell>
        </row>
        <row r="2256">
          <cell r="O2256" t="str">
            <v>FRY'S ELECTRONICS</v>
          </cell>
          <cell r="Q2256" t="str">
            <v>ADO4400IAA5DD</v>
          </cell>
          <cell r="AD2256" t="str">
            <v>CMR</v>
          </cell>
          <cell r="AN2256">
            <v>0</v>
          </cell>
          <cell r="AP2256">
            <v>6</v>
          </cell>
        </row>
        <row r="2257">
          <cell r="O2257" t="str">
            <v>FRY'S ELECTRONICS</v>
          </cell>
          <cell r="Q2257" t="str">
            <v>ADO4400IAA5DD</v>
          </cell>
          <cell r="AD2257" t="str">
            <v>CMR</v>
          </cell>
          <cell r="AN2257">
            <v>0</v>
          </cell>
          <cell r="AP2257">
            <v>6</v>
          </cell>
        </row>
        <row r="2258">
          <cell r="O2258" t="str">
            <v>FRY'S ELECTRONICS</v>
          </cell>
          <cell r="Q2258" t="str">
            <v>ADO4400IAA5DD</v>
          </cell>
          <cell r="AD2258" t="str">
            <v>CMR</v>
          </cell>
          <cell r="AN2258">
            <v>0</v>
          </cell>
          <cell r="AP2258">
            <v>6</v>
          </cell>
        </row>
        <row r="2259">
          <cell r="O2259" t="str">
            <v>FRY'S ELECTRONICS</v>
          </cell>
          <cell r="Q2259" t="str">
            <v>ADO4400IAA5DD</v>
          </cell>
          <cell r="AD2259" t="str">
            <v>CMR</v>
          </cell>
          <cell r="AN2259">
            <v>0</v>
          </cell>
          <cell r="AP2259">
            <v>6</v>
          </cell>
        </row>
        <row r="2260">
          <cell r="O2260" t="str">
            <v>FRY'S ELECTRONICS</v>
          </cell>
          <cell r="Q2260" t="str">
            <v>ADO4400IAA5DD</v>
          </cell>
          <cell r="AD2260" t="str">
            <v>CMR</v>
          </cell>
          <cell r="AN2260">
            <v>0</v>
          </cell>
          <cell r="AP2260">
            <v>6</v>
          </cell>
        </row>
        <row r="2261">
          <cell r="O2261" t="str">
            <v>FRY'S ELECTRONICS</v>
          </cell>
          <cell r="Q2261" t="str">
            <v>ADO4400IAA5DD</v>
          </cell>
          <cell r="AD2261" t="str">
            <v>CMR</v>
          </cell>
          <cell r="AN2261">
            <v>0</v>
          </cell>
          <cell r="AP2261">
            <v>6</v>
          </cell>
        </row>
        <row r="2262">
          <cell r="O2262" t="str">
            <v>FRY'S ELECTRONICS</v>
          </cell>
          <cell r="Q2262" t="str">
            <v>ADO4400IAA5DD</v>
          </cell>
          <cell r="AD2262" t="str">
            <v>CMR</v>
          </cell>
          <cell r="AN2262">
            <v>0</v>
          </cell>
          <cell r="AP2262">
            <v>6</v>
          </cell>
        </row>
        <row r="2263">
          <cell r="O2263" t="str">
            <v>FRY'S ELECTRONICS</v>
          </cell>
          <cell r="Q2263" t="str">
            <v>ADO4400IAA5DD</v>
          </cell>
          <cell r="AD2263" t="str">
            <v>CMR</v>
          </cell>
          <cell r="AN2263">
            <v>0</v>
          </cell>
          <cell r="AP2263">
            <v>6</v>
          </cell>
        </row>
        <row r="2264">
          <cell r="O2264" t="str">
            <v>FRY'S ELECTRONICS</v>
          </cell>
          <cell r="Q2264" t="str">
            <v>ADO4400IAA5DD</v>
          </cell>
          <cell r="AD2264" t="str">
            <v>CMR</v>
          </cell>
          <cell r="AN2264">
            <v>0</v>
          </cell>
          <cell r="AP2264">
            <v>6</v>
          </cell>
        </row>
        <row r="2265">
          <cell r="O2265" t="str">
            <v>FRY'S ELECTRONICS</v>
          </cell>
          <cell r="Q2265" t="str">
            <v>ADO4400IAA5DD</v>
          </cell>
          <cell r="AD2265" t="str">
            <v>CMR</v>
          </cell>
          <cell r="AN2265">
            <v>0</v>
          </cell>
          <cell r="AP2265">
            <v>6</v>
          </cell>
        </row>
        <row r="2266">
          <cell r="O2266" t="str">
            <v>FRY'S ELECTRONICS</v>
          </cell>
          <cell r="Q2266" t="str">
            <v>ADO4400IAA5DD</v>
          </cell>
          <cell r="AD2266" t="str">
            <v>CMR</v>
          </cell>
          <cell r="AN2266">
            <v>0</v>
          </cell>
          <cell r="AP2266">
            <v>6</v>
          </cell>
        </row>
        <row r="2267">
          <cell r="O2267" t="str">
            <v>FRY'S ELECTRONICS</v>
          </cell>
          <cell r="Q2267" t="str">
            <v>ADO4400IAA5DD</v>
          </cell>
          <cell r="AD2267" t="str">
            <v>CMR</v>
          </cell>
          <cell r="AN2267">
            <v>0</v>
          </cell>
          <cell r="AP2267">
            <v>6</v>
          </cell>
        </row>
        <row r="2268">
          <cell r="O2268" t="str">
            <v>FRY'S ELECTRONICS</v>
          </cell>
          <cell r="Q2268" t="str">
            <v>ADO4400IAA5DD</v>
          </cell>
          <cell r="AD2268" t="str">
            <v>CMR</v>
          </cell>
          <cell r="AN2268">
            <v>0</v>
          </cell>
          <cell r="AP2268">
            <v>6</v>
          </cell>
        </row>
        <row r="2269">
          <cell r="O2269" t="str">
            <v>FRY'S ELECTRONICS</v>
          </cell>
          <cell r="Q2269" t="str">
            <v>ADO4400IAA5DD</v>
          </cell>
          <cell r="AD2269" t="str">
            <v>CMR</v>
          </cell>
          <cell r="AN2269">
            <v>0</v>
          </cell>
          <cell r="AP2269">
            <v>6</v>
          </cell>
        </row>
        <row r="2270">
          <cell r="O2270" t="str">
            <v>FRY'S ELECTRONICS</v>
          </cell>
          <cell r="Q2270" t="str">
            <v>ADO4400IAA5DD</v>
          </cell>
          <cell r="AD2270" t="str">
            <v>CMR</v>
          </cell>
          <cell r="AN2270">
            <v>0</v>
          </cell>
          <cell r="AP2270">
            <v>6</v>
          </cell>
        </row>
        <row r="2271">
          <cell r="O2271" t="str">
            <v>FRY'S ELECTRONICS</v>
          </cell>
          <cell r="Q2271" t="str">
            <v>ADO4400IAA5DD</v>
          </cell>
          <cell r="AD2271" t="str">
            <v>CMR</v>
          </cell>
          <cell r="AN2271">
            <v>0</v>
          </cell>
          <cell r="AP2271">
            <v>6</v>
          </cell>
        </row>
        <row r="2272">
          <cell r="O2272" t="str">
            <v>FRY'S ELECTRONICS</v>
          </cell>
          <cell r="Q2272" t="str">
            <v>ADO4400IAA5DD</v>
          </cell>
          <cell r="AD2272" t="str">
            <v>CMR</v>
          </cell>
          <cell r="AN2272">
            <v>0</v>
          </cell>
          <cell r="AP2272">
            <v>6</v>
          </cell>
        </row>
        <row r="2273">
          <cell r="O2273" t="str">
            <v>FRY'S ELECTRONICS</v>
          </cell>
          <cell r="Q2273" t="str">
            <v>ADO4400IAA5DD</v>
          </cell>
          <cell r="AD2273" t="str">
            <v>CMR</v>
          </cell>
          <cell r="AN2273">
            <v>0</v>
          </cell>
          <cell r="AP2273">
            <v>6</v>
          </cell>
        </row>
        <row r="2274">
          <cell r="O2274" t="str">
            <v>FRY'S ELECTRONICS</v>
          </cell>
          <cell r="Q2274" t="str">
            <v>ADO4400IAA5DD</v>
          </cell>
          <cell r="AD2274" t="str">
            <v>CMR</v>
          </cell>
          <cell r="AN2274">
            <v>0</v>
          </cell>
          <cell r="AP2274">
            <v>6</v>
          </cell>
        </row>
        <row r="2275">
          <cell r="O2275" t="str">
            <v>FRY'S ELECTRONICS</v>
          </cell>
          <cell r="Q2275" t="str">
            <v>ADO4400IAA5DD</v>
          </cell>
          <cell r="AD2275" t="str">
            <v>CMR</v>
          </cell>
          <cell r="AN2275">
            <v>0</v>
          </cell>
          <cell r="AP2275">
            <v>6</v>
          </cell>
        </row>
        <row r="2276">
          <cell r="O2276" t="str">
            <v>FRY'S ELECTRONICS</v>
          </cell>
          <cell r="Q2276" t="str">
            <v>ADO4400IAA5DD</v>
          </cell>
          <cell r="AD2276" t="str">
            <v>CMR</v>
          </cell>
          <cell r="AN2276">
            <v>0</v>
          </cell>
          <cell r="AP2276">
            <v>6</v>
          </cell>
        </row>
        <row r="2277">
          <cell r="O2277" t="str">
            <v>FRY'S ELECTRONICS</v>
          </cell>
          <cell r="Q2277" t="str">
            <v>ADO4400IAA5DD</v>
          </cell>
          <cell r="AD2277" t="str">
            <v>CMR</v>
          </cell>
          <cell r="AN2277">
            <v>0</v>
          </cell>
          <cell r="AP2277">
            <v>6</v>
          </cell>
        </row>
        <row r="2278">
          <cell r="O2278" t="str">
            <v>FRY'S ELECTRONICS</v>
          </cell>
          <cell r="Q2278" t="str">
            <v>ADO4400IAA5DD</v>
          </cell>
          <cell r="AD2278" t="str">
            <v>CMR</v>
          </cell>
          <cell r="AN2278">
            <v>0</v>
          </cell>
          <cell r="AP2278">
            <v>6</v>
          </cell>
        </row>
        <row r="2279">
          <cell r="O2279" t="str">
            <v>FRY'S ELECTRONICS</v>
          </cell>
          <cell r="Q2279" t="str">
            <v>ADO4400IAA5DD</v>
          </cell>
          <cell r="AD2279" t="str">
            <v>CMR</v>
          </cell>
          <cell r="AN2279">
            <v>0</v>
          </cell>
          <cell r="AP2279">
            <v>6</v>
          </cell>
        </row>
        <row r="2280">
          <cell r="O2280" t="str">
            <v>FRY'S ELECTRONICS</v>
          </cell>
          <cell r="Q2280" t="str">
            <v>ADO4400IAA5DD</v>
          </cell>
          <cell r="AD2280" t="str">
            <v>CMR</v>
          </cell>
          <cell r="AN2280">
            <v>0</v>
          </cell>
          <cell r="AP2280">
            <v>6</v>
          </cell>
        </row>
        <row r="2281">
          <cell r="O2281" t="str">
            <v>FRY'S ELECTRONICS</v>
          </cell>
          <cell r="Q2281" t="str">
            <v>ADO4400IAA5DD</v>
          </cell>
          <cell r="AD2281" t="str">
            <v>CMR</v>
          </cell>
          <cell r="AN2281">
            <v>0</v>
          </cell>
          <cell r="AP2281">
            <v>6</v>
          </cell>
        </row>
        <row r="2282">
          <cell r="O2282" t="str">
            <v>FRY'S ELECTRONICS</v>
          </cell>
          <cell r="Q2282" t="str">
            <v>ADO4400IAA5DD</v>
          </cell>
          <cell r="AD2282" t="str">
            <v>CMR</v>
          </cell>
          <cell r="AN2282">
            <v>0</v>
          </cell>
          <cell r="AP2282">
            <v>6</v>
          </cell>
        </row>
        <row r="2283">
          <cell r="O2283" t="str">
            <v>FRY'S ELECTRONICS</v>
          </cell>
          <cell r="Q2283" t="str">
            <v>ADO4400IAA5DD</v>
          </cell>
          <cell r="AD2283" t="str">
            <v>CMR</v>
          </cell>
          <cell r="AN2283">
            <v>0</v>
          </cell>
          <cell r="AP2283">
            <v>6</v>
          </cell>
        </row>
        <row r="2284">
          <cell r="O2284" t="str">
            <v>FRY'S ELECTRONICS</v>
          </cell>
          <cell r="Q2284" t="str">
            <v>ADO4400IAA5DD</v>
          </cell>
          <cell r="AD2284" t="str">
            <v>CMR</v>
          </cell>
          <cell r="AN2284">
            <v>0</v>
          </cell>
          <cell r="AP2284">
            <v>6</v>
          </cell>
        </row>
        <row r="2285">
          <cell r="O2285" t="str">
            <v>FRY'S ELECTRONICS</v>
          </cell>
          <cell r="Q2285" t="str">
            <v>ADO4400IAA5DD</v>
          </cell>
          <cell r="AD2285" t="str">
            <v>CMR</v>
          </cell>
          <cell r="AN2285">
            <v>0</v>
          </cell>
          <cell r="AP2285">
            <v>6</v>
          </cell>
        </row>
        <row r="2286">
          <cell r="O2286" t="str">
            <v>FRY'S ELECTRONICS</v>
          </cell>
          <cell r="Q2286" t="str">
            <v>ADO4400IAA5DD</v>
          </cell>
          <cell r="AD2286" t="str">
            <v>CMR</v>
          </cell>
          <cell r="AN2286">
            <v>0</v>
          </cell>
          <cell r="AP2286">
            <v>6</v>
          </cell>
        </row>
        <row r="2287">
          <cell r="O2287" t="str">
            <v>FRY'S ELECTRONICS</v>
          </cell>
          <cell r="Q2287" t="str">
            <v>ADO4400IAA5DD</v>
          </cell>
          <cell r="AD2287" t="str">
            <v>CMR</v>
          </cell>
          <cell r="AN2287">
            <v>0</v>
          </cell>
          <cell r="AP2287">
            <v>6</v>
          </cell>
        </row>
        <row r="2288">
          <cell r="O2288" t="str">
            <v>FRY'S ELECTRONICS</v>
          </cell>
          <cell r="Q2288" t="str">
            <v>ADO4400IAA5DD</v>
          </cell>
          <cell r="AD2288" t="str">
            <v>CMR</v>
          </cell>
          <cell r="AN2288">
            <v>0</v>
          </cell>
          <cell r="AP2288">
            <v>6</v>
          </cell>
        </row>
        <row r="2289">
          <cell r="O2289" t="str">
            <v>FRY'S ELECTRONICS</v>
          </cell>
          <cell r="Q2289" t="str">
            <v>ADO4400IAA5DD</v>
          </cell>
          <cell r="AD2289" t="str">
            <v>CMR</v>
          </cell>
          <cell r="AN2289">
            <v>0</v>
          </cell>
          <cell r="AP2289">
            <v>6</v>
          </cell>
        </row>
        <row r="2290">
          <cell r="O2290" t="str">
            <v>FRY'S ELECTRONICS</v>
          </cell>
          <cell r="Q2290" t="str">
            <v>ADO4400IAA5DD</v>
          </cell>
          <cell r="AD2290" t="str">
            <v>CMR</v>
          </cell>
          <cell r="AN2290">
            <v>0</v>
          </cell>
          <cell r="AP2290">
            <v>6</v>
          </cell>
        </row>
        <row r="2291">
          <cell r="O2291" t="str">
            <v>FRY'S ELECTRONICS</v>
          </cell>
          <cell r="Q2291" t="str">
            <v>ADO4400IAA5DD</v>
          </cell>
          <cell r="AD2291" t="str">
            <v>CMR</v>
          </cell>
          <cell r="AN2291">
            <v>0</v>
          </cell>
          <cell r="AP2291">
            <v>6</v>
          </cell>
        </row>
        <row r="2292">
          <cell r="O2292" t="str">
            <v>FRY'S ELECTRONICS</v>
          </cell>
          <cell r="Q2292" t="str">
            <v>ADO4400IAA5DD</v>
          </cell>
          <cell r="AD2292" t="str">
            <v>CMR</v>
          </cell>
          <cell r="AN2292">
            <v>0</v>
          </cell>
          <cell r="AP2292">
            <v>6</v>
          </cell>
        </row>
        <row r="2293">
          <cell r="O2293" t="str">
            <v>FRY'S ELECTRONICS</v>
          </cell>
          <cell r="Q2293" t="str">
            <v>ADO4400IAA5DD</v>
          </cell>
          <cell r="AD2293" t="str">
            <v>CMR</v>
          </cell>
          <cell r="AN2293">
            <v>0</v>
          </cell>
          <cell r="AP2293">
            <v>6</v>
          </cell>
        </row>
        <row r="2294">
          <cell r="O2294" t="str">
            <v>FRY'S ELECTRONICS</v>
          </cell>
          <cell r="Q2294" t="str">
            <v>ADO4400IAA5DD</v>
          </cell>
          <cell r="AD2294" t="str">
            <v>CMR</v>
          </cell>
          <cell r="AN2294">
            <v>0</v>
          </cell>
          <cell r="AP2294">
            <v>6</v>
          </cell>
        </row>
        <row r="2295">
          <cell r="O2295" t="str">
            <v>FRY'S ELECTRONICS</v>
          </cell>
          <cell r="Q2295" t="str">
            <v>ADO4400IAA5DD</v>
          </cell>
          <cell r="AD2295" t="str">
            <v>CMR</v>
          </cell>
          <cell r="AN2295">
            <v>0</v>
          </cell>
          <cell r="AP2295">
            <v>6</v>
          </cell>
        </row>
        <row r="2296">
          <cell r="O2296" t="str">
            <v>FRY'S ELECTRONICS</v>
          </cell>
          <cell r="Q2296" t="str">
            <v>ADO4400IAA5DD</v>
          </cell>
          <cell r="AD2296" t="str">
            <v>CMR</v>
          </cell>
          <cell r="AN2296">
            <v>0</v>
          </cell>
          <cell r="AP2296">
            <v>6</v>
          </cell>
        </row>
        <row r="2297">
          <cell r="O2297" t="str">
            <v>FRY'S ELECTRONICS</v>
          </cell>
          <cell r="Q2297" t="str">
            <v>ADO4400IAA5DD</v>
          </cell>
          <cell r="AD2297" t="str">
            <v>CMR</v>
          </cell>
          <cell r="AN2297">
            <v>0</v>
          </cell>
          <cell r="AP2297">
            <v>6</v>
          </cell>
        </row>
        <row r="2298">
          <cell r="O2298" t="str">
            <v>FRY'S ELECTRONICS</v>
          </cell>
          <cell r="Q2298" t="str">
            <v>ADO4400IAA5DD</v>
          </cell>
          <cell r="AD2298" t="str">
            <v>CMR</v>
          </cell>
          <cell r="AN2298">
            <v>0</v>
          </cell>
          <cell r="AP2298">
            <v>6</v>
          </cell>
        </row>
        <row r="2299">
          <cell r="O2299" t="str">
            <v>FRY'S ELECTRONICS</v>
          </cell>
          <cell r="Q2299" t="str">
            <v>ADO4400IAA5DD</v>
          </cell>
          <cell r="AD2299" t="str">
            <v>CMR</v>
          </cell>
          <cell r="AN2299">
            <v>0</v>
          </cell>
          <cell r="AP2299">
            <v>6</v>
          </cell>
        </row>
        <row r="2300">
          <cell r="O2300" t="str">
            <v>FRY'S ELECTRONICS</v>
          </cell>
          <cell r="Q2300" t="str">
            <v>ADO4400IAA5DD</v>
          </cell>
          <cell r="AD2300" t="str">
            <v>CMR</v>
          </cell>
          <cell r="AN2300">
            <v>0</v>
          </cell>
          <cell r="AP2300">
            <v>6</v>
          </cell>
        </row>
        <row r="2301">
          <cell r="O2301" t="str">
            <v>FRY'S ELECTRONICS</v>
          </cell>
          <cell r="Q2301" t="str">
            <v>ADO4400IAA5DD</v>
          </cell>
          <cell r="AD2301" t="str">
            <v>CMR</v>
          </cell>
          <cell r="AN2301">
            <v>0</v>
          </cell>
          <cell r="AP2301">
            <v>6</v>
          </cell>
        </row>
        <row r="2302">
          <cell r="O2302" t="str">
            <v>FRY'S ELECTRONICS</v>
          </cell>
          <cell r="Q2302" t="str">
            <v>ADO4400IAA5DD</v>
          </cell>
          <cell r="AD2302" t="str">
            <v>CMR</v>
          </cell>
          <cell r="AN2302">
            <v>0</v>
          </cell>
          <cell r="AP2302">
            <v>6</v>
          </cell>
        </row>
        <row r="2303">
          <cell r="O2303" t="str">
            <v>FRY'S ELECTRONICS</v>
          </cell>
          <cell r="Q2303" t="str">
            <v>ADO4400IAA5DD</v>
          </cell>
          <cell r="AD2303" t="str">
            <v>CMR</v>
          </cell>
          <cell r="AN2303">
            <v>0</v>
          </cell>
          <cell r="AP2303">
            <v>6</v>
          </cell>
        </row>
        <row r="2304">
          <cell r="O2304" t="str">
            <v>FRY'S ELECTRONICS</v>
          </cell>
          <cell r="Q2304" t="str">
            <v>ADO4400IAA5DD</v>
          </cell>
          <cell r="AD2304" t="str">
            <v>CMR</v>
          </cell>
          <cell r="AN2304">
            <v>0</v>
          </cell>
          <cell r="AP2304">
            <v>6</v>
          </cell>
        </row>
        <row r="2305">
          <cell r="O2305" t="str">
            <v>FRY'S ELECTRONICS</v>
          </cell>
          <cell r="Q2305" t="str">
            <v>ADO4400IAA5DD</v>
          </cell>
          <cell r="AD2305" t="str">
            <v>CMR</v>
          </cell>
          <cell r="AN2305">
            <v>0</v>
          </cell>
          <cell r="AP2305">
            <v>6</v>
          </cell>
        </row>
        <row r="2306">
          <cell r="O2306" t="str">
            <v>FRY'S ELECTRONICS</v>
          </cell>
          <cell r="Q2306" t="str">
            <v>ADO4800IAA5DO</v>
          </cell>
          <cell r="AD2306" t="str">
            <v>CMR</v>
          </cell>
          <cell r="AN2306">
            <v>0</v>
          </cell>
          <cell r="AP2306">
            <v>7</v>
          </cell>
        </row>
        <row r="2307">
          <cell r="O2307" t="str">
            <v>FRY'S ELECTRONICS</v>
          </cell>
          <cell r="Q2307" t="str">
            <v>ADO4800IAA5DO</v>
          </cell>
          <cell r="AD2307" t="str">
            <v>CMR</v>
          </cell>
          <cell r="AN2307">
            <v>0</v>
          </cell>
          <cell r="AP2307">
            <v>7</v>
          </cell>
        </row>
        <row r="2308">
          <cell r="O2308" t="str">
            <v>FRY'S ELECTRONICS</v>
          </cell>
          <cell r="Q2308" t="str">
            <v>ADO4800IAA5DO</v>
          </cell>
          <cell r="AD2308" t="str">
            <v>CMR</v>
          </cell>
          <cell r="AN2308">
            <v>0</v>
          </cell>
          <cell r="AP2308">
            <v>7</v>
          </cell>
        </row>
        <row r="2309">
          <cell r="O2309" t="str">
            <v>FRY'S ELECTRONICS</v>
          </cell>
          <cell r="Q2309" t="str">
            <v>ADO4800IAA5DO</v>
          </cell>
          <cell r="AD2309" t="str">
            <v>CMR</v>
          </cell>
          <cell r="AN2309">
            <v>0</v>
          </cell>
          <cell r="AP2309">
            <v>7</v>
          </cell>
        </row>
        <row r="2310">
          <cell r="O2310" t="str">
            <v>FRY'S ELECTRONICS</v>
          </cell>
          <cell r="Q2310" t="str">
            <v>ADO4800IAA5DO</v>
          </cell>
          <cell r="AD2310" t="str">
            <v>CMR</v>
          </cell>
          <cell r="AN2310">
            <v>0</v>
          </cell>
          <cell r="AP2310">
            <v>7</v>
          </cell>
        </row>
        <row r="2311">
          <cell r="O2311" t="str">
            <v>FRY'S ELECTRONICS</v>
          </cell>
          <cell r="Q2311" t="str">
            <v>ADO4800IAA5DO</v>
          </cell>
          <cell r="AD2311" t="str">
            <v>CMR</v>
          </cell>
          <cell r="AN2311">
            <v>0</v>
          </cell>
          <cell r="AP2311">
            <v>7</v>
          </cell>
        </row>
        <row r="2312">
          <cell r="O2312" t="str">
            <v>FRY'S ELECTRONICS</v>
          </cell>
          <cell r="Q2312" t="str">
            <v>ADO4800IAA5DO</v>
          </cell>
          <cell r="AD2312" t="str">
            <v>CMR</v>
          </cell>
          <cell r="AN2312">
            <v>0</v>
          </cell>
          <cell r="AP2312">
            <v>7</v>
          </cell>
        </row>
        <row r="2313">
          <cell r="O2313" t="str">
            <v>FRY'S ELECTRONICS</v>
          </cell>
          <cell r="Q2313" t="str">
            <v>ADO4800IAA5DO</v>
          </cell>
          <cell r="AD2313" t="str">
            <v>CMR</v>
          </cell>
          <cell r="AN2313">
            <v>0</v>
          </cell>
          <cell r="AP2313">
            <v>7</v>
          </cell>
        </row>
        <row r="2314">
          <cell r="O2314" t="str">
            <v>FRY'S ELECTRONICS</v>
          </cell>
          <cell r="Q2314" t="str">
            <v>ADO4800IAA5DO</v>
          </cell>
          <cell r="AD2314" t="str">
            <v>CMR</v>
          </cell>
          <cell r="AN2314">
            <v>0</v>
          </cell>
          <cell r="AP2314">
            <v>7</v>
          </cell>
        </row>
        <row r="2315">
          <cell r="O2315" t="str">
            <v>FRY'S ELECTRONICS</v>
          </cell>
          <cell r="Q2315" t="str">
            <v>ADO4800IAA5DO</v>
          </cell>
          <cell r="AD2315" t="str">
            <v>CMR</v>
          </cell>
          <cell r="AN2315">
            <v>0</v>
          </cell>
          <cell r="AP2315">
            <v>7</v>
          </cell>
        </row>
        <row r="2316">
          <cell r="O2316" t="str">
            <v>FRY'S ELECTRONICS</v>
          </cell>
          <cell r="Q2316" t="str">
            <v>ADO4800IAA5DO</v>
          </cell>
          <cell r="AD2316" t="str">
            <v>CMR</v>
          </cell>
          <cell r="AN2316">
            <v>0</v>
          </cell>
          <cell r="AP2316">
            <v>7</v>
          </cell>
        </row>
        <row r="2317">
          <cell r="O2317" t="str">
            <v>FRY'S ELECTRONICS</v>
          </cell>
          <cell r="Q2317" t="str">
            <v>ADO4800IAA5DO</v>
          </cell>
          <cell r="AD2317" t="str">
            <v>CMR</v>
          </cell>
          <cell r="AN2317">
            <v>0</v>
          </cell>
          <cell r="AP2317">
            <v>7</v>
          </cell>
        </row>
        <row r="2318">
          <cell r="O2318" t="str">
            <v>FRY'S ELECTRONICS</v>
          </cell>
          <cell r="Q2318" t="str">
            <v>ADO4800IAA5DO</v>
          </cell>
          <cell r="AD2318" t="str">
            <v>CMR</v>
          </cell>
          <cell r="AN2318">
            <v>0</v>
          </cell>
          <cell r="AP2318">
            <v>7</v>
          </cell>
        </row>
        <row r="2319">
          <cell r="O2319" t="str">
            <v>FRY'S ELECTRONICS</v>
          </cell>
          <cell r="Q2319" t="str">
            <v>ADO4800IAA5DO</v>
          </cell>
          <cell r="AD2319" t="str">
            <v>CMR</v>
          </cell>
          <cell r="AN2319">
            <v>0</v>
          </cell>
          <cell r="AP2319">
            <v>7</v>
          </cell>
        </row>
        <row r="2320">
          <cell r="O2320" t="str">
            <v>FRY'S ELECTRONICS</v>
          </cell>
          <cell r="Q2320" t="str">
            <v>ADO4800IAA5DO</v>
          </cell>
          <cell r="AD2320" t="str">
            <v>CMR</v>
          </cell>
          <cell r="AN2320">
            <v>0</v>
          </cell>
          <cell r="AP2320">
            <v>7</v>
          </cell>
        </row>
        <row r="2321">
          <cell r="O2321" t="str">
            <v>FRY'S ELECTRONICS</v>
          </cell>
          <cell r="Q2321" t="str">
            <v>ADO4800IAA5DO</v>
          </cell>
          <cell r="AD2321" t="str">
            <v>CMR</v>
          </cell>
          <cell r="AN2321">
            <v>0</v>
          </cell>
          <cell r="AP2321">
            <v>7</v>
          </cell>
        </row>
        <row r="2322">
          <cell r="O2322" t="str">
            <v>FRY'S ELECTRONICS</v>
          </cell>
          <cell r="Q2322" t="str">
            <v>ADO4800IAA5DO</v>
          </cell>
          <cell r="AD2322" t="str">
            <v>CMR</v>
          </cell>
          <cell r="AN2322">
            <v>0</v>
          </cell>
          <cell r="AP2322">
            <v>7</v>
          </cell>
        </row>
        <row r="2323">
          <cell r="O2323" t="str">
            <v>FRY'S ELECTRONICS</v>
          </cell>
          <cell r="Q2323" t="str">
            <v>ADO4800IAA5DO</v>
          </cell>
          <cell r="AD2323" t="str">
            <v>CMR</v>
          </cell>
          <cell r="AN2323">
            <v>0</v>
          </cell>
          <cell r="AP2323">
            <v>7</v>
          </cell>
        </row>
        <row r="2324">
          <cell r="O2324" t="str">
            <v>FRY'S ELECTRONICS</v>
          </cell>
          <cell r="Q2324" t="str">
            <v>ADO4800IAA5DO</v>
          </cell>
          <cell r="AD2324" t="str">
            <v>CMR</v>
          </cell>
          <cell r="AN2324">
            <v>0</v>
          </cell>
          <cell r="AP2324">
            <v>7</v>
          </cell>
        </row>
        <row r="2325">
          <cell r="O2325" t="str">
            <v>FRY'S ELECTRONICS</v>
          </cell>
          <cell r="Q2325" t="str">
            <v>ADO4800IAA5DO</v>
          </cell>
          <cell r="AD2325" t="str">
            <v>CMR</v>
          </cell>
          <cell r="AN2325">
            <v>0</v>
          </cell>
          <cell r="AP2325">
            <v>7</v>
          </cell>
        </row>
        <row r="2326">
          <cell r="O2326" t="str">
            <v>FRY'S ELECTRONICS</v>
          </cell>
          <cell r="Q2326" t="str">
            <v>ADO4800IAA5DO</v>
          </cell>
          <cell r="AD2326" t="str">
            <v>CMR</v>
          </cell>
          <cell r="AN2326">
            <v>0</v>
          </cell>
          <cell r="AP2326">
            <v>7</v>
          </cell>
        </row>
        <row r="2327">
          <cell r="O2327" t="str">
            <v>FRY'S ELECTRONICS</v>
          </cell>
          <cell r="Q2327" t="str">
            <v>ADO4800IAA5DO</v>
          </cell>
          <cell r="AD2327" t="str">
            <v>CMR</v>
          </cell>
          <cell r="AN2327">
            <v>0</v>
          </cell>
          <cell r="AP2327">
            <v>7</v>
          </cell>
        </row>
        <row r="2328">
          <cell r="O2328" t="str">
            <v>FRY'S ELECTRONICS</v>
          </cell>
          <cell r="Q2328" t="str">
            <v>ADO4800IAA5DO</v>
          </cell>
          <cell r="AD2328" t="str">
            <v>CMR</v>
          </cell>
          <cell r="AN2328">
            <v>0</v>
          </cell>
          <cell r="AP2328">
            <v>7</v>
          </cell>
        </row>
        <row r="2329">
          <cell r="O2329" t="str">
            <v>FRY'S ELECTRONICS</v>
          </cell>
          <cell r="Q2329" t="str">
            <v>ADO4800IAA5DO</v>
          </cell>
          <cell r="AD2329" t="str">
            <v>CMR</v>
          </cell>
          <cell r="AN2329">
            <v>0</v>
          </cell>
          <cell r="AP2329">
            <v>7</v>
          </cell>
        </row>
        <row r="2330">
          <cell r="O2330" t="str">
            <v>FRY'S ELECTRONICS</v>
          </cell>
          <cell r="Q2330" t="str">
            <v>ADO4800IAA5DO</v>
          </cell>
          <cell r="AD2330" t="str">
            <v>CMR</v>
          </cell>
          <cell r="AN2330">
            <v>0</v>
          </cell>
          <cell r="AP2330">
            <v>7</v>
          </cell>
        </row>
        <row r="2331">
          <cell r="O2331" t="str">
            <v>FRY'S ELECTRONICS</v>
          </cell>
          <cell r="Q2331" t="str">
            <v>ADO4800IAA5DO</v>
          </cell>
          <cell r="AD2331" t="str">
            <v>CMR</v>
          </cell>
          <cell r="AN2331">
            <v>0</v>
          </cell>
          <cell r="AP2331">
            <v>7</v>
          </cell>
        </row>
        <row r="2332">
          <cell r="O2332" t="str">
            <v>FRY'S ELECTRONICS</v>
          </cell>
          <cell r="Q2332" t="str">
            <v>ADO4800IAA5DO</v>
          </cell>
          <cell r="AD2332" t="str">
            <v>CMR</v>
          </cell>
          <cell r="AN2332">
            <v>0</v>
          </cell>
          <cell r="AP2332">
            <v>7</v>
          </cell>
        </row>
        <row r="2333">
          <cell r="O2333" t="str">
            <v>FRY'S ELECTRONICS</v>
          </cell>
          <cell r="Q2333" t="str">
            <v>ADO4800IAA5DO</v>
          </cell>
          <cell r="AD2333" t="str">
            <v>CMR</v>
          </cell>
          <cell r="AN2333">
            <v>0</v>
          </cell>
          <cell r="AP2333">
            <v>7</v>
          </cell>
        </row>
        <row r="2334">
          <cell r="O2334" t="str">
            <v>FRY'S ELECTRONICS</v>
          </cell>
          <cell r="Q2334" t="str">
            <v>ADO4800IAA5DO</v>
          </cell>
          <cell r="AD2334" t="str">
            <v>CMR</v>
          </cell>
          <cell r="AN2334">
            <v>0</v>
          </cell>
          <cell r="AP2334">
            <v>7</v>
          </cell>
        </row>
        <row r="2335">
          <cell r="O2335" t="str">
            <v>FRY'S ELECTRONICS</v>
          </cell>
          <cell r="Q2335" t="str">
            <v>ADO4800IAA5DO</v>
          </cell>
          <cell r="AD2335" t="str">
            <v>CMR</v>
          </cell>
          <cell r="AN2335">
            <v>0</v>
          </cell>
          <cell r="AP2335">
            <v>7</v>
          </cell>
        </row>
        <row r="2336">
          <cell r="O2336" t="str">
            <v>FRY'S ELECTRONICS</v>
          </cell>
          <cell r="Q2336" t="str">
            <v>ADO4800IAA5DO</v>
          </cell>
          <cell r="AD2336" t="str">
            <v>CMR</v>
          </cell>
          <cell r="AN2336">
            <v>0</v>
          </cell>
          <cell r="AP2336">
            <v>7</v>
          </cell>
        </row>
        <row r="2337">
          <cell r="O2337" t="str">
            <v>FRY'S ELECTRONICS</v>
          </cell>
          <cell r="Q2337" t="str">
            <v>ADO4800IAA5DO</v>
          </cell>
          <cell r="AD2337" t="str">
            <v>CMR</v>
          </cell>
          <cell r="AN2337">
            <v>0</v>
          </cell>
          <cell r="AP2337">
            <v>7</v>
          </cell>
        </row>
        <row r="2338">
          <cell r="O2338" t="str">
            <v>FRY'S ELECTRONICS</v>
          </cell>
          <cell r="Q2338" t="str">
            <v>ADO4800IAA5DO</v>
          </cell>
          <cell r="AD2338" t="str">
            <v>CMR</v>
          </cell>
          <cell r="AN2338">
            <v>0</v>
          </cell>
          <cell r="AP2338">
            <v>7</v>
          </cell>
        </row>
        <row r="2339">
          <cell r="O2339" t="str">
            <v>FRY'S ELECTRONICS</v>
          </cell>
          <cell r="Q2339" t="str">
            <v>ADO4800IAA5DO</v>
          </cell>
          <cell r="AD2339" t="str">
            <v>CMR</v>
          </cell>
          <cell r="AN2339">
            <v>0</v>
          </cell>
          <cell r="AP2339">
            <v>7</v>
          </cell>
        </row>
        <row r="2340">
          <cell r="O2340" t="str">
            <v>FRY'S ELECTRONICS</v>
          </cell>
          <cell r="Q2340" t="str">
            <v>ADO4800IAA5DO</v>
          </cell>
          <cell r="AD2340" t="str">
            <v>CMR</v>
          </cell>
          <cell r="AN2340">
            <v>0</v>
          </cell>
          <cell r="AP2340">
            <v>7</v>
          </cell>
        </row>
        <row r="2341">
          <cell r="O2341" t="str">
            <v>FRY'S ELECTRONICS</v>
          </cell>
          <cell r="Q2341" t="str">
            <v>ADO4800IAA5DO</v>
          </cell>
          <cell r="AD2341" t="str">
            <v>CMR</v>
          </cell>
          <cell r="AN2341">
            <v>0</v>
          </cell>
          <cell r="AP2341">
            <v>7</v>
          </cell>
        </row>
        <row r="2342">
          <cell r="O2342" t="str">
            <v>FRY'S ELECTRONICS</v>
          </cell>
          <cell r="Q2342" t="str">
            <v>ADO4800IAA5DO</v>
          </cell>
          <cell r="AD2342" t="str">
            <v>CMR</v>
          </cell>
          <cell r="AN2342">
            <v>0</v>
          </cell>
          <cell r="AP2342">
            <v>7</v>
          </cell>
        </row>
        <row r="2343">
          <cell r="O2343" t="str">
            <v>FRY'S ELECTRONICS</v>
          </cell>
          <cell r="Q2343" t="str">
            <v>ADO4800IAA5DO</v>
          </cell>
          <cell r="AD2343" t="str">
            <v>CMR</v>
          </cell>
          <cell r="AN2343">
            <v>0</v>
          </cell>
          <cell r="AP2343">
            <v>7</v>
          </cell>
        </row>
        <row r="2344">
          <cell r="O2344" t="str">
            <v>FRY'S ELECTRONICS</v>
          </cell>
          <cell r="Q2344" t="str">
            <v>ADO4800IAA5DO</v>
          </cell>
          <cell r="AD2344" t="str">
            <v>CMR</v>
          </cell>
          <cell r="AN2344">
            <v>0</v>
          </cell>
          <cell r="AP2344">
            <v>7</v>
          </cell>
        </row>
        <row r="2345">
          <cell r="O2345" t="str">
            <v>FRY'S ELECTRONICS</v>
          </cell>
          <cell r="Q2345" t="str">
            <v>ADO4800IAA5DO</v>
          </cell>
          <cell r="AD2345" t="str">
            <v>CMR</v>
          </cell>
          <cell r="AN2345">
            <v>0</v>
          </cell>
          <cell r="AP2345">
            <v>7</v>
          </cell>
        </row>
        <row r="2346">
          <cell r="O2346" t="str">
            <v>FRY'S ELECTRONICS</v>
          </cell>
          <cell r="Q2346" t="str">
            <v>ADO4800IAA5DO</v>
          </cell>
          <cell r="AD2346" t="str">
            <v>CMR</v>
          </cell>
          <cell r="AN2346">
            <v>0</v>
          </cell>
          <cell r="AP2346">
            <v>7</v>
          </cell>
        </row>
        <row r="2347">
          <cell r="O2347" t="str">
            <v>FRY'S ELECTRONICS</v>
          </cell>
          <cell r="Q2347" t="str">
            <v>ADO4800IAA5DO</v>
          </cell>
          <cell r="AD2347" t="str">
            <v>CMR</v>
          </cell>
          <cell r="AN2347">
            <v>0</v>
          </cell>
          <cell r="AP2347">
            <v>7</v>
          </cell>
        </row>
        <row r="2348">
          <cell r="O2348" t="str">
            <v>FRY'S ELECTRONICS</v>
          </cell>
          <cell r="Q2348" t="str">
            <v>ADO4800IAA5DO</v>
          </cell>
          <cell r="AD2348" t="str">
            <v>CMR</v>
          </cell>
          <cell r="AN2348">
            <v>0</v>
          </cell>
          <cell r="AP2348">
            <v>7</v>
          </cell>
        </row>
        <row r="2349">
          <cell r="O2349" t="str">
            <v>FRY'S ELECTRONICS</v>
          </cell>
          <cell r="Q2349" t="str">
            <v>ADO4800IAA5DO</v>
          </cell>
          <cell r="AD2349" t="str">
            <v>CMR</v>
          </cell>
          <cell r="AN2349">
            <v>0</v>
          </cell>
          <cell r="AP2349">
            <v>7</v>
          </cell>
        </row>
        <row r="2350">
          <cell r="O2350" t="str">
            <v>FRY'S ELECTRONICS</v>
          </cell>
          <cell r="Q2350" t="str">
            <v>ADO4800IAA5DO</v>
          </cell>
          <cell r="AD2350" t="str">
            <v>CMR</v>
          </cell>
          <cell r="AN2350">
            <v>0</v>
          </cell>
          <cell r="AP2350">
            <v>7</v>
          </cell>
        </row>
        <row r="2351">
          <cell r="O2351" t="str">
            <v>FRY'S ELECTRONICS</v>
          </cell>
          <cell r="Q2351" t="str">
            <v>ADO4800IAA5DO</v>
          </cell>
          <cell r="AD2351" t="str">
            <v>CMR</v>
          </cell>
          <cell r="AN2351">
            <v>0</v>
          </cell>
          <cell r="AP2351">
            <v>7</v>
          </cell>
        </row>
        <row r="2352">
          <cell r="O2352" t="str">
            <v>FRY'S ELECTRONICS</v>
          </cell>
          <cell r="Q2352" t="str">
            <v>ADO4800IAA5DO</v>
          </cell>
          <cell r="AD2352" t="str">
            <v>CMR</v>
          </cell>
          <cell r="AN2352">
            <v>0</v>
          </cell>
          <cell r="AP2352">
            <v>7</v>
          </cell>
        </row>
        <row r="2353">
          <cell r="O2353" t="str">
            <v>FRY'S ELECTRONICS</v>
          </cell>
          <cell r="Q2353" t="str">
            <v>ADO4800IAA5DO</v>
          </cell>
          <cell r="AD2353" t="str">
            <v>CMR</v>
          </cell>
          <cell r="AN2353">
            <v>0</v>
          </cell>
          <cell r="AP2353">
            <v>7</v>
          </cell>
        </row>
        <row r="2354">
          <cell r="O2354" t="str">
            <v>FRY'S ELECTRONICS</v>
          </cell>
          <cell r="Q2354" t="str">
            <v>ADO4800IAA5DO</v>
          </cell>
          <cell r="AD2354" t="str">
            <v>CMR</v>
          </cell>
          <cell r="AN2354">
            <v>0</v>
          </cell>
          <cell r="AP2354">
            <v>7</v>
          </cell>
        </row>
        <row r="2355">
          <cell r="O2355" t="str">
            <v>FRY'S ELECTRONICS</v>
          </cell>
          <cell r="Q2355" t="str">
            <v>ADO4800IAA5DO</v>
          </cell>
          <cell r="AD2355" t="str">
            <v>CMR</v>
          </cell>
          <cell r="AN2355">
            <v>0</v>
          </cell>
          <cell r="AP2355">
            <v>7</v>
          </cell>
        </row>
        <row r="2356">
          <cell r="O2356" t="str">
            <v>FRY'S ELECTRONICS</v>
          </cell>
          <cell r="Q2356" t="str">
            <v>ADO4800IAA5DO</v>
          </cell>
          <cell r="AD2356" t="str">
            <v>CMR</v>
          </cell>
          <cell r="AN2356">
            <v>0</v>
          </cell>
          <cell r="AP2356">
            <v>7</v>
          </cell>
        </row>
        <row r="2357">
          <cell r="O2357" t="str">
            <v>FRY'S ELECTRONICS</v>
          </cell>
          <cell r="Q2357" t="str">
            <v>ADO4800IAA5DO</v>
          </cell>
          <cell r="AD2357" t="str">
            <v>CMR</v>
          </cell>
          <cell r="AN2357">
            <v>0</v>
          </cell>
          <cell r="AP2357">
            <v>7</v>
          </cell>
        </row>
        <row r="2358">
          <cell r="O2358" t="str">
            <v>FRY'S ELECTRONICS</v>
          </cell>
          <cell r="Q2358" t="str">
            <v>ADO4800IAA5DO</v>
          </cell>
          <cell r="AD2358" t="str">
            <v>CMR</v>
          </cell>
          <cell r="AN2358">
            <v>0</v>
          </cell>
          <cell r="AP2358">
            <v>7</v>
          </cell>
        </row>
        <row r="2359">
          <cell r="O2359" t="str">
            <v>FRY'S ELECTRONICS</v>
          </cell>
          <cell r="Q2359" t="str">
            <v>ADO4800IAA5DO</v>
          </cell>
          <cell r="AD2359" t="str">
            <v>CMR</v>
          </cell>
          <cell r="AN2359">
            <v>0</v>
          </cell>
          <cell r="AP2359">
            <v>7</v>
          </cell>
        </row>
        <row r="2360">
          <cell r="O2360" t="str">
            <v>FRY'S ELECTRONICS</v>
          </cell>
          <cell r="Q2360" t="str">
            <v>ADO4800IAA5DO</v>
          </cell>
          <cell r="AD2360" t="str">
            <v>CMR</v>
          </cell>
          <cell r="AN2360">
            <v>0</v>
          </cell>
          <cell r="AP2360">
            <v>7</v>
          </cell>
        </row>
        <row r="2361">
          <cell r="O2361" t="str">
            <v>FRY'S ELECTRONICS</v>
          </cell>
          <cell r="Q2361" t="str">
            <v>ADO4800IAA5DO</v>
          </cell>
          <cell r="AD2361" t="str">
            <v>CMR</v>
          </cell>
          <cell r="AN2361">
            <v>0</v>
          </cell>
          <cell r="AP2361">
            <v>7</v>
          </cell>
        </row>
        <row r="2362">
          <cell r="O2362" t="str">
            <v>FRY'S ELECTRONICS</v>
          </cell>
          <cell r="Q2362" t="str">
            <v>ADO4800IAA5DO</v>
          </cell>
          <cell r="AD2362" t="str">
            <v>CMR</v>
          </cell>
          <cell r="AN2362">
            <v>0</v>
          </cell>
          <cell r="AP2362">
            <v>7</v>
          </cell>
        </row>
        <row r="2363">
          <cell r="O2363" t="str">
            <v>FRY'S ELECTRONICS</v>
          </cell>
          <cell r="Q2363" t="str">
            <v>ADO4800IAA5DO</v>
          </cell>
          <cell r="AD2363" t="str">
            <v>CMR</v>
          </cell>
          <cell r="AN2363">
            <v>0</v>
          </cell>
          <cell r="AP2363">
            <v>7</v>
          </cell>
        </row>
        <row r="2364">
          <cell r="O2364" t="str">
            <v>FRY'S ELECTRONICS</v>
          </cell>
          <cell r="Q2364" t="str">
            <v>ADO4800IAA5DO</v>
          </cell>
          <cell r="AD2364" t="str">
            <v>CMR</v>
          </cell>
          <cell r="AN2364">
            <v>0</v>
          </cell>
          <cell r="AP2364">
            <v>7</v>
          </cell>
        </row>
        <row r="2365">
          <cell r="O2365" t="str">
            <v>FRY'S ELECTRONICS</v>
          </cell>
          <cell r="Q2365" t="str">
            <v>ADO4800IAA5DO</v>
          </cell>
          <cell r="AD2365" t="str">
            <v>CMR</v>
          </cell>
          <cell r="AN2365">
            <v>0</v>
          </cell>
          <cell r="AP2365">
            <v>7</v>
          </cell>
        </row>
        <row r="2366">
          <cell r="O2366" t="str">
            <v>FRY'S ELECTRONICS</v>
          </cell>
          <cell r="Q2366" t="str">
            <v>ADO4800IAA5DO</v>
          </cell>
          <cell r="AD2366" t="str">
            <v>CMR</v>
          </cell>
          <cell r="AN2366">
            <v>0</v>
          </cell>
          <cell r="AP2366">
            <v>7</v>
          </cell>
        </row>
        <row r="2367">
          <cell r="O2367" t="str">
            <v>FRY'S ELECTRONICS</v>
          </cell>
          <cell r="Q2367" t="str">
            <v>ADO4800IAA5DO</v>
          </cell>
          <cell r="AD2367" t="str">
            <v>CMR</v>
          </cell>
          <cell r="AN2367">
            <v>0</v>
          </cell>
          <cell r="AP2367">
            <v>7</v>
          </cell>
        </row>
        <row r="2368">
          <cell r="O2368" t="str">
            <v>FRY'S ELECTRONICS</v>
          </cell>
          <cell r="Q2368" t="str">
            <v>ADO4800IAA5DO</v>
          </cell>
          <cell r="AD2368" t="str">
            <v>CMR</v>
          </cell>
          <cell r="AN2368">
            <v>0</v>
          </cell>
          <cell r="AP2368">
            <v>7</v>
          </cell>
        </row>
        <row r="2369">
          <cell r="O2369" t="str">
            <v>FRY'S ELECTRONICS</v>
          </cell>
          <cell r="Q2369" t="str">
            <v>ADO4800IAA5DO</v>
          </cell>
          <cell r="AD2369" t="str">
            <v>CMR</v>
          </cell>
          <cell r="AN2369">
            <v>0</v>
          </cell>
          <cell r="AP2369">
            <v>7</v>
          </cell>
        </row>
        <row r="2370">
          <cell r="O2370" t="str">
            <v>FRY'S ELECTRONICS</v>
          </cell>
          <cell r="Q2370" t="str">
            <v>ADO4800IAA5DO</v>
          </cell>
          <cell r="AD2370" t="str">
            <v>CMR</v>
          </cell>
          <cell r="AN2370">
            <v>0</v>
          </cell>
          <cell r="AP2370">
            <v>7</v>
          </cell>
        </row>
        <row r="2371">
          <cell r="O2371" t="str">
            <v>FRY'S ELECTRONICS</v>
          </cell>
          <cell r="Q2371" t="str">
            <v>ADO4800IAA5DO</v>
          </cell>
          <cell r="AD2371" t="str">
            <v>CMR</v>
          </cell>
          <cell r="AN2371">
            <v>0</v>
          </cell>
          <cell r="AP2371">
            <v>7</v>
          </cell>
        </row>
        <row r="2372">
          <cell r="O2372" t="str">
            <v>FRY'S ELECTRONICS</v>
          </cell>
          <cell r="Q2372" t="str">
            <v>ADO4800IAA5DO</v>
          </cell>
          <cell r="AD2372" t="str">
            <v>CMR</v>
          </cell>
          <cell r="AN2372">
            <v>0</v>
          </cell>
          <cell r="AP2372">
            <v>7</v>
          </cell>
        </row>
        <row r="2373">
          <cell r="O2373" t="str">
            <v>FRY'S ELECTRONICS</v>
          </cell>
          <cell r="Q2373" t="str">
            <v>ADO4800IAA5DO</v>
          </cell>
          <cell r="AD2373" t="str">
            <v>CMR</v>
          </cell>
          <cell r="AN2373">
            <v>0</v>
          </cell>
          <cell r="AP2373">
            <v>7</v>
          </cell>
        </row>
        <row r="2374">
          <cell r="O2374" t="str">
            <v>FRY'S ELECTRONICS</v>
          </cell>
          <cell r="Q2374" t="str">
            <v>ADO4800IAA5DO</v>
          </cell>
          <cell r="AD2374" t="str">
            <v>CMR</v>
          </cell>
          <cell r="AN2374">
            <v>0</v>
          </cell>
          <cell r="AP2374">
            <v>7</v>
          </cell>
        </row>
        <row r="2375">
          <cell r="O2375" t="str">
            <v>FRY'S ELECTRONICS</v>
          </cell>
          <cell r="Q2375" t="str">
            <v>ADO4800IAA5DO</v>
          </cell>
          <cell r="AD2375" t="str">
            <v>CMR</v>
          </cell>
          <cell r="AN2375">
            <v>0</v>
          </cell>
          <cell r="AP2375">
            <v>7</v>
          </cell>
        </row>
        <row r="2376">
          <cell r="O2376" t="str">
            <v>FRY'S ELECTRONICS</v>
          </cell>
          <cell r="Q2376" t="str">
            <v>ADO4800IAA5DO</v>
          </cell>
          <cell r="AD2376" t="str">
            <v>CMR</v>
          </cell>
          <cell r="AN2376">
            <v>0</v>
          </cell>
          <cell r="AP2376">
            <v>7</v>
          </cell>
        </row>
        <row r="2377">
          <cell r="O2377" t="str">
            <v>FRY'S ELECTRONICS</v>
          </cell>
          <cell r="Q2377" t="str">
            <v>ADO4800IAA5DO</v>
          </cell>
          <cell r="AD2377" t="str">
            <v>CMR</v>
          </cell>
          <cell r="AN2377">
            <v>0</v>
          </cell>
          <cell r="AP2377">
            <v>7</v>
          </cell>
        </row>
        <row r="2378">
          <cell r="O2378" t="str">
            <v>FRY'S ELECTRONICS</v>
          </cell>
          <cell r="Q2378" t="str">
            <v>ADO4800IAA5DO</v>
          </cell>
          <cell r="AD2378" t="str">
            <v>CMR</v>
          </cell>
          <cell r="AN2378">
            <v>0</v>
          </cell>
          <cell r="AP2378">
            <v>7</v>
          </cell>
        </row>
        <row r="2379">
          <cell r="O2379" t="str">
            <v>FRY'S ELECTRONICS</v>
          </cell>
          <cell r="Q2379" t="str">
            <v>ADO4800IAA5DO</v>
          </cell>
          <cell r="AD2379" t="str">
            <v>CMR</v>
          </cell>
          <cell r="AN2379">
            <v>0</v>
          </cell>
          <cell r="AP2379">
            <v>7</v>
          </cell>
        </row>
        <row r="2380">
          <cell r="O2380" t="str">
            <v>FRY'S ELECTRONICS</v>
          </cell>
          <cell r="Q2380" t="str">
            <v>ADO4800IAA5DO</v>
          </cell>
          <cell r="AD2380" t="str">
            <v>CMR</v>
          </cell>
          <cell r="AN2380">
            <v>0</v>
          </cell>
          <cell r="AP2380">
            <v>7</v>
          </cell>
        </row>
        <row r="2381">
          <cell r="O2381" t="str">
            <v>FRY'S ELECTRONICS</v>
          </cell>
          <cell r="Q2381" t="str">
            <v>ADO4800IAA5DO</v>
          </cell>
          <cell r="AD2381" t="str">
            <v>CMR</v>
          </cell>
          <cell r="AN2381">
            <v>0</v>
          </cell>
          <cell r="AP2381">
            <v>7</v>
          </cell>
        </row>
        <row r="2382">
          <cell r="O2382" t="str">
            <v>FRY'S ELECTRONICS</v>
          </cell>
          <cell r="Q2382" t="str">
            <v>ADO4800IAA5DO</v>
          </cell>
          <cell r="AD2382" t="str">
            <v>CMR</v>
          </cell>
          <cell r="AN2382">
            <v>0</v>
          </cell>
          <cell r="AP2382">
            <v>7</v>
          </cell>
        </row>
        <row r="2383">
          <cell r="O2383" t="str">
            <v>FRY'S ELECTRONICS</v>
          </cell>
          <cell r="Q2383" t="str">
            <v>ADO4800IAA5DO</v>
          </cell>
          <cell r="AD2383" t="str">
            <v>CMR</v>
          </cell>
          <cell r="AN2383">
            <v>0</v>
          </cell>
          <cell r="AP2383">
            <v>7</v>
          </cell>
        </row>
        <row r="2384">
          <cell r="O2384" t="str">
            <v>FRY'S ELECTRONICS</v>
          </cell>
          <cell r="Q2384" t="str">
            <v>ADO4800IAA5DO</v>
          </cell>
          <cell r="AD2384" t="str">
            <v>CMR</v>
          </cell>
          <cell r="AN2384">
            <v>0</v>
          </cell>
          <cell r="AP2384">
            <v>7</v>
          </cell>
        </row>
        <row r="2385">
          <cell r="O2385" t="str">
            <v>FRY'S ELECTRONICS</v>
          </cell>
          <cell r="Q2385" t="str">
            <v>ADO4800IAA5DO</v>
          </cell>
          <cell r="AD2385" t="str">
            <v>CMR</v>
          </cell>
          <cell r="AN2385">
            <v>0</v>
          </cell>
          <cell r="AP2385">
            <v>7</v>
          </cell>
        </row>
        <row r="2386">
          <cell r="O2386" t="str">
            <v>FRY'S ELECTRONICS</v>
          </cell>
          <cell r="Q2386" t="str">
            <v>ADO4800IAA5DO</v>
          </cell>
          <cell r="AD2386" t="str">
            <v>CMR</v>
          </cell>
          <cell r="AN2386">
            <v>0</v>
          </cell>
          <cell r="AP2386">
            <v>7</v>
          </cell>
        </row>
        <row r="2387">
          <cell r="O2387" t="str">
            <v>FRY'S ELECTRONICS</v>
          </cell>
          <cell r="Q2387" t="str">
            <v>ADO4800IAA5DO</v>
          </cell>
          <cell r="AD2387" t="str">
            <v>CMR</v>
          </cell>
          <cell r="AN2387">
            <v>0</v>
          </cell>
          <cell r="AP2387">
            <v>7</v>
          </cell>
        </row>
        <row r="2388">
          <cell r="O2388" t="str">
            <v>FRY'S ELECTRONICS</v>
          </cell>
          <cell r="Q2388" t="str">
            <v>ADO4800IAA5DO</v>
          </cell>
          <cell r="AD2388" t="str">
            <v>CMR</v>
          </cell>
          <cell r="AN2388">
            <v>0</v>
          </cell>
          <cell r="AP2388">
            <v>7</v>
          </cell>
        </row>
        <row r="2389">
          <cell r="O2389" t="str">
            <v>FRY'S ELECTRONICS</v>
          </cell>
          <cell r="Q2389" t="str">
            <v>ADO4800IAA5DO</v>
          </cell>
          <cell r="AD2389" t="str">
            <v>CMR</v>
          </cell>
          <cell r="AN2389">
            <v>0</v>
          </cell>
          <cell r="AP2389">
            <v>7</v>
          </cell>
        </row>
        <row r="2390">
          <cell r="O2390" t="str">
            <v>FRY'S ELECTRONICS</v>
          </cell>
          <cell r="Q2390" t="str">
            <v>ADO4800IAA5DO</v>
          </cell>
          <cell r="AD2390" t="str">
            <v>CMR</v>
          </cell>
          <cell r="AN2390">
            <v>0</v>
          </cell>
          <cell r="AP2390">
            <v>7</v>
          </cell>
        </row>
        <row r="2391">
          <cell r="O2391" t="str">
            <v>FRY'S ELECTRONICS</v>
          </cell>
          <cell r="Q2391" t="str">
            <v>ADO4800IAA5DO</v>
          </cell>
          <cell r="AD2391" t="str">
            <v>CMR</v>
          </cell>
          <cell r="AN2391">
            <v>0</v>
          </cell>
          <cell r="AP2391">
            <v>7</v>
          </cell>
        </row>
        <row r="2392">
          <cell r="O2392" t="str">
            <v>FRY'S ELECTRONICS</v>
          </cell>
          <cell r="Q2392" t="str">
            <v>ADO4800IAA5DO</v>
          </cell>
          <cell r="AD2392" t="str">
            <v>CMR</v>
          </cell>
          <cell r="AN2392">
            <v>0</v>
          </cell>
          <cell r="AP2392">
            <v>7</v>
          </cell>
        </row>
        <row r="2393">
          <cell r="O2393" t="str">
            <v>FRY'S ELECTRONICS</v>
          </cell>
          <cell r="Q2393" t="str">
            <v>ADO4800IAA5DO</v>
          </cell>
          <cell r="AD2393" t="str">
            <v>CMR</v>
          </cell>
          <cell r="AN2393">
            <v>0</v>
          </cell>
          <cell r="AP2393">
            <v>7</v>
          </cell>
        </row>
        <row r="2394">
          <cell r="O2394" t="str">
            <v>FRY'S ELECTRONICS</v>
          </cell>
          <cell r="Q2394" t="str">
            <v>ADO4800IAA5DO</v>
          </cell>
          <cell r="AD2394" t="str">
            <v>CMR</v>
          </cell>
          <cell r="AN2394">
            <v>0</v>
          </cell>
          <cell r="AP2394">
            <v>7</v>
          </cell>
        </row>
        <row r="2395">
          <cell r="O2395" t="str">
            <v>FRY'S ELECTRONICS</v>
          </cell>
          <cell r="Q2395" t="str">
            <v>ADO4800IAA5DO</v>
          </cell>
          <cell r="AD2395" t="str">
            <v>CMR</v>
          </cell>
          <cell r="AN2395">
            <v>0</v>
          </cell>
          <cell r="AP2395">
            <v>7</v>
          </cell>
        </row>
        <row r="2396">
          <cell r="O2396" t="str">
            <v>FRY'S ELECTRONICS</v>
          </cell>
          <cell r="Q2396" t="str">
            <v>ADO4800IAA5DO</v>
          </cell>
          <cell r="AD2396" t="str">
            <v>CMR</v>
          </cell>
          <cell r="AN2396">
            <v>0</v>
          </cell>
          <cell r="AP2396">
            <v>7</v>
          </cell>
        </row>
        <row r="2397">
          <cell r="O2397" t="str">
            <v>FRY'S ELECTRONICS</v>
          </cell>
          <cell r="Q2397" t="str">
            <v>ADO4800IAA5DO</v>
          </cell>
          <cell r="AD2397" t="str">
            <v>CMR</v>
          </cell>
          <cell r="AN2397">
            <v>0</v>
          </cell>
          <cell r="AP2397">
            <v>7</v>
          </cell>
        </row>
        <row r="2398">
          <cell r="O2398" t="str">
            <v>FRY'S ELECTRONICS</v>
          </cell>
          <cell r="Q2398" t="str">
            <v>ADO4800IAA5DO</v>
          </cell>
          <cell r="AD2398" t="str">
            <v>CMR</v>
          </cell>
          <cell r="AN2398">
            <v>0</v>
          </cell>
          <cell r="AP2398">
            <v>7</v>
          </cell>
        </row>
        <row r="2399">
          <cell r="O2399" t="str">
            <v>FRY'S ELECTRONICS</v>
          </cell>
          <cell r="Q2399" t="str">
            <v>ADO4800IAA5DO</v>
          </cell>
          <cell r="AD2399" t="str">
            <v>CMR</v>
          </cell>
          <cell r="AN2399">
            <v>0</v>
          </cell>
          <cell r="AP2399">
            <v>7</v>
          </cell>
        </row>
        <row r="2400">
          <cell r="O2400" t="str">
            <v>FRY'S ELECTRONICS</v>
          </cell>
          <cell r="Q2400" t="str">
            <v>ADO4800IAA5DO</v>
          </cell>
          <cell r="AD2400" t="str">
            <v>CMR</v>
          </cell>
          <cell r="AN2400">
            <v>0</v>
          </cell>
          <cell r="AP2400">
            <v>7</v>
          </cell>
        </row>
        <row r="2401">
          <cell r="O2401" t="str">
            <v>FRY'S ELECTRONICS</v>
          </cell>
          <cell r="Q2401" t="str">
            <v>ADO4800IAA5DO</v>
          </cell>
          <cell r="AD2401" t="str">
            <v>CMR</v>
          </cell>
          <cell r="AN2401">
            <v>0</v>
          </cell>
          <cell r="AP2401">
            <v>7</v>
          </cell>
        </row>
        <row r="2402">
          <cell r="O2402" t="str">
            <v>FRY'S ELECTRONICS</v>
          </cell>
          <cell r="Q2402" t="str">
            <v>ADO4800IAA5DO</v>
          </cell>
          <cell r="AD2402" t="str">
            <v>CMR</v>
          </cell>
          <cell r="AN2402">
            <v>0</v>
          </cell>
          <cell r="AP2402">
            <v>7</v>
          </cell>
        </row>
        <row r="2403">
          <cell r="O2403" t="str">
            <v>FRY'S ELECTRONICS</v>
          </cell>
          <cell r="Q2403" t="str">
            <v>ADO4800IAA5DO</v>
          </cell>
          <cell r="AD2403" t="str">
            <v>CMR</v>
          </cell>
          <cell r="AN2403">
            <v>0</v>
          </cell>
          <cell r="AP2403">
            <v>7</v>
          </cell>
        </row>
        <row r="2404">
          <cell r="O2404" t="str">
            <v>FRY'S ELECTRONICS</v>
          </cell>
          <cell r="Q2404" t="str">
            <v>ADO4800IAA5DO</v>
          </cell>
          <cell r="AD2404" t="str">
            <v>CMR</v>
          </cell>
          <cell r="AN2404">
            <v>0</v>
          </cell>
          <cell r="AP2404">
            <v>7</v>
          </cell>
        </row>
        <row r="2405">
          <cell r="O2405" t="str">
            <v>FRY'S ELECTRONICS</v>
          </cell>
          <cell r="Q2405" t="str">
            <v>ADO4800IAA5DO</v>
          </cell>
          <cell r="AD2405" t="str">
            <v>CMR</v>
          </cell>
          <cell r="AN2405">
            <v>0</v>
          </cell>
          <cell r="AP2405">
            <v>7</v>
          </cell>
        </row>
        <row r="2406">
          <cell r="O2406" t="str">
            <v>FRY'S ELECTRONICS</v>
          </cell>
          <cell r="Q2406" t="str">
            <v>ADO4800IAA5DO</v>
          </cell>
          <cell r="AD2406" t="str">
            <v>CMR</v>
          </cell>
          <cell r="AN2406">
            <v>0</v>
          </cell>
          <cell r="AP2406">
            <v>7</v>
          </cell>
        </row>
        <row r="2407">
          <cell r="O2407" t="str">
            <v>FRY'S ELECTRONICS</v>
          </cell>
          <cell r="Q2407" t="str">
            <v>ADO4800IAA5DO</v>
          </cell>
          <cell r="AD2407" t="str">
            <v>CMR</v>
          </cell>
          <cell r="AN2407">
            <v>0</v>
          </cell>
          <cell r="AP2407">
            <v>7</v>
          </cell>
        </row>
        <row r="2408">
          <cell r="O2408" t="str">
            <v>FRY'S ELECTRONICS</v>
          </cell>
          <cell r="Q2408" t="str">
            <v>ADO4800IAA5DO</v>
          </cell>
          <cell r="AD2408" t="str">
            <v>CMR</v>
          </cell>
          <cell r="AN2408">
            <v>0</v>
          </cell>
          <cell r="AP2408">
            <v>7</v>
          </cell>
        </row>
        <row r="2409">
          <cell r="O2409" t="str">
            <v>FRY'S ELECTRONICS</v>
          </cell>
          <cell r="Q2409" t="str">
            <v>ADO4800IAA5DO</v>
          </cell>
          <cell r="AD2409" t="str">
            <v>CMR</v>
          </cell>
          <cell r="AN2409">
            <v>0</v>
          </cell>
          <cell r="AP2409">
            <v>7</v>
          </cell>
        </row>
        <row r="2410">
          <cell r="O2410" t="str">
            <v>FRY'S ELECTRONICS</v>
          </cell>
          <cell r="Q2410" t="str">
            <v>ADO4800IAA5DO</v>
          </cell>
          <cell r="AD2410" t="str">
            <v>CMR</v>
          </cell>
          <cell r="AN2410">
            <v>0</v>
          </cell>
          <cell r="AP2410">
            <v>7</v>
          </cell>
        </row>
        <row r="2411">
          <cell r="O2411" t="str">
            <v>FRY'S ELECTRONICS</v>
          </cell>
          <cell r="Q2411" t="str">
            <v>ADO4800IAA5DO</v>
          </cell>
          <cell r="AD2411" t="str">
            <v>CMR</v>
          </cell>
          <cell r="AN2411">
            <v>0</v>
          </cell>
          <cell r="AP2411">
            <v>7</v>
          </cell>
        </row>
        <row r="2412">
          <cell r="O2412" t="str">
            <v>FRY'S ELECTRONICS</v>
          </cell>
          <cell r="Q2412" t="str">
            <v>ADO4800IAA5DO</v>
          </cell>
          <cell r="AD2412" t="str">
            <v>CMR</v>
          </cell>
          <cell r="AN2412">
            <v>0</v>
          </cell>
          <cell r="AP2412">
            <v>7</v>
          </cell>
        </row>
        <row r="2413">
          <cell r="O2413" t="str">
            <v>FRY'S ELECTRONICS</v>
          </cell>
          <cell r="Q2413" t="str">
            <v>ADO4800IAA5DO</v>
          </cell>
          <cell r="AD2413" t="str">
            <v>CMR</v>
          </cell>
          <cell r="AN2413">
            <v>0</v>
          </cell>
          <cell r="AP2413">
            <v>7</v>
          </cell>
        </row>
        <row r="2414">
          <cell r="O2414" t="str">
            <v>FRY'S ELECTRONICS</v>
          </cell>
          <cell r="Q2414" t="str">
            <v>ADO4800IAA5DO</v>
          </cell>
          <cell r="AD2414" t="str">
            <v>CMR</v>
          </cell>
          <cell r="AN2414">
            <v>0</v>
          </cell>
          <cell r="AP2414">
            <v>7</v>
          </cell>
        </row>
        <row r="2415">
          <cell r="O2415" t="str">
            <v>FRY'S ELECTRONICS</v>
          </cell>
          <cell r="Q2415" t="str">
            <v>ADO4800IAA5DO</v>
          </cell>
          <cell r="AD2415" t="str">
            <v>CMR</v>
          </cell>
          <cell r="AN2415">
            <v>0</v>
          </cell>
          <cell r="AP2415">
            <v>7</v>
          </cell>
        </row>
        <row r="2416">
          <cell r="O2416" t="str">
            <v>FRY'S ELECTRONICS</v>
          </cell>
          <cell r="Q2416" t="str">
            <v>ADO4800IAA5DO</v>
          </cell>
          <cell r="AD2416" t="str">
            <v>CMR</v>
          </cell>
          <cell r="AN2416">
            <v>0</v>
          </cell>
          <cell r="AP2416">
            <v>7</v>
          </cell>
        </row>
        <row r="2417">
          <cell r="O2417" t="str">
            <v>FRY'S ELECTRONICS</v>
          </cell>
          <cell r="Q2417" t="str">
            <v>ADO4800IAA5DO</v>
          </cell>
          <cell r="AD2417" t="str">
            <v>CMR</v>
          </cell>
          <cell r="AN2417">
            <v>0</v>
          </cell>
          <cell r="AP2417">
            <v>7</v>
          </cell>
        </row>
        <row r="2418">
          <cell r="O2418" t="str">
            <v>FRY'S ELECTRONICS</v>
          </cell>
          <cell r="Q2418" t="str">
            <v>ADO4800IAA5DO</v>
          </cell>
          <cell r="AD2418" t="str">
            <v>CMR</v>
          </cell>
          <cell r="AN2418">
            <v>0</v>
          </cell>
          <cell r="AP2418">
            <v>7</v>
          </cell>
        </row>
        <row r="2419">
          <cell r="O2419" t="str">
            <v>FRY'S ELECTRONICS</v>
          </cell>
          <cell r="Q2419" t="str">
            <v>ADO4800IAA5DO</v>
          </cell>
          <cell r="AD2419" t="str">
            <v>CMR</v>
          </cell>
          <cell r="AN2419">
            <v>0</v>
          </cell>
          <cell r="AP2419">
            <v>7</v>
          </cell>
        </row>
        <row r="2420">
          <cell r="O2420" t="str">
            <v>FRY'S ELECTRONICS</v>
          </cell>
          <cell r="Q2420" t="str">
            <v>ADO4800IAA5DO</v>
          </cell>
          <cell r="AD2420" t="str">
            <v>CMR</v>
          </cell>
          <cell r="AN2420">
            <v>0</v>
          </cell>
          <cell r="AP2420">
            <v>7</v>
          </cell>
        </row>
        <row r="2421">
          <cell r="O2421" t="str">
            <v>FRY'S ELECTRONICS</v>
          </cell>
          <cell r="Q2421" t="str">
            <v>ADO4800IAA5DO</v>
          </cell>
          <cell r="AD2421" t="str">
            <v>CMR</v>
          </cell>
          <cell r="AN2421">
            <v>0</v>
          </cell>
          <cell r="AP2421">
            <v>7</v>
          </cell>
        </row>
        <row r="2422">
          <cell r="O2422" t="str">
            <v>FRY'S ELECTRONICS</v>
          </cell>
          <cell r="Q2422" t="str">
            <v>ADO4800IAA5DO</v>
          </cell>
          <cell r="AD2422" t="str">
            <v>CMR</v>
          </cell>
          <cell r="AN2422">
            <v>0</v>
          </cell>
          <cell r="AP2422">
            <v>7</v>
          </cell>
        </row>
        <row r="2423">
          <cell r="O2423" t="str">
            <v>FRY'S ELECTRONICS</v>
          </cell>
          <cell r="Q2423" t="str">
            <v>ADO4800IAA5DO</v>
          </cell>
          <cell r="AD2423" t="str">
            <v>CMR</v>
          </cell>
          <cell r="AN2423">
            <v>0</v>
          </cell>
          <cell r="AP2423">
            <v>7</v>
          </cell>
        </row>
        <row r="2424">
          <cell r="O2424" t="str">
            <v>FRY'S ELECTRONICS</v>
          </cell>
          <cell r="Q2424" t="str">
            <v>ADO4800IAA5DO</v>
          </cell>
          <cell r="AD2424" t="str">
            <v>CMR</v>
          </cell>
          <cell r="AN2424">
            <v>0</v>
          </cell>
          <cell r="AP2424">
            <v>7</v>
          </cell>
        </row>
        <row r="2425">
          <cell r="O2425" t="str">
            <v>FRY'S ELECTRONICS</v>
          </cell>
          <cell r="Q2425" t="str">
            <v>ADO4800IAA5DO</v>
          </cell>
          <cell r="AD2425" t="str">
            <v>CMR</v>
          </cell>
          <cell r="AN2425">
            <v>0</v>
          </cell>
          <cell r="AP2425">
            <v>7</v>
          </cell>
        </row>
        <row r="2426">
          <cell r="O2426" t="str">
            <v>FRY'S ELECTRONICS</v>
          </cell>
          <cell r="Q2426" t="str">
            <v>ADO4800IAA5DO</v>
          </cell>
          <cell r="AD2426" t="str">
            <v>CMR</v>
          </cell>
          <cell r="AN2426">
            <v>0</v>
          </cell>
          <cell r="AP2426">
            <v>7</v>
          </cell>
        </row>
        <row r="2427">
          <cell r="O2427" t="str">
            <v>FRY'S ELECTRONICS</v>
          </cell>
          <cell r="Q2427" t="str">
            <v>ADO4800IAA5DO</v>
          </cell>
          <cell r="AD2427" t="str">
            <v>CMR</v>
          </cell>
          <cell r="AN2427">
            <v>0</v>
          </cell>
          <cell r="AP2427">
            <v>7</v>
          </cell>
        </row>
        <row r="2428">
          <cell r="O2428" t="str">
            <v>FRY'S ELECTRONICS</v>
          </cell>
          <cell r="Q2428" t="str">
            <v>ADO4800IAA5DO</v>
          </cell>
          <cell r="AD2428" t="str">
            <v>CMR</v>
          </cell>
          <cell r="AN2428">
            <v>0</v>
          </cell>
          <cell r="AP2428">
            <v>7</v>
          </cell>
        </row>
        <row r="2429">
          <cell r="O2429" t="str">
            <v>FRY'S ELECTRONICS</v>
          </cell>
          <cell r="Q2429" t="str">
            <v>ADO4800IAA5DO</v>
          </cell>
          <cell r="AD2429" t="str">
            <v>CMR</v>
          </cell>
          <cell r="AN2429">
            <v>0</v>
          </cell>
          <cell r="AP2429">
            <v>7</v>
          </cell>
        </row>
        <row r="2430">
          <cell r="O2430" t="str">
            <v>FRY'S ELECTRONICS</v>
          </cell>
          <cell r="Q2430" t="str">
            <v>ADO4800IAA5DO</v>
          </cell>
          <cell r="AD2430" t="str">
            <v>CMR</v>
          </cell>
          <cell r="AN2430">
            <v>0</v>
          </cell>
          <cell r="AP2430">
            <v>7</v>
          </cell>
        </row>
        <row r="2431">
          <cell r="O2431" t="str">
            <v>FRY'S ELECTRONICS</v>
          </cell>
          <cell r="Q2431" t="str">
            <v>ADO4800IAA5DO</v>
          </cell>
          <cell r="AD2431" t="str">
            <v>CMR</v>
          </cell>
          <cell r="AN2431">
            <v>0</v>
          </cell>
          <cell r="AP2431">
            <v>7</v>
          </cell>
        </row>
        <row r="2432">
          <cell r="O2432" t="str">
            <v>FRY'S ELECTRONICS</v>
          </cell>
          <cell r="Q2432" t="str">
            <v>ADO4800IAA5DO</v>
          </cell>
          <cell r="AD2432" t="str">
            <v>CMR</v>
          </cell>
          <cell r="AN2432">
            <v>0</v>
          </cell>
          <cell r="AP2432">
            <v>7</v>
          </cell>
        </row>
        <row r="2433">
          <cell r="O2433" t="str">
            <v>FRY'S ELECTRONICS</v>
          </cell>
          <cell r="Q2433" t="str">
            <v>ADO4800IAA5DO</v>
          </cell>
          <cell r="AD2433" t="str">
            <v>CMR</v>
          </cell>
          <cell r="AN2433">
            <v>0</v>
          </cell>
          <cell r="AP2433">
            <v>7</v>
          </cell>
        </row>
        <row r="2434">
          <cell r="O2434" t="str">
            <v>FRY'S ELECTRONICS</v>
          </cell>
          <cell r="Q2434" t="str">
            <v>ADO4800IAA5DO</v>
          </cell>
          <cell r="AD2434" t="str">
            <v>CMR</v>
          </cell>
          <cell r="AN2434">
            <v>0</v>
          </cell>
          <cell r="AP2434">
            <v>7</v>
          </cell>
        </row>
        <row r="2435">
          <cell r="O2435" t="str">
            <v>FRY'S ELECTRONICS</v>
          </cell>
          <cell r="Q2435" t="str">
            <v>ADO4800IAA5DO</v>
          </cell>
          <cell r="AD2435" t="str">
            <v>CMR</v>
          </cell>
          <cell r="AN2435">
            <v>0</v>
          </cell>
          <cell r="AP2435">
            <v>7</v>
          </cell>
        </row>
        <row r="2436">
          <cell r="O2436" t="str">
            <v>FRY'S ELECTRONICS</v>
          </cell>
          <cell r="Q2436" t="str">
            <v>ADO4800IAA5DO</v>
          </cell>
          <cell r="AD2436" t="str">
            <v>CMR</v>
          </cell>
          <cell r="AN2436">
            <v>0</v>
          </cell>
          <cell r="AP2436">
            <v>7</v>
          </cell>
        </row>
        <row r="2437">
          <cell r="O2437" t="str">
            <v>FRY'S ELECTRONICS</v>
          </cell>
          <cell r="Q2437" t="str">
            <v>ADO4800IAA5DO</v>
          </cell>
          <cell r="AD2437" t="str">
            <v>CMR</v>
          </cell>
          <cell r="AN2437">
            <v>0</v>
          </cell>
          <cell r="AP2437">
            <v>7</v>
          </cell>
        </row>
        <row r="2438">
          <cell r="O2438" t="str">
            <v>FRY'S ELECTRONICS</v>
          </cell>
          <cell r="Q2438" t="str">
            <v>ADO4800IAA5DO</v>
          </cell>
          <cell r="AD2438" t="str">
            <v>CMR</v>
          </cell>
          <cell r="AN2438">
            <v>0</v>
          </cell>
          <cell r="AP2438">
            <v>7</v>
          </cell>
        </row>
        <row r="2439">
          <cell r="O2439" t="str">
            <v>FRY'S ELECTRONICS</v>
          </cell>
          <cell r="Q2439" t="str">
            <v>ADO4800IAA5DO</v>
          </cell>
          <cell r="AD2439" t="str">
            <v>CMR</v>
          </cell>
          <cell r="AN2439">
            <v>0</v>
          </cell>
          <cell r="AP2439">
            <v>7</v>
          </cell>
        </row>
        <row r="2440">
          <cell r="O2440" t="str">
            <v>FRY'S ELECTRONICS</v>
          </cell>
          <cell r="Q2440" t="str">
            <v>ADO4800IAA5DO</v>
          </cell>
          <cell r="AD2440" t="str">
            <v>CMR</v>
          </cell>
          <cell r="AN2440">
            <v>0</v>
          </cell>
          <cell r="AP2440">
            <v>7</v>
          </cell>
        </row>
        <row r="2441">
          <cell r="O2441" t="str">
            <v>FRY'S ELECTRONICS</v>
          </cell>
          <cell r="Q2441" t="str">
            <v>ADO4800IAA5DO</v>
          </cell>
          <cell r="AD2441" t="str">
            <v>CMR</v>
          </cell>
          <cell r="AN2441">
            <v>0</v>
          </cell>
          <cell r="AP2441">
            <v>7</v>
          </cell>
        </row>
        <row r="2442">
          <cell r="O2442" t="str">
            <v>FRY'S ELECTRONICS</v>
          </cell>
          <cell r="Q2442" t="str">
            <v>ADO4800IAA5DO</v>
          </cell>
          <cell r="AD2442" t="str">
            <v>CMR</v>
          </cell>
          <cell r="AN2442">
            <v>0</v>
          </cell>
          <cell r="AP2442">
            <v>7</v>
          </cell>
        </row>
        <row r="2443">
          <cell r="O2443" t="str">
            <v>FRY'S ELECTRONICS</v>
          </cell>
          <cell r="Q2443" t="str">
            <v>ADO4800IAA5DO</v>
          </cell>
          <cell r="AD2443" t="str">
            <v>CMR</v>
          </cell>
          <cell r="AN2443">
            <v>0</v>
          </cell>
          <cell r="AP2443">
            <v>7</v>
          </cell>
        </row>
        <row r="2444">
          <cell r="O2444" t="str">
            <v>FRY'S ELECTRONICS</v>
          </cell>
          <cell r="Q2444" t="str">
            <v>ADO4800IAA5DO</v>
          </cell>
          <cell r="AD2444" t="str">
            <v>CMR</v>
          </cell>
          <cell r="AN2444">
            <v>0</v>
          </cell>
          <cell r="AP2444">
            <v>7</v>
          </cell>
        </row>
        <row r="2445">
          <cell r="O2445" t="str">
            <v>FRY'S ELECTRONICS</v>
          </cell>
          <cell r="Q2445" t="str">
            <v>ADO4800IAA5DO</v>
          </cell>
          <cell r="AD2445" t="str">
            <v>CMR</v>
          </cell>
          <cell r="AN2445">
            <v>0</v>
          </cell>
          <cell r="AP2445">
            <v>7</v>
          </cell>
        </row>
        <row r="2446">
          <cell r="O2446" t="str">
            <v>FRY'S ELECTRONICS</v>
          </cell>
          <cell r="Q2446" t="str">
            <v>ADO4800IAA5DO</v>
          </cell>
          <cell r="AD2446" t="str">
            <v>CMR</v>
          </cell>
          <cell r="AN2446">
            <v>0</v>
          </cell>
          <cell r="AP2446">
            <v>7</v>
          </cell>
        </row>
        <row r="2447">
          <cell r="O2447" t="str">
            <v>FRY'S ELECTRONICS</v>
          </cell>
          <cell r="Q2447" t="str">
            <v>ADO4800IAA5DO</v>
          </cell>
          <cell r="AD2447" t="str">
            <v>CMR</v>
          </cell>
          <cell r="AN2447">
            <v>0</v>
          </cell>
          <cell r="AP2447">
            <v>7</v>
          </cell>
        </row>
        <row r="2448">
          <cell r="O2448" t="str">
            <v>FRY'S ELECTRONICS</v>
          </cell>
          <cell r="Q2448" t="str">
            <v>ADO4800IAA5DO</v>
          </cell>
          <cell r="AD2448" t="str">
            <v>CMR</v>
          </cell>
          <cell r="AN2448">
            <v>0</v>
          </cell>
          <cell r="AP2448">
            <v>7</v>
          </cell>
        </row>
        <row r="2449">
          <cell r="O2449" t="str">
            <v>FRY'S ELECTRONICS</v>
          </cell>
          <cell r="Q2449" t="str">
            <v>ADO4800IAA5DO</v>
          </cell>
          <cell r="AD2449" t="str">
            <v>CMR</v>
          </cell>
          <cell r="AN2449">
            <v>0</v>
          </cell>
          <cell r="AP2449">
            <v>7</v>
          </cell>
        </row>
        <row r="2450">
          <cell r="O2450" t="str">
            <v>FRY'S ELECTRONICS</v>
          </cell>
          <cell r="Q2450" t="str">
            <v>ADO4800IAA5DO</v>
          </cell>
          <cell r="AD2450" t="str">
            <v>CMR</v>
          </cell>
          <cell r="AN2450">
            <v>0</v>
          </cell>
          <cell r="AP2450">
            <v>7</v>
          </cell>
        </row>
        <row r="2451">
          <cell r="O2451" t="str">
            <v>FRY'S ELECTRONICS</v>
          </cell>
          <cell r="Q2451" t="str">
            <v>ADO4800IAA5DO</v>
          </cell>
          <cell r="AD2451" t="str">
            <v>CMR</v>
          </cell>
          <cell r="AN2451">
            <v>0</v>
          </cell>
          <cell r="AP2451">
            <v>7</v>
          </cell>
        </row>
        <row r="2452">
          <cell r="O2452" t="str">
            <v>FRY'S ELECTRONICS</v>
          </cell>
          <cell r="Q2452" t="str">
            <v>ADO4800IAA5DO</v>
          </cell>
          <cell r="AD2452" t="str">
            <v>CMR</v>
          </cell>
          <cell r="AN2452">
            <v>0</v>
          </cell>
          <cell r="AP2452">
            <v>7</v>
          </cell>
        </row>
        <row r="2453">
          <cell r="O2453" t="str">
            <v>FRY'S ELECTRONICS</v>
          </cell>
          <cell r="Q2453" t="str">
            <v>ADO4800IAA5DO</v>
          </cell>
          <cell r="AD2453" t="str">
            <v>CMR</v>
          </cell>
          <cell r="AN2453">
            <v>0</v>
          </cell>
          <cell r="AP2453">
            <v>7</v>
          </cell>
        </row>
        <row r="2454">
          <cell r="O2454" t="str">
            <v>FRY'S ELECTRONICS</v>
          </cell>
          <cell r="Q2454" t="str">
            <v>ADO4800IAA5DO</v>
          </cell>
          <cell r="AD2454" t="str">
            <v>CMR</v>
          </cell>
          <cell r="AN2454">
            <v>0</v>
          </cell>
          <cell r="AP2454">
            <v>7</v>
          </cell>
        </row>
        <row r="2455">
          <cell r="O2455" t="str">
            <v>FRY'S ELECTRONICS</v>
          </cell>
          <cell r="Q2455" t="str">
            <v>ADO4800IAA5DO</v>
          </cell>
          <cell r="AD2455" t="str">
            <v>CMR</v>
          </cell>
          <cell r="AN2455">
            <v>0</v>
          </cell>
          <cell r="AP2455">
            <v>7</v>
          </cell>
        </row>
        <row r="2456">
          <cell r="O2456" t="str">
            <v>FRY'S ELECTRONICS</v>
          </cell>
          <cell r="Q2456" t="str">
            <v>ADO4800IAA5DO</v>
          </cell>
          <cell r="AD2456" t="str">
            <v>CMR</v>
          </cell>
          <cell r="AN2456">
            <v>0</v>
          </cell>
          <cell r="AP2456">
            <v>7</v>
          </cell>
        </row>
        <row r="2457">
          <cell r="O2457" t="str">
            <v>FRY'S ELECTRONICS</v>
          </cell>
          <cell r="Q2457" t="str">
            <v>ADO4800IAA5DO</v>
          </cell>
          <cell r="AD2457" t="str">
            <v>CMR</v>
          </cell>
          <cell r="AN2457">
            <v>0</v>
          </cell>
          <cell r="AP2457">
            <v>7</v>
          </cell>
        </row>
        <row r="2458">
          <cell r="O2458" t="str">
            <v>FRY'S ELECTRONICS</v>
          </cell>
          <cell r="Q2458" t="str">
            <v>ADO4800IAA5DO</v>
          </cell>
          <cell r="AD2458" t="str">
            <v>CMR</v>
          </cell>
          <cell r="AN2458">
            <v>0</v>
          </cell>
          <cell r="AP2458">
            <v>7</v>
          </cell>
        </row>
        <row r="2459">
          <cell r="O2459" t="str">
            <v>FRY'S ELECTRONICS</v>
          </cell>
          <cell r="Q2459" t="str">
            <v>ADO4800IAA5DO</v>
          </cell>
          <cell r="AD2459" t="str">
            <v>CMR</v>
          </cell>
          <cell r="AN2459">
            <v>0</v>
          </cell>
          <cell r="AP2459">
            <v>7</v>
          </cell>
        </row>
        <row r="2460">
          <cell r="O2460" t="str">
            <v>FRY'S ELECTRONICS</v>
          </cell>
          <cell r="Q2460" t="str">
            <v>ADO4800IAA5DO</v>
          </cell>
          <cell r="AD2460" t="str">
            <v>CMR</v>
          </cell>
          <cell r="AN2460">
            <v>0</v>
          </cell>
          <cell r="AP2460">
            <v>7</v>
          </cell>
        </row>
        <row r="2461">
          <cell r="O2461" t="str">
            <v>FRY'S ELECTRONICS</v>
          </cell>
          <cell r="Q2461" t="str">
            <v>ADO4800IAA5DO</v>
          </cell>
          <cell r="AD2461" t="str">
            <v>CMR</v>
          </cell>
          <cell r="AN2461">
            <v>0</v>
          </cell>
          <cell r="AP2461">
            <v>7</v>
          </cell>
        </row>
        <row r="2462">
          <cell r="O2462" t="str">
            <v>FRY'S ELECTRONICS</v>
          </cell>
          <cell r="Q2462" t="str">
            <v>ADO4800IAA5DO</v>
          </cell>
          <cell r="AD2462" t="str">
            <v>CMR</v>
          </cell>
          <cell r="AN2462">
            <v>0</v>
          </cell>
          <cell r="AP2462">
            <v>7</v>
          </cell>
        </row>
        <row r="2463">
          <cell r="O2463" t="str">
            <v>FRY'S ELECTRONICS</v>
          </cell>
          <cell r="Q2463" t="str">
            <v>ADO4800IAA5DO</v>
          </cell>
          <cell r="AD2463" t="str">
            <v>CMR</v>
          </cell>
          <cell r="AN2463">
            <v>0</v>
          </cell>
          <cell r="AP2463">
            <v>7</v>
          </cell>
        </row>
        <row r="2464">
          <cell r="O2464" t="str">
            <v>FRY'S ELECTRONICS</v>
          </cell>
          <cell r="Q2464" t="str">
            <v>ADO4800IAA5DO</v>
          </cell>
          <cell r="AD2464" t="str">
            <v>CMR</v>
          </cell>
          <cell r="AN2464">
            <v>0</v>
          </cell>
          <cell r="AP2464">
            <v>7</v>
          </cell>
        </row>
        <row r="2465">
          <cell r="O2465" t="str">
            <v>FRY'S ELECTRONICS</v>
          </cell>
          <cell r="Q2465" t="str">
            <v>ADO4800IAA5DO</v>
          </cell>
          <cell r="AD2465" t="str">
            <v>CMR</v>
          </cell>
          <cell r="AN2465">
            <v>0</v>
          </cell>
          <cell r="AP2465">
            <v>7</v>
          </cell>
        </row>
        <row r="2466">
          <cell r="O2466" t="str">
            <v>FRY'S ELECTRONICS</v>
          </cell>
          <cell r="Q2466" t="str">
            <v>ADO4800IAA5DO</v>
          </cell>
          <cell r="AD2466" t="str">
            <v>CMR</v>
          </cell>
          <cell r="AN2466">
            <v>0</v>
          </cell>
          <cell r="AP2466">
            <v>7</v>
          </cell>
        </row>
        <row r="2467">
          <cell r="O2467" t="str">
            <v>FRY'S ELECTRONICS</v>
          </cell>
          <cell r="Q2467" t="str">
            <v>ADO4800IAA5DO</v>
          </cell>
          <cell r="AD2467" t="str">
            <v>CMR</v>
          </cell>
          <cell r="AN2467">
            <v>0</v>
          </cell>
          <cell r="AP2467">
            <v>7</v>
          </cell>
        </row>
        <row r="2468">
          <cell r="O2468" t="str">
            <v>FRY'S ELECTRONICS</v>
          </cell>
          <cell r="Q2468" t="str">
            <v>ADO4800IAA5DO</v>
          </cell>
          <cell r="AD2468" t="str">
            <v>CMR</v>
          </cell>
          <cell r="AN2468">
            <v>0</v>
          </cell>
          <cell r="AP2468">
            <v>7</v>
          </cell>
        </row>
        <row r="2469">
          <cell r="O2469" t="str">
            <v>FRY'S ELECTRONICS</v>
          </cell>
          <cell r="Q2469" t="str">
            <v>ADO4800IAA5DO</v>
          </cell>
          <cell r="AD2469" t="str">
            <v>CMR</v>
          </cell>
          <cell r="AN2469">
            <v>0</v>
          </cell>
          <cell r="AP2469">
            <v>7</v>
          </cell>
        </row>
        <row r="2470">
          <cell r="O2470" t="str">
            <v>FRY'S ELECTRONICS</v>
          </cell>
          <cell r="Q2470" t="str">
            <v>ADO4800IAA5DO</v>
          </cell>
          <cell r="AD2470" t="str">
            <v>CMR</v>
          </cell>
          <cell r="AN2470">
            <v>0</v>
          </cell>
          <cell r="AP2470">
            <v>7</v>
          </cell>
        </row>
        <row r="2471">
          <cell r="O2471" t="str">
            <v>FRY'S ELECTRONICS</v>
          </cell>
          <cell r="Q2471" t="str">
            <v>ADO4800IAA5DO</v>
          </cell>
          <cell r="AD2471" t="str">
            <v>CMR</v>
          </cell>
          <cell r="AN2471">
            <v>0</v>
          </cell>
          <cell r="AP2471">
            <v>7</v>
          </cell>
        </row>
        <row r="2472">
          <cell r="O2472" t="str">
            <v>FRY'S ELECTRONICS</v>
          </cell>
          <cell r="Q2472" t="str">
            <v>ADO4800IAA5DO</v>
          </cell>
          <cell r="AD2472" t="str">
            <v>CMR</v>
          </cell>
          <cell r="AN2472">
            <v>0</v>
          </cell>
          <cell r="AP2472">
            <v>7</v>
          </cell>
        </row>
        <row r="2473">
          <cell r="O2473" t="str">
            <v>FRY'S ELECTRONICS</v>
          </cell>
          <cell r="Q2473" t="str">
            <v>ADO4800IAA5DO</v>
          </cell>
          <cell r="AD2473" t="str">
            <v>CMR</v>
          </cell>
          <cell r="AN2473">
            <v>0</v>
          </cell>
          <cell r="AP2473">
            <v>7</v>
          </cell>
        </row>
        <row r="2474">
          <cell r="O2474" t="str">
            <v>FRY'S ELECTRONICS</v>
          </cell>
          <cell r="Q2474" t="str">
            <v>ADO4800IAA5DO</v>
          </cell>
          <cell r="AD2474" t="str">
            <v>CMR</v>
          </cell>
          <cell r="AN2474">
            <v>0</v>
          </cell>
          <cell r="AP2474">
            <v>7</v>
          </cell>
        </row>
        <row r="2475">
          <cell r="O2475" t="str">
            <v>FRY'S ELECTRONICS</v>
          </cell>
          <cell r="Q2475" t="str">
            <v>ADO4800IAA5DO</v>
          </cell>
          <cell r="AD2475" t="str">
            <v>CMR</v>
          </cell>
          <cell r="AN2475">
            <v>0</v>
          </cell>
          <cell r="AP2475">
            <v>7</v>
          </cell>
        </row>
        <row r="2476">
          <cell r="O2476" t="str">
            <v>FRY'S ELECTRONICS</v>
          </cell>
          <cell r="Q2476" t="str">
            <v>ADO4800IAA5DO</v>
          </cell>
          <cell r="AD2476" t="str">
            <v>CMR</v>
          </cell>
          <cell r="AN2476">
            <v>0</v>
          </cell>
          <cell r="AP2476">
            <v>7</v>
          </cell>
        </row>
        <row r="2477">
          <cell r="O2477" t="str">
            <v>FRY'S ELECTRONICS</v>
          </cell>
          <cell r="Q2477" t="str">
            <v>ADO4800IAA5DO</v>
          </cell>
          <cell r="AD2477" t="str">
            <v>CMR</v>
          </cell>
          <cell r="AN2477">
            <v>0</v>
          </cell>
          <cell r="AP2477">
            <v>7</v>
          </cell>
        </row>
        <row r="2478">
          <cell r="O2478" t="str">
            <v>FRY'S ELECTRONICS</v>
          </cell>
          <cell r="Q2478" t="str">
            <v>ADO4800IAA5DO</v>
          </cell>
          <cell r="AD2478" t="str">
            <v>CMR</v>
          </cell>
          <cell r="AN2478">
            <v>0</v>
          </cell>
          <cell r="AP2478">
            <v>7</v>
          </cell>
        </row>
        <row r="2479">
          <cell r="O2479" t="str">
            <v>FRY'S ELECTRONICS</v>
          </cell>
          <cell r="Q2479" t="str">
            <v>ADO4800IAA5DO</v>
          </cell>
          <cell r="AD2479" t="str">
            <v>CMR</v>
          </cell>
          <cell r="AN2479">
            <v>0</v>
          </cell>
          <cell r="AP2479">
            <v>7</v>
          </cell>
        </row>
        <row r="2480">
          <cell r="O2480" t="str">
            <v>FRY'S ELECTRONICS</v>
          </cell>
          <cell r="Q2480" t="str">
            <v>ADO4800IAA5DO</v>
          </cell>
          <cell r="AD2480" t="str">
            <v>CMR</v>
          </cell>
          <cell r="AN2480">
            <v>0</v>
          </cell>
          <cell r="AP2480">
            <v>7</v>
          </cell>
        </row>
        <row r="2481">
          <cell r="O2481" t="str">
            <v>FRY'S ELECTRONICS</v>
          </cell>
          <cell r="Q2481" t="str">
            <v>ADO4800IAA5DO</v>
          </cell>
          <cell r="AD2481" t="str">
            <v>CMR</v>
          </cell>
          <cell r="AN2481">
            <v>0</v>
          </cell>
          <cell r="AP2481">
            <v>7</v>
          </cell>
        </row>
        <row r="2482">
          <cell r="O2482" t="str">
            <v>FRY'S ELECTRONICS</v>
          </cell>
          <cell r="Q2482" t="str">
            <v>ADO4800IAA5DO</v>
          </cell>
          <cell r="AD2482" t="str">
            <v>CMR</v>
          </cell>
          <cell r="AN2482">
            <v>0</v>
          </cell>
          <cell r="AP2482">
            <v>7</v>
          </cell>
        </row>
        <row r="2483">
          <cell r="O2483" t="str">
            <v>FRY'S ELECTRONICS</v>
          </cell>
          <cell r="Q2483" t="str">
            <v>ADO4800IAA5DO</v>
          </cell>
          <cell r="AD2483" t="str">
            <v>CMR</v>
          </cell>
          <cell r="AN2483">
            <v>0</v>
          </cell>
          <cell r="AP2483">
            <v>7</v>
          </cell>
        </row>
        <row r="2484">
          <cell r="O2484" t="str">
            <v>FRY'S ELECTRONICS</v>
          </cell>
          <cell r="Q2484" t="str">
            <v>ADO4800IAA5DO</v>
          </cell>
          <cell r="AD2484" t="str">
            <v>CMR</v>
          </cell>
          <cell r="AN2484">
            <v>0</v>
          </cell>
          <cell r="AP2484">
            <v>7</v>
          </cell>
        </row>
        <row r="2485">
          <cell r="O2485" t="str">
            <v>FRY'S ELECTRONICS</v>
          </cell>
          <cell r="Q2485" t="str">
            <v>ADO4800IAA5DO</v>
          </cell>
          <cell r="AD2485" t="str">
            <v>CMR</v>
          </cell>
          <cell r="AN2485">
            <v>0</v>
          </cell>
          <cell r="AP2485">
            <v>7</v>
          </cell>
        </row>
        <row r="2486">
          <cell r="O2486" t="str">
            <v>FRY'S ELECTRONICS</v>
          </cell>
          <cell r="Q2486" t="str">
            <v>ADO4800IAA5DO</v>
          </cell>
          <cell r="AD2486" t="str">
            <v>CMR</v>
          </cell>
          <cell r="AN2486">
            <v>0</v>
          </cell>
          <cell r="AP2486">
            <v>7</v>
          </cell>
        </row>
        <row r="2487">
          <cell r="O2487" t="str">
            <v>FRY'S ELECTRONICS</v>
          </cell>
          <cell r="Q2487" t="str">
            <v>ADO4800IAA5DO</v>
          </cell>
          <cell r="AD2487" t="str">
            <v>CMR</v>
          </cell>
          <cell r="AN2487">
            <v>0</v>
          </cell>
          <cell r="AP2487">
            <v>7</v>
          </cell>
        </row>
        <row r="2488">
          <cell r="O2488" t="str">
            <v>FRY'S ELECTRONICS</v>
          </cell>
          <cell r="Q2488" t="str">
            <v>ADO4800IAA5DO</v>
          </cell>
          <cell r="AD2488" t="str">
            <v>CMR</v>
          </cell>
          <cell r="AN2488">
            <v>0</v>
          </cell>
          <cell r="AP2488">
            <v>7</v>
          </cell>
        </row>
        <row r="2489">
          <cell r="O2489" t="str">
            <v>FRY'S ELECTRONICS</v>
          </cell>
          <cell r="Q2489" t="str">
            <v>ADO4800IAA5DO</v>
          </cell>
          <cell r="AD2489" t="str">
            <v>CMR</v>
          </cell>
          <cell r="AN2489">
            <v>0</v>
          </cell>
          <cell r="AP2489">
            <v>7</v>
          </cell>
        </row>
        <row r="2490">
          <cell r="O2490" t="str">
            <v>FRY'S ELECTRONICS</v>
          </cell>
          <cell r="Q2490" t="str">
            <v>ADO4800IAA5DO</v>
          </cell>
          <cell r="AD2490" t="str">
            <v>CMR</v>
          </cell>
          <cell r="AN2490">
            <v>0</v>
          </cell>
          <cell r="AP2490">
            <v>7</v>
          </cell>
        </row>
        <row r="2491">
          <cell r="O2491" t="str">
            <v>FRY'S ELECTRONICS</v>
          </cell>
          <cell r="Q2491" t="str">
            <v>ADO4800IAA5DO</v>
          </cell>
          <cell r="AD2491" t="str">
            <v>CMR</v>
          </cell>
          <cell r="AN2491">
            <v>0</v>
          </cell>
          <cell r="AP2491">
            <v>7</v>
          </cell>
        </row>
        <row r="2492">
          <cell r="O2492" t="str">
            <v>FRY'S ELECTRONICS</v>
          </cell>
          <cell r="Q2492" t="str">
            <v>ADO4800IAA5DO</v>
          </cell>
          <cell r="AD2492" t="str">
            <v>CMR</v>
          </cell>
          <cell r="AN2492">
            <v>0</v>
          </cell>
          <cell r="AP2492">
            <v>7</v>
          </cell>
        </row>
        <row r="2493">
          <cell r="O2493" t="str">
            <v>FRY'S ELECTRONICS</v>
          </cell>
          <cell r="Q2493" t="str">
            <v>ADO4800IAA5DO</v>
          </cell>
          <cell r="AD2493" t="str">
            <v>CMR</v>
          </cell>
          <cell r="AN2493">
            <v>0</v>
          </cell>
          <cell r="AP2493">
            <v>7</v>
          </cell>
        </row>
        <row r="2494">
          <cell r="O2494" t="str">
            <v>FRY'S ELECTRONICS</v>
          </cell>
          <cell r="Q2494" t="str">
            <v>ADO4800IAA5DO</v>
          </cell>
          <cell r="AD2494" t="str">
            <v>CMR</v>
          </cell>
          <cell r="AN2494">
            <v>0</v>
          </cell>
          <cell r="AP2494">
            <v>7</v>
          </cell>
        </row>
        <row r="2495">
          <cell r="O2495" t="str">
            <v>FRY'S ELECTRONICS</v>
          </cell>
          <cell r="Q2495" t="str">
            <v>ADO4800IAA5DO</v>
          </cell>
          <cell r="AD2495" t="str">
            <v>CMR</v>
          </cell>
          <cell r="AN2495">
            <v>0</v>
          </cell>
          <cell r="AP2495">
            <v>7</v>
          </cell>
        </row>
        <row r="2496">
          <cell r="O2496" t="str">
            <v>FRY'S ELECTRONICS</v>
          </cell>
          <cell r="Q2496" t="str">
            <v>ADO4800IAA5DO</v>
          </cell>
          <cell r="AD2496" t="str">
            <v>CMR</v>
          </cell>
          <cell r="AN2496">
            <v>0</v>
          </cell>
          <cell r="AP2496">
            <v>7</v>
          </cell>
        </row>
        <row r="2497">
          <cell r="O2497" t="str">
            <v>FRY'S ELECTRONICS</v>
          </cell>
          <cell r="Q2497" t="str">
            <v>ADO4800IAA5DO</v>
          </cell>
          <cell r="AD2497" t="str">
            <v>CMR</v>
          </cell>
          <cell r="AN2497">
            <v>0</v>
          </cell>
          <cell r="AP2497">
            <v>7</v>
          </cell>
        </row>
        <row r="2498">
          <cell r="O2498" t="str">
            <v>FRY'S ELECTRONICS</v>
          </cell>
          <cell r="Q2498" t="str">
            <v>ADO4800IAA5DO</v>
          </cell>
          <cell r="AD2498" t="str">
            <v>CMR</v>
          </cell>
          <cell r="AN2498">
            <v>0</v>
          </cell>
          <cell r="AP2498">
            <v>7</v>
          </cell>
        </row>
        <row r="2499">
          <cell r="O2499" t="str">
            <v>FRY'S ELECTRONICS</v>
          </cell>
          <cell r="Q2499" t="str">
            <v>ADO4800IAA5DO</v>
          </cell>
          <cell r="AD2499" t="str">
            <v>CMR</v>
          </cell>
          <cell r="AN2499">
            <v>0</v>
          </cell>
          <cell r="AP2499">
            <v>7</v>
          </cell>
        </row>
        <row r="2500">
          <cell r="O2500" t="str">
            <v>FRY'S ELECTRONICS</v>
          </cell>
          <cell r="Q2500" t="str">
            <v>ADO4800IAA5DO</v>
          </cell>
          <cell r="AD2500" t="str">
            <v>CMR</v>
          </cell>
          <cell r="AN2500">
            <v>0</v>
          </cell>
          <cell r="AP2500">
            <v>7</v>
          </cell>
        </row>
        <row r="2501">
          <cell r="O2501" t="str">
            <v>FRY'S ELECTRONICS</v>
          </cell>
          <cell r="Q2501" t="str">
            <v>ADO4800IAA5DO</v>
          </cell>
          <cell r="AD2501" t="str">
            <v>CMR</v>
          </cell>
          <cell r="AN2501">
            <v>0</v>
          </cell>
          <cell r="AP2501">
            <v>7</v>
          </cell>
        </row>
        <row r="2502">
          <cell r="O2502" t="str">
            <v>FRY'S ELECTRONICS</v>
          </cell>
          <cell r="Q2502" t="str">
            <v>ADO4800IAA5DO</v>
          </cell>
          <cell r="AD2502" t="str">
            <v>CMR</v>
          </cell>
          <cell r="AN2502">
            <v>0</v>
          </cell>
          <cell r="AP2502">
            <v>7</v>
          </cell>
        </row>
        <row r="2503">
          <cell r="O2503" t="str">
            <v>FRY'S ELECTRONICS</v>
          </cell>
          <cell r="Q2503" t="str">
            <v>ADO4800IAA5DO</v>
          </cell>
          <cell r="AD2503" t="str">
            <v>CMR</v>
          </cell>
          <cell r="AN2503">
            <v>0</v>
          </cell>
          <cell r="AP2503">
            <v>7</v>
          </cell>
        </row>
        <row r="2504">
          <cell r="O2504" t="str">
            <v>FRY'S ELECTRONICS</v>
          </cell>
          <cell r="Q2504" t="str">
            <v>ADH2300DOBOX</v>
          </cell>
          <cell r="AD2504" t="str">
            <v>ZOR</v>
          </cell>
          <cell r="AN2504">
            <v>60</v>
          </cell>
          <cell r="AP2504">
            <v>81</v>
          </cell>
        </row>
        <row r="2505">
          <cell r="O2505" t="str">
            <v>FRY'S ELECTRONICS</v>
          </cell>
          <cell r="Q2505" t="str">
            <v>ADH2300DOBOX</v>
          </cell>
          <cell r="AD2505" t="str">
            <v>ZOR</v>
          </cell>
          <cell r="AN2505">
            <v>140</v>
          </cell>
          <cell r="AP2505">
            <v>81</v>
          </cell>
        </row>
        <row r="2506">
          <cell r="O2506" t="str">
            <v>FRY'S ELECTRONICS</v>
          </cell>
          <cell r="Q2506" t="str">
            <v>ADH2300DOBOX</v>
          </cell>
          <cell r="AD2506" t="str">
            <v>ZOR</v>
          </cell>
          <cell r="AN2506">
            <v>20</v>
          </cell>
          <cell r="AP2506">
            <v>81</v>
          </cell>
        </row>
        <row r="2507">
          <cell r="O2507" t="str">
            <v>FRY'S ELECTRONICS</v>
          </cell>
          <cell r="Q2507" t="str">
            <v>ADO4800IAA5DO</v>
          </cell>
          <cell r="AD2507" t="str">
            <v>ZOR</v>
          </cell>
          <cell r="AN2507">
            <v>20</v>
          </cell>
          <cell r="AP2507">
            <v>101</v>
          </cell>
        </row>
        <row r="2508">
          <cell r="O2508" t="str">
            <v>FRY'S ELECTRONICS</v>
          </cell>
          <cell r="Q2508" t="str">
            <v>ADH2300DOBOX</v>
          </cell>
          <cell r="AD2508" t="str">
            <v>ZOR</v>
          </cell>
          <cell r="AN2508">
            <v>60</v>
          </cell>
          <cell r="AP2508">
            <v>81</v>
          </cell>
        </row>
        <row r="2509">
          <cell r="O2509" t="str">
            <v>FRY'S ELECTRONICS</v>
          </cell>
          <cell r="Q2509" t="str">
            <v>ADH2300DOBOX</v>
          </cell>
          <cell r="AD2509" t="str">
            <v>ZOR</v>
          </cell>
          <cell r="AN2509">
            <v>30</v>
          </cell>
          <cell r="AP2509">
            <v>81</v>
          </cell>
        </row>
        <row r="2510">
          <cell r="O2510" t="str">
            <v>FRY'S ELECTRONICS</v>
          </cell>
          <cell r="Q2510" t="str">
            <v>ADH2300IAA5DD</v>
          </cell>
          <cell r="AD2510" t="str">
            <v>RE</v>
          </cell>
          <cell r="AN2510">
            <v>-2</v>
          </cell>
          <cell r="AP2510">
            <v>83</v>
          </cell>
        </row>
        <row r="2511">
          <cell r="O2511" t="str">
            <v>FRY'S ELECTRONICS</v>
          </cell>
          <cell r="Q2511" t="str">
            <v>ADO4800IAA5DO</v>
          </cell>
          <cell r="AD2511" t="str">
            <v>ZOR</v>
          </cell>
          <cell r="AN2511">
            <v>20</v>
          </cell>
          <cell r="AP2511">
            <v>101</v>
          </cell>
        </row>
        <row r="2512">
          <cell r="O2512" t="str">
            <v>FRY'S ELECTRONICS</v>
          </cell>
          <cell r="Q2512" t="str">
            <v>ADH2300DOBOX</v>
          </cell>
          <cell r="AD2512" t="str">
            <v>ZOR</v>
          </cell>
          <cell r="AN2512">
            <v>80</v>
          </cell>
          <cell r="AP2512">
            <v>81</v>
          </cell>
        </row>
        <row r="2513">
          <cell r="O2513" t="str">
            <v>FRY'S ELECTRONICS</v>
          </cell>
          <cell r="Q2513" t="str">
            <v>ADH2300DOBOX</v>
          </cell>
          <cell r="AD2513" t="str">
            <v>ZOR</v>
          </cell>
          <cell r="AN2513">
            <v>50</v>
          </cell>
          <cell r="AP2513">
            <v>81</v>
          </cell>
        </row>
        <row r="2514">
          <cell r="O2514" t="str">
            <v>FRY'S ELECTRONICS</v>
          </cell>
          <cell r="Q2514" t="str">
            <v>ADH2300DOBOX</v>
          </cell>
          <cell r="AD2514" t="str">
            <v>ZOR</v>
          </cell>
          <cell r="AN2514">
            <v>50</v>
          </cell>
          <cell r="AP2514">
            <v>81</v>
          </cell>
        </row>
        <row r="2515">
          <cell r="O2515" t="str">
            <v>FRY'S ELECTRONICS</v>
          </cell>
          <cell r="Q2515" t="str">
            <v>ADH2300DOBOX</v>
          </cell>
          <cell r="AD2515" t="str">
            <v>ZOR</v>
          </cell>
          <cell r="AN2515">
            <v>20</v>
          </cell>
          <cell r="AP2515">
            <v>81</v>
          </cell>
        </row>
        <row r="2516">
          <cell r="O2516" t="str">
            <v>FRY'S ELECTRONICS</v>
          </cell>
          <cell r="Q2516" t="str">
            <v>ADO4800DDBOX</v>
          </cell>
          <cell r="AD2516" t="str">
            <v>RE</v>
          </cell>
          <cell r="AN2516">
            <v>-1</v>
          </cell>
          <cell r="AP2516">
            <v>99</v>
          </cell>
        </row>
        <row r="2517">
          <cell r="O2517" t="str">
            <v>FRY'S ELECTRONICS</v>
          </cell>
          <cell r="Q2517" t="str">
            <v>ADH2300IAA5DD</v>
          </cell>
          <cell r="AD2517" t="str">
            <v>RE</v>
          </cell>
          <cell r="AN2517">
            <v>-1</v>
          </cell>
          <cell r="AP2517">
            <v>83</v>
          </cell>
        </row>
        <row r="2518">
          <cell r="O2518" t="str">
            <v>FRY'S ELECTRONICS</v>
          </cell>
          <cell r="Q2518" t="str">
            <v>ADH2300DOBOX</v>
          </cell>
          <cell r="AD2518" t="str">
            <v>ZOR</v>
          </cell>
          <cell r="AN2518">
            <v>40</v>
          </cell>
          <cell r="AP2518">
            <v>81</v>
          </cell>
        </row>
        <row r="2519">
          <cell r="O2519" t="str">
            <v>FRY'S ELECTRONICS</v>
          </cell>
          <cell r="Q2519" t="str">
            <v>ADH2300DOBOX</v>
          </cell>
          <cell r="AD2519" t="str">
            <v>ZOR</v>
          </cell>
          <cell r="AN2519">
            <v>40</v>
          </cell>
          <cell r="AP2519">
            <v>81</v>
          </cell>
        </row>
        <row r="2520">
          <cell r="O2520" t="str">
            <v>FRY'S ELECTRONICS</v>
          </cell>
          <cell r="Q2520" t="str">
            <v>ADH2300DOBOX</v>
          </cell>
          <cell r="AD2520" t="str">
            <v>ZOR</v>
          </cell>
          <cell r="AN2520">
            <v>50</v>
          </cell>
          <cell r="AP2520">
            <v>81</v>
          </cell>
        </row>
        <row r="2521">
          <cell r="O2521" t="str">
            <v>FRY'S ELECTRONICS</v>
          </cell>
          <cell r="Q2521" t="str">
            <v>ADO4800IAA5DO</v>
          </cell>
          <cell r="AD2521" t="str">
            <v>ZOR</v>
          </cell>
          <cell r="AN2521">
            <v>40</v>
          </cell>
          <cell r="AP2521">
            <v>101</v>
          </cell>
        </row>
        <row r="2522">
          <cell r="O2522" t="str">
            <v>FRY'S ELECTRONICS</v>
          </cell>
          <cell r="Q2522" t="str">
            <v>ADH2300DOBOX</v>
          </cell>
          <cell r="AD2522" t="str">
            <v>ZOR</v>
          </cell>
          <cell r="AN2522">
            <v>50</v>
          </cell>
          <cell r="AP2522">
            <v>81</v>
          </cell>
        </row>
        <row r="2523">
          <cell r="O2523" t="str">
            <v>FRY'S ELECTRONICS</v>
          </cell>
          <cell r="Q2523" t="str">
            <v>ADH2300DOBOX</v>
          </cell>
          <cell r="AD2523" t="str">
            <v>ZOR</v>
          </cell>
          <cell r="AN2523">
            <v>30</v>
          </cell>
          <cell r="AP2523">
            <v>81</v>
          </cell>
        </row>
        <row r="2524">
          <cell r="O2524" t="str">
            <v>FRY'S ELECTRONICS</v>
          </cell>
          <cell r="Q2524" t="str">
            <v>ADO4800IAA5DO</v>
          </cell>
          <cell r="AD2524" t="str">
            <v>ZOR</v>
          </cell>
          <cell r="AN2524">
            <v>60</v>
          </cell>
          <cell r="AP2524">
            <v>101</v>
          </cell>
        </row>
        <row r="2525">
          <cell r="O2525" t="str">
            <v>FRY'S ELECTRONICS</v>
          </cell>
          <cell r="Q2525" t="str">
            <v>ADH2300DOBOX</v>
          </cell>
          <cell r="AD2525" t="str">
            <v>ZOR</v>
          </cell>
          <cell r="AN2525">
            <v>70</v>
          </cell>
          <cell r="AP2525">
            <v>81</v>
          </cell>
        </row>
        <row r="2526">
          <cell r="O2526" t="str">
            <v>FRY'S ELECTRONICS</v>
          </cell>
          <cell r="Q2526" t="str">
            <v>ADH2300DOBOX</v>
          </cell>
          <cell r="AD2526" t="str">
            <v>ZOR</v>
          </cell>
          <cell r="AN2526">
            <v>40</v>
          </cell>
          <cell r="AP2526">
            <v>81</v>
          </cell>
        </row>
        <row r="2527">
          <cell r="O2527" t="str">
            <v>FRY'S ELECTRONICS</v>
          </cell>
          <cell r="Q2527" t="str">
            <v>ADH2300DOBOX</v>
          </cell>
          <cell r="AD2527" t="str">
            <v>ZOR</v>
          </cell>
          <cell r="AN2527">
            <v>70</v>
          </cell>
          <cell r="AP2527">
            <v>81</v>
          </cell>
        </row>
        <row r="2528">
          <cell r="O2528" t="str">
            <v>FRY'S ELECTRONICS</v>
          </cell>
          <cell r="Q2528" t="str">
            <v>ADH2300DOBOX</v>
          </cell>
          <cell r="AD2528" t="str">
            <v>ZOR</v>
          </cell>
          <cell r="AN2528">
            <v>40</v>
          </cell>
          <cell r="AP2528">
            <v>81</v>
          </cell>
        </row>
        <row r="2529">
          <cell r="O2529" t="str">
            <v>FRY'S ELECTRONICS</v>
          </cell>
          <cell r="Q2529" t="str">
            <v>ADO4800IAA5DO</v>
          </cell>
          <cell r="AD2529" t="str">
            <v>ZOR</v>
          </cell>
          <cell r="AN2529">
            <v>20</v>
          </cell>
          <cell r="AP2529">
            <v>101</v>
          </cell>
        </row>
        <row r="2530">
          <cell r="O2530" t="str">
            <v>FRY'S ELECTRONICS</v>
          </cell>
          <cell r="Q2530" t="str">
            <v>ADO4800IAA5DO</v>
          </cell>
          <cell r="AD2530" t="str">
            <v>ZOR</v>
          </cell>
          <cell r="AN2530">
            <v>10</v>
          </cell>
          <cell r="AP2530">
            <v>101</v>
          </cell>
        </row>
        <row r="2531">
          <cell r="O2531" t="str">
            <v>FRY'S ELECTRONICS</v>
          </cell>
          <cell r="Q2531" t="str">
            <v>ADH2300DOBOX</v>
          </cell>
          <cell r="AD2531" t="str">
            <v>ZOR</v>
          </cell>
          <cell r="AN2531">
            <v>70</v>
          </cell>
          <cell r="AP2531">
            <v>81</v>
          </cell>
        </row>
        <row r="2532">
          <cell r="O2532" t="str">
            <v>FRY'S ELECTRONICS</v>
          </cell>
          <cell r="Q2532" t="str">
            <v>ADH2300DOBOX</v>
          </cell>
          <cell r="AD2532" t="str">
            <v>ZOR</v>
          </cell>
          <cell r="AN2532">
            <v>40</v>
          </cell>
          <cell r="AP2532">
            <v>81</v>
          </cell>
        </row>
        <row r="2533">
          <cell r="O2533" t="str">
            <v>FRY'S ELECTRONICS</v>
          </cell>
          <cell r="Q2533" t="str">
            <v>ADO4800IAA5DO</v>
          </cell>
          <cell r="AD2533" t="str">
            <v>ZOR</v>
          </cell>
          <cell r="AN2533">
            <v>10</v>
          </cell>
          <cell r="AP2533">
            <v>101</v>
          </cell>
        </row>
        <row r="2534">
          <cell r="O2534" t="str">
            <v>FRY'S ELECTRONICS</v>
          </cell>
          <cell r="Q2534" t="str">
            <v>ADH2300DOBOX</v>
          </cell>
          <cell r="AD2534" t="str">
            <v>ZOR</v>
          </cell>
          <cell r="AN2534">
            <v>50</v>
          </cell>
          <cell r="AP2534">
            <v>81</v>
          </cell>
        </row>
        <row r="2535">
          <cell r="O2535" t="str">
            <v>FRY'S ELECTRONICS</v>
          </cell>
          <cell r="Q2535" t="str">
            <v>ADH2300DOBOX</v>
          </cell>
          <cell r="AD2535" t="str">
            <v>ZOR</v>
          </cell>
          <cell r="AN2535">
            <v>20</v>
          </cell>
          <cell r="AP2535">
            <v>81</v>
          </cell>
        </row>
        <row r="2536">
          <cell r="O2536" t="str">
            <v>FRY'S ELECTRONICS</v>
          </cell>
          <cell r="Q2536" t="str">
            <v>ADO4800IAA5DO</v>
          </cell>
          <cell r="AD2536" t="str">
            <v>ZOR</v>
          </cell>
          <cell r="AN2536">
            <v>20</v>
          </cell>
          <cell r="AP2536">
            <v>101</v>
          </cell>
        </row>
        <row r="2537">
          <cell r="O2537" t="str">
            <v>FRY'S ELECTRONICS</v>
          </cell>
          <cell r="Q2537" t="str">
            <v>ADO4800IAA5DO</v>
          </cell>
          <cell r="AD2537" t="str">
            <v>ZOR</v>
          </cell>
          <cell r="AN2537">
            <v>30</v>
          </cell>
          <cell r="AP2537">
            <v>101</v>
          </cell>
        </row>
        <row r="2538">
          <cell r="O2538" t="str">
            <v>FRY'S ELECTRONICS</v>
          </cell>
          <cell r="Q2538" t="str">
            <v>ADH2300DOBOX</v>
          </cell>
          <cell r="AD2538" t="str">
            <v>ZOR</v>
          </cell>
          <cell r="AN2538">
            <v>70</v>
          </cell>
          <cell r="AP2538">
            <v>81</v>
          </cell>
        </row>
        <row r="2539">
          <cell r="O2539" t="str">
            <v>FRY'S ELECTRONICS</v>
          </cell>
          <cell r="Q2539" t="str">
            <v>ADH2300DOBOX</v>
          </cell>
          <cell r="AD2539" t="str">
            <v>ZOR</v>
          </cell>
          <cell r="AN2539">
            <v>50</v>
          </cell>
          <cell r="AP2539">
            <v>81</v>
          </cell>
        </row>
        <row r="2540">
          <cell r="O2540" t="str">
            <v>FRY'S ELECTRONICS</v>
          </cell>
          <cell r="Q2540" t="str">
            <v>ADO4800IAA5DO</v>
          </cell>
          <cell r="AD2540" t="str">
            <v>ZOR</v>
          </cell>
          <cell r="AN2540">
            <v>60</v>
          </cell>
          <cell r="AP2540">
            <v>101</v>
          </cell>
        </row>
        <row r="2541">
          <cell r="O2541" t="str">
            <v>FRY'S ELECTRONICS</v>
          </cell>
          <cell r="Q2541" t="str">
            <v>ADO4800IAA5DO</v>
          </cell>
          <cell r="AD2541" t="str">
            <v>ZOR</v>
          </cell>
          <cell r="AN2541">
            <v>40</v>
          </cell>
          <cell r="AP2541">
            <v>101</v>
          </cell>
        </row>
        <row r="2542">
          <cell r="O2542" t="str">
            <v>FRY'S ELECTRONICS</v>
          </cell>
          <cell r="Q2542" t="str">
            <v>ADH2300DOBOX</v>
          </cell>
          <cell r="AD2542" t="str">
            <v>ZOR</v>
          </cell>
          <cell r="AN2542">
            <v>60</v>
          </cell>
          <cell r="AP2542">
            <v>81</v>
          </cell>
        </row>
        <row r="2543">
          <cell r="O2543" t="str">
            <v>FRY'S ELECTRONICS</v>
          </cell>
          <cell r="Q2543" t="str">
            <v>ADH2300DOBOX</v>
          </cell>
          <cell r="AD2543" t="str">
            <v>ZOR</v>
          </cell>
          <cell r="AN2543">
            <v>40</v>
          </cell>
          <cell r="AP2543">
            <v>81</v>
          </cell>
        </row>
        <row r="2544">
          <cell r="O2544" t="str">
            <v>FRY'S ELECTRONICS</v>
          </cell>
          <cell r="Q2544" t="str">
            <v>ADO4800IAA5DO</v>
          </cell>
          <cell r="AD2544" t="str">
            <v>ZOR</v>
          </cell>
          <cell r="AN2544">
            <v>20</v>
          </cell>
          <cell r="AP2544">
            <v>101</v>
          </cell>
        </row>
        <row r="2545">
          <cell r="O2545" t="str">
            <v>FRY'S ELECTRONICS</v>
          </cell>
          <cell r="Q2545" t="str">
            <v>ADO4800IAA5DO</v>
          </cell>
          <cell r="AD2545" t="str">
            <v>ZOR</v>
          </cell>
          <cell r="AN2545">
            <v>20</v>
          </cell>
          <cell r="AP2545">
            <v>101</v>
          </cell>
        </row>
        <row r="2546">
          <cell r="O2546" t="str">
            <v>FRY'S ELECTRONICS</v>
          </cell>
          <cell r="Q2546" t="str">
            <v>ADH2300DOBOX</v>
          </cell>
          <cell r="AD2546" t="str">
            <v>ZOR</v>
          </cell>
          <cell r="AN2546">
            <v>50</v>
          </cell>
          <cell r="AP2546">
            <v>81</v>
          </cell>
        </row>
        <row r="2547">
          <cell r="O2547" t="str">
            <v>FRY'S ELECTRONICS</v>
          </cell>
          <cell r="Q2547" t="str">
            <v>ADH2300DOBOX</v>
          </cell>
          <cell r="AD2547" t="str">
            <v>ZOR</v>
          </cell>
          <cell r="AN2547">
            <v>40</v>
          </cell>
          <cell r="AP2547">
            <v>81</v>
          </cell>
        </row>
        <row r="2548">
          <cell r="O2548" t="str">
            <v>FRY'S ELECTRONICS</v>
          </cell>
          <cell r="Q2548" t="str">
            <v>ADO4800IAA5DO</v>
          </cell>
          <cell r="AD2548" t="str">
            <v>ZOR</v>
          </cell>
          <cell r="AN2548">
            <v>10</v>
          </cell>
          <cell r="AP2548">
            <v>101</v>
          </cell>
        </row>
        <row r="2549">
          <cell r="O2549" t="str">
            <v>FRY'S ELECTRONICS</v>
          </cell>
          <cell r="Q2549" t="str">
            <v>ADO4800IAA5DO</v>
          </cell>
          <cell r="AD2549" t="str">
            <v>ZOR</v>
          </cell>
          <cell r="AN2549">
            <v>10</v>
          </cell>
          <cell r="AP2549">
            <v>101</v>
          </cell>
        </row>
        <row r="2550">
          <cell r="O2550" t="str">
            <v>FRY'S ELECTRONICS</v>
          </cell>
          <cell r="Q2550" t="str">
            <v>ADH2300DOBOX</v>
          </cell>
          <cell r="AD2550" t="str">
            <v>ZOR</v>
          </cell>
          <cell r="AN2550">
            <v>20</v>
          </cell>
          <cell r="AP2550">
            <v>81</v>
          </cell>
        </row>
        <row r="2551">
          <cell r="O2551" t="str">
            <v>FRY'S ELECTRONICS</v>
          </cell>
          <cell r="Q2551" t="str">
            <v>ADH2300DOBOX</v>
          </cell>
          <cell r="AD2551" t="str">
            <v>ZOR</v>
          </cell>
          <cell r="AN2551">
            <v>20</v>
          </cell>
          <cell r="AP2551">
            <v>81</v>
          </cell>
        </row>
        <row r="2552">
          <cell r="O2552" t="str">
            <v>FRY'S ELECTRONICS</v>
          </cell>
          <cell r="Q2552" t="str">
            <v>ADH2300DOBOX</v>
          </cell>
          <cell r="AD2552" t="str">
            <v>ZOR</v>
          </cell>
          <cell r="AN2552">
            <v>50</v>
          </cell>
          <cell r="AP2552">
            <v>81</v>
          </cell>
        </row>
        <row r="2553">
          <cell r="O2553" t="str">
            <v>FRY'S ELECTRONICS</v>
          </cell>
          <cell r="Q2553" t="str">
            <v>ADH2300DOBOX</v>
          </cell>
          <cell r="AD2553" t="str">
            <v>ZOR</v>
          </cell>
          <cell r="AN2553">
            <v>50</v>
          </cell>
          <cell r="AP2553">
            <v>81</v>
          </cell>
        </row>
        <row r="2554">
          <cell r="O2554" t="str">
            <v>FRY'S ELECTRONICS</v>
          </cell>
          <cell r="Q2554" t="str">
            <v>ADO4800IAA5DO</v>
          </cell>
          <cell r="AD2554" t="str">
            <v>ZOR</v>
          </cell>
          <cell r="AN2554">
            <v>10</v>
          </cell>
          <cell r="AP2554">
            <v>101</v>
          </cell>
        </row>
        <row r="2555">
          <cell r="O2555" t="str">
            <v>FRY'S ELECTRONICS</v>
          </cell>
          <cell r="Q2555" t="str">
            <v>ADO4800IAA5DO</v>
          </cell>
          <cell r="AD2555" t="str">
            <v>ZOR</v>
          </cell>
          <cell r="AN2555">
            <v>20</v>
          </cell>
          <cell r="AP2555">
            <v>101</v>
          </cell>
        </row>
        <row r="2556">
          <cell r="O2556" t="str">
            <v>FRY'S ELECTRONICS</v>
          </cell>
          <cell r="Q2556" t="str">
            <v>ADO4800IAA5DO</v>
          </cell>
          <cell r="AD2556" t="str">
            <v>ZOR</v>
          </cell>
          <cell r="AN2556">
            <v>20</v>
          </cell>
          <cell r="AP2556">
            <v>101</v>
          </cell>
        </row>
        <row r="2557">
          <cell r="O2557" t="str">
            <v>FRY'S ELECTRONICS</v>
          </cell>
          <cell r="Q2557" t="str">
            <v>ADH2300DOBOX</v>
          </cell>
          <cell r="AD2557" t="str">
            <v>ZOR</v>
          </cell>
          <cell r="AN2557">
            <v>70</v>
          </cell>
          <cell r="AP2557">
            <v>81</v>
          </cell>
        </row>
        <row r="2558">
          <cell r="O2558" t="str">
            <v>FRY'S ELECTRONICS</v>
          </cell>
          <cell r="Q2558" t="str">
            <v>ADH2300DOBOX</v>
          </cell>
          <cell r="AD2558" t="str">
            <v>ZOR</v>
          </cell>
          <cell r="AN2558">
            <v>40</v>
          </cell>
          <cell r="AP2558">
            <v>81</v>
          </cell>
        </row>
        <row r="2559">
          <cell r="O2559" t="str">
            <v>FRY'S ELECTRONICS</v>
          </cell>
          <cell r="Q2559" t="str">
            <v>ADO4800IAA5DO</v>
          </cell>
          <cell r="AD2559" t="str">
            <v>ZOR</v>
          </cell>
          <cell r="AN2559">
            <v>10</v>
          </cell>
          <cell r="AP2559">
            <v>101</v>
          </cell>
        </row>
        <row r="2560">
          <cell r="O2560" t="str">
            <v>FRY'S ELECTRONICS</v>
          </cell>
          <cell r="Q2560" t="str">
            <v>ADH2300DOBOX</v>
          </cell>
          <cell r="AD2560" t="str">
            <v>ZOR</v>
          </cell>
          <cell r="AN2560">
            <v>50</v>
          </cell>
          <cell r="AP2560">
            <v>81</v>
          </cell>
        </row>
        <row r="2561">
          <cell r="O2561" t="str">
            <v>FRY'S ELECTRONICS</v>
          </cell>
          <cell r="Q2561" t="str">
            <v>ADH2300DOBOX</v>
          </cell>
          <cell r="AD2561" t="str">
            <v>ZOR</v>
          </cell>
          <cell r="AN2561">
            <v>30</v>
          </cell>
          <cell r="AP2561">
            <v>81</v>
          </cell>
        </row>
        <row r="2562">
          <cell r="O2562" t="str">
            <v>FRY'S ELECTRONICS</v>
          </cell>
          <cell r="Q2562" t="str">
            <v>ADO4800IAA5DO</v>
          </cell>
          <cell r="AD2562" t="str">
            <v>ZOR</v>
          </cell>
          <cell r="AN2562">
            <v>10</v>
          </cell>
          <cell r="AP2562">
            <v>101</v>
          </cell>
        </row>
        <row r="2563">
          <cell r="O2563" t="str">
            <v>FRY'S ELECTRONICS</v>
          </cell>
          <cell r="Q2563" t="str">
            <v>ADO4800IAA5DO</v>
          </cell>
          <cell r="AD2563" t="str">
            <v>ZOR</v>
          </cell>
          <cell r="AN2563">
            <v>10</v>
          </cell>
          <cell r="AP2563">
            <v>101</v>
          </cell>
        </row>
        <row r="2564">
          <cell r="O2564" t="str">
            <v>FRY'S ELECTRONICS</v>
          </cell>
          <cell r="Q2564" t="str">
            <v>ADO4800IAA5DO</v>
          </cell>
          <cell r="AD2564" t="str">
            <v>ZOR</v>
          </cell>
          <cell r="AN2564">
            <v>10</v>
          </cell>
          <cell r="AP2564">
            <v>101</v>
          </cell>
        </row>
        <row r="2565">
          <cell r="O2565" t="str">
            <v>FRY'S ELECTRONICS</v>
          </cell>
          <cell r="Q2565" t="str">
            <v>ADO4800IAA5DO</v>
          </cell>
          <cell r="AD2565" t="str">
            <v>ZOR</v>
          </cell>
          <cell r="AN2565">
            <v>20</v>
          </cell>
          <cell r="AP2565">
            <v>101</v>
          </cell>
        </row>
        <row r="2566">
          <cell r="O2566" t="str">
            <v>FRY'S ELECTRONICS</v>
          </cell>
          <cell r="Q2566" t="str">
            <v>ADH2300DOBOX</v>
          </cell>
          <cell r="AD2566" t="str">
            <v>ZOR</v>
          </cell>
          <cell r="AN2566">
            <v>80</v>
          </cell>
          <cell r="AP2566">
            <v>81</v>
          </cell>
        </row>
        <row r="2567">
          <cell r="O2567" t="str">
            <v>FRY'S ELECTRONICS</v>
          </cell>
          <cell r="Q2567" t="str">
            <v>ADH2300DOBOX</v>
          </cell>
          <cell r="AD2567" t="str">
            <v>ZOR</v>
          </cell>
          <cell r="AN2567">
            <v>50</v>
          </cell>
          <cell r="AP2567">
            <v>81</v>
          </cell>
        </row>
        <row r="2568">
          <cell r="O2568" t="str">
            <v>FRY'S ELECTRONICS</v>
          </cell>
          <cell r="Q2568" t="str">
            <v>ADO4800IAA5DO</v>
          </cell>
          <cell r="AD2568" t="str">
            <v>ZOR</v>
          </cell>
          <cell r="AN2568">
            <v>10</v>
          </cell>
          <cell r="AP2568">
            <v>101</v>
          </cell>
        </row>
        <row r="2569">
          <cell r="O2569" t="str">
            <v>FRY'S ELECTRONICS</v>
          </cell>
          <cell r="Q2569" t="str">
            <v>ADO4800IAA5DO</v>
          </cell>
          <cell r="AD2569" t="str">
            <v>ZOR</v>
          </cell>
          <cell r="AN2569">
            <v>40</v>
          </cell>
          <cell r="AP2569">
            <v>101</v>
          </cell>
        </row>
        <row r="2570">
          <cell r="O2570" t="str">
            <v>FRY'S ELECTRONICS</v>
          </cell>
          <cell r="Q2570" t="str">
            <v>ADO4800IAA5DO</v>
          </cell>
          <cell r="AD2570" t="str">
            <v>ZOR</v>
          </cell>
          <cell r="AN2570">
            <v>20</v>
          </cell>
          <cell r="AP2570">
            <v>101</v>
          </cell>
        </row>
        <row r="2571">
          <cell r="O2571" t="str">
            <v>FRY'S ELECTRONICS</v>
          </cell>
          <cell r="Q2571" t="str">
            <v>ADO4800IAA5DO</v>
          </cell>
          <cell r="AD2571" t="str">
            <v>ZOR</v>
          </cell>
          <cell r="AN2571">
            <v>20</v>
          </cell>
          <cell r="AP2571">
            <v>101</v>
          </cell>
        </row>
        <row r="2572">
          <cell r="O2572" t="str">
            <v>FRY'S ELECTRONICS</v>
          </cell>
          <cell r="Q2572" t="str">
            <v>ADH2300DOBOX</v>
          </cell>
          <cell r="AD2572" t="str">
            <v>ZOR</v>
          </cell>
          <cell r="AN2572">
            <v>60</v>
          </cell>
          <cell r="AP2572">
            <v>81</v>
          </cell>
        </row>
        <row r="2573">
          <cell r="O2573" t="str">
            <v>FRY'S ELECTRONICS</v>
          </cell>
          <cell r="Q2573" t="str">
            <v>ADH2300DOBOX</v>
          </cell>
          <cell r="AD2573" t="str">
            <v>ZOR</v>
          </cell>
          <cell r="AN2573">
            <v>60</v>
          </cell>
          <cell r="AP2573">
            <v>81</v>
          </cell>
        </row>
        <row r="2574">
          <cell r="O2574" t="str">
            <v>FRY'S ELECTRONICS</v>
          </cell>
          <cell r="Q2574" t="str">
            <v>ADH2300DOBOX</v>
          </cell>
          <cell r="AD2574" t="str">
            <v>ZOR</v>
          </cell>
          <cell r="AN2574">
            <v>20</v>
          </cell>
          <cell r="AP2574">
            <v>81</v>
          </cell>
        </row>
        <row r="2575">
          <cell r="O2575" t="str">
            <v>FRY'S ELECTRONICS</v>
          </cell>
          <cell r="Q2575" t="str">
            <v>ADO4800IAA5DO</v>
          </cell>
          <cell r="AD2575" t="str">
            <v>ZOR</v>
          </cell>
          <cell r="AN2575">
            <v>20</v>
          </cell>
          <cell r="AP2575">
            <v>101</v>
          </cell>
        </row>
        <row r="2576">
          <cell r="O2576" t="str">
            <v>FRY'S ELECTRONICS</v>
          </cell>
          <cell r="Q2576" t="str">
            <v>ADH2300DOBOX</v>
          </cell>
          <cell r="AD2576" t="str">
            <v>ZOR</v>
          </cell>
          <cell r="AN2576">
            <v>80</v>
          </cell>
          <cell r="AP2576">
            <v>81</v>
          </cell>
        </row>
        <row r="2577">
          <cell r="O2577" t="str">
            <v>FRY'S ELECTRONICS</v>
          </cell>
          <cell r="Q2577" t="str">
            <v>ADH2300DOBOX</v>
          </cell>
          <cell r="AD2577" t="str">
            <v>ZOR</v>
          </cell>
          <cell r="AN2577">
            <v>60</v>
          </cell>
          <cell r="AP2577">
            <v>81</v>
          </cell>
        </row>
        <row r="2578">
          <cell r="O2578" t="str">
            <v>FRY'S ELECTRONICS</v>
          </cell>
          <cell r="Q2578" t="str">
            <v>ADO4800IAA5DO</v>
          </cell>
          <cell r="AD2578" t="str">
            <v>ZOR</v>
          </cell>
          <cell r="AN2578">
            <v>20</v>
          </cell>
          <cell r="AP2578">
            <v>101</v>
          </cell>
        </row>
        <row r="2579">
          <cell r="O2579" t="str">
            <v>FRY'S ELECTRONICS</v>
          </cell>
          <cell r="Q2579" t="str">
            <v>ADO4800IAA5DO</v>
          </cell>
          <cell r="AD2579" t="str">
            <v>ZOR</v>
          </cell>
          <cell r="AN2579">
            <v>20</v>
          </cell>
          <cell r="AP2579">
            <v>101</v>
          </cell>
        </row>
        <row r="2580">
          <cell r="O2580" t="str">
            <v>FRY'S ELECTRONICS</v>
          </cell>
          <cell r="Q2580" t="str">
            <v>ADO4800IAA5DO</v>
          </cell>
          <cell r="AD2580" t="str">
            <v>ZOR</v>
          </cell>
          <cell r="AN2580">
            <v>10</v>
          </cell>
          <cell r="AP2580">
            <v>101</v>
          </cell>
        </row>
        <row r="2581">
          <cell r="O2581" t="str">
            <v>FRY'S ELECTRONICS</v>
          </cell>
          <cell r="Q2581" t="str">
            <v>ADH2300DOBOX</v>
          </cell>
          <cell r="AD2581" t="str">
            <v>ZOR</v>
          </cell>
          <cell r="AN2581">
            <v>70</v>
          </cell>
          <cell r="AP2581">
            <v>81</v>
          </cell>
        </row>
        <row r="2582">
          <cell r="O2582" t="str">
            <v>FRY'S ELECTRONICS</v>
          </cell>
          <cell r="Q2582" t="str">
            <v>ADH2300DOBOX</v>
          </cell>
          <cell r="AD2582" t="str">
            <v>ZOR</v>
          </cell>
          <cell r="AN2582">
            <v>30</v>
          </cell>
          <cell r="AP2582">
            <v>81</v>
          </cell>
        </row>
        <row r="2583">
          <cell r="O2583" t="str">
            <v>FRY'S ELECTRONICS</v>
          </cell>
          <cell r="Q2583" t="str">
            <v>ADA3800CWBOX</v>
          </cell>
          <cell r="AD2583" t="str">
            <v>RE</v>
          </cell>
          <cell r="AN2583">
            <v>-1</v>
          </cell>
          <cell r="AP2583">
            <v>47</v>
          </cell>
        </row>
        <row r="2584">
          <cell r="O2584" t="str">
            <v>FRY'S ELECTRONICS</v>
          </cell>
          <cell r="Q2584" t="str">
            <v>ADO4800IAA5DO</v>
          </cell>
          <cell r="AD2584" t="str">
            <v>ZOR</v>
          </cell>
          <cell r="AN2584">
            <v>10</v>
          </cell>
          <cell r="AP2584">
            <v>101</v>
          </cell>
        </row>
        <row r="2585">
          <cell r="O2585" t="str">
            <v>FRY'S ELECTRONICS</v>
          </cell>
          <cell r="Q2585" t="str">
            <v>ADO4800IAA5DO</v>
          </cell>
          <cell r="AD2585" t="str">
            <v>ZOR</v>
          </cell>
          <cell r="AN2585">
            <v>10</v>
          </cell>
          <cell r="AP2585">
            <v>101</v>
          </cell>
        </row>
        <row r="2586">
          <cell r="O2586" t="str">
            <v>FRY'S ELECTRONICS</v>
          </cell>
          <cell r="Q2586" t="str">
            <v>ADO4800IAA5DO</v>
          </cell>
          <cell r="AD2586" t="str">
            <v>ZOR</v>
          </cell>
          <cell r="AN2586">
            <v>30</v>
          </cell>
          <cell r="AP2586">
            <v>101</v>
          </cell>
        </row>
        <row r="2587">
          <cell r="O2587" t="str">
            <v>FRY'S ELECTRONICS</v>
          </cell>
          <cell r="Q2587" t="str">
            <v>ADH2300DOBOX</v>
          </cell>
          <cell r="AD2587" t="str">
            <v>ZOR</v>
          </cell>
          <cell r="AN2587">
            <v>80</v>
          </cell>
          <cell r="AP2587">
            <v>81</v>
          </cell>
        </row>
        <row r="2588">
          <cell r="O2588" t="str">
            <v>FRY'S ELECTRONICS</v>
          </cell>
          <cell r="Q2588" t="str">
            <v>ADH2300DOBOX</v>
          </cell>
          <cell r="AD2588" t="str">
            <v>ZOR</v>
          </cell>
          <cell r="AN2588">
            <v>40</v>
          </cell>
          <cell r="AP2588">
            <v>81</v>
          </cell>
        </row>
        <row r="2589">
          <cell r="O2589" t="str">
            <v>FRY'S ELECTRONICS</v>
          </cell>
          <cell r="Q2589" t="str">
            <v>ADO4800IAA5DO</v>
          </cell>
          <cell r="AD2589" t="str">
            <v>ZOR</v>
          </cell>
          <cell r="AN2589">
            <v>20</v>
          </cell>
          <cell r="AP2589">
            <v>101</v>
          </cell>
        </row>
        <row r="2590">
          <cell r="O2590" t="str">
            <v>FRY'S ELECTRONICS</v>
          </cell>
          <cell r="Q2590" t="str">
            <v>ADH2300DOBOX</v>
          </cell>
          <cell r="AD2590" t="str">
            <v>ZOR</v>
          </cell>
          <cell r="AN2590">
            <v>20</v>
          </cell>
          <cell r="AP2590">
            <v>81</v>
          </cell>
        </row>
        <row r="2591">
          <cell r="O2591" t="str">
            <v>FRY'S ELECTRONICS</v>
          </cell>
          <cell r="Q2591" t="str">
            <v>ADH2300DOBOX</v>
          </cell>
          <cell r="AD2591" t="str">
            <v>ZOR</v>
          </cell>
          <cell r="AN2591">
            <v>20</v>
          </cell>
          <cell r="AP2591">
            <v>81</v>
          </cell>
        </row>
        <row r="2592">
          <cell r="O2592" t="str">
            <v>FRY'S ELECTRONICS</v>
          </cell>
          <cell r="Q2592" t="str">
            <v>ADH2300DOBOX</v>
          </cell>
          <cell r="AD2592" t="str">
            <v>ZOR</v>
          </cell>
          <cell r="AN2592">
            <v>10</v>
          </cell>
          <cell r="AP2592">
            <v>81</v>
          </cell>
        </row>
        <row r="2593">
          <cell r="O2593" t="str">
            <v>FRY'S ELECTRONICS</v>
          </cell>
          <cell r="Q2593" t="str">
            <v>ADO4800IAA5DO</v>
          </cell>
          <cell r="AD2593" t="str">
            <v>ZOR</v>
          </cell>
          <cell r="AN2593">
            <v>20</v>
          </cell>
          <cell r="AP2593">
            <v>101</v>
          </cell>
        </row>
        <row r="2594">
          <cell r="O2594" t="str">
            <v>FRY'S ELECTRONICS</v>
          </cell>
          <cell r="Q2594" t="str">
            <v>ADH2300DOBOX</v>
          </cell>
          <cell r="AD2594" t="str">
            <v>ZOR</v>
          </cell>
          <cell r="AN2594">
            <v>40</v>
          </cell>
          <cell r="AP2594">
            <v>81</v>
          </cell>
        </row>
        <row r="2595">
          <cell r="O2595" t="str">
            <v>FRY'S ELECTRONICS</v>
          </cell>
          <cell r="Q2595" t="str">
            <v>ADO4800IAA5DO</v>
          </cell>
          <cell r="AD2595" t="str">
            <v>ZOR</v>
          </cell>
          <cell r="AN2595">
            <v>10</v>
          </cell>
          <cell r="AP2595">
            <v>101</v>
          </cell>
        </row>
        <row r="2596">
          <cell r="O2596" t="str">
            <v>FRY'S ELECTRONICS</v>
          </cell>
          <cell r="Q2596" t="str">
            <v>ADH2300DOBOX</v>
          </cell>
          <cell r="AD2596" t="str">
            <v>ZOR</v>
          </cell>
          <cell r="AN2596">
            <v>70</v>
          </cell>
          <cell r="AP2596">
            <v>81</v>
          </cell>
        </row>
        <row r="2597">
          <cell r="O2597" t="str">
            <v>FRY'S ELECTRONICS</v>
          </cell>
          <cell r="Q2597" t="str">
            <v>ADO4800IAA5DO</v>
          </cell>
          <cell r="AD2597" t="str">
            <v>ZOR</v>
          </cell>
          <cell r="AN2597">
            <v>10</v>
          </cell>
          <cell r="AP2597">
            <v>101</v>
          </cell>
        </row>
        <row r="2598">
          <cell r="O2598" t="str">
            <v>FRY'S ELECTRONICS</v>
          </cell>
          <cell r="Q2598" t="str">
            <v>ADO4800IAA5DO</v>
          </cell>
          <cell r="AD2598" t="str">
            <v>ZOR</v>
          </cell>
          <cell r="AN2598">
            <v>10</v>
          </cell>
          <cell r="AP2598">
            <v>101</v>
          </cell>
        </row>
        <row r="2599">
          <cell r="O2599" t="str">
            <v>FRY'S ELECTRONICS</v>
          </cell>
          <cell r="Q2599" t="str">
            <v>ADH2300DOBOX</v>
          </cell>
          <cell r="AD2599" t="str">
            <v>ZOR</v>
          </cell>
          <cell r="AN2599">
            <v>30</v>
          </cell>
          <cell r="AP2599">
            <v>81</v>
          </cell>
        </row>
        <row r="2600">
          <cell r="O2600" t="str">
            <v>FRY'S ELECTRONICS</v>
          </cell>
          <cell r="Q2600" t="str">
            <v>ADH2300DOBOX</v>
          </cell>
          <cell r="AD2600" t="str">
            <v>ZOR</v>
          </cell>
          <cell r="AN2600">
            <v>20</v>
          </cell>
          <cell r="AP2600">
            <v>81</v>
          </cell>
        </row>
        <row r="2601">
          <cell r="O2601" t="str">
            <v>FRY'S ELECTRONICS</v>
          </cell>
          <cell r="Q2601" t="str">
            <v>ADO4800IAA5DO</v>
          </cell>
          <cell r="AD2601" t="str">
            <v>ZOR</v>
          </cell>
          <cell r="AN2601">
            <v>20</v>
          </cell>
          <cell r="AP2601">
            <v>101</v>
          </cell>
        </row>
        <row r="2602">
          <cell r="O2602" t="str">
            <v>FRY'S ELECTRONICS</v>
          </cell>
          <cell r="Q2602" t="str">
            <v>ADO4800IAA5DO</v>
          </cell>
          <cell r="AD2602" t="str">
            <v>ZOR</v>
          </cell>
          <cell r="AN2602">
            <v>20</v>
          </cell>
          <cell r="AP2602">
            <v>101</v>
          </cell>
        </row>
        <row r="2603">
          <cell r="O2603" t="str">
            <v>FRY'S ELECTRONICS</v>
          </cell>
          <cell r="Q2603" t="str">
            <v>ADH2300DOBOX</v>
          </cell>
          <cell r="AD2603" t="str">
            <v>ZOR</v>
          </cell>
          <cell r="AN2603">
            <v>40</v>
          </cell>
          <cell r="AP2603">
            <v>81</v>
          </cell>
        </row>
        <row r="2604">
          <cell r="O2604" t="str">
            <v>FRY'S ELECTRONICS</v>
          </cell>
          <cell r="Q2604" t="str">
            <v>ADO4800IAA5DO</v>
          </cell>
          <cell r="AD2604" t="str">
            <v>ZOR</v>
          </cell>
          <cell r="AN2604">
            <v>20</v>
          </cell>
          <cell r="AP2604">
            <v>101</v>
          </cell>
        </row>
        <row r="2605">
          <cell r="O2605" t="str">
            <v>FRY'S ELECTRONICS</v>
          </cell>
          <cell r="Q2605" t="str">
            <v>ADO4800IAA5DO</v>
          </cell>
          <cell r="AD2605" t="str">
            <v>ZOR</v>
          </cell>
          <cell r="AN2605">
            <v>20</v>
          </cell>
          <cell r="AP2605">
            <v>101</v>
          </cell>
        </row>
        <row r="2606">
          <cell r="O2606" t="str">
            <v>FRY'S ELECTRONICS</v>
          </cell>
          <cell r="Q2606" t="str">
            <v>ADO4800IAA5DO</v>
          </cell>
          <cell r="AD2606" t="str">
            <v>ZOR</v>
          </cell>
          <cell r="AN2606">
            <v>30</v>
          </cell>
          <cell r="AP2606">
            <v>101</v>
          </cell>
        </row>
        <row r="2607">
          <cell r="O2607" t="str">
            <v>FRY'S ELECTRONICS</v>
          </cell>
          <cell r="Q2607" t="str">
            <v>ADO4800IAA5DO</v>
          </cell>
          <cell r="AD2607" t="str">
            <v>ZOR</v>
          </cell>
          <cell r="AN2607">
            <v>20</v>
          </cell>
          <cell r="AP2607">
            <v>101</v>
          </cell>
        </row>
        <row r="2608">
          <cell r="O2608" t="str">
            <v>FRY'S ELECTRONICS</v>
          </cell>
          <cell r="Q2608" t="str">
            <v>ADH2300DOBOX</v>
          </cell>
          <cell r="AD2608" t="str">
            <v>ZOR</v>
          </cell>
          <cell r="AN2608">
            <v>30</v>
          </cell>
          <cell r="AP2608">
            <v>81</v>
          </cell>
        </row>
        <row r="2609">
          <cell r="O2609" t="str">
            <v>FRY'S ELECTRONICS</v>
          </cell>
          <cell r="Q2609" t="str">
            <v>ADH2300DOBOX</v>
          </cell>
          <cell r="AD2609" t="str">
            <v>ZOR</v>
          </cell>
          <cell r="AN2609">
            <v>40</v>
          </cell>
          <cell r="AP2609">
            <v>81</v>
          </cell>
        </row>
        <row r="2610">
          <cell r="O2610" t="str">
            <v>FRY'S ELECTRONICS</v>
          </cell>
          <cell r="Q2610" t="str">
            <v>ADH2300DOBOX</v>
          </cell>
          <cell r="AD2610" t="str">
            <v>ZOR</v>
          </cell>
          <cell r="AN2610">
            <v>20</v>
          </cell>
          <cell r="AP2610">
            <v>81</v>
          </cell>
        </row>
        <row r="2611">
          <cell r="O2611" t="str">
            <v>FRY'S ELECTRONICS</v>
          </cell>
          <cell r="Q2611" t="str">
            <v>ADO4800IAA5DO</v>
          </cell>
          <cell r="AD2611" t="str">
            <v>ZOR</v>
          </cell>
          <cell r="AN2611">
            <v>20</v>
          </cell>
          <cell r="AP2611">
            <v>101</v>
          </cell>
        </row>
        <row r="2612">
          <cell r="O2612" t="str">
            <v>FRY'S ELECTRONICS</v>
          </cell>
          <cell r="Q2612" t="str">
            <v>ADH2300DOBOX</v>
          </cell>
          <cell r="AD2612" t="str">
            <v>ZOR</v>
          </cell>
          <cell r="AN2612">
            <v>40</v>
          </cell>
          <cell r="AP2612">
            <v>81</v>
          </cell>
        </row>
        <row r="2613">
          <cell r="O2613" t="str">
            <v>FRY'S ELECTRONICS</v>
          </cell>
          <cell r="Q2613" t="str">
            <v>ADO4800IAA5DO</v>
          </cell>
          <cell r="AD2613" t="str">
            <v>ZOR</v>
          </cell>
          <cell r="AN2613">
            <v>30</v>
          </cell>
          <cell r="AP2613">
            <v>101</v>
          </cell>
        </row>
        <row r="2614">
          <cell r="O2614" t="str">
            <v>FRY'S ELECTRONICS</v>
          </cell>
          <cell r="Q2614" t="str">
            <v>ADH2300DOBOX</v>
          </cell>
          <cell r="AD2614" t="str">
            <v>ZOR</v>
          </cell>
          <cell r="AN2614">
            <v>30</v>
          </cell>
          <cell r="AP2614">
            <v>81</v>
          </cell>
        </row>
        <row r="2615">
          <cell r="O2615" t="str">
            <v>FRY'S ELECTRONICS</v>
          </cell>
          <cell r="Q2615" t="str">
            <v>ADH2300DOBOX</v>
          </cell>
          <cell r="AD2615" t="str">
            <v>ZOR</v>
          </cell>
          <cell r="AN2615">
            <v>50</v>
          </cell>
          <cell r="AP2615">
            <v>81</v>
          </cell>
        </row>
        <row r="2616">
          <cell r="O2616" t="str">
            <v>FRY'S ELECTRONICS</v>
          </cell>
          <cell r="Q2616" t="str">
            <v>ADH2300DOBOX</v>
          </cell>
          <cell r="AD2616" t="str">
            <v>ZOR</v>
          </cell>
          <cell r="AN2616">
            <v>20</v>
          </cell>
          <cell r="AP2616">
            <v>81</v>
          </cell>
        </row>
        <row r="2617">
          <cell r="O2617" t="str">
            <v>FRY'S ELECTRONICS</v>
          </cell>
          <cell r="Q2617" t="str">
            <v>ADH2300DOBOX</v>
          </cell>
          <cell r="AD2617" t="str">
            <v>ZOR</v>
          </cell>
          <cell r="AN2617">
            <v>40</v>
          </cell>
          <cell r="AP2617">
            <v>81</v>
          </cell>
        </row>
        <row r="2618">
          <cell r="O2618" t="str">
            <v>FRY'S ELECTRONICS</v>
          </cell>
          <cell r="Q2618" t="str">
            <v>ADO4800IAA5DO</v>
          </cell>
          <cell r="AD2618" t="str">
            <v>ZOR</v>
          </cell>
          <cell r="AN2618">
            <v>10</v>
          </cell>
          <cell r="AP2618">
            <v>101</v>
          </cell>
        </row>
        <row r="2619">
          <cell r="O2619" t="str">
            <v>FRY'S ELECTRONICS</v>
          </cell>
          <cell r="Q2619" t="str">
            <v>ADO4800IAA5DO</v>
          </cell>
          <cell r="AD2619" t="str">
            <v>ZOR</v>
          </cell>
          <cell r="AN2619">
            <v>20</v>
          </cell>
          <cell r="AP2619">
            <v>101</v>
          </cell>
        </row>
        <row r="2620">
          <cell r="O2620" t="str">
            <v>FRY'S ELECTRONICS</v>
          </cell>
          <cell r="Q2620" t="str">
            <v>ADH2300DOBOX</v>
          </cell>
          <cell r="AD2620" t="str">
            <v>ZOR</v>
          </cell>
          <cell r="AN2620">
            <v>10</v>
          </cell>
          <cell r="AP2620">
            <v>81</v>
          </cell>
        </row>
        <row r="2621">
          <cell r="O2621" t="str">
            <v>FRY'S ELECTRONICS</v>
          </cell>
          <cell r="Q2621" t="str">
            <v>ADH2300DOBOX</v>
          </cell>
          <cell r="AD2621" t="str">
            <v>ZOR</v>
          </cell>
          <cell r="AN2621">
            <v>20</v>
          </cell>
          <cell r="AP2621">
            <v>81</v>
          </cell>
        </row>
        <row r="2622">
          <cell r="O2622" t="str">
            <v>FRY'S ELECTRONICS</v>
          </cell>
          <cell r="Q2622" t="str">
            <v>ADO4800IAA5DO</v>
          </cell>
          <cell r="AD2622" t="str">
            <v>ZOR</v>
          </cell>
          <cell r="AN2622">
            <v>10</v>
          </cell>
          <cell r="AP2622">
            <v>101</v>
          </cell>
        </row>
        <row r="2623">
          <cell r="O2623" t="str">
            <v>FRY'S ELECTRONICS</v>
          </cell>
          <cell r="Q2623" t="str">
            <v>ADH2300DOBOX</v>
          </cell>
          <cell r="AD2623" t="str">
            <v>ZOR</v>
          </cell>
          <cell r="AN2623">
            <v>30</v>
          </cell>
          <cell r="AP2623">
            <v>81</v>
          </cell>
        </row>
        <row r="2624">
          <cell r="O2624" t="str">
            <v>FRY'S ELECTRONICS</v>
          </cell>
          <cell r="Q2624" t="str">
            <v>ADH2300DOBOX</v>
          </cell>
          <cell r="AD2624" t="str">
            <v>ZOR</v>
          </cell>
          <cell r="AN2624">
            <v>30</v>
          </cell>
          <cell r="AP2624">
            <v>81</v>
          </cell>
        </row>
        <row r="2625">
          <cell r="O2625" t="str">
            <v>FRY'S ELECTRONICS</v>
          </cell>
          <cell r="Q2625" t="str">
            <v>ADH2300DOBOX</v>
          </cell>
          <cell r="AD2625" t="str">
            <v>ZOR</v>
          </cell>
          <cell r="AN2625">
            <v>10</v>
          </cell>
          <cell r="AP2625">
            <v>81</v>
          </cell>
        </row>
        <row r="2626">
          <cell r="O2626" t="str">
            <v>FRY'S ELECTRONICS</v>
          </cell>
          <cell r="Q2626" t="str">
            <v>ADO4800IAA5DO</v>
          </cell>
          <cell r="AD2626" t="str">
            <v>ZOR</v>
          </cell>
          <cell r="AN2626">
            <v>20</v>
          </cell>
          <cell r="AP2626">
            <v>101</v>
          </cell>
        </row>
        <row r="2627">
          <cell r="O2627" t="str">
            <v>FRY'S ELECTRONICS</v>
          </cell>
          <cell r="Q2627" t="str">
            <v>ADO4800IAA5DO</v>
          </cell>
          <cell r="AD2627" t="str">
            <v>ZOR</v>
          </cell>
          <cell r="AN2627">
            <v>20</v>
          </cell>
          <cell r="AP2627">
            <v>101</v>
          </cell>
        </row>
        <row r="2628">
          <cell r="O2628" t="str">
            <v>FRY'S ELECTRONICS</v>
          </cell>
          <cell r="Q2628" t="str">
            <v>ADH2300DOBOX</v>
          </cell>
          <cell r="AD2628" t="str">
            <v>ZOR</v>
          </cell>
          <cell r="AN2628">
            <v>20</v>
          </cell>
          <cell r="AP2628">
            <v>81</v>
          </cell>
        </row>
        <row r="2629">
          <cell r="O2629" t="str">
            <v>FRY'S ELECTRONICS</v>
          </cell>
          <cell r="Q2629" t="str">
            <v>ADH2300DOBOX</v>
          </cell>
          <cell r="AD2629" t="str">
            <v>ZOR</v>
          </cell>
          <cell r="AN2629">
            <v>20</v>
          </cell>
          <cell r="AP2629">
            <v>81</v>
          </cell>
        </row>
        <row r="2630">
          <cell r="O2630" t="str">
            <v>TECH DATA WORLDWIDE</v>
          </cell>
          <cell r="Q2630" t="str">
            <v>ADO4600CUBOX</v>
          </cell>
          <cell r="AD2630" t="str">
            <v>CMR</v>
          </cell>
          <cell r="AN2630">
            <v>0</v>
          </cell>
          <cell r="AP2630">
            <v>29</v>
          </cell>
        </row>
        <row r="2631">
          <cell r="O2631" t="str">
            <v>TECH DATA WORLDWIDE</v>
          </cell>
          <cell r="Q2631" t="str">
            <v>ADO4600CUBOX</v>
          </cell>
          <cell r="AD2631" t="str">
            <v>CMR</v>
          </cell>
          <cell r="AN2631">
            <v>0</v>
          </cell>
          <cell r="AP2631">
            <v>29</v>
          </cell>
        </row>
        <row r="2632">
          <cell r="O2632" t="str">
            <v>TECH DATA WORLDWIDE</v>
          </cell>
          <cell r="Q2632" t="str">
            <v>ADO4600CUBOX</v>
          </cell>
          <cell r="AD2632" t="str">
            <v>CMR</v>
          </cell>
          <cell r="AN2632">
            <v>0</v>
          </cell>
          <cell r="AP2632">
            <v>29</v>
          </cell>
        </row>
        <row r="2633">
          <cell r="O2633" t="str">
            <v>TECH DATA WORLDWIDE</v>
          </cell>
          <cell r="Q2633" t="str">
            <v>ADO4600CUBOX</v>
          </cell>
          <cell r="AD2633" t="str">
            <v>CMR</v>
          </cell>
          <cell r="AN2633">
            <v>0</v>
          </cell>
          <cell r="AP2633">
            <v>29</v>
          </cell>
        </row>
        <row r="2634">
          <cell r="O2634" t="str">
            <v>TECH DATA WORLDWIDE</v>
          </cell>
          <cell r="Q2634" t="str">
            <v>ADO4600CUBOX</v>
          </cell>
          <cell r="AD2634" t="str">
            <v>CMR</v>
          </cell>
          <cell r="AN2634">
            <v>0</v>
          </cell>
          <cell r="AP2634">
            <v>29</v>
          </cell>
        </row>
        <row r="2635">
          <cell r="O2635" t="str">
            <v>TECH DATA WORLDWIDE</v>
          </cell>
          <cell r="Q2635" t="str">
            <v>ADO4600CUBOX</v>
          </cell>
          <cell r="AD2635" t="str">
            <v>CMR</v>
          </cell>
          <cell r="AN2635">
            <v>0</v>
          </cell>
          <cell r="AP2635">
            <v>29</v>
          </cell>
        </row>
        <row r="2636">
          <cell r="O2636" t="str">
            <v>TECH DATA WORLDWIDE</v>
          </cell>
          <cell r="Q2636" t="str">
            <v>ADO4600CUBOX</v>
          </cell>
          <cell r="AD2636" t="str">
            <v>CMR</v>
          </cell>
          <cell r="AN2636">
            <v>0</v>
          </cell>
          <cell r="AP2636">
            <v>29</v>
          </cell>
        </row>
        <row r="2637">
          <cell r="O2637" t="str">
            <v>TECH DATA WORLDWIDE</v>
          </cell>
          <cell r="Q2637" t="str">
            <v>ADO4600CUBOX</v>
          </cell>
          <cell r="AD2637" t="str">
            <v>CMR</v>
          </cell>
          <cell r="AN2637">
            <v>0</v>
          </cell>
          <cell r="AP2637">
            <v>29</v>
          </cell>
        </row>
        <row r="2638">
          <cell r="O2638" t="str">
            <v>TECH DATA WORLDWIDE</v>
          </cell>
          <cell r="Q2638" t="str">
            <v>ADO4600CUBOX</v>
          </cell>
          <cell r="AD2638" t="str">
            <v>CMR</v>
          </cell>
          <cell r="AN2638">
            <v>0</v>
          </cell>
          <cell r="AP2638">
            <v>29</v>
          </cell>
        </row>
        <row r="2639">
          <cell r="O2639" t="str">
            <v>TECH DATA WORLDWIDE</v>
          </cell>
          <cell r="Q2639" t="str">
            <v>ADO4600CUBOX</v>
          </cell>
          <cell r="AD2639" t="str">
            <v>CMR</v>
          </cell>
          <cell r="AN2639">
            <v>0</v>
          </cell>
          <cell r="AP2639">
            <v>29</v>
          </cell>
        </row>
        <row r="2640">
          <cell r="O2640" t="str">
            <v>TECH DATA WORLDWIDE</v>
          </cell>
          <cell r="Q2640" t="str">
            <v>ADO4600CUBOX</v>
          </cell>
          <cell r="AD2640" t="str">
            <v>CMR</v>
          </cell>
          <cell r="AN2640">
            <v>0</v>
          </cell>
          <cell r="AP2640">
            <v>29</v>
          </cell>
        </row>
        <row r="2641">
          <cell r="O2641" t="str">
            <v>TECH DATA WORLDWIDE</v>
          </cell>
          <cell r="Q2641" t="str">
            <v>ADO4600CUBOX</v>
          </cell>
          <cell r="AD2641" t="str">
            <v>CMR</v>
          </cell>
          <cell r="AN2641">
            <v>0</v>
          </cell>
          <cell r="AP2641">
            <v>29</v>
          </cell>
        </row>
        <row r="2642">
          <cell r="O2642" t="str">
            <v>TECH DATA WORLDWIDE</v>
          </cell>
          <cell r="Q2642" t="str">
            <v>ADO4600CUBOX</v>
          </cell>
          <cell r="AD2642" t="str">
            <v>CMR</v>
          </cell>
          <cell r="AN2642">
            <v>0</v>
          </cell>
          <cell r="AP2642">
            <v>29</v>
          </cell>
        </row>
        <row r="2643">
          <cell r="O2643" t="str">
            <v>TECH DATA WORLDWIDE</v>
          </cell>
          <cell r="Q2643" t="str">
            <v>ADO4600CUBOX</v>
          </cell>
          <cell r="AD2643" t="str">
            <v>CMR</v>
          </cell>
          <cell r="AN2643">
            <v>0</v>
          </cell>
          <cell r="AP2643">
            <v>29</v>
          </cell>
        </row>
        <row r="2644">
          <cell r="O2644" t="str">
            <v>TECH DATA WORLDWIDE</v>
          </cell>
          <cell r="Q2644" t="str">
            <v>ADO4600CUBOX</v>
          </cell>
          <cell r="AD2644" t="str">
            <v>CMR</v>
          </cell>
          <cell r="AN2644">
            <v>0</v>
          </cell>
          <cell r="AP2644">
            <v>29</v>
          </cell>
        </row>
        <row r="2645">
          <cell r="O2645" t="str">
            <v>TECH DATA WORLDWIDE</v>
          </cell>
          <cell r="Q2645" t="str">
            <v>ADO4600CUBOX</v>
          </cell>
          <cell r="AD2645" t="str">
            <v>CMR</v>
          </cell>
          <cell r="AN2645">
            <v>0</v>
          </cell>
          <cell r="AP2645">
            <v>29</v>
          </cell>
        </row>
        <row r="2646">
          <cell r="O2646" t="str">
            <v>TECH DATA WORLDWIDE</v>
          </cell>
          <cell r="Q2646" t="str">
            <v>ADO4600CUBOX</v>
          </cell>
          <cell r="AD2646" t="str">
            <v>CMR</v>
          </cell>
          <cell r="AN2646">
            <v>0</v>
          </cell>
          <cell r="AP2646">
            <v>29</v>
          </cell>
        </row>
        <row r="2647">
          <cell r="O2647" t="str">
            <v>TECH DATA WORLDWIDE</v>
          </cell>
          <cell r="Q2647" t="str">
            <v>ADO4600CUBOX</v>
          </cell>
          <cell r="AD2647" t="str">
            <v>CMR</v>
          </cell>
          <cell r="AN2647">
            <v>0</v>
          </cell>
          <cell r="AP2647">
            <v>29</v>
          </cell>
        </row>
        <row r="2648">
          <cell r="O2648" t="str">
            <v>TECH DATA WORLDWIDE</v>
          </cell>
          <cell r="Q2648" t="str">
            <v>ADO4600CUBOX</v>
          </cell>
          <cell r="AD2648" t="str">
            <v>CMR</v>
          </cell>
          <cell r="AN2648">
            <v>0</v>
          </cell>
          <cell r="AP2648">
            <v>29</v>
          </cell>
        </row>
        <row r="2649">
          <cell r="O2649" t="str">
            <v>TECH DATA WORLDWIDE</v>
          </cell>
          <cell r="Q2649" t="str">
            <v>ADO4600CUBOX</v>
          </cell>
          <cell r="AD2649" t="str">
            <v>CMR</v>
          </cell>
          <cell r="AN2649">
            <v>0</v>
          </cell>
          <cell r="AP2649">
            <v>29</v>
          </cell>
        </row>
        <row r="2650">
          <cell r="O2650" t="str">
            <v>TECH DATA WORLDWIDE</v>
          </cell>
          <cell r="Q2650" t="str">
            <v>ADO4600CUBOX</v>
          </cell>
          <cell r="AD2650" t="str">
            <v>CMR</v>
          </cell>
          <cell r="AN2650">
            <v>0</v>
          </cell>
          <cell r="AP2650">
            <v>29</v>
          </cell>
        </row>
        <row r="2651">
          <cell r="O2651" t="str">
            <v>TECH DATA WORLDWIDE</v>
          </cell>
          <cell r="Q2651" t="str">
            <v>ADO4600CUBOX</v>
          </cell>
          <cell r="AD2651" t="str">
            <v>CMR</v>
          </cell>
          <cell r="AN2651">
            <v>0</v>
          </cell>
          <cell r="AP2651">
            <v>29</v>
          </cell>
        </row>
        <row r="2652">
          <cell r="O2652" t="str">
            <v>TECH DATA WORLDWIDE</v>
          </cell>
          <cell r="Q2652" t="str">
            <v>ADO4600CUBOX</v>
          </cell>
          <cell r="AD2652" t="str">
            <v>CMR</v>
          </cell>
          <cell r="AN2652">
            <v>0</v>
          </cell>
          <cell r="AP2652">
            <v>29</v>
          </cell>
        </row>
        <row r="2653">
          <cell r="O2653" t="str">
            <v>TECH DATA WORLDWIDE</v>
          </cell>
          <cell r="Q2653" t="str">
            <v>ADO4600CUBOX</v>
          </cell>
          <cell r="AD2653" t="str">
            <v>CMR</v>
          </cell>
          <cell r="AN2653">
            <v>0</v>
          </cell>
          <cell r="AP2653">
            <v>29</v>
          </cell>
        </row>
        <row r="2654">
          <cell r="O2654" t="str">
            <v>TECH DATA WORLDWIDE</v>
          </cell>
          <cell r="Q2654" t="str">
            <v>ADO4600CUBOX</v>
          </cell>
          <cell r="AD2654" t="str">
            <v>CMR</v>
          </cell>
          <cell r="AN2654">
            <v>0</v>
          </cell>
          <cell r="AP2654">
            <v>29</v>
          </cell>
        </row>
        <row r="2655">
          <cell r="O2655" t="str">
            <v>TECH DATA WORLDWIDE</v>
          </cell>
          <cell r="Q2655" t="str">
            <v>ADO4600CUBOX</v>
          </cell>
          <cell r="AD2655" t="str">
            <v>CMR</v>
          </cell>
          <cell r="AN2655">
            <v>0</v>
          </cell>
          <cell r="AP2655">
            <v>29</v>
          </cell>
        </row>
        <row r="2656">
          <cell r="O2656" t="str">
            <v>TECH DATA WORLDWIDE</v>
          </cell>
          <cell r="Q2656" t="str">
            <v>ADO4600CUBOX</v>
          </cell>
          <cell r="AD2656" t="str">
            <v>CMR</v>
          </cell>
          <cell r="AN2656">
            <v>0</v>
          </cell>
          <cell r="AP2656">
            <v>29</v>
          </cell>
        </row>
        <row r="2657">
          <cell r="O2657" t="str">
            <v>TECH DATA WORLDWIDE</v>
          </cell>
          <cell r="Q2657" t="str">
            <v>ADO4600CUBOX</v>
          </cell>
          <cell r="AD2657" t="str">
            <v>CMR</v>
          </cell>
          <cell r="AN2657">
            <v>0</v>
          </cell>
          <cell r="AP2657">
            <v>29</v>
          </cell>
        </row>
        <row r="2658">
          <cell r="O2658" t="str">
            <v>TECH DATA WORLDWIDE</v>
          </cell>
          <cell r="Q2658" t="str">
            <v>ADO4600CUBOX</v>
          </cell>
          <cell r="AD2658" t="str">
            <v>CMR</v>
          </cell>
          <cell r="AN2658">
            <v>0</v>
          </cell>
          <cell r="AP2658">
            <v>29</v>
          </cell>
        </row>
        <row r="2659">
          <cell r="O2659" t="str">
            <v>TECH DATA WORLDWIDE</v>
          </cell>
          <cell r="Q2659" t="str">
            <v>ADO4600CUBOX</v>
          </cell>
          <cell r="AD2659" t="str">
            <v>CMR</v>
          </cell>
          <cell r="AN2659">
            <v>0</v>
          </cell>
          <cell r="AP2659">
            <v>29</v>
          </cell>
        </row>
        <row r="2660">
          <cell r="O2660" t="str">
            <v>TECH DATA WORLDWIDE</v>
          </cell>
          <cell r="Q2660" t="str">
            <v>ADO4600CUBOX</v>
          </cell>
          <cell r="AD2660" t="str">
            <v>CMR</v>
          </cell>
          <cell r="AN2660">
            <v>0</v>
          </cell>
          <cell r="AP2660">
            <v>29</v>
          </cell>
        </row>
        <row r="2661">
          <cell r="O2661" t="str">
            <v>TECH DATA WORLDWIDE</v>
          </cell>
          <cell r="Q2661" t="str">
            <v>ADO4600CUBOX</v>
          </cell>
          <cell r="AD2661" t="str">
            <v>CMR</v>
          </cell>
          <cell r="AN2661">
            <v>0</v>
          </cell>
          <cell r="AP2661">
            <v>29</v>
          </cell>
        </row>
        <row r="2662">
          <cell r="O2662" t="str">
            <v>TECH DATA WORLDWIDE</v>
          </cell>
          <cell r="Q2662" t="str">
            <v>ADO4600CUBOX</v>
          </cell>
          <cell r="AD2662" t="str">
            <v>CMR</v>
          </cell>
          <cell r="AN2662">
            <v>0</v>
          </cell>
          <cell r="AP2662">
            <v>29</v>
          </cell>
        </row>
        <row r="2663">
          <cell r="O2663" t="str">
            <v>TECH DATA WORLDWIDE</v>
          </cell>
          <cell r="Q2663" t="str">
            <v>ADO4600CUBOX</v>
          </cell>
          <cell r="AD2663" t="str">
            <v>CMR</v>
          </cell>
          <cell r="AN2663">
            <v>0</v>
          </cell>
          <cell r="AP2663">
            <v>29</v>
          </cell>
        </row>
        <row r="2664">
          <cell r="O2664" t="str">
            <v>TECH DATA WORLDWIDE</v>
          </cell>
          <cell r="Q2664" t="str">
            <v>ADO4600CUBOX</v>
          </cell>
          <cell r="AD2664" t="str">
            <v>CMR</v>
          </cell>
          <cell r="AN2664">
            <v>0</v>
          </cell>
          <cell r="AP2664">
            <v>29</v>
          </cell>
        </row>
        <row r="2665">
          <cell r="O2665" t="str">
            <v>TECH DATA WORLDWIDE</v>
          </cell>
          <cell r="Q2665" t="str">
            <v>ADO4600CUBOX</v>
          </cell>
          <cell r="AD2665" t="str">
            <v>CMR</v>
          </cell>
          <cell r="AN2665">
            <v>0</v>
          </cell>
          <cell r="AP2665">
            <v>29</v>
          </cell>
        </row>
        <row r="2666">
          <cell r="O2666" t="str">
            <v>TECH DATA WORLDWIDE</v>
          </cell>
          <cell r="Q2666" t="str">
            <v>ADO4600CUBOX</v>
          </cell>
          <cell r="AD2666" t="str">
            <v>CMR</v>
          </cell>
          <cell r="AN2666">
            <v>0</v>
          </cell>
          <cell r="AP2666">
            <v>29</v>
          </cell>
        </row>
        <row r="2667">
          <cell r="O2667" t="str">
            <v>TECH DATA WORLDWIDE</v>
          </cell>
          <cell r="Q2667" t="str">
            <v>ADO4600CUBOX</v>
          </cell>
          <cell r="AD2667" t="str">
            <v>CMR</v>
          </cell>
          <cell r="AN2667">
            <v>0</v>
          </cell>
          <cell r="AP2667">
            <v>29</v>
          </cell>
        </row>
        <row r="2668">
          <cell r="O2668" t="str">
            <v>TECH DATA WORLDWIDE</v>
          </cell>
          <cell r="Q2668" t="str">
            <v>ADO4600CUBOX</v>
          </cell>
          <cell r="AD2668" t="str">
            <v>CMR</v>
          </cell>
          <cell r="AN2668">
            <v>0</v>
          </cell>
          <cell r="AP2668">
            <v>29</v>
          </cell>
        </row>
        <row r="2669">
          <cell r="O2669" t="str">
            <v>TECH DATA WORLDWIDE</v>
          </cell>
          <cell r="Q2669" t="str">
            <v>ADO4600CUBOX</v>
          </cell>
          <cell r="AD2669" t="str">
            <v>CMR</v>
          </cell>
          <cell r="AN2669">
            <v>0</v>
          </cell>
          <cell r="AP2669">
            <v>29</v>
          </cell>
        </row>
        <row r="2670">
          <cell r="O2670" t="str">
            <v>TECH DATA WORLDWIDE</v>
          </cell>
          <cell r="Q2670" t="str">
            <v>ADO4600CUBOX</v>
          </cell>
          <cell r="AD2670" t="str">
            <v>CMR</v>
          </cell>
          <cell r="AN2670">
            <v>0</v>
          </cell>
          <cell r="AP2670">
            <v>29</v>
          </cell>
        </row>
        <row r="2671">
          <cell r="O2671" t="str">
            <v>TECH DATA WORLDWIDE</v>
          </cell>
          <cell r="Q2671" t="str">
            <v>ADO4600CUBOX</v>
          </cell>
          <cell r="AD2671" t="str">
            <v>CMR</v>
          </cell>
          <cell r="AN2671">
            <v>0</v>
          </cell>
          <cell r="AP2671">
            <v>29</v>
          </cell>
        </row>
        <row r="2672">
          <cell r="O2672" t="str">
            <v>TECH DATA WORLDWIDE</v>
          </cell>
          <cell r="Q2672" t="str">
            <v>ADO4600CUBOX</v>
          </cell>
          <cell r="AD2672" t="str">
            <v>CMR</v>
          </cell>
          <cell r="AN2672">
            <v>0</v>
          </cell>
          <cell r="AP2672">
            <v>29</v>
          </cell>
        </row>
        <row r="2673">
          <cell r="O2673" t="str">
            <v>TECH DATA WORLDWIDE</v>
          </cell>
          <cell r="Q2673" t="str">
            <v>ADO4600CUBOX</v>
          </cell>
          <cell r="AD2673" t="str">
            <v>CMR</v>
          </cell>
          <cell r="AN2673">
            <v>0</v>
          </cell>
          <cell r="AP2673">
            <v>29</v>
          </cell>
        </row>
        <row r="2674">
          <cell r="O2674" t="str">
            <v>TECH DATA WORLDWIDE</v>
          </cell>
          <cell r="Q2674" t="str">
            <v>ADO4600CUBOX</v>
          </cell>
          <cell r="AD2674" t="str">
            <v>CMR</v>
          </cell>
          <cell r="AN2674">
            <v>0</v>
          </cell>
          <cell r="AP2674">
            <v>29</v>
          </cell>
        </row>
        <row r="2675">
          <cell r="O2675" t="str">
            <v>TECH DATA WORLDWIDE</v>
          </cell>
          <cell r="Q2675" t="str">
            <v>ADO4600CUBOX</v>
          </cell>
          <cell r="AD2675" t="str">
            <v>CMR</v>
          </cell>
          <cell r="AN2675">
            <v>0</v>
          </cell>
          <cell r="AP2675">
            <v>29</v>
          </cell>
        </row>
        <row r="2676">
          <cell r="O2676" t="str">
            <v>TECH DATA WORLDWIDE</v>
          </cell>
          <cell r="Q2676" t="str">
            <v>ADO4600CUBOX</v>
          </cell>
          <cell r="AD2676" t="str">
            <v>CMR</v>
          </cell>
          <cell r="AN2676">
            <v>0</v>
          </cell>
          <cell r="AP2676">
            <v>29</v>
          </cell>
        </row>
        <row r="2677">
          <cell r="O2677" t="str">
            <v>TECH DATA WORLDWIDE</v>
          </cell>
          <cell r="Q2677" t="str">
            <v>ADO4600CUBOX</v>
          </cell>
          <cell r="AD2677" t="str">
            <v>CMR</v>
          </cell>
          <cell r="AN2677">
            <v>0</v>
          </cell>
          <cell r="AP2677">
            <v>29</v>
          </cell>
        </row>
        <row r="2678">
          <cell r="O2678" t="str">
            <v>TECH DATA WORLDWIDE</v>
          </cell>
          <cell r="Q2678" t="str">
            <v>ADO4200CUBOX</v>
          </cell>
          <cell r="AD2678" t="str">
            <v>CMR</v>
          </cell>
          <cell r="AN2678">
            <v>0</v>
          </cell>
          <cell r="AP2678">
            <v>5</v>
          </cell>
        </row>
        <row r="2679">
          <cell r="O2679" t="str">
            <v>TECH DATA WORLDWIDE</v>
          </cell>
          <cell r="Q2679" t="str">
            <v>ADO4200CUBOX</v>
          </cell>
          <cell r="AD2679" t="str">
            <v>CMR</v>
          </cell>
          <cell r="AN2679">
            <v>0</v>
          </cell>
          <cell r="AP2679">
            <v>5</v>
          </cell>
        </row>
        <row r="2680">
          <cell r="O2680" t="str">
            <v>TECH DATA WORLDWIDE</v>
          </cell>
          <cell r="Q2680" t="str">
            <v>ADO4200CUBOX</v>
          </cell>
          <cell r="AD2680" t="str">
            <v>CMR</v>
          </cell>
          <cell r="AN2680">
            <v>0</v>
          </cell>
          <cell r="AP2680">
            <v>5</v>
          </cell>
        </row>
        <row r="2681">
          <cell r="O2681" t="str">
            <v>TECH DATA WORLDWIDE</v>
          </cell>
          <cell r="Q2681" t="str">
            <v>ADO4200CUBOX</v>
          </cell>
          <cell r="AD2681" t="str">
            <v>CMR</v>
          </cell>
          <cell r="AN2681">
            <v>0</v>
          </cell>
          <cell r="AP2681">
            <v>5</v>
          </cell>
        </row>
        <row r="2682">
          <cell r="O2682" t="str">
            <v>TECH DATA WORLDWIDE</v>
          </cell>
          <cell r="Q2682" t="str">
            <v>ADO4200CUBOX</v>
          </cell>
          <cell r="AD2682" t="str">
            <v>CMR</v>
          </cell>
          <cell r="AN2682">
            <v>0</v>
          </cell>
          <cell r="AP2682">
            <v>5</v>
          </cell>
        </row>
        <row r="2683">
          <cell r="O2683" t="str">
            <v>TECH DATA WORLDWIDE</v>
          </cell>
          <cell r="Q2683" t="str">
            <v>ADO4200CUBOX</v>
          </cell>
          <cell r="AD2683" t="str">
            <v>CMR</v>
          </cell>
          <cell r="AN2683">
            <v>0</v>
          </cell>
          <cell r="AP2683">
            <v>5</v>
          </cell>
        </row>
        <row r="2684">
          <cell r="O2684" t="str">
            <v>TECH DATA WORLDWIDE</v>
          </cell>
          <cell r="Q2684" t="str">
            <v>ADO4200CUBOX</v>
          </cell>
          <cell r="AD2684" t="str">
            <v>CMR</v>
          </cell>
          <cell r="AN2684">
            <v>0</v>
          </cell>
          <cell r="AP2684">
            <v>5</v>
          </cell>
        </row>
        <row r="2685">
          <cell r="O2685" t="str">
            <v>TECH DATA WORLDWIDE</v>
          </cell>
          <cell r="Q2685" t="str">
            <v>ADO4200CUBOX</v>
          </cell>
          <cell r="AD2685" t="str">
            <v>CMR</v>
          </cell>
          <cell r="AN2685">
            <v>0</v>
          </cell>
          <cell r="AP2685">
            <v>5</v>
          </cell>
        </row>
        <row r="2686">
          <cell r="O2686" t="str">
            <v>TECH DATA WORLDWIDE</v>
          </cell>
          <cell r="Q2686" t="str">
            <v>ADO4200CUBOX</v>
          </cell>
          <cell r="AD2686" t="str">
            <v>CMR</v>
          </cell>
          <cell r="AN2686">
            <v>0</v>
          </cell>
          <cell r="AP2686">
            <v>5</v>
          </cell>
        </row>
        <row r="2687">
          <cell r="O2687" t="str">
            <v>TECH DATA WORLDWIDE</v>
          </cell>
          <cell r="Q2687" t="str">
            <v>ADO4200CUBOX</v>
          </cell>
          <cell r="AD2687" t="str">
            <v>CMR</v>
          </cell>
          <cell r="AN2687">
            <v>0</v>
          </cell>
          <cell r="AP2687">
            <v>5</v>
          </cell>
        </row>
        <row r="2688">
          <cell r="O2688" t="str">
            <v>TECH DATA WORLDWIDE</v>
          </cell>
          <cell r="Q2688" t="str">
            <v>ADO4200CUBOX</v>
          </cell>
          <cell r="AD2688" t="str">
            <v>CMR</v>
          </cell>
          <cell r="AN2688">
            <v>0</v>
          </cell>
          <cell r="AP2688">
            <v>5</v>
          </cell>
        </row>
        <row r="2689">
          <cell r="O2689" t="str">
            <v>TECH DATA WORLDWIDE</v>
          </cell>
          <cell r="Q2689" t="str">
            <v>ADO4200CUBOX</v>
          </cell>
          <cell r="AD2689" t="str">
            <v>CMR</v>
          </cell>
          <cell r="AN2689">
            <v>0</v>
          </cell>
          <cell r="AP2689">
            <v>5</v>
          </cell>
        </row>
        <row r="2690">
          <cell r="O2690" t="str">
            <v>TECH DATA WORLDWIDE</v>
          </cell>
          <cell r="Q2690" t="str">
            <v>ADO4200CUBOX</v>
          </cell>
          <cell r="AD2690" t="str">
            <v>CMR</v>
          </cell>
          <cell r="AN2690">
            <v>0</v>
          </cell>
          <cell r="AP2690">
            <v>5</v>
          </cell>
        </row>
        <row r="2691">
          <cell r="O2691" t="str">
            <v>TECH DATA WORLDWIDE</v>
          </cell>
          <cell r="Q2691" t="str">
            <v>ADO4200CUBOX</v>
          </cell>
          <cell r="AD2691" t="str">
            <v>CMR</v>
          </cell>
          <cell r="AN2691">
            <v>0</v>
          </cell>
          <cell r="AP2691">
            <v>5</v>
          </cell>
        </row>
        <row r="2692">
          <cell r="O2692" t="str">
            <v>TECH DATA WORLDWIDE</v>
          </cell>
          <cell r="Q2692" t="str">
            <v>ADO4200CUBOX</v>
          </cell>
          <cell r="AD2692" t="str">
            <v>CMR</v>
          </cell>
          <cell r="AN2692">
            <v>0</v>
          </cell>
          <cell r="AP2692">
            <v>5</v>
          </cell>
        </row>
        <row r="2693">
          <cell r="O2693" t="str">
            <v>TECH DATA WORLDWIDE</v>
          </cell>
          <cell r="Q2693" t="str">
            <v>ADO4200CUBOX</v>
          </cell>
          <cell r="AD2693" t="str">
            <v>CMR</v>
          </cell>
          <cell r="AN2693">
            <v>0</v>
          </cell>
          <cell r="AP2693">
            <v>5</v>
          </cell>
        </row>
        <row r="2694">
          <cell r="O2694" t="str">
            <v>TECH DATA WORLDWIDE</v>
          </cell>
          <cell r="Q2694" t="str">
            <v>ADO4200CUBOX</v>
          </cell>
          <cell r="AD2694" t="str">
            <v>CMR</v>
          </cell>
          <cell r="AN2694">
            <v>0</v>
          </cell>
          <cell r="AP2694">
            <v>5</v>
          </cell>
        </row>
        <row r="2695">
          <cell r="O2695" t="str">
            <v>TECH DATA WORLDWIDE</v>
          </cell>
          <cell r="Q2695" t="str">
            <v>ADO4200CUBOX</v>
          </cell>
          <cell r="AD2695" t="str">
            <v>CMR</v>
          </cell>
          <cell r="AN2695">
            <v>0</v>
          </cell>
          <cell r="AP2695">
            <v>5</v>
          </cell>
        </row>
        <row r="2696">
          <cell r="O2696" t="str">
            <v>TECH DATA WORLDWIDE</v>
          </cell>
          <cell r="Q2696" t="str">
            <v>ADO4200CUBOX</v>
          </cell>
          <cell r="AD2696" t="str">
            <v>CMR</v>
          </cell>
          <cell r="AN2696">
            <v>0</v>
          </cell>
          <cell r="AP2696">
            <v>5</v>
          </cell>
        </row>
        <row r="2697">
          <cell r="O2697" t="str">
            <v>TECH DATA WORLDWIDE</v>
          </cell>
          <cell r="Q2697" t="str">
            <v>ADO4200CUBOX</v>
          </cell>
          <cell r="AD2697" t="str">
            <v>CMR</v>
          </cell>
          <cell r="AN2697">
            <v>0</v>
          </cell>
          <cell r="AP2697">
            <v>5</v>
          </cell>
        </row>
        <row r="2698">
          <cell r="O2698" t="str">
            <v>TECH DATA WORLDWIDE</v>
          </cell>
          <cell r="Q2698" t="str">
            <v>ADO4200CUBOX</v>
          </cell>
          <cell r="AD2698" t="str">
            <v>CMR</v>
          </cell>
          <cell r="AN2698">
            <v>0</v>
          </cell>
          <cell r="AP2698">
            <v>5</v>
          </cell>
        </row>
        <row r="2699">
          <cell r="O2699" t="str">
            <v>TECH DATA WORLDWIDE</v>
          </cell>
          <cell r="Q2699" t="str">
            <v>ADO4200CUBOX</v>
          </cell>
          <cell r="AD2699" t="str">
            <v>CMR</v>
          </cell>
          <cell r="AN2699">
            <v>0</v>
          </cell>
          <cell r="AP2699">
            <v>5</v>
          </cell>
        </row>
        <row r="2700">
          <cell r="O2700" t="str">
            <v>TECH DATA WORLDWIDE</v>
          </cell>
          <cell r="Q2700" t="str">
            <v>ADO4200CUBOX</v>
          </cell>
          <cell r="AD2700" t="str">
            <v>CMR</v>
          </cell>
          <cell r="AN2700">
            <v>0</v>
          </cell>
          <cell r="AP2700">
            <v>5</v>
          </cell>
        </row>
        <row r="2701">
          <cell r="O2701" t="str">
            <v>TECH DATA WORLDWIDE</v>
          </cell>
          <cell r="Q2701" t="str">
            <v>ADO4200CUBOX</v>
          </cell>
          <cell r="AD2701" t="str">
            <v>CMR</v>
          </cell>
          <cell r="AN2701">
            <v>0</v>
          </cell>
          <cell r="AP2701">
            <v>5</v>
          </cell>
        </row>
        <row r="2702">
          <cell r="O2702" t="str">
            <v>TECH DATA WORLDWIDE</v>
          </cell>
          <cell r="Q2702" t="str">
            <v>ADO4200CUBOX</v>
          </cell>
          <cell r="AD2702" t="str">
            <v>CMR</v>
          </cell>
          <cell r="AN2702">
            <v>0</v>
          </cell>
          <cell r="AP2702">
            <v>5</v>
          </cell>
        </row>
        <row r="2703">
          <cell r="O2703" t="str">
            <v>TECH DATA WORLDWIDE</v>
          </cell>
          <cell r="Q2703" t="str">
            <v>ADO4200CUBOX</v>
          </cell>
          <cell r="AD2703" t="str">
            <v>CMR</v>
          </cell>
          <cell r="AN2703">
            <v>0</v>
          </cell>
          <cell r="AP2703">
            <v>5</v>
          </cell>
        </row>
        <row r="2704">
          <cell r="O2704" t="str">
            <v>TECH DATA WORLDWIDE</v>
          </cell>
          <cell r="Q2704" t="str">
            <v>ADO4200CUBOX</v>
          </cell>
          <cell r="AD2704" t="str">
            <v>CMR</v>
          </cell>
          <cell r="AN2704">
            <v>0</v>
          </cell>
          <cell r="AP2704">
            <v>5</v>
          </cell>
        </row>
        <row r="2705">
          <cell r="O2705" t="str">
            <v>TECH DATA WORLDWIDE</v>
          </cell>
          <cell r="Q2705" t="str">
            <v>ADO4200CUBOX</v>
          </cell>
          <cell r="AD2705" t="str">
            <v>CMR</v>
          </cell>
          <cell r="AN2705">
            <v>0</v>
          </cell>
          <cell r="AP2705">
            <v>5</v>
          </cell>
        </row>
        <row r="2706">
          <cell r="O2706" t="str">
            <v>TECH DATA WORLDWIDE</v>
          </cell>
          <cell r="Q2706" t="str">
            <v>ADO4200CUBOX</v>
          </cell>
          <cell r="AD2706" t="str">
            <v>CMR</v>
          </cell>
          <cell r="AN2706">
            <v>0</v>
          </cell>
          <cell r="AP2706">
            <v>5</v>
          </cell>
        </row>
        <row r="2707">
          <cell r="O2707" t="str">
            <v>TECH DATA WORLDWIDE</v>
          </cell>
          <cell r="Q2707" t="str">
            <v>ADO4200CUBOX</v>
          </cell>
          <cell r="AD2707" t="str">
            <v>CMR</v>
          </cell>
          <cell r="AN2707">
            <v>0</v>
          </cell>
          <cell r="AP2707">
            <v>5</v>
          </cell>
        </row>
        <row r="2708">
          <cell r="O2708" t="str">
            <v>TECH DATA WORLDWIDE</v>
          </cell>
          <cell r="Q2708" t="str">
            <v>ADO4200CUBOX</v>
          </cell>
          <cell r="AD2708" t="str">
            <v>CMR</v>
          </cell>
          <cell r="AN2708">
            <v>0</v>
          </cell>
          <cell r="AP2708">
            <v>5</v>
          </cell>
        </row>
        <row r="2709">
          <cell r="O2709" t="str">
            <v>TECH DATA WORLDWIDE</v>
          </cell>
          <cell r="Q2709" t="str">
            <v>ADO4200CUBOX</v>
          </cell>
          <cell r="AD2709" t="str">
            <v>CMR</v>
          </cell>
          <cell r="AN2709">
            <v>0</v>
          </cell>
          <cell r="AP2709">
            <v>5</v>
          </cell>
        </row>
        <row r="2710">
          <cell r="O2710" t="str">
            <v>TECH DATA WORLDWIDE</v>
          </cell>
          <cell r="Q2710" t="str">
            <v>ADO4200CUBOX</v>
          </cell>
          <cell r="AD2710" t="str">
            <v>CMR</v>
          </cell>
          <cell r="AN2710">
            <v>0</v>
          </cell>
          <cell r="AP2710">
            <v>5</v>
          </cell>
        </row>
        <row r="2711">
          <cell r="O2711" t="str">
            <v>TECH DATA WORLDWIDE</v>
          </cell>
          <cell r="Q2711" t="str">
            <v>ADO4200CUBOX</v>
          </cell>
          <cell r="AD2711" t="str">
            <v>CMR</v>
          </cell>
          <cell r="AN2711">
            <v>0</v>
          </cell>
          <cell r="AP2711">
            <v>5</v>
          </cell>
        </row>
        <row r="2712">
          <cell r="O2712" t="str">
            <v>TECH DATA WORLDWIDE</v>
          </cell>
          <cell r="Q2712" t="str">
            <v>ADO4200CUBOX</v>
          </cell>
          <cell r="AD2712" t="str">
            <v>CMR</v>
          </cell>
          <cell r="AN2712">
            <v>0</v>
          </cell>
          <cell r="AP2712">
            <v>5</v>
          </cell>
        </row>
        <row r="2713">
          <cell r="O2713" t="str">
            <v>TECH DATA WORLDWIDE</v>
          </cell>
          <cell r="Q2713" t="str">
            <v>ADO4200CUBOX</v>
          </cell>
          <cell r="AD2713" t="str">
            <v>CMR</v>
          </cell>
          <cell r="AN2713">
            <v>0</v>
          </cell>
          <cell r="AP2713">
            <v>5</v>
          </cell>
        </row>
        <row r="2714">
          <cell r="O2714" t="str">
            <v>TECH DATA WORLDWIDE</v>
          </cell>
          <cell r="Q2714" t="str">
            <v>ADO4200CUBOX</v>
          </cell>
          <cell r="AD2714" t="str">
            <v>CMR</v>
          </cell>
          <cell r="AN2714">
            <v>0</v>
          </cell>
          <cell r="AP2714">
            <v>5</v>
          </cell>
        </row>
        <row r="2715">
          <cell r="O2715" t="str">
            <v>TECH DATA WORLDWIDE</v>
          </cell>
          <cell r="Q2715" t="str">
            <v>ADO4200CUBOX</v>
          </cell>
          <cell r="AD2715" t="str">
            <v>CMR</v>
          </cell>
          <cell r="AN2715">
            <v>0</v>
          </cell>
          <cell r="AP2715">
            <v>5</v>
          </cell>
        </row>
        <row r="2716">
          <cell r="O2716" t="str">
            <v>TECH DATA WORLDWIDE</v>
          </cell>
          <cell r="Q2716" t="str">
            <v>ADO4200CUBOX</v>
          </cell>
          <cell r="AD2716" t="str">
            <v>CMR</v>
          </cell>
          <cell r="AN2716">
            <v>0</v>
          </cell>
          <cell r="AP2716">
            <v>5</v>
          </cell>
        </row>
        <row r="2717">
          <cell r="O2717" t="str">
            <v>TECH DATA WORLDWIDE</v>
          </cell>
          <cell r="Q2717" t="str">
            <v>ADO4200CUBOX</v>
          </cell>
          <cell r="AD2717" t="str">
            <v>CMR</v>
          </cell>
          <cell r="AN2717">
            <v>0</v>
          </cell>
          <cell r="AP2717">
            <v>5</v>
          </cell>
        </row>
        <row r="2718">
          <cell r="O2718" t="str">
            <v>TECH DATA WORLDWIDE</v>
          </cell>
          <cell r="Q2718" t="str">
            <v>ADO4200CUBOX</v>
          </cell>
          <cell r="AD2718" t="str">
            <v>CMR</v>
          </cell>
          <cell r="AN2718">
            <v>0</v>
          </cell>
          <cell r="AP2718">
            <v>5</v>
          </cell>
        </row>
        <row r="2719">
          <cell r="O2719" t="str">
            <v>TECH DATA WORLDWIDE</v>
          </cell>
          <cell r="Q2719" t="str">
            <v>ADO4200CUBOX</v>
          </cell>
          <cell r="AD2719" t="str">
            <v>CMR</v>
          </cell>
          <cell r="AN2719">
            <v>0</v>
          </cell>
          <cell r="AP2719">
            <v>5</v>
          </cell>
        </row>
        <row r="2720">
          <cell r="O2720" t="str">
            <v>TECH DATA WORLDWIDE</v>
          </cell>
          <cell r="Q2720" t="str">
            <v>ADO4200CUBOX</v>
          </cell>
          <cell r="AD2720" t="str">
            <v>CMR</v>
          </cell>
          <cell r="AN2720">
            <v>0</v>
          </cell>
          <cell r="AP2720">
            <v>5</v>
          </cell>
        </row>
        <row r="2721">
          <cell r="O2721" t="str">
            <v>TECH DATA WORLDWIDE</v>
          </cell>
          <cell r="Q2721" t="str">
            <v>ADO4400DDBOX</v>
          </cell>
          <cell r="AD2721" t="str">
            <v>CMR</v>
          </cell>
          <cell r="AN2721">
            <v>0</v>
          </cell>
          <cell r="AP2721">
            <v>5</v>
          </cell>
        </row>
        <row r="2722">
          <cell r="O2722" t="str">
            <v>TECH DATA WORLDWIDE</v>
          </cell>
          <cell r="Q2722" t="str">
            <v>ADO4400DDBOX</v>
          </cell>
          <cell r="AD2722" t="str">
            <v>CMR</v>
          </cell>
          <cell r="AN2722">
            <v>0</v>
          </cell>
          <cell r="AP2722">
            <v>5</v>
          </cell>
        </row>
        <row r="2723">
          <cell r="O2723" t="str">
            <v>TECH DATA WORLDWIDE</v>
          </cell>
          <cell r="Q2723" t="str">
            <v>ADO4400DDBOX</v>
          </cell>
          <cell r="AD2723" t="str">
            <v>CMR</v>
          </cell>
          <cell r="AN2723">
            <v>0</v>
          </cell>
          <cell r="AP2723">
            <v>5</v>
          </cell>
        </row>
        <row r="2724">
          <cell r="O2724" t="str">
            <v>TECH DATA WORLDWIDE</v>
          </cell>
          <cell r="Q2724" t="str">
            <v>ADO4400DDBOX</v>
          </cell>
          <cell r="AD2724" t="str">
            <v>CMR</v>
          </cell>
          <cell r="AN2724">
            <v>0</v>
          </cell>
          <cell r="AP2724">
            <v>5</v>
          </cell>
        </row>
        <row r="2725">
          <cell r="O2725" t="str">
            <v>TECH DATA WORLDWIDE</v>
          </cell>
          <cell r="Q2725" t="str">
            <v>ADO4400DDBOX</v>
          </cell>
          <cell r="AD2725" t="str">
            <v>CMR</v>
          </cell>
          <cell r="AN2725">
            <v>0</v>
          </cell>
          <cell r="AP2725">
            <v>5</v>
          </cell>
        </row>
        <row r="2726">
          <cell r="O2726" t="str">
            <v>TECH DATA WORLDWIDE</v>
          </cell>
          <cell r="Q2726" t="str">
            <v>ADO4400DDBOX</v>
          </cell>
          <cell r="AD2726" t="str">
            <v>CMR</v>
          </cell>
          <cell r="AN2726">
            <v>0</v>
          </cell>
          <cell r="AP2726">
            <v>5</v>
          </cell>
        </row>
        <row r="2727">
          <cell r="O2727" t="str">
            <v>TECH DATA WORLDWIDE</v>
          </cell>
          <cell r="Q2727" t="str">
            <v>ADO4400DDBOX</v>
          </cell>
          <cell r="AD2727" t="str">
            <v>CMR</v>
          </cell>
          <cell r="AN2727">
            <v>0</v>
          </cell>
          <cell r="AP2727">
            <v>5</v>
          </cell>
        </row>
        <row r="2728">
          <cell r="O2728" t="str">
            <v>TECH DATA WORLDWIDE</v>
          </cell>
          <cell r="Q2728" t="str">
            <v>ADO4400DDBOX</v>
          </cell>
          <cell r="AD2728" t="str">
            <v>CMR</v>
          </cell>
          <cell r="AN2728">
            <v>0</v>
          </cell>
          <cell r="AP2728">
            <v>5</v>
          </cell>
        </row>
        <row r="2729">
          <cell r="O2729" t="str">
            <v>TECH DATA WORLDWIDE</v>
          </cell>
          <cell r="Q2729" t="str">
            <v>ADO4400DDBOX</v>
          </cell>
          <cell r="AD2729" t="str">
            <v>CMR</v>
          </cell>
          <cell r="AN2729">
            <v>0</v>
          </cell>
          <cell r="AP2729">
            <v>5</v>
          </cell>
        </row>
        <row r="2730">
          <cell r="O2730" t="str">
            <v>TECH DATA WORLDWIDE</v>
          </cell>
          <cell r="Q2730" t="str">
            <v>ADO4400DDBOX</v>
          </cell>
          <cell r="AD2730" t="str">
            <v>CMR</v>
          </cell>
          <cell r="AN2730">
            <v>0</v>
          </cell>
          <cell r="AP2730">
            <v>5</v>
          </cell>
        </row>
        <row r="2731">
          <cell r="O2731" t="str">
            <v>TECH DATA WORLDWIDE</v>
          </cell>
          <cell r="Q2731" t="str">
            <v>ADO4400DDBOX</v>
          </cell>
          <cell r="AD2731" t="str">
            <v>CMR</v>
          </cell>
          <cell r="AN2731">
            <v>0</v>
          </cell>
          <cell r="AP2731">
            <v>5</v>
          </cell>
        </row>
        <row r="2732">
          <cell r="O2732" t="str">
            <v>TECH DATA WORLDWIDE</v>
          </cell>
          <cell r="Q2732" t="str">
            <v>ADO4400DDBOX</v>
          </cell>
          <cell r="AD2732" t="str">
            <v>CMR</v>
          </cell>
          <cell r="AN2732">
            <v>0</v>
          </cell>
          <cell r="AP2732">
            <v>5</v>
          </cell>
        </row>
        <row r="2733">
          <cell r="O2733" t="str">
            <v>TECH DATA WORLDWIDE</v>
          </cell>
          <cell r="Q2733" t="str">
            <v>ADO4400DDBOX</v>
          </cell>
          <cell r="AD2733" t="str">
            <v>CMR</v>
          </cell>
          <cell r="AN2733">
            <v>0</v>
          </cell>
          <cell r="AP2733">
            <v>5</v>
          </cell>
        </row>
        <row r="2734">
          <cell r="O2734" t="str">
            <v>TECH DATA WORLDWIDE</v>
          </cell>
          <cell r="Q2734" t="str">
            <v>ADO4400DDBOX</v>
          </cell>
          <cell r="AD2734" t="str">
            <v>CMR</v>
          </cell>
          <cell r="AN2734">
            <v>0</v>
          </cell>
          <cell r="AP2734">
            <v>5</v>
          </cell>
        </row>
        <row r="2735">
          <cell r="O2735" t="str">
            <v>TECH DATA WORLDWIDE</v>
          </cell>
          <cell r="Q2735" t="str">
            <v>ADO4400DDBOX</v>
          </cell>
          <cell r="AD2735" t="str">
            <v>CMR</v>
          </cell>
          <cell r="AN2735">
            <v>0</v>
          </cell>
          <cell r="AP2735">
            <v>5</v>
          </cell>
        </row>
        <row r="2736">
          <cell r="O2736" t="str">
            <v>TECH DATA WORLDWIDE</v>
          </cell>
          <cell r="Q2736" t="str">
            <v>ADO4400DDBOX</v>
          </cell>
          <cell r="AD2736" t="str">
            <v>CMR</v>
          </cell>
          <cell r="AN2736">
            <v>0</v>
          </cell>
          <cell r="AP2736">
            <v>5</v>
          </cell>
        </row>
        <row r="2737">
          <cell r="O2737" t="str">
            <v>TECH DATA WORLDWIDE</v>
          </cell>
          <cell r="Q2737" t="str">
            <v>ADO4400DDBOX</v>
          </cell>
          <cell r="AD2737" t="str">
            <v>CMR</v>
          </cell>
          <cell r="AN2737">
            <v>0</v>
          </cell>
          <cell r="AP2737">
            <v>5</v>
          </cell>
        </row>
        <row r="2738">
          <cell r="O2738" t="str">
            <v>TECH DATA WORLDWIDE</v>
          </cell>
          <cell r="Q2738" t="str">
            <v>ADO4400DDBOX</v>
          </cell>
          <cell r="AD2738" t="str">
            <v>CMR</v>
          </cell>
          <cell r="AN2738">
            <v>0</v>
          </cell>
          <cell r="AP2738">
            <v>5</v>
          </cell>
        </row>
        <row r="2739">
          <cell r="O2739" t="str">
            <v>TECH DATA WORLDWIDE</v>
          </cell>
          <cell r="Q2739" t="str">
            <v>ADO4400DDBOX</v>
          </cell>
          <cell r="AD2739" t="str">
            <v>CMR</v>
          </cell>
          <cell r="AN2739">
            <v>0</v>
          </cell>
          <cell r="AP2739">
            <v>5</v>
          </cell>
        </row>
        <row r="2740">
          <cell r="O2740" t="str">
            <v>TECH DATA WORLDWIDE</v>
          </cell>
          <cell r="Q2740" t="str">
            <v>ADO4400DDBOX</v>
          </cell>
          <cell r="AD2740" t="str">
            <v>CMR</v>
          </cell>
          <cell r="AN2740">
            <v>0</v>
          </cell>
          <cell r="AP2740">
            <v>5</v>
          </cell>
        </row>
        <row r="2741">
          <cell r="O2741" t="str">
            <v>TECH DATA WORLDWIDE</v>
          </cell>
          <cell r="Q2741" t="str">
            <v>ADO4400DDBOX</v>
          </cell>
          <cell r="AD2741" t="str">
            <v>CMR</v>
          </cell>
          <cell r="AN2741">
            <v>0</v>
          </cell>
          <cell r="AP2741">
            <v>5</v>
          </cell>
        </row>
        <row r="2742">
          <cell r="O2742" t="str">
            <v>TECH DATA WORLDWIDE</v>
          </cell>
          <cell r="Q2742" t="str">
            <v>ADO4400DDBOX</v>
          </cell>
          <cell r="AD2742" t="str">
            <v>CMR</v>
          </cell>
          <cell r="AN2742">
            <v>0</v>
          </cell>
          <cell r="AP2742">
            <v>5</v>
          </cell>
        </row>
        <row r="2743">
          <cell r="O2743" t="str">
            <v>TECH DATA WORLDWIDE</v>
          </cell>
          <cell r="Q2743" t="str">
            <v>ADO4400DDBOX</v>
          </cell>
          <cell r="AD2743" t="str">
            <v>CMR</v>
          </cell>
          <cell r="AN2743">
            <v>0</v>
          </cell>
          <cell r="AP2743">
            <v>5</v>
          </cell>
        </row>
        <row r="2744">
          <cell r="O2744" t="str">
            <v>TECH DATA WORLDWIDE</v>
          </cell>
          <cell r="Q2744" t="str">
            <v>ADO4000DDBOX</v>
          </cell>
          <cell r="AD2744" t="str">
            <v>CMR</v>
          </cell>
          <cell r="AN2744">
            <v>0</v>
          </cell>
          <cell r="AP2744">
            <v>5</v>
          </cell>
        </row>
        <row r="2745">
          <cell r="O2745" t="str">
            <v>TECH DATA WORLDWIDE</v>
          </cell>
          <cell r="Q2745" t="str">
            <v>SDA3400CWBOX</v>
          </cell>
          <cell r="AD2745" t="str">
            <v>ZOR</v>
          </cell>
          <cell r="AN2745">
            <v>10</v>
          </cell>
          <cell r="AP2745">
            <v>35</v>
          </cell>
        </row>
        <row r="2746">
          <cell r="O2746" t="str">
            <v>TECH DATA WORLDWIDE</v>
          </cell>
          <cell r="Q2746" t="str">
            <v>ADA3800CWBOX</v>
          </cell>
          <cell r="AD2746" t="str">
            <v>ZOR</v>
          </cell>
          <cell r="AN2746">
            <v>10</v>
          </cell>
          <cell r="AP2746">
            <v>47</v>
          </cell>
        </row>
        <row r="2747">
          <cell r="O2747" t="str">
            <v>TECH DATA WORLDWIDE</v>
          </cell>
          <cell r="Q2747" t="str">
            <v>ADO4400DOBOX</v>
          </cell>
          <cell r="AD2747" t="str">
            <v>ZOR</v>
          </cell>
          <cell r="AN2747">
            <v>10</v>
          </cell>
          <cell r="AP2747">
            <v>84</v>
          </cell>
        </row>
        <row r="2748">
          <cell r="O2748" t="str">
            <v>TECH DATA WORLDWIDE</v>
          </cell>
          <cell r="Q2748" t="str">
            <v>ADO3600CUBOX</v>
          </cell>
          <cell r="AD2748" t="str">
            <v>ZOR</v>
          </cell>
          <cell r="AN2748">
            <v>10</v>
          </cell>
          <cell r="AP2748">
            <v>64</v>
          </cell>
        </row>
        <row r="2749">
          <cell r="O2749" t="str">
            <v>TECH DATA WORLDWIDE</v>
          </cell>
          <cell r="Q2749" t="str">
            <v>ADO4400DDBOX</v>
          </cell>
          <cell r="AD2749" t="str">
            <v>ZOR</v>
          </cell>
          <cell r="AN2749">
            <v>10</v>
          </cell>
          <cell r="AP2749">
            <v>84</v>
          </cell>
        </row>
        <row r="2750">
          <cell r="O2750" t="str">
            <v>TECH DATA WORLDWIDE</v>
          </cell>
          <cell r="Q2750" t="str">
            <v>ADO4400DDBOX</v>
          </cell>
          <cell r="AD2750" t="str">
            <v>ZOR</v>
          </cell>
          <cell r="AN2750">
            <v>10</v>
          </cell>
          <cell r="AP2750">
            <v>84</v>
          </cell>
        </row>
        <row r="2751">
          <cell r="O2751" t="str">
            <v>TECH DATA WORLDWIDE</v>
          </cell>
          <cell r="Q2751" t="str">
            <v>SDA3400CWBOX</v>
          </cell>
          <cell r="AD2751" t="str">
            <v>ZOR</v>
          </cell>
          <cell r="AN2751">
            <v>10</v>
          </cell>
          <cell r="AP2751">
            <v>35</v>
          </cell>
        </row>
        <row r="2752">
          <cell r="O2752" t="str">
            <v>TECH DATA WORLDWIDE</v>
          </cell>
          <cell r="Q2752" t="str">
            <v>ADA3800CWBOX</v>
          </cell>
          <cell r="AD2752" t="str">
            <v>ZOR</v>
          </cell>
          <cell r="AN2752">
            <v>30</v>
          </cell>
          <cell r="AP2752">
            <v>47</v>
          </cell>
        </row>
        <row r="2753">
          <cell r="O2753" t="str">
            <v>TECH DATA WORLDWIDE</v>
          </cell>
          <cell r="Q2753" t="str">
            <v>ADO4400DDBOX</v>
          </cell>
          <cell r="AD2753" t="str">
            <v>ZOR</v>
          </cell>
          <cell r="AN2753">
            <v>10</v>
          </cell>
          <cell r="AP2753">
            <v>84</v>
          </cell>
        </row>
        <row r="2754">
          <cell r="O2754" t="str">
            <v>TECH DATA WORLDWIDE</v>
          </cell>
          <cell r="Q2754" t="str">
            <v>SDA3400CWBOX</v>
          </cell>
          <cell r="AD2754" t="str">
            <v>ZOR</v>
          </cell>
          <cell r="AN2754">
            <v>10</v>
          </cell>
          <cell r="AP2754">
            <v>35</v>
          </cell>
        </row>
        <row r="2755">
          <cell r="O2755" t="str">
            <v>TECH DATA WORLDWIDE</v>
          </cell>
          <cell r="Q2755" t="str">
            <v>ADA3800CWBOX</v>
          </cell>
          <cell r="AD2755" t="str">
            <v>ZOR</v>
          </cell>
          <cell r="AN2755">
            <v>10</v>
          </cell>
          <cell r="AP2755">
            <v>47</v>
          </cell>
        </row>
        <row r="2756">
          <cell r="O2756" t="str">
            <v>TECH DATA WORLDWIDE</v>
          </cell>
          <cell r="Q2756" t="str">
            <v>ADO4200DOBOX</v>
          </cell>
          <cell r="AD2756" t="str">
            <v>ZOR</v>
          </cell>
          <cell r="AN2756">
            <v>10</v>
          </cell>
          <cell r="AP2756">
            <v>74</v>
          </cell>
        </row>
        <row r="2757">
          <cell r="O2757" t="str">
            <v>TECH DATA WORLDWIDE</v>
          </cell>
          <cell r="Q2757" t="str">
            <v>ADO4400DDBOX</v>
          </cell>
          <cell r="AD2757" t="str">
            <v>ZOR</v>
          </cell>
          <cell r="AN2757">
            <v>10</v>
          </cell>
          <cell r="AP2757">
            <v>84</v>
          </cell>
        </row>
        <row r="2758">
          <cell r="O2758" t="str">
            <v>TECH DATA WORLDWIDE</v>
          </cell>
          <cell r="Q2758" t="str">
            <v>SDA3400CWBOX</v>
          </cell>
          <cell r="AD2758" t="str">
            <v>ZOR</v>
          </cell>
          <cell r="AN2758">
            <v>10</v>
          </cell>
          <cell r="AP2758">
            <v>35</v>
          </cell>
        </row>
        <row r="2759">
          <cell r="O2759" t="str">
            <v>TECH DATA WORLDWIDE</v>
          </cell>
          <cell r="Q2759" t="str">
            <v>ADA3800CWBOX</v>
          </cell>
          <cell r="AD2759" t="str">
            <v>ZOR</v>
          </cell>
          <cell r="AN2759">
            <v>10</v>
          </cell>
          <cell r="AP2759">
            <v>47</v>
          </cell>
        </row>
        <row r="2760">
          <cell r="O2760" t="str">
            <v>TECH DATA WORLDWIDE</v>
          </cell>
          <cell r="Q2760" t="str">
            <v>ADO5000DOBOX</v>
          </cell>
          <cell r="AD2760" t="str">
            <v>ZOR</v>
          </cell>
          <cell r="AN2760">
            <v>10</v>
          </cell>
          <cell r="AP2760">
            <v>109</v>
          </cell>
        </row>
        <row r="2761">
          <cell r="O2761" t="str">
            <v>TECH DATA WORLDWIDE</v>
          </cell>
          <cell r="Q2761" t="str">
            <v>ADO4400DDBOX</v>
          </cell>
          <cell r="AD2761" t="str">
            <v>ZOR</v>
          </cell>
          <cell r="AN2761">
            <v>10</v>
          </cell>
          <cell r="AP2761">
            <v>84</v>
          </cell>
        </row>
        <row r="2762">
          <cell r="O2762" t="str">
            <v>TECH DATA WORLDWIDE</v>
          </cell>
          <cell r="Q2762" t="str">
            <v>ADA3800CWBOX</v>
          </cell>
          <cell r="AD2762" t="str">
            <v>ZOR</v>
          </cell>
          <cell r="AN2762">
            <v>10</v>
          </cell>
          <cell r="AP2762">
            <v>47</v>
          </cell>
        </row>
        <row r="2763">
          <cell r="O2763" t="str">
            <v>TECH DATA WORLDWIDE</v>
          </cell>
          <cell r="Q2763" t="str">
            <v>ADO4800DOBOX</v>
          </cell>
          <cell r="AD2763" t="str">
            <v>ZOR</v>
          </cell>
          <cell r="AN2763">
            <v>10</v>
          </cell>
          <cell r="AP2763">
            <v>99</v>
          </cell>
        </row>
        <row r="2764">
          <cell r="O2764" t="str">
            <v>TECH DATA WORLDWIDE</v>
          </cell>
          <cell r="Q2764" t="str">
            <v>ADO4600CUBOX</v>
          </cell>
          <cell r="AD2764" t="str">
            <v>ZDCR</v>
          </cell>
          <cell r="AN2764">
            <v>0</v>
          </cell>
          <cell r="AP2764">
            <v>88.34</v>
          </cell>
        </row>
        <row r="2765">
          <cell r="O2765" t="str">
            <v>TECH DATA WORLDWIDE</v>
          </cell>
          <cell r="Q2765" t="str">
            <v>ADO4200CUBOX</v>
          </cell>
          <cell r="AD2765" t="str">
            <v>ZDCR</v>
          </cell>
          <cell r="AN2765">
            <v>0</v>
          </cell>
          <cell r="AP2765">
            <v>58.29</v>
          </cell>
        </row>
        <row r="2766">
          <cell r="O2766" t="str">
            <v>TECH DATA WORLDWIDE</v>
          </cell>
          <cell r="Q2766" t="str">
            <v>ADO4200CUBOX</v>
          </cell>
          <cell r="AD2766" t="str">
            <v>ZDCR</v>
          </cell>
          <cell r="AN2766">
            <v>0</v>
          </cell>
          <cell r="AP2766">
            <v>108.87</v>
          </cell>
        </row>
        <row r="2767">
          <cell r="O2767" t="str">
            <v>TECH DATA WORLDWIDE</v>
          </cell>
          <cell r="Q2767" t="str">
            <v>ADO3600CUBOX</v>
          </cell>
          <cell r="AD2767" t="str">
            <v>CR</v>
          </cell>
          <cell r="AN2767">
            <v>0</v>
          </cell>
          <cell r="AP2767">
            <v>5</v>
          </cell>
        </row>
        <row r="2768">
          <cell r="O2768" t="str">
            <v>TECH DATA WORLDWIDE</v>
          </cell>
          <cell r="Q2768" t="str">
            <v>ADO4400DDBOX</v>
          </cell>
          <cell r="AD2768" t="str">
            <v>ZDCR</v>
          </cell>
          <cell r="AN2768">
            <v>0</v>
          </cell>
          <cell r="AP2768">
            <v>50.11</v>
          </cell>
        </row>
        <row r="2769">
          <cell r="O2769" t="str">
            <v>TECH DATA WORLDWIDE</v>
          </cell>
          <cell r="Q2769" t="str">
            <v>ADO4400DDBOX</v>
          </cell>
          <cell r="AD2769" t="str">
            <v>ZDCR</v>
          </cell>
          <cell r="AN2769">
            <v>0</v>
          </cell>
          <cell r="AP2769">
            <v>62.25</v>
          </cell>
        </row>
        <row r="2770">
          <cell r="O2770" t="str">
            <v>TECH DATA WORLDWIDE</v>
          </cell>
          <cell r="Q2770" t="str">
            <v>SDA3400CWBOX</v>
          </cell>
          <cell r="AD2770" t="str">
            <v>ZDCR</v>
          </cell>
          <cell r="AN2770">
            <v>0</v>
          </cell>
          <cell r="AP2770">
            <v>75.569999999999993</v>
          </cell>
        </row>
        <row r="2771">
          <cell r="O2771" t="str">
            <v>TECH DATA WORLDWIDE</v>
          </cell>
          <cell r="Q2771" t="str">
            <v>SDA3400CWBOX</v>
          </cell>
          <cell r="AD2771" t="str">
            <v>ZDCR</v>
          </cell>
          <cell r="AN2771">
            <v>0</v>
          </cell>
          <cell r="AP2771">
            <v>195.52</v>
          </cell>
        </row>
        <row r="2772">
          <cell r="O2772" t="str">
            <v>TECH DATA WORLDWIDE</v>
          </cell>
          <cell r="Q2772" t="str">
            <v>ADA3800CWBOX</v>
          </cell>
          <cell r="AD2772" t="str">
            <v>ZDCR</v>
          </cell>
          <cell r="AN2772">
            <v>0</v>
          </cell>
          <cell r="AP2772">
            <v>21.56</v>
          </cell>
        </row>
        <row r="2773">
          <cell r="O2773" t="str">
            <v>TECH DATA WORLDWIDE</v>
          </cell>
          <cell r="Q2773" t="str">
            <v>ADA3800CWBOX</v>
          </cell>
          <cell r="AD2773" t="str">
            <v>ZDCR</v>
          </cell>
          <cell r="AN2773">
            <v>0</v>
          </cell>
          <cell r="AP2773">
            <v>51.13</v>
          </cell>
        </row>
        <row r="2774">
          <cell r="O2774" t="str">
            <v>TECH DATA WORLDWIDE</v>
          </cell>
          <cell r="Q2774" t="str">
            <v>SDA3200CWWOF</v>
          </cell>
          <cell r="AD2774" t="str">
            <v>ZDCR</v>
          </cell>
          <cell r="AN2774">
            <v>0</v>
          </cell>
          <cell r="AP2774">
            <v>27.33</v>
          </cell>
        </row>
        <row r="2775">
          <cell r="O2775" t="str">
            <v>TECH DATA WORLDWIDE</v>
          </cell>
          <cell r="Q2775" t="str">
            <v>SDA3200CWWOF</v>
          </cell>
          <cell r="AD2775" t="str">
            <v>ZDCR</v>
          </cell>
          <cell r="AN2775">
            <v>0</v>
          </cell>
          <cell r="AP2775">
            <v>63.21</v>
          </cell>
        </row>
        <row r="2776">
          <cell r="O2776" t="str">
            <v>TECH DATA WORLDWIDE</v>
          </cell>
          <cell r="Q2776" t="str">
            <v>ADO4600CUBOX</v>
          </cell>
          <cell r="AD2776" t="str">
            <v>RE</v>
          </cell>
          <cell r="AN2776">
            <v>-1</v>
          </cell>
          <cell r="AP2776">
            <v>118</v>
          </cell>
        </row>
        <row r="2777">
          <cell r="O2777" t="str">
            <v>TECH DATA WORLDWIDE</v>
          </cell>
          <cell r="Q2777" t="str">
            <v>ADO4600CUBOX</v>
          </cell>
          <cell r="AD2777" t="str">
            <v>CMR</v>
          </cell>
          <cell r="AN2777">
            <v>0</v>
          </cell>
          <cell r="AP2777">
            <v>29</v>
          </cell>
        </row>
        <row r="2778">
          <cell r="O2778" t="str">
            <v>TECH DATA WORLDWIDE</v>
          </cell>
          <cell r="Q2778" t="str">
            <v>ADO4600CUBOX</v>
          </cell>
          <cell r="AD2778" t="str">
            <v>CMR</v>
          </cell>
          <cell r="AN2778">
            <v>0</v>
          </cell>
          <cell r="AP2778">
            <v>29</v>
          </cell>
        </row>
        <row r="2779">
          <cell r="O2779" t="str">
            <v>TECH DATA WORLDWIDE</v>
          </cell>
          <cell r="Q2779" t="str">
            <v>ADO4600CUBOX</v>
          </cell>
          <cell r="AD2779" t="str">
            <v>CMR</v>
          </cell>
          <cell r="AN2779">
            <v>0</v>
          </cell>
          <cell r="AP2779">
            <v>29</v>
          </cell>
        </row>
        <row r="2780">
          <cell r="O2780" t="str">
            <v>TECH DATA WORLDWIDE</v>
          </cell>
          <cell r="Q2780" t="str">
            <v>ADO4600CUBOX</v>
          </cell>
          <cell r="AD2780" t="str">
            <v>CMR</v>
          </cell>
          <cell r="AN2780">
            <v>0</v>
          </cell>
          <cell r="AP2780">
            <v>29</v>
          </cell>
        </row>
        <row r="2781">
          <cell r="O2781" t="str">
            <v>TECH DATA WORLDWIDE</v>
          </cell>
          <cell r="Q2781" t="str">
            <v>ADO4600CUBOX</v>
          </cell>
          <cell r="AD2781" t="str">
            <v>CMR</v>
          </cell>
          <cell r="AN2781">
            <v>0</v>
          </cell>
          <cell r="AP2781">
            <v>29</v>
          </cell>
        </row>
        <row r="2782">
          <cell r="O2782" t="str">
            <v>TECH DATA WORLDWIDE</v>
          </cell>
          <cell r="Q2782" t="str">
            <v>ADO4600CUBOX</v>
          </cell>
          <cell r="AD2782" t="str">
            <v>CMR</v>
          </cell>
          <cell r="AN2782">
            <v>0</v>
          </cell>
          <cell r="AP2782">
            <v>29</v>
          </cell>
        </row>
        <row r="2783">
          <cell r="O2783" t="str">
            <v>TECH DATA WORLDWIDE</v>
          </cell>
          <cell r="Q2783" t="str">
            <v>ADO4600CUBOX</v>
          </cell>
          <cell r="AD2783" t="str">
            <v>CMR</v>
          </cell>
          <cell r="AN2783">
            <v>0</v>
          </cell>
          <cell r="AP2783">
            <v>29</v>
          </cell>
        </row>
        <row r="2784">
          <cell r="O2784" t="str">
            <v>TECH DATA WORLDWIDE</v>
          </cell>
          <cell r="Q2784" t="str">
            <v>ADO4600CUBOX</v>
          </cell>
          <cell r="AD2784" t="str">
            <v>CMR</v>
          </cell>
          <cell r="AN2784">
            <v>0</v>
          </cell>
          <cell r="AP2784">
            <v>29</v>
          </cell>
        </row>
        <row r="2785">
          <cell r="O2785" t="str">
            <v>TECH DATA WORLDWIDE</v>
          </cell>
          <cell r="Q2785" t="str">
            <v>ADO4600CUBOX</v>
          </cell>
          <cell r="AD2785" t="str">
            <v>CMR</v>
          </cell>
          <cell r="AN2785">
            <v>0</v>
          </cell>
          <cell r="AP2785">
            <v>29</v>
          </cell>
        </row>
        <row r="2786">
          <cell r="O2786" t="str">
            <v>TECH DATA WORLDWIDE</v>
          </cell>
          <cell r="Q2786" t="str">
            <v>ADO4600CUBOX</v>
          </cell>
          <cell r="AD2786" t="str">
            <v>CMR</v>
          </cell>
          <cell r="AN2786">
            <v>0</v>
          </cell>
          <cell r="AP2786">
            <v>29</v>
          </cell>
        </row>
        <row r="2787">
          <cell r="O2787" t="str">
            <v>TECH DATA WORLDWIDE</v>
          </cell>
          <cell r="Q2787" t="str">
            <v>ADO4600CUBOX</v>
          </cell>
          <cell r="AD2787" t="str">
            <v>CMR</v>
          </cell>
          <cell r="AN2787">
            <v>0</v>
          </cell>
          <cell r="AP2787">
            <v>29</v>
          </cell>
        </row>
        <row r="2788">
          <cell r="O2788" t="str">
            <v>TECH DATA WORLDWIDE</v>
          </cell>
          <cell r="Q2788" t="str">
            <v>ADO4600CUBOX</v>
          </cell>
          <cell r="AD2788" t="str">
            <v>CMR</v>
          </cell>
          <cell r="AN2788">
            <v>0</v>
          </cell>
          <cell r="AP2788">
            <v>29</v>
          </cell>
        </row>
        <row r="2789">
          <cell r="O2789" t="str">
            <v>TECH DATA WORLDWIDE</v>
          </cell>
          <cell r="Q2789" t="str">
            <v>ADO4600CUBOX</v>
          </cell>
          <cell r="AD2789" t="str">
            <v>CMR</v>
          </cell>
          <cell r="AN2789">
            <v>0</v>
          </cell>
          <cell r="AP2789">
            <v>29</v>
          </cell>
        </row>
        <row r="2790">
          <cell r="O2790" t="str">
            <v>TECH DATA WORLDWIDE</v>
          </cell>
          <cell r="Q2790" t="str">
            <v>ADO4600CUBOX</v>
          </cell>
          <cell r="AD2790" t="str">
            <v>CMR</v>
          </cell>
          <cell r="AN2790">
            <v>0</v>
          </cell>
          <cell r="AP2790">
            <v>29</v>
          </cell>
        </row>
        <row r="2791">
          <cell r="O2791" t="str">
            <v>TECH DATA WORLDWIDE</v>
          </cell>
          <cell r="Q2791" t="str">
            <v>ADO4600CUBOX</v>
          </cell>
          <cell r="AD2791" t="str">
            <v>CMR</v>
          </cell>
          <cell r="AN2791">
            <v>0</v>
          </cell>
          <cell r="AP2791">
            <v>29</v>
          </cell>
        </row>
        <row r="2792">
          <cell r="O2792" t="str">
            <v>TECH DATA WORLDWIDE</v>
          </cell>
          <cell r="Q2792" t="str">
            <v>ADO4600CUBOX</v>
          </cell>
          <cell r="AD2792" t="str">
            <v>CMR</v>
          </cell>
          <cell r="AN2792">
            <v>0</v>
          </cell>
          <cell r="AP2792">
            <v>29</v>
          </cell>
        </row>
        <row r="2793">
          <cell r="O2793" t="str">
            <v>TECH DATA WORLDWIDE</v>
          </cell>
          <cell r="Q2793" t="str">
            <v>ADO4600CUBOX</v>
          </cell>
          <cell r="AD2793" t="str">
            <v>CMR</v>
          </cell>
          <cell r="AN2793">
            <v>0</v>
          </cell>
          <cell r="AP2793">
            <v>29</v>
          </cell>
        </row>
        <row r="2794">
          <cell r="O2794" t="str">
            <v>TECH DATA WORLDWIDE</v>
          </cell>
          <cell r="Q2794" t="str">
            <v>ADO4600CUBOX</v>
          </cell>
          <cell r="AD2794" t="str">
            <v>CMR</v>
          </cell>
          <cell r="AN2794">
            <v>0</v>
          </cell>
          <cell r="AP2794">
            <v>29</v>
          </cell>
        </row>
        <row r="2795">
          <cell r="O2795" t="str">
            <v>TECH DATA WORLDWIDE</v>
          </cell>
          <cell r="Q2795" t="str">
            <v>ADO4600CUBOX</v>
          </cell>
          <cell r="AD2795" t="str">
            <v>CMR</v>
          </cell>
          <cell r="AN2795">
            <v>0</v>
          </cell>
          <cell r="AP2795">
            <v>29</v>
          </cell>
        </row>
        <row r="2796">
          <cell r="O2796" t="str">
            <v>TECH DATA WORLDWIDE</v>
          </cell>
          <cell r="Q2796" t="str">
            <v>ADO4600CUBOX</v>
          </cell>
          <cell r="AD2796" t="str">
            <v>CMR</v>
          </cell>
          <cell r="AN2796">
            <v>0</v>
          </cell>
          <cell r="AP2796">
            <v>29</v>
          </cell>
        </row>
        <row r="2797">
          <cell r="O2797" t="str">
            <v>TECH DATA WORLDWIDE</v>
          </cell>
          <cell r="Q2797" t="str">
            <v>ADO4600CUBOX</v>
          </cell>
          <cell r="AD2797" t="str">
            <v>CMR</v>
          </cell>
          <cell r="AN2797">
            <v>0</v>
          </cell>
          <cell r="AP2797">
            <v>29</v>
          </cell>
        </row>
        <row r="2798">
          <cell r="O2798" t="str">
            <v>TECH DATA WORLDWIDE</v>
          </cell>
          <cell r="Q2798" t="str">
            <v>ADO4600CUBOX</v>
          </cell>
          <cell r="AD2798" t="str">
            <v>CMR</v>
          </cell>
          <cell r="AN2798">
            <v>0</v>
          </cell>
          <cell r="AP2798">
            <v>29</v>
          </cell>
        </row>
        <row r="2799">
          <cell r="O2799" t="str">
            <v>TECH DATA WORLDWIDE</v>
          </cell>
          <cell r="Q2799" t="str">
            <v>ADO4600CUBOX</v>
          </cell>
          <cell r="AD2799" t="str">
            <v>CMR</v>
          </cell>
          <cell r="AN2799">
            <v>0</v>
          </cell>
          <cell r="AP2799">
            <v>29</v>
          </cell>
        </row>
        <row r="2800">
          <cell r="O2800" t="str">
            <v>TECH DATA WORLDWIDE</v>
          </cell>
          <cell r="Q2800" t="str">
            <v>ADO4600CUBOX</v>
          </cell>
          <cell r="AD2800" t="str">
            <v>CMR</v>
          </cell>
          <cell r="AN2800">
            <v>0</v>
          </cell>
          <cell r="AP2800">
            <v>29</v>
          </cell>
        </row>
        <row r="2801">
          <cell r="O2801" t="str">
            <v>TECH DATA WORLDWIDE</v>
          </cell>
          <cell r="Q2801" t="str">
            <v>ADO4200CUBOX</v>
          </cell>
          <cell r="AD2801" t="str">
            <v>ZOR</v>
          </cell>
          <cell r="AN2801">
            <v>120</v>
          </cell>
          <cell r="AP2801">
            <v>74</v>
          </cell>
        </row>
        <row r="2802">
          <cell r="O2802" t="str">
            <v>TECH DATA WORLDWIDE</v>
          </cell>
          <cell r="Q2802" t="str">
            <v>ADO4800DDBOX</v>
          </cell>
          <cell r="AD2802" t="str">
            <v>ZOR</v>
          </cell>
          <cell r="AN2802">
            <v>200</v>
          </cell>
          <cell r="AP2802">
            <v>99</v>
          </cell>
        </row>
        <row r="2803">
          <cell r="O2803" t="str">
            <v>TECH DATA WORLDWIDE</v>
          </cell>
          <cell r="Q2803" t="str">
            <v>ADO4800DDBOX</v>
          </cell>
          <cell r="AD2803" t="str">
            <v>CR</v>
          </cell>
          <cell r="AN2803">
            <v>0</v>
          </cell>
          <cell r="AP2803">
            <v>10</v>
          </cell>
        </row>
        <row r="2804">
          <cell r="O2804" t="str">
            <v>TECH DATA WORLDWIDE</v>
          </cell>
          <cell r="Q2804" t="str">
            <v>SDA3400CWBOX</v>
          </cell>
          <cell r="AD2804" t="str">
            <v>RE</v>
          </cell>
          <cell r="AN2804">
            <v>-1</v>
          </cell>
          <cell r="AP2804">
            <v>35</v>
          </cell>
        </row>
        <row r="2805">
          <cell r="O2805" t="str">
            <v>TECH DATA WORLDWIDE</v>
          </cell>
          <cell r="Q2805" t="str">
            <v>SDA3400CWBOX</v>
          </cell>
          <cell r="AD2805" t="str">
            <v>ZOR</v>
          </cell>
          <cell r="AN2805">
            <v>100</v>
          </cell>
          <cell r="AP2805">
            <v>35</v>
          </cell>
        </row>
        <row r="2806">
          <cell r="O2806" t="str">
            <v>TECH DATA WORLDWIDE</v>
          </cell>
          <cell r="Q2806" t="str">
            <v>SDA3400CWBOX</v>
          </cell>
          <cell r="AD2806" t="str">
            <v>ZOR</v>
          </cell>
          <cell r="AN2806">
            <v>170</v>
          </cell>
          <cell r="AP2806">
            <v>35</v>
          </cell>
        </row>
        <row r="2807">
          <cell r="O2807" t="str">
            <v>TECH DATA WORLDWIDE</v>
          </cell>
          <cell r="Q2807" t="str">
            <v>SDA3400CWBOX</v>
          </cell>
          <cell r="AD2807" t="str">
            <v>ZOR</v>
          </cell>
          <cell r="AN2807">
            <v>30</v>
          </cell>
          <cell r="AP2807">
            <v>35</v>
          </cell>
        </row>
        <row r="2808">
          <cell r="O2808" t="str">
            <v>TECH DATA WORLDWIDE</v>
          </cell>
          <cell r="Q2808" t="str">
            <v>SDA3400CWBOX</v>
          </cell>
          <cell r="AD2808" t="str">
            <v>ZOR</v>
          </cell>
          <cell r="AN2808">
            <v>200</v>
          </cell>
          <cell r="AP2808">
            <v>35</v>
          </cell>
        </row>
        <row r="2809">
          <cell r="O2809" t="str">
            <v>TECH DATA WORLDWIDE</v>
          </cell>
          <cell r="Q2809" t="str">
            <v>ADA3800CWBOX</v>
          </cell>
          <cell r="AD2809" t="str">
            <v>ZOR</v>
          </cell>
          <cell r="AN2809">
            <v>100</v>
          </cell>
          <cell r="AP2809">
            <v>47</v>
          </cell>
        </row>
        <row r="2810">
          <cell r="O2810" t="str">
            <v>TECH DATA WORLDWIDE</v>
          </cell>
          <cell r="Q2810" t="str">
            <v>ADA3800CWBOX</v>
          </cell>
          <cell r="AD2810" t="str">
            <v>ZOR</v>
          </cell>
          <cell r="AN2810">
            <v>100</v>
          </cell>
          <cell r="AP2810">
            <v>47</v>
          </cell>
        </row>
        <row r="2811">
          <cell r="O2811" t="str">
            <v>TECH DATA WORLDWIDE</v>
          </cell>
          <cell r="Q2811" t="str">
            <v>ADO4000DDBOX</v>
          </cell>
          <cell r="AD2811" t="str">
            <v>RE</v>
          </cell>
          <cell r="AN2811">
            <v>-1</v>
          </cell>
          <cell r="AP2811">
            <v>64</v>
          </cell>
        </row>
        <row r="2812">
          <cell r="O2812" t="str">
            <v>TECH DATA WORLDWIDE</v>
          </cell>
          <cell r="Q2812" t="str">
            <v>SDA3200CWWOF</v>
          </cell>
          <cell r="AD2812" t="str">
            <v>ZOR</v>
          </cell>
          <cell r="AN2812">
            <v>50</v>
          </cell>
          <cell r="AP2812">
            <v>29</v>
          </cell>
        </row>
        <row r="2813">
          <cell r="O2813" t="str">
            <v>TECH DATA WORLDWIDE</v>
          </cell>
          <cell r="Q2813" t="str">
            <v>SDA3200CWWOF</v>
          </cell>
          <cell r="AD2813" t="str">
            <v>ZOR</v>
          </cell>
          <cell r="AN2813">
            <v>150</v>
          </cell>
          <cell r="AP2813">
            <v>29</v>
          </cell>
        </row>
        <row r="2814">
          <cell r="O2814" t="str">
            <v>TECH DATA WORLDWIDE</v>
          </cell>
          <cell r="Q2814" t="str">
            <v>SDA3200CWWOF</v>
          </cell>
          <cell r="AD2814" t="str">
            <v>ZOR</v>
          </cell>
          <cell r="AN2814">
            <v>150</v>
          </cell>
          <cell r="AP2814">
            <v>29</v>
          </cell>
        </row>
        <row r="2815">
          <cell r="O2815" t="str">
            <v>TECH DATA WORLDWIDE</v>
          </cell>
          <cell r="Q2815" t="str">
            <v>SDA3200CWWOF</v>
          </cell>
          <cell r="AD2815" t="str">
            <v>ZOR</v>
          </cell>
          <cell r="AN2815">
            <v>200</v>
          </cell>
          <cell r="AP2815">
            <v>29</v>
          </cell>
        </row>
        <row r="2816">
          <cell r="O2816" t="str">
            <v>TECH DATA WORLDWIDE</v>
          </cell>
          <cell r="Q2816" t="str">
            <v>ADO4200DOBOX</v>
          </cell>
          <cell r="AD2816" t="str">
            <v>ZOR</v>
          </cell>
          <cell r="AN2816">
            <v>600</v>
          </cell>
          <cell r="AP2816">
            <v>74</v>
          </cell>
        </row>
        <row r="2817">
          <cell r="O2817" t="str">
            <v>TECH DATA WORLDWIDE</v>
          </cell>
          <cell r="Q2817" t="str">
            <v>ADO4200DOBOX</v>
          </cell>
          <cell r="AD2817" t="str">
            <v>ZOR</v>
          </cell>
          <cell r="AN2817">
            <v>400</v>
          </cell>
          <cell r="AP2817">
            <v>74</v>
          </cell>
        </row>
        <row r="2818">
          <cell r="O2818" t="str">
            <v>TECH DATA WORLDWIDE</v>
          </cell>
          <cell r="Q2818" t="str">
            <v>ADO4200DOBOX</v>
          </cell>
          <cell r="AD2818" t="str">
            <v>ZOR</v>
          </cell>
          <cell r="AN2818">
            <v>400</v>
          </cell>
          <cell r="AP2818">
            <v>74</v>
          </cell>
        </row>
        <row r="2819">
          <cell r="O2819" t="str">
            <v>TECH DATA WORLDWIDE</v>
          </cell>
          <cell r="Q2819" t="str">
            <v>ADA3800CUBOX</v>
          </cell>
          <cell r="AD2819" t="str">
            <v>CR</v>
          </cell>
          <cell r="AN2819">
            <v>0</v>
          </cell>
          <cell r="AP2819">
            <v>5</v>
          </cell>
        </row>
        <row r="2820">
          <cell r="O2820" t="str">
            <v>TECH DATA WORLDWIDE</v>
          </cell>
          <cell r="Q2820" t="str">
            <v>ADO4600CUBOX</v>
          </cell>
          <cell r="AD2820" t="str">
            <v>ZDCR</v>
          </cell>
          <cell r="AN2820">
            <v>0</v>
          </cell>
          <cell r="AP2820">
            <v>150.28</v>
          </cell>
        </row>
        <row r="2821">
          <cell r="O2821" t="str">
            <v>TECH DATA WORLDWIDE</v>
          </cell>
          <cell r="Q2821" t="str">
            <v>ADO4600CUBOX</v>
          </cell>
          <cell r="AD2821" t="str">
            <v>ZDCR</v>
          </cell>
          <cell r="AN2821">
            <v>0</v>
          </cell>
          <cell r="AP2821">
            <v>100.44</v>
          </cell>
        </row>
        <row r="2822">
          <cell r="O2822" t="str">
            <v>TECH DATA WORLDWIDE</v>
          </cell>
          <cell r="Q2822" t="str">
            <v>ADO4200CUBOX</v>
          </cell>
          <cell r="AD2822" t="str">
            <v>ZDCR</v>
          </cell>
          <cell r="AN2822">
            <v>0</v>
          </cell>
          <cell r="AP2822">
            <v>408.06</v>
          </cell>
        </row>
        <row r="2823">
          <cell r="O2823" t="str">
            <v>TECH DATA WORLDWIDE</v>
          </cell>
          <cell r="Q2823" t="str">
            <v>ADO4200CUBOX</v>
          </cell>
          <cell r="AD2823" t="str">
            <v>ZDCR</v>
          </cell>
          <cell r="AN2823">
            <v>0</v>
          </cell>
          <cell r="AP2823">
            <v>588.45000000000005</v>
          </cell>
        </row>
        <row r="2824">
          <cell r="O2824" t="str">
            <v>TECH DATA WORLDWIDE</v>
          </cell>
          <cell r="Q2824" t="str">
            <v>ADO4800DDBOX</v>
          </cell>
          <cell r="AD2824" t="str">
            <v>ZDCR</v>
          </cell>
          <cell r="AN2824">
            <v>0</v>
          </cell>
          <cell r="AP2824">
            <v>316.97000000000003</v>
          </cell>
        </row>
        <row r="2825">
          <cell r="O2825" t="str">
            <v>TECH DATA WORLDWIDE</v>
          </cell>
          <cell r="Q2825" t="str">
            <v>ADO4800DDBOX</v>
          </cell>
          <cell r="AD2825" t="str">
            <v>ZDCR</v>
          </cell>
          <cell r="AN2825">
            <v>0</v>
          </cell>
          <cell r="AP2825">
            <v>285.77</v>
          </cell>
        </row>
        <row r="2826">
          <cell r="O2826" t="str">
            <v>TECH DATA WORLDWIDE</v>
          </cell>
          <cell r="Q2826" t="str">
            <v>ADO4400DDBOX</v>
          </cell>
          <cell r="AD2826" t="str">
            <v>ZDCR</v>
          </cell>
          <cell r="AN2826">
            <v>0</v>
          </cell>
          <cell r="AP2826">
            <v>366.54</v>
          </cell>
        </row>
        <row r="2827">
          <cell r="O2827" t="str">
            <v>TECH DATA WORLDWIDE</v>
          </cell>
          <cell r="Q2827" t="str">
            <v>ADO4400DDBOX</v>
          </cell>
          <cell r="AD2827" t="str">
            <v>ZDCR</v>
          </cell>
          <cell r="AN2827">
            <v>0</v>
          </cell>
          <cell r="AP2827">
            <v>403.29</v>
          </cell>
        </row>
        <row r="2828">
          <cell r="O2828" t="str">
            <v>TECH DATA WORLDWIDE</v>
          </cell>
          <cell r="Q2828" t="str">
            <v>SDA3400CWBOX</v>
          </cell>
          <cell r="AD2828" t="str">
            <v>ZDCR</v>
          </cell>
          <cell r="AN2828">
            <v>0</v>
          </cell>
          <cell r="AP2828">
            <v>146.74</v>
          </cell>
        </row>
        <row r="2829">
          <cell r="O2829" t="str">
            <v>TECH DATA WORLDWIDE</v>
          </cell>
          <cell r="Q2829" t="str">
            <v>SDA3400CWBOX</v>
          </cell>
          <cell r="AD2829" t="str">
            <v>ZDCR</v>
          </cell>
          <cell r="AN2829">
            <v>0</v>
          </cell>
          <cell r="AP2829">
            <v>237.29</v>
          </cell>
        </row>
        <row r="2830">
          <cell r="O2830" t="str">
            <v>TECH DATA WORLDWIDE</v>
          </cell>
          <cell r="Q2830" t="str">
            <v>ADO4000DDBOX</v>
          </cell>
          <cell r="AD2830" t="str">
            <v>ZDCR</v>
          </cell>
          <cell r="AN2830">
            <v>0</v>
          </cell>
          <cell r="AP2830">
            <v>143.47</v>
          </cell>
        </row>
        <row r="2831">
          <cell r="O2831" t="str">
            <v>TECH DATA WORLDWIDE</v>
          </cell>
          <cell r="Q2831" t="str">
            <v>ADO4800DDBOX</v>
          </cell>
          <cell r="AD2831" t="str">
            <v>ZOR</v>
          </cell>
          <cell r="AN2831">
            <v>200</v>
          </cell>
          <cell r="AP2831">
            <v>99</v>
          </cell>
        </row>
        <row r="2832">
          <cell r="O2832" t="str">
            <v>TECH DATA WORLDWIDE</v>
          </cell>
          <cell r="Q2832" t="str">
            <v>ADO4800DDBOX</v>
          </cell>
          <cell r="AD2832" t="str">
            <v>CR</v>
          </cell>
          <cell r="AN2832">
            <v>0</v>
          </cell>
          <cell r="AP2832">
            <v>10</v>
          </cell>
        </row>
        <row r="2833">
          <cell r="O2833" t="str">
            <v>TECH DATA WORLDWIDE</v>
          </cell>
          <cell r="Q2833" t="str">
            <v>ADO4400DDBOX</v>
          </cell>
          <cell r="AD2833" t="str">
            <v>ZOR</v>
          </cell>
          <cell r="AN2833">
            <v>300</v>
          </cell>
          <cell r="AP2833">
            <v>84</v>
          </cell>
        </row>
        <row r="2834">
          <cell r="O2834" t="str">
            <v>TECH DATA WORLDWIDE</v>
          </cell>
          <cell r="Q2834" t="str">
            <v>SDA3400CWBOX</v>
          </cell>
          <cell r="AD2834" t="str">
            <v>ZOR</v>
          </cell>
          <cell r="AN2834">
            <v>50</v>
          </cell>
          <cell r="AP2834">
            <v>35</v>
          </cell>
        </row>
        <row r="2835">
          <cell r="O2835" t="str">
            <v>TECH DATA WORLDWIDE</v>
          </cell>
          <cell r="Q2835" t="str">
            <v>SDA3400CWBOX</v>
          </cell>
          <cell r="AD2835" t="str">
            <v>ZOR</v>
          </cell>
          <cell r="AN2835">
            <v>200</v>
          </cell>
          <cell r="AP2835">
            <v>35</v>
          </cell>
        </row>
        <row r="2836">
          <cell r="O2836" t="str">
            <v>TECH DATA WORLDWIDE</v>
          </cell>
          <cell r="Q2836" t="str">
            <v>SDA3400CWBOX</v>
          </cell>
          <cell r="AD2836" t="str">
            <v>ZOR</v>
          </cell>
          <cell r="AN2836">
            <v>200</v>
          </cell>
          <cell r="AP2836">
            <v>35</v>
          </cell>
        </row>
        <row r="2837">
          <cell r="O2837" t="str">
            <v>TECH DATA WORLDWIDE</v>
          </cell>
          <cell r="Q2837" t="str">
            <v>SDA3400CWBOX</v>
          </cell>
          <cell r="AD2837" t="str">
            <v>CMR</v>
          </cell>
          <cell r="AN2837">
            <v>0</v>
          </cell>
          <cell r="AP2837">
            <v>3</v>
          </cell>
        </row>
        <row r="2838">
          <cell r="O2838" t="str">
            <v>TECH DATA WORLDWIDE</v>
          </cell>
          <cell r="Q2838" t="str">
            <v>SDA3400CWBOX</v>
          </cell>
          <cell r="AD2838" t="str">
            <v>CMR</v>
          </cell>
          <cell r="AN2838">
            <v>0</v>
          </cell>
          <cell r="AP2838">
            <v>3</v>
          </cell>
        </row>
        <row r="2839">
          <cell r="O2839" t="str">
            <v>TECH DATA WORLDWIDE</v>
          </cell>
          <cell r="Q2839" t="str">
            <v>SDA3400CWBOX</v>
          </cell>
          <cell r="AD2839" t="str">
            <v>CMR</v>
          </cell>
          <cell r="AN2839">
            <v>0</v>
          </cell>
          <cell r="AP2839">
            <v>3</v>
          </cell>
        </row>
        <row r="2840">
          <cell r="O2840" t="str">
            <v>TECH DATA WORLDWIDE</v>
          </cell>
          <cell r="Q2840" t="str">
            <v>ADA3800CWBOX</v>
          </cell>
          <cell r="AD2840" t="str">
            <v>ZOR</v>
          </cell>
          <cell r="AN2840">
            <v>100</v>
          </cell>
          <cell r="AP2840">
            <v>47</v>
          </cell>
        </row>
        <row r="2841">
          <cell r="O2841" t="str">
            <v>TECH DATA WORLDWIDE</v>
          </cell>
          <cell r="Q2841" t="str">
            <v>ADA3800CWBOX</v>
          </cell>
          <cell r="AD2841" t="str">
            <v>ZOR</v>
          </cell>
          <cell r="AN2841">
            <v>50</v>
          </cell>
          <cell r="AP2841">
            <v>47</v>
          </cell>
        </row>
        <row r="2842">
          <cell r="O2842" t="str">
            <v>TECH DATA WORLDWIDE</v>
          </cell>
          <cell r="Q2842" t="str">
            <v>SDH1100DEBOX</v>
          </cell>
          <cell r="AD2842" t="str">
            <v>ZOR</v>
          </cell>
          <cell r="AN2842">
            <v>100</v>
          </cell>
          <cell r="AP2842">
            <v>35</v>
          </cell>
        </row>
        <row r="2843">
          <cell r="O2843" t="str">
            <v>TECH DATA WORLDWIDE</v>
          </cell>
          <cell r="Q2843" t="str">
            <v>ADO4200DOBOX</v>
          </cell>
          <cell r="AD2843" t="str">
            <v>ZOR</v>
          </cell>
          <cell r="AN2843">
            <v>500</v>
          </cell>
          <cell r="AP2843">
            <v>74</v>
          </cell>
        </row>
        <row r="2844">
          <cell r="O2844" t="str">
            <v>TECH DATA WORLDWIDE</v>
          </cell>
          <cell r="Q2844" t="str">
            <v>ADO4200DOBOX</v>
          </cell>
          <cell r="AD2844" t="str">
            <v>ZOR</v>
          </cell>
          <cell r="AN2844">
            <v>300</v>
          </cell>
          <cell r="AP2844">
            <v>74</v>
          </cell>
        </row>
        <row r="2845">
          <cell r="O2845" t="str">
            <v>TECH DATA WORLDWIDE</v>
          </cell>
          <cell r="Q2845" t="str">
            <v>ADO4200DOBOX</v>
          </cell>
          <cell r="AD2845" t="str">
            <v>ZOR</v>
          </cell>
          <cell r="AN2845">
            <v>200</v>
          </cell>
          <cell r="AP2845">
            <v>74</v>
          </cell>
        </row>
        <row r="2846">
          <cell r="O2846" t="str">
            <v>BELL MICROPRODUCTS</v>
          </cell>
          <cell r="Q2846" t="str">
            <v>ADO4200DOBOX</v>
          </cell>
          <cell r="AD2846" t="str">
            <v>ZOR</v>
          </cell>
          <cell r="AN2846">
            <v>400</v>
          </cell>
          <cell r="AP2846">
            <v>74</v>
          </cell>
        </row>
        <row r="2847">
          <cell r="O2847" t="str">
            <v>BELL MICROPRODUCTS</v>
          </cell>
          <cell r="Q2847" t="str">
            <v>ADO4200CUBOX</v>
          </cell>
          <cell r="AD2847" t="str">
            <v>CMR</v>
          </cell>
          <cell r="AN2847">
            <v>0</v>
          </cell>
          <cell r="AP2847">
            <v>5</v>
          </cell>
        </row>
        <row r="2848">
          <cell r="O2848" t="str">
            <v>BELL MICROPRODUCTS</v>
          </cell>
          <cell r="Q2848" t="str">
            <v>ADO4200CUBOX</v>
          </cell>
          <cell r="AD2848" t="str">
            <v>CMR</v>
          </cell>
          <cell r="AN2848">
            <v>0</v>
          </cell>
          <cell r="AP2848">
            <v>5</v>
          </cell>
        </row>
        <row r="2849">
          <cell r="O2849" t="str">
            <v>BELL MICROPRODUCTS</v>
          </cell>
          <cell r="Q2849" t="str">
            <v>ADO4200CUBOX</v>
          </cell>
          <cell r="AD2849" t="str">
            <v>CMR</v>
          </cell>
          <cell r="AN2849">
            <v>0</v>
          </cell>
          <cell r="AP2849">
            <v>5</v>
          </cell>
        </row>
        <row r="2850">
          <cell r="O2850" t="str">
            <v>BELL MICROPRODUCTS</v>
          </cell>
          <cell r="Q2850" t="str">
            <v>ADO4400DDBOX</v>
          </cell>
          <cell r="AD2850" t="str">
            <v>CMR</v>
          </cell>
          <cell r="AN2850">
            <v>0</v>
          </cell>
          <cell r="AP2850">
            <v>5</v>
          </cell>
        </row>
        <row r="2851">
          <cell r="O2851" t="str">
            <v>BELL MICROPRODUCTS</v>
          </cell>
          <cell r="Q2851" t="str">
            <v>ADO4400DDBOX</v>
          </cell>
          <cell r="AD2851" t="str">
            <v>CMR</v>
          </cell>
          <cell r="AN2851">
            <v>0</v>
          </cell>
          <cell r="AP2851">
            <v>5</v>
          </cell>
        </row>
        <row r="2852">
          <cell r="O2852" t="str">
            <v>BELL MICROPRODUCTS</v>
          </cell>
          <cell r="Q2852" t="str">
            <v>ADO4400DDBOX</v>
          </cell>
          <cell r="AD2852" t="str">
            <v>CMR</v>
          </cell>
          <cell r="AN2852">
            <v>0</v>
          </cell>
          <cell r="AP2852">
            <v>5</v>
          </cell>
        </row>
        <row r="2853">
          <cell r="O2853" t="str">
            <v>BELL MICROPRODUCTS</v>
          </cell>
          <cell r="Q2853" t="str">
            <v>ADO4400DDBOX</v>
          </cell>
          <cell r="AD2853" t="str">
            <v>CMR</v>
          </cell>
          <cell r="AN2853">
            <v>0</v>
          </cell>
          <cell r="AP2853">
            <v>5</v>
          </cell>
        </row>
        <row r="2854">
          <cell r="O2854" t="str">
            <v>BELL MICROPRODUCTS</v>
          </cell>
          <cell r="Q2854" t="str">
            <v>ADO4400DDBOX</v>
          </cell>
          <cell r="AD2854" t="str">
            <v>CMR</v>
          </cell>
          <cell r="AN2854">
            <v>0</v>
          </cell>
          <cell r="AP2854">
            <v>5</v>
          </cell>
        </row>
        <row r="2855">
          <cell r="O2855" t="str">
            <v>BELL MICROPRODUCTS</v>
          </cell>
          <cell r="Q2855" t="str">
            <v>ADO5000IAA5DO</v>
          </cell>
          <cell r="AD2855" t="str">
            <v>ZOR</v>
          </cell>
          <cell r="AN2855">
            <v>50</v>
          </cell>
          <cell r="AP2855">
            <v>112</v>
          </cell>
        </row>
        <row r="2856">
          <cell r="O2856" t="str">
            <v>MICRO ELECTRONICS, INC</v>
          </cell>
          <cell r="Q2856" t="str">
            <v>ADO4000DDBOX</v>
          </cell>
          <cell r="AD2856" t="str">
            <v>ZOR</v>
          </cell>
          <cell r="AN2856">
            <v>100</v>
          </cell>
          <cell r="AP2856">
            <v>64</v>
          </cell>
        </row>
        <row r="2857">
          <cell r="O2857" t="str">
            <v>MICRO ELECTRONICS, INC</v>
          </cell>
          <cell r="Q2857" t="str">
            <v>ADO4400DOBOX</v>
          </cell>
          <cell r="AD2857" t="str">
            <v>ZOR</v>
          </cell>
          <cell r="AN2857">
            <v>40</v>
          </cell>
          <cell r="AP2857">
            <v>84</v>
          </cell>
        </row>
        <row r="2858">
          <cell r="O2858" t="str">
            <v>MICRO ELECTRONICS, INC</v>
          </cell>
          <cell r="Q2858" t="str">
            <v>SDH1200DEBOX</v>
          </cell>
          <cell r="AD2858" t="str">
            <v>ZOR</v>
          </cell>
          <cell r="AN2858">
            <v>10</v>
          </cell>
          <cell r="AP2858">
            <v>45</v>
          </cell>
        </row>
        <row r="2859">
          <cell r="O2859" t="str">
            <v>MICRO ELECTRONICS, INC</v>
          </cell>
          <cell r="Q2859" t="str">
            <v>ADO3800CUBOX</v>
          </cell>
          <cell r="AD2859" t="str">
            <v>RE</v>
          </cell>
          <cell r="AN2859">
            <v>-2</v>
          </cell>
          <cell r="AP2859">
            <v>64</v>
          </cell>
        </row>
        <row r="2860">
          <cell r="O2860" t="str">
            <v>MICRO ELECTRONICS, INC</v>
          </cell>
          <cell r="Q2860" t="str">
            <v>ADO4200DDBOX</v>
          </cell>
          <cell r="AD2860" t="str">
            <v>RE</v>
          </cell>
          <cell r="AN2860">
            <v>-6</v>
          </cell>
          <cell r="AP2860">
            <v>74</v>
          </cell>
        </row>
        <row r="2861">
          <cell r="O2861" t="str">
            <v>MICRO ELECTRONICS, INC</v>
          </cell>
          <cell r="Q2861" t="str">
            <v>ADO4800DDBOX</v>
          </cell>
          <cell r="AD2861" t="str">
            <v>RE</v>
          </cell>
          <cell r="AN2861">
            <v>-9</v>
          </cell>
          <cell r="AP2861">
            <v>99</v>
          </cell>
        </row>
        <row r="2862">
          <cell r="O2862" t="str">
            <v>MICRO ELECTRONICS, INC</v>
          </cell>
          <cell r="Q2862" t="str">
            <v>SDA3400CWBOX</v>
          </cell>
          <cell r="AD2862" t="str">
            <v>RE</v>
          </cell>
          <cell r="AN2862">
            <v>-28</v>
          </cell>
          <cell r="AP2862">
            <v>35</v>
          </cell>
        </row>
        <row r="2863">
          <cell r="O2863" t="str">
            <v>MICRO ELECTRONICS, INC</v>
          </cell>
          <cell r="Q2863" t="str">
            <v>ADO4000DDBOX</v>
          </cell>
          <cell r="AD2863" t="str">
            <v>ZOR</v>
          </cell>
          <cell r="AN2863">
            <v>140</v>
          </cell>
          <cell r="AP2863">
            <v>64</v>
          </cell>
        </row>
        <row r="2864">
          <cell r="O2864" t="str">
            <v>MICRO ELECTRONICS, INC</v>
          </cell>
          <cell r="Q2864" t="str">
            <v>ADO4000DDBOX</v>
          </cell>
          <cell r="AD2864" t="str">
            <v>ZOR</v>
          </cell>
          <cell r="AN2864">
            <v>100</v>
          </cell>
          <cell r="AP2864">
            <v>64</v>
          </cell>
        </row>
        <row r="2865">
          <cell r="O2865" t="str">
            <v>MICRO ELECTRONICS, INC</v>
          </cell>
          <cell r="Q2865" t="str">
            <v>ADO4000DDBOX</v>
          </cell>
          <cell r="AD2865" t="str">
            <v>ZOR</v>
          </cell>
          <cell r="AN2865">
            <v>120</v>
          </cell>
          <cell r="AP2865">
            <v>64</v>
          </cell>
        </row>
        <row r="2866">
          <cell r="O2866" t="str">
            <v>MICRO ELECTRONICS, INC</v>
          </cell>
          <cell r="Q2866" t="str">
            <v>ADO4000DDBOX</v>
          </cell>
          <cell r="AD2866" t="str">
            <v>ZOR</v>
          </cell>
          <cell r="AN2866">
            <v>200</v>
          </cell>
          <cell r="AP2866">
            <v>64</v>
          </cell>
        </row>
        <row r="2867">
          <cell r="O2867" t="str">
            <v>MICRO ELECTRONICS, INC</v>
          </cell>
          <cell r="Q2867" t="str">
            <v>ADO4000DDBOX</v>
          </cell>
          <cell r="AD2867" t="str">
            <v>ZOR</v>
          </cell>
          <cell r="AN2867">
            <v>100</v>
          </cell>
          <cell r="AP2867">
            <v>64</v>
          </cell>
        </row>
        <row r="2868">
          <cell r="O2868" t="str">
            <v>MICRO ELECTRONICS, INC</v>
          </cell>
          <cell r="Q2868" t="str">
            <v>ADH2350DDBOX</v>
          </cell>
          <cell r="AD2868" t="str">
            <v>RE</v>
          </cell>
          <cell r="AN2868">
            <v>-1</v>
          </cell>
          <cell r="AP2868">
            <v>86</v>
          </cell>
        </row>
        <row r="2869">
          <cell r="O2869" t="str">
            <v>MICRO ELECTRONICS, INC</v>
          </cell>
          <cell r="Q2869" t="str">
            <v>ADO4400DOBOX</v>
          </cell>
          <cell r="AD2869" t="str">
            <v>ZOR</v>
          </cell>
          <cell r="AN2869">
            <v>20</v>
          </cell>
          <cell r="AP2869">
            <v>84</v>
          </cell>
        </row>
        <row r="2870">
          <cell r="O2870" t="str">
            <v>MICRO ELECTRONICS, INC</v>
          </cell>
          <cell r="Q2870" t="str">
            <v>ADO4400DOBOX</v>
          </cell>
          <cell r="AD2870" t="str">
            <v>ZOR</v>
          </cell>
          <cell r="AN2870">
            <v>30</v>
          </cell>
          <cell r="AP2870">
            <v>84</v>
          </cell>
        </row>
        <row r="2871">
          <cell r="O2871" t="str">
            <v>MICRO ELECTRONICS, INC</v>
          </cell>
          <cell r="Q2871" t="str">
            <v>ADO4400DOBOX</v>
          </cell>
          <cell r="AD2871" t="str">
            <v>ZOR</v>
          </cell>
          <cell r="AN2871">
            <v>70</v>
          </cell>
          <cell r="AP2871">
            <v>84</v>
          </cell>
        </row>
        <row r="2872">
          <cell r="O2872" t="str">
            <v>MICRO ELECTRONICS, INC</v>
          </cell>
          <cell r="Q2872" t="str">
            <v>ADO4400DOBOX</v>
          </cell>
          <cell r="AD2872" t="str">
            <v>RE</v>
          </cell>
          <cell r="AN2872">
            <v>-1</v>
          </cell>
          <cell r="AP2872">
            <v>84</v>
          </cell>
        </row>
        <row r="2873">
          <cell r="O2873" t="str">
            <v>MICRO ELECTRONICS, INC</v>
          </cell>
          <cell r="Q2873" t="str">
            <v>ADO4800DOBOX</v>
          </cell>
          <cell r="AD2873" t="str">
            <v>ZOR</v>
          </cell>
          <cell r="AN2873">
            <v>150</v>
          </cell>
          <cell r="AP2873">
            <v>99</v>
          </cell>
        </row>
        <row r="2874">
          <cell r="O2874" t="str">
            <v>MICRO ELECTRONICS, INC</v>
          </cell>
          <cell r="Q2874" t="str">
            <v>ADO4800DOBOX</v>
          </cell>
          <cell r="AD2874" t="str">
            <v>ZOR</v>
          </cell>
          <cell r="AN2874">
            <v>60</v>
          </cell>
          <cell r="AP2874">
            <v>99</v>
          </cell>
        </row>
        <row r="2875">
          <cell r="O2875" t="str">
            <v>MICRO ELECTRONICS, INC</v>
          </cell>
          <cell r="Q2875" t="str">
            <v>ADO4800DOBOX</v>
          </cell>
          <cell r="AD2875" t="str">
            <v>ZOR</v>
          </cell>
          <cell r="AN2875">
            <v>50</v>
          </cell>
          <cell r="AP2875">
            <v>99</v>
          </cell>
        </row>
        <row r="2876">
          <cell r="O2876" t="str">
            <v>MICRO ELECTRONICS, INC</v>
          </cell>
          <cell r="Q2876" t="str">
            <v>ADO4800DOBOX</v>
          </cell>
          <cell r="AD2876" t="str">
            <v>RE</v>
          </cell>
          <cell r="AN2876">
            <v>-3</v>
          </cell>
          <cell r="AP2876">
            <v>99</v>
          </cell>
        </row>
        <row r="2877">
          <cell r="O2877" t="str">
            <v>MICRO ELECTRONICS, INC</v>
          </cell>
          <cell r="Q2877" t="str">
            <v>ADO4800DOBOX</v>
          </cell>
          <cell r="AD2877" t="str">
            <v>ZOR</v>
          </cell>
          <cell r="AN2877">
            <v>20</v>
          </cell>
          <cell r="AP2877">
            <v>99</v>
          </cell>
        </row>
        <row r="2878">
          <cell r="O2878" t="str">
            <v>MICRO ELECTRONICS, INC</v>
          </cell>
          <cell r="Q2878" t="str">
            <v>SDH1100DEBOX</v>
          </cell>
          <cell r="AD2878" t="str">
            <v>RE</v>
          </cell>
          <cell r="AN2878">
            <v>-5</v>
          </cell>
          <cell r="AP2878">
            <v>35</v>
          </cell>
        </row>
        <row r="2879">
          <cell r="O2879" t="str">
            <v>MICRO ELECTRONICS, INC</v>
          </cell>
          <cell r="Q2879" t="str">
            <v>SDH1100DEBOX</v>
          </cell>
          <cell r="AD2879" t="str">
            <v>ZOR</v>
          </cell>
          <cell r="AN2879">
            <v>200</v>
          </cell>
          <cell r="AP2879">
            <v>35</v>
          </cell>
        </row>
        <row r="2880">
          <cell r="O2880" t="str">
            <v>MICRO ELECTRONICS, INC</v>
          </cell>
          <cell r="Q2880" t="str">
            <v>SDH1200DEBOX</v>
          </cell>
          <cell r="AD2880" t="str">
            <v>ZOR</v>
          </cell>
          <cell r="AN2880">
            <v>20</v>
          </cell>
          <cell r="AP2880">
            <v>45</v>
          </cell>
        </row>
        <row r="2881">
          <cell r="O2881" t="str">
            <v>MICRO ELECTRONICS, INC</v>
          </cell>
          <cell r="Q2881" t="str">
            <v>ADO5000DSWOF</v>
          </cell>
          <cell r="AD2881" t="str">
            <v>ZOR</v>
          </cell>
          <cell r="AN2881">
            <v>70</v>
          </cell>
          <cell r="AP2881">
            <v>129</v>
          </cell>
        </row>
        <row r="2882">
          <cell r="O2882" t="str">
            <v>MICRO ELECTRONICS, INC</v>
          </cell>
          <cell r="Q2882" t="str">
            <v>ADO4200DOBOX</v>
          </cell>
          <cell r="AD2882" t="str">
            <v>ZOR</v>
          </cell>
          <cell r="AN2882">
            <v>250</v>
          </cell>
          <cell r="AP2882">
            <v>74</v>
          </cell>
        </row>
        <row r="2883">
          <cell r="O2883" t="str">
            <v>ASI</v>
          </cell>
          <cell r="Q2883" t="str">
            <v>ADO4200CUBOX</v>
          </cell>
          <cell r="AD2883" t="str">
            <v>CMRP</v>
          </cell>
          <cell r="AN2883">
            <v>0</v>
          </cell>
          <cell r="AP2883">
            <v>5</v>
          </cell>
        </row>
        <row r="2884">
          <cell r="O2884" t="str">
            <v>ASI</v>
          </cell>
          <cell r="Q2884" t="str">
            <v>ADO4800DDBOX</v>
          </cell>
          <cell r="AD2884" t="str">
            <v>CMRP</v>
          </cell>
          <cell r="AN2884">
            <v>0</v>
          </cell>
          <cell r="AP2884">
            <v>10</v>
          </cell>
        </row>
        <row r="2885">
          <cell r="O2885" t="str">
            <v>ASI</v>
          </cell>
          <cell r="Q2885" t="str">
            <v>ADO4400DDBOX</v>
          </cell>
          <cell r="AD2885" t="str">
            <v>CMRP</v>
          </cell>
          <cell r="AN2885">
            <v>0</v>
          </cell>
          <cell r="AP2885">
            <v>5</v>
          </cell>
        </row>
        <row r="2886">
          <cell r="O2886" t="str">
            <v>ASI</v>
          </cell>
          <cell r="Q2886" t="str">
            <v>ADA3800CWBOX</v>
          </cell>
          <cell r="AD2886" t="str">
            <v>CMRP</v>
          </cell>
          <cell r="AN2886">
            <v>0</v>
          </cell>
          <cell r="AP2886">
            <v>18</v>
          </cell>
        </row>
        <row r="2887">
          <cell r="O2887" t="str">
            <v>ASI</v>
          </cell>
          <cell r="Q2887" t="str">
            <v>ADO4000DDBOX</v>
          </cell>
          <cell r="AD2887" t="str">
            <v>CMRP</v>
          </cell>
          <cell r="AN2887">
            <v>0</v>
          </cell>
          <cell r="AP2887">
            <v>5</v>
          </cell>
        </row>
        <row r="2888">
          <cell r="O2888" t="str">
            <v>ASI</v>
          </cell>
          <cell r="Q2888" t="str">
            <v>ADH3800DEBOX</v>
          </cell>
          <cell r="AD2888" t="str">
            <v>CMRP</v>
          </cell>
          <cell r="AN2888">
            <v>0</v>
          </cell>
          <cell r="AP2888">
            <v>18</v>
          </cell>
        </row>
        <row r="2889">
          <cell r="O2889" t="str">
            <v>ASI</v>
          </cell>
          <cell r="Q2889" t="str">
            <v>ADH3500DEBOX</v>
          </cell>
          <cell r="AD2889" t="str">
            <v>CMRP</v>
          </cell>
          <cell r="AN2889">
            <v>0</v>
          </cell>
          <cell r="AP2889">
            <v>13</v>
          </cell>
        </row>
        <row r="2890">
          <cell r="O2890" t="str">
            <v>ASI</v>
          </cell>
          <cell r="Q2890" t="str">
            <v>ADA5000IAA5CU</v>
          </cell>
          <cell r="AD2890" t="str">
            <v>CMR</v>
          </cell>
          <cell r="AN2890">
            <v>0</v>
          </cell>
          <cell r="AP2890">
            <v>33</v>
          </cell>
        </row>
        <row r="2891">
          <cell r="O2891" t="str">
            <v>ASI</v>
          </cell>
          <cell r="Q2891" t="str">
            <v>ADA5000IAA5CU</v>
          </cell>
          <cell r="AD2891" t="str">
            <v>CMR</v>
          </cell>
          <cell r="AN2891">
            <v>0</v>
          </cell>
          <cell r="AP2891">
            <v>33</v>
          </cell>
        </row>
        <row r="2892">
          <cell r="O2892" t="str">
            <v>ASI</v>
          </cell>
          <cell r="Q2892" t="str">
            <v>ADA4600IAA5CU</v>
          </cell>
          <cell r="AD2892" t="str">
            <v>CMR</v>
          </cell>
          <cell r="AN2892">
            <v>0</v>
          </cell>
          <cell r="AP2892">
            <v>27</v>
          </cell>
        </row>
        <row r="2893">
          <cell r="O2893" t="str">
            <v>ASI</v>
          </cell>
          <cell r="Q2893" t="str">
            <v>ADA4600IAA5CU</v>
          </cell>
          <cell r="AD2893" t="str">
            <v>CMR</v>
          </cell>
          <cell r="AN2893">
            <v>0</v>
          </cell>
          <cell r="AP2893">
            <v>27</v>
          </cell>
        </row>
        <row r="2894">
          <cell r="O2894" t="str">
            <v>ASI</v>
          </cell>
          <cell r="Q2894" t="str">
            <v>ADA4600IAA5CU</v>
          </cell>
          <cell r="AD2894" t="str">
            <v>CMR</v>
          </cell>
          <cell r="AN2894">
            <v>0</v>
          </cell>
          <cell r="AP2894">
            <v>27</v>
          </cell>
        </row>
        <row r="2895">
          <cell r="O2895" t="str">
            <v>ASI</v>
          </cell>
          <cell r="Q2895" t="str">
            <v>ADA4200IAA5CU</v>
          </cell>
          <cell r="AD2895" t="str">
            <v>CMR</v>
          </cell>
          <cell r="AN2895">
            <v>0</v>
          </cell>
          <cell r="AP2895">
            <v>12</v>
          </cell>
        </row>
        <row r="2896">
          <cell r="O2896" t="str">
            <v>ASI</v>
          </cell>
          <cell r="Q2896" t="str">
            <v>ADA4200IAA5CU</v>
          </cell>
          <cell r="AD2896" t="str">
            <v>CMR</v>
          </cell>
          <cell r="AN2896">
            <v>0</v>
          </cell>
          <cell r="AP2896">
            <v>20</v>
          </cell>
        </row>
        <row r="2897">
          <cell r="O2897" t="str">
            <v>ASI</v>
          </cell>
          <cell r="Q2897" t="str">
            <v>ADA3800IAA5CU</v>
          </cell>
          <cell r="AD2897" t="str">
            <v>CMR</v>
          </cell>
          <cell r="AN2897">
            <v>0</v>
          </cell>
          <cell r="AP2897">
            <v>3</v>
          </cell>
        </row>
        <row r="2898">
          <cell r="O2898" t="str">
            <v>ASI</v>
          </cell>
          <cell r="Q2898" t="str">
            <v>ADO4600CUBOX</v>
          </cell>
          <cell r="AD2898" t="str">
            <v>ZDPC</v>
          </cell>
          <cell r="AN2898">
            <v>0</v>
          </cell>
          <cell r="AP2898">
            <v>25</v>
          </cell>
        </row>
        <row r="2899">
          <cell r="O2899" t="str">
            <v>ASI</v>
          </cell>
          <cell r="Q2899" t="str">
            <v>ADO4600CUBOX</v>
          </cell>
          <cell r="AD2899" t="str">
            <v>CMR</v>
          </cell>
          <cell r="AN2899">
            <v>0</v>
          </cell>
          <cell r="AP2899">
            <v>71</v>
          </cell>
        </row>
        <row r="2900">
          <cell r="O2900" t="str">
            <v>ASI</v>
          </cell>
          <cell r="Q2900" t="str">
            <v>ADO4600CUBOX</v>
          </cell>
          <cell r="AD2900" t="str">
            <v>CMR</v>
          </cell>
          <cell r="AN2900">
            <v>0</v>
          </cell>
          <cell r="AP2900">
            <v>71</v>
          </cell>
        </row>
        <row r="2901">
          <cell r="O2901" t="str">
            <v>ASI</v>
          </cell>
          <cell r="Q2901" t="str">
            <v>ADO4600CUBOX</v>
          </cell>
          <cell r="AD2901" t="str">
            <v>CMR</v>
          </cell>
          <cell r="AN2901">
            <v>0</v>
          </cell>
          <cell r="AP2901">
            <v>71</v>
          </cell>
        </row>
        <row r="2902">
          <cell r="O2902" t="str">
            <v>ASI</v>
          </cell>
          <cell r="Q2902" t="str">
            <v>ADO4600CUBOX</v>
          </cell>
          <cell r="AD2902" t="str">
            <v>CMR</v>
          </cell>
          <cell r="AN2902">
            <v>0</v>
          </cell>
          <cell r="AP2902">
            <v>71</v>
          </cell>
        </row>
        <row r="2903">
          <cell r="O2903" t="str">
            <v>ASI</v>
          </cell>
          <cell r="Q2903" t="str">
            <v>ADO4600CUBOX</v>
          </cell>
          <cell r="AD2903" t="str">
            <v>CMR</v>
          </cell>
          <cell r="AN2903">
            <v>0</v>
          </cell>
          <cell r="AP2903">
            <v>71</v>
          </cell>
        </row>
        <row r="2904">
          <cell r="O2904" t="str">
            <v>ASI</v>
          </cell>
          <cell r="Q2904" t="str">
            <v>ADO4600CUBOX</v>
          </cell>
          <cell r="AD2904" t="str">
            <v>CMR</v>
          </cell>
          <cell r="AN2904">
            <v>0</v>
          </cell>
          <cell r="AP2904">
            <v>71</v>
          </cell>
        </row>
        <row r="2905">
          <cell r="O2905" t="str">
            <v>ASI</v>
          </cell>
          <cell r="Q2905" t="str">
            <v>ADO4600CUBOX</v>
          </cell>
          <cell r="AD2905" t="str">
            <v>CMR</v>
          </cell>
          <cell r="AN2905">
            <v>0</v>
          </cell>
          <cell r="AP2905">
            <v>71</v>
          </cell>
        </row>
        <row r="2906">
          <cell r="O2906" t="str">
            <v>ASI</v>
          </cell>
          <cell r="Q2906" t="str">
            <v>ADO4600CUBOX</v>
          </cell>
          <cell r="AD2906" t="str">
            <v>CMR</v>
          </cell>
          <cell r="AN2906">
            <v>0</v>
          </cell>
          <cell r="AP2906">
            <v>71</v>
          </cell>
        </row>
        <row r="2907">
          <cell r="O2907" t="str">
            <v>ASI</v>
          </cell>
          <cell r="Q2907" t="str">
            <v>ADO4600CUBOX</v>
          </cell>
          <cell r="AD2907" t="str">
            <v>CMR</v>
          </cell>
          <cell r="AN2907">
            <v>0</v>
          </cell>
          <cell r="AP2907">
            <v>71</v>
          </cell>
        </row>
        <row r="2908">
          <cell r="O2908" t="str">
            <v>ASI</v>
          </cell>
          <cell r="Q2908" t="str">
            <v>ADO4600CUBOX</v>
          </cell>
          <cell r="AD2908" t="str">
            <v>RE</v>
          </cell>
          <cell r="AN2908">
            <v>-1</v>
          </cell>
          <cell r="AP2908">
            <v>118</v>
          </cell>
        </row>
        <row r="2909">
          <cell r="O2909" t="str">
            <v>ASI</v>
          </cell>
          <cell r="Q2909" t="str">
            <v>ADO4600CUBOX</v>
          </cell>
          <cell r="AD2909" t="str">
            <v>RE</v>
          </cell>
          <cell r="AN2909">
            <v>-1</v>
          </cell>
          <cell r="AP2909">
            <v>118</v>
          </cell>
        </row>
        <row r="2910">
          <cell r="O2910" t="str">
            <v>ASI</v>
          </cell>
          <cell r="Q2910" t="str">
            <v>ADO4200CUBOX</v>
          </cell>
          <cell r="AD2910" t="str">
            <v>ZDPC</v>
          </cell>
          <cell r="AN2910">
            <v>0</v>
          </cell>
          <cell r="AP2910">
            <v>14</v>
          </cell>
        </row>
        <row r="2911">
          <cell r="O2911" t="str">
            <v>ASI</v>
          </cell>
          <cell r="Q2911" t="str">
            <v>ADO4200CUBOX</v>
          </cell>
          <cell r="AD2911" t="str">
            <v>ZDPC</v>
          </cell>
          <cell r="AN2911">
            <v>0</v>
          </cell>
          <cell r="AP2911">
            <v>14</v>
          </cell>
        </row>
        <row r="2912">
          <cell r="O2912" t="str">
            <v>ASI</v>
          </cell>
          <cell r="Q2912" t="str">
            <v>ADO4200CUBOX</v>
          </cell>
          <cell r="AD2912" t="str">
            <v>CMR</v>
          </cell>
          <cell r="AN2912">
            <v>0</v>
          </cell>
          <cell r="AP2912">
            <v>52</v>
          </cell>
        </row>
        <row r="2913">
          <cell r="O2913" t="str">
            <v>ASI</v>
          </cell>
          <cell r="Q2913" t="str">
            <v>ADO4200CUBOX</v>
          </cell>
          <cell r="AD2913" t="str">
            <v>CMR</v>
          </cell>
          <cell r="AN2913">
            <v>0</v>
          </cell>
          <cell r="AP2913">
            <v>52</v>
          </cell>
        </row>
        <row r="2914">
          <cell r="O2914" t="str">
            <v>ASI</v>
          </cell>
          <cell r="Q2914" t="str">
            <v>ADO4200CUBOX</v>
          </cell>
          <cell r="AD2914" t="str">
            <v>CMR</v>
          </cell>
          <cell r="AN2914">
            <v>0</v>
          </cell>
          <cell r="AP2914">
            <v>52</v>
          </cell>
        </row>
        <row r="2915">
          <cell r="O2915" t="str">
            <v>ASI</v>
          </cell>
          <cell r="Q2915" t="str">
            <v>ADO4200CUBOX</v>
          </cell>
          <cell r="AD2915" t="str">
            <v>CMR</v>
          </cell>
          <cell r="AN2915">
            <v>0</v>
          </cell>
          <cell r="AP2915">
            <v>52</v>
          </cell>
        </row>
        <row r="2916">
          <cell r="O2916" t="str">
            <v>ASI</v>
          </cell>
          <cell r="Q2916" t="str">
            <v>ADO4200CUBOX</v>
          </cell>
          <cell r="AD2916" t="str">
            <v>CMR</v>
          </cell>
          <cell r="AN2916">
            <v>0</v>
          </cell>
          <cell r="AP2916">
            <v>52</v>
          </cell>
        </row>
        <row r="2917">
          <cell r="O2917" t="str">
            <v>ASI</v>
          </cell>
          <cell r="Q2917" t="str">
            <v>ADO4200CUBOX</v>
          </cell>
          <cell r="AD2917" t="str">
            <v>CMR</v>
          </cell>
          <cell r="AN2917">
            <v>0</v>
          </cell>
          <cell r="AP2917">
            <v>52</v>
          </cell>
        </row>
        <row r="2918">
          <cell r="O2918" t="str">
            <v>ASI</v>
          </cell>
          <cell r="Q2918" t="str">
            <v>ADO4200CUBOX</v>
          </cell>
          <cell r="AD2918" t="str">
            <v>CMR</v>
          </cell>
          <cell r="AN2918">
            <v>0</v>
          </cell>
          <cell r="AP2918">
            <v>52</v>
          </cell>
        </row>
        <row r="2919">
          <cell r="O2919" t="str">
            <v>ASI</v>
          </cell>
          <cell r="Q2919" t="str">
            <v>ADO4200CUBOX</v>
          </cell>
          <cell r="AD2919" t="str">
            <v>CMR</v>
          </cell>
          <cell r="AN2919">
            <v>0</v>
          </cell>
          <cell r="AP2919">
            <v>52</v>
          </cell>
        </row>
        <row r="2920">
          <cell r="O2920" t="str">
            <v>ASI</v>
          </cell>
          <cell r="Q2920" t="str">
            <v>ADO4200CUBOX</v>
          </cell>
          <cell r="AD2920" t="str">
            <v>CMR</v>
          </cell>
          <cell r="AN2920">
            <v>0</v>
          </cell>
          <cell r="AP2920">
            <v>52</v>
          </cell>
        </row>
        <row r="2921">
          <cell r="O2921" t="str">
            <v>ASI</v>
          </cell>
          <cell r="Q2921" t="str">
            <v>ADO4200CUBOX</v>
          </cell>
          <cell r="AD2921" t="str">
            <v>CMR</v>
          </cell>
          <cell r="AN2921">
            <v>0</v>
          </cell>
          <cell r="AP2921">
            <v>52</v>
          </cell>
        </row>
        <row r="2922">
          <cell r="O2922" t="str">
            <v>ASI</v>
          </cell>
          <cell r="Q2922" t="str">
            <v>ADO4200CUBOX</v>
          </cell>
          <cell r="AD2922" t="str">
            <v>CMR</v>
          </cell>
          <cell r="AN2922">
            <v>0</v>
          </cell>
          <cell r="AP2922">
            <v>52</v>
          </cell>
        </row>
        <row r="2923">
          <cell r="O2923" t="str">
            <v>ASI</v>
          </cell>
          <cell r="Q2923" t="str">
            <v>ADO4200CUBOX</v>
          </cell>
          <cell r="AD2923" t="str">
            <v>CMR</v>
          </cell>
          <cell r="AN2923">
            <v>0</v>
          </cell>
          <cell r="AP2923">
            <v>52</v>
          </cell>
        </row>
        <row r="2924">
          <cell r="O2924" t="str">
            <v>ASI</v>
          </cell>
          <cell r="Q2924" t="str">
            <v>ADO4200CUBOX</v>
          </cell>
          <cell r="AD2924" t="str">
            <v>CMR</v>
          </cell>
          <cell r="AN2924">
            <v>0</v>
          </cell>
          <cell r="AP2924">
            <v>52</v>
          </cell>
        </row>
        <row r="2925">
          <cell r="O2925" t="str">
            <v>ASI</v>
          </cell>
          <cell r="Q2925" t="str">
            <v>ADO4200CUBOX</v>
          </cell>
          <cell r="AD2925" t="str">
            <v>CMR</v>
          </cell>
          <cell r="AN2925">
            <v>0</v>
          </cell>
          <cell r="AP2925">
            <v>52</v>
          </cell>
        </row>
        <row r="2926">
          <cell r="O2926" t="str">
            <v>ASI</v>
          </cell>
          <cell r="Q2926" t="str">
            <v>ADO4200CUBOX</v>
          </cell>
          <cell r="AD2926" t="str">
            <v>CMR</v>
          </cell>
          <cell r="AN2926">
            <v>0</v>
          </cell>
          <cell r="AP2926">
            <v>52</v>
          </cell>
        </row>
        <row r="2927">
          <cell r="O2927" t="str">
            <v>ASI</v>
          </cell>
          <cell r="Q2927" t="str">
            <v>ADO4200CUBOX</v>
          </cell>
          <cell r="AD2927" t="str">
            <v>CMR</v>
          </cell>
          <cell r="AN2927">
            <v>0</v>
          </cell>
          <cell r="AP2927">
            <v>52</v>
          </cell>
        </row>
        <row r="2928">
          <cell r="O2928" t="str">
            <v>ASI</v>
          </cell>
          <cell r="Q2928" t="str">
            <v>ADO4200CUBOX</v>
          </cell>
          <cell r="AD2928" t="str">
            <v>CMR</v>
          </cell>
          <cell r="AN2928">
            <v>0</v>
          </cell>
          <cell r="AP2928">
            <v>52</v>
          </cell>
        </row>
        <row r="2929">
          <cell r="O2929" t="str">
            <v>ASI</v>
          </cell>
          <cell r="Q2929" t="str">
            <v>ADO4200CUBOX</v>
          </cell>
          <cell r="AD2929" t="str">
            <v>CMR</v>
          </cell>
          <cell r="AN2929">
            <v>0</v>
          </cell>
          <cell r="AP2929">
            <v>52</v>
          </cell>
        </row>
        <row r="2930">
          <cell r="O2930" t="str">
            <v>ASI</v>
          </cell>
          <cell r="Q2930" t="str">
            <v>ADO4200CUBOX</v>
          </cell>
          <cell r="AD2930" t="str">
            <v>CMR</v>
          </cell>
          <cell r="AN2930">
            <v>0</v>
          </cell>
          <cell r="AP2930">
            <v>52</v>
          </cell>
        </row>
        <row r="2931">
          <cell r="O2931" t="str">
            <v>ASI</v>
          </cell>
          <cell r="Q2931" t="str">
            <v>ADO4200CUBOX</v>
          </cell>
          <cell r="AD2931" t="str">
            <v>CMR</v>
          </cell>
          <cell r="AN2931">
            <v>0</v>
          </cell>
          <cell r="AP2931">
            <v>52</v>
          </cell>
        </row>
        <row r="2932">
          <cell r="O2932" t="str">
            <v>ASI</v>
          </cell>
          <cell r="Q2932" t="str">
            <v>ADO4200CUBOX</v>
          </cell>
          <cell r="AD2932" t="str">
            <v>CMR</v>
          </cell>
          <cell r="AN2932">
            <v>0</v>
          </cell>
          <cell r="AP2932">
            <v>52</v>
          </cell>
        </row>
        <row r="2933">
          <cell r="O2933" t="str">
            <v>ASI</v>
          </cell>
          <cell r="Q2933" t="str">
            <v>ADO4200CUBOX</v>
          </cell>
          <cell r="AD2933" t="str">
            <v>CMR</v>
          </cell>
          <cell r="AN2933">
            <v>0</v>
          </cell>
          <cell r="AP2933">
            <v>52</v>
          </cell>
        </row>
        <row r="2934">
          <cell r="O2934" t="str">
            <v>ASI</v>
          </cell>
          <cell r="Q2934" t="str">
            <v>ADO4200CUBOX</v>
          </cell>
          <cell r="AD2934" t="str">
            <v>ZDPC</v>
          </cell>
          <cell r="AN2934">
            <v>0</v>
          </cell>
          <cell r="AP2934">
            <v>52</v>
          </cell>
        </row>
        <row r="2935">
          <cell r="O2935" t="str">
            <v>ASI</v>
          </cell>
          <cell r="Q2935" t="str">
            <v>ADO4200CUBOX</v>
          </cell>
          <cell r="AD2935" t="str">
            <v>ZDPC</v>
          </cell>
          <cell r="AN2935">
            <v>0</v>
          </cell>
          <cell r="AP2935">
            <v>52</v>
          </cell>
        </row>
        <row r="2936">
          <cell r="O2936" t="str">
            <v>ASI</v>
          </cell>
          <cell r="Q2936" t="str">
            <v>ADO4200CUBOX</v>
          </cell>
          <cell r="AD2936" t="str">
            <v>RE</v>
          </cell>
          <cell r="AN2936">
            <v>-1</v>
          </cell>
          <cell r="AP2936">
            <v>74</v>
          </cell>
        </row>
        <row r="2937">
          <cell r="O2937" t="str">
            <v>ASI</v>
          </cell>
          <cell r="Q2937" t="str">
            <v>ADO3800CUBOX</v>
          </cell>
          <cell r="AD2937" t="str">
            <v>RE</v>
          </cell>
          <cell r="AN2937">
            <v>-1</v>
          </cell>
          <cell r="AP2937">
            <v>149</v>
          </cell>
        </row>
        <row r="2938">
          <cell r="O2938" t="str">
            <v>ASI</v>
          </cell>
          <cell r="Q2938" t="str">
            <v>ADO4800DDBOX</v>
          </cell>
          <cell r="AD2938" t="str">
            <v>RE</v>
          </cell>
          <cell r="AN2938">
            <v>-3</v>
          </cell>
          <cell r="AP2938">
            <v>99</v>
          </cell>
        </row>
        <row r="2939">
          <cell r="O2939" t="str">
            <v>ASI</v>
          </cell>
          <cell r="Q2939" t="str">
            <v>ADO4800DDBOX</v>
          </cell>
          <cell r="AD2939" t="str">
            <v>RE</v>
          </cell>
          <cell r="AN2939">
            <v>-1</v>
          </cell>
          <cell r="AP2939">
            <v>99</v>
          </cell>
        </row>
        <row r="2940">
          <cell r="O2940" t="str">
            <v>ASI</v>
          </cell>
          <cell r="Q2940" t="str">
            <v>ADO4800DDBOX</v>
          </cell>
          <cell r="AD2940" t="str">
            <v>RE</v>
          </cell>
          <cell r="AN2940">
            <v>-5</v>
          </cell>
          <cell r="AP2940">
            <v>99</v>
          </cell>
        </row>
        <row r="2941">
          <cell r="O2941" t="str">
            <v>ASI</v>
          </cell>
          <cell r="Q2941" t="str">
            <v>ADO4400DDBOX</v>
          </cell>
          <cell r="AD2941" t="str">
            <v>RE</v>
          </cell>
          <cell r="AN2941">
            <v>-2</v>
          </cell>
          <cell r="AP2941">
            <v>84</v>
          </cell>
        </row>
        <row r="2942">
          <cell r="O2942" t="str">
            <v>ASI</v>
          </cell>
          <cell r="Q2942" t="str">
            <v>SDA3400CWBOX</v>
          </cell>
          <cell r="AD2942" t="str">
            <v>ZOR</v>
          </cell>
          <cell r="AN2942">
            <v>150</v>
          </cell>
          <cell r="AP2942">
            <v>35</v>
          </cell>
        </row>
        <row r="2943">
          <cell r="O2943" t="str">
            <v>ASI</v>
          </cell>
          <cell r="Q2943" t="str">
            <v>SDA3400CWBOX</v>
          </cell>
          <cell r="AD2943" t="str">
            <v>ZOR</v>
          </cell>
          <cell r="AN2943">
            <v>60</v>
          </cell>
          <cell r="AP2943">
            <v>35</v>
          </cell>
        </row>
        <row r="2944">
          <cell r="O2944" t="str">
            <v>ASI</v>
          </cell>
          <cell r="Q2944" t="str">
            <v>SDA3400CWBOX</v>
          </cell>
          <cell r="AD2944" t="str">
            <v>ZOR</v>
          </cell>
          <cell r="AN2944">
            <v>440</v>
          </cell>
          <cell r="AP2944">
            <v>35</v>
          </cell>
        </row>
        <row r="2945">
          <cell r="O2945" t="str">
            <v>ASI</v>
          </cell>
          <cell r="Q2945" t="str">
            <v>SDA3400CWBOX</v>
          </cell>
          <cell r="AD2945" t="str">
            <v>ZOR</v>
          </cell>
          <cell r="AN2945">
            <v>500</v>
          </cell>
          <cell r="AP2945">
            <v>35</v>
          </cell>
        </row>
        <row r="2946">
          <cell r="O2946" t="str">
            <v>ASI</v>
          </cell>
          <cell r="Q2946" t="str">
            <v>SDA3400CWBOX</v>
          </cell>
          <cell r="AD2946" t="str">
            <v>ZOR</v>
          </cell>
          <cell r="AN2946">
            <v>500</v>
          </cell>
          <cell r="AP2946">
            <v>35</v>
          </cell>
        </row>
        <row r="2947">
          <cell r="O2947" t="str">
            <v>ASI</v>
          </cell>
          <cell r="Q2947" t="str">
            <v>SDA3400CWBOX</v>
          </cell>
          <cell r="AD2947" t="str">
            <v>ZOR</v>
          </cell>
          <cell r="AN2947">
            <v>20</v>
          </cell>
          <cell r="AP2947">
            <v>35</v>
          </cell>
        </row>
        <row r="2948">
          <cell r="O2948" t="str">
            <v>ASI</v>
          </cell>
          <cell r="Q2948" t="str">
            <v>SDA3400CWBOX</v>
          </cell>
          <cell r="AD2948" t="str">
            <v>ZOR</v>
          </cell>
          <cell r="AN2948">
            <v>480</v>
          </cell>
          <cell r="AP2948">
            <v>35</v>
          </cell>
        </row>
        <row r="2949">
          <cell r="O2949" t="str">
            <v>ASI</v>
          </cell>
          <cell r="Q2949" t="str">
            <v>SDA3400CWBOX</v>
          </cell>
          <cell r="AD2949" t="str">
            <v>ZOR</v>
          </cell>
          <cell r="AN2949">
            <v>110</v>
          </cell>
          <cell r="AP2949">
            <v>35</v>
          </cell>
        </row>
        <row r="2950">
          <cell r="O2950" t="str">
            <v>ASI</v>
          </cell>
          <cell r="Q2950" t="str">
            <v>SDA3400CWBOX</v>
          </cell>
          <cell r="AD2950" t="str">
            <v>ZOR</v>
          </cell>
          <cell r="AN2950">
            <v>390</v>
          </cell>
          <cell r="AP2950">
            <v>35</v>
          </cell>
        </row>
        <row r="2951">
          <cell r="O2951" t="str">
            <v>ASI</v>
          </cell>
          <cell r="Q2951" t="str">
            <v>SDA3400CWBOX</v>
          </cell>
          <cell r="AD2951" t="str">
            <v>ZOR</v>
          </cell>
          <cell r="AN2951">
            <v>500</v>
          </cell>
          <cell r="AP2951">
            <v>35</v>
          </cell>
        </row>
        <row r="2952">
          <cell r="O2952" t="str">
            <v>ASI</v>
          </cell>
          <cell r="Q2952" t="str">
            <v>SDA3200CWBOX</v>
          </cell>
          <cell r="AD2952" t="str">
            <v>ZDPC</v>
          </cell>
          <cell r="AN2952">
            <v>0</v>
          </cell>
          <cell r="AP2952">
            <v>10</v>
          </cell>
        </row>
        <row r="2953">
          <cell r="O2953" t="str">
            <v>ASI</v>
          </cell>
          <cell r="Q2953" t="str">
            <v>ADA3800CWBOX</v>
          </cell>
          <cell r="AD2953" t="str">
            <v>RE</v>
          </cell>
          <cell r="AN2953">
            <v>-2</v>
          </cell>
          <cell r="AP2953">
            <v>47</v>
          </cell>
        </row>
        <row r="2954">
          <cell r="O2954" t="str">
            <v>ASI</v>
          </cell>
          <cell r="Q2954" t="str">
            <v>ADA3800CWBOX</v>
          </cell>
          <cell r="AD2954" t="str">
            <v>RE</v>
          </cell>
          <cell r="AN2954">
            <v>-1</v>
          </cell>
          <cell r="AP2954">
            <v>47</v>
          </cell>
        </row>
        <row r="2955">
          <cell r="O2955" t="str">
            <v>ASI</v>
          </cell>
          <cell r="Q2955" t="str">
            <v>ADO5000DDBOX</v>
          </cell>
          <cell r="AD2955" t="str">
            <v>RE</v>
          </cell>
          <cell r="AN2955">
            <v>-1</v>
          </cell>
          <cell r="AP2955">
            <v>109</v>
          </cell>
        </row>
        <row r="2956">
          <cell r="O2956" t="str">
            <v>ASI</v>
          </cell>
          <cell r="Q2956" t="str">
            <v>ADO5000DDBOX</v>
          </cell>
          <cell r="AD2956" t="str">
            <v>ZOR</v>
          </cell>
          <cell r="AN2956">
            <v>200</v>
          </cell>
          <cell r="AP2956">
            <v>109</v>
          </cell>
        </row>
        <row r="2957">
          <cell r="O2957" t="str">
            <v>ASI</v>
          </cell>
          <cell r="Q2957" t="str">
            <v>ADO5000DDBOX</v>
          </cell>
          <cell r="AD2957" t="str">
            <v>ZOR</v>
          </cell>
          <cell r="AN2957">
            <v>300</v>
          </cell>
          <cell r="AP2957">
            <v>109</v>
          </cell>
        </row>
        <row r="2958">
          <cell r="O2958" t="str">
            <v>ASI</v>
          </cell>
          <cell r="Q2958" t="str">
            <v>ADO4000DDBOX</v>
          </cell>
          <cell r="AD2958" t="str">
            <v>ZOR</v>
          </cell>
          <cell r="AN2958">
            <v>600</v>
          </cell>
          <cell r="AP2958">
            <v>64</v>
          </cell>
        </row>
        <row r="2959">
          <cell r="O2959" t="str">
            <v>ASI</v>
          </cell>
          <cell r="Q2959" t="str">
            <v>ADO4000DDBOX</v>
          </cell>
          <cell r="AD2959" t="str">
            <v>ZOR</v>
          </cell>
          <cell r="AN2959">
            <v>600</v>
          </cell>
          <cell r="AP2959">
            <v>64</v>
          </cell>
        </row>
        <row r="2960">
          <cell r="O2960" t="str">
            <v>ASI</v>
          </cell>
          <cell r="Q2960" t="str">
            <v>ADO4000DDBOX</v>
          </cell>
          <cell r="AD2960" t="str">
            <v>ZOR</v>
          </cell>
          <cell r="AN2960">
            <v>600</v>
          </cell>
          <cell r="AP2960">
            <v>64</v>
          </cell>
        </row>
        <row r="2961">
          <cell r="O2961" t="str">
            <v>ASI</v>
          </cell>
          <cell r="Q2961" t="str">
            <v>ADO4000DDBOX</v>
          </cell>
          <cell r="AD2961" t="str">
            <v>ZOR</v>
          </cell>
          <cell r="AN2961">
            <v>600</v>
          </cell>
          <cell r="AP2961">
            <v>64</v>
          </cell>
        </row>
        <row r="2962">
          <cell r="O2962" t="str">
            <v>ASI</v>
          </cell>
          <cell r="Q2962" t="str">
            <v>ADO4000DDBOX</v>
          </cell>
          <cell r="AD2962" t="str">
            <v>ZOR</v>
          </cell>
          <cell r="AN2962">
            <v>600</v>
          </cell>
          <cell r="AP2962">
            <v>64</v>
          </cell>
        </row>
        <row r="2963">
          <cell r="O2963" t="str">
            <v>ASI</v>
          </cell>
          <cell r="Q2963" t="str">
            <v>ADO4000DDBOX</v>
          </cell>
          <cell r="AD2963" t="str">
            <v>ZOR</v>
          </cell>
          <cell r="AN2963">
            <v>600</v>
          </cell>
          <cell r="AP2963">
            <v>64</v>
          </cell>
        </row>
        <row r="2964">
          <cell r="O2964" t="str">
            <v>ASI</v>
          </cell>
          <cell r="Q2964" t="str">
            <v>ADO4000DDBOX</v>
          </cell>
          <cell r="AD2964" t="str">
            <v>ZOR</v>
          </cell>
          <cell r="AN2964">
            <v>600</v>
          </cell>
          <cell r="AP2964">
            <v>64</v>
          </cell>
        </row>
        <row r="2965">
          <cell r="O2965" t="str">
            <v>ASI</v>
          </cell>
          <cell r="Q2965" t="str">
            <v>ADO4000DDBOX</v>
          </cell>
          <cell r="AD2965" t="str">
            <v>ZOR</v>
          </cell>
          <cell r="AN2965">
            <v>200</v>
          </cell>
          <cell r="AP2965">
            <v>64</v>
          </cell>
        </row>
        <row r="2966">
          <cell r="O2966" t="str">
            <v>ASI</v>
          </cell>
          <cell r="Q2966" t="str">
            <v>ADO4000DDBOX</v>
          </cell>
          <cell r="AD2966" t="str">
            <v>ZOR</v>
          </cell>
          <cell r="AN2966">
            <v>200</v>
          </cell>
          <cell r="AP2966">
            <v>64</v>
          </cell>
        </row>
        <row r="2967">
          <cell r="O2967" t="str">
            <v>ASI</v>
          </cell>
          <cell r="Q2967" t="str">
            <v>ADO4000DDBOX</v>
          </cell>
          <cell r="AD2967" t="str">
            <v>ZOR</v>
          </cell>
          <cell r="AN2967">
            <v>200</v>
          </cell>
          <cell r="AP2967">
            <v>64</v>
          </cell>
        </row>
        <row r="2968">
          <cell r="O2968" t="str">
            <v>ASI</v>
          </cell>
          <cell r="Q2968" t="str">
            <v>ADO4000DDBOX</v>
          </cell>
          <cell r="AD2968" t="str">
            <v>ZOR</v>
          </cell>
          <cell r="AN2968">
            <v>200</v>
          </cell>
          <cell r="AP2968">
            <v>64</v>
          </cell>
        </row>
        <row r="2969">
          <cell r="O2969" t="str">
            <v>ASI</v>
          </cell>
          <cell r="Q2969" t="str">
            <v>ADO4000DDBOX</v>
          </cell>
          <cell r="AD2969" t="str">
            <v>ZOR</v>
          </cell>
          <cell r="AN2969">
            <v>200</v>
          </cell>
          <cell r="AP2969">
            <v>64</v>
          </cell>
        </row>
        <row r="2970">
          <cell r="O2970" t="str">
            <v>ASI</v>
          </cell>
          <cell r="Q2970" t="str">
            <v>ADO4000DDBOX</v>
          </cell>
          <cell r="AD2970" t="str">
            <v>ZOR</v>
          </cell>
          <cell r="AN2970">
            <v>500</v>
          </cell>
          <cell r="AP2970">
            <v>64</v>
          </cell>
        </row>
        <row r="2971">
          <cell r="O2971" t="str">
            <v>ASI</v>
          </cell>
          <cell r="Q2971" t="str">
            <v>ADO4000DDBOX</v>
          </cell>
          <cell r="AD2971" t="str">
            <v>ZOR</v>
          </cell>
          <cell r="AN2971">
            <v>500</v>
          </cell>
          <cell r="AP2971">
            <v>64</v>
          </cell>
        </row>
        <row r="2972">
          <cell r="O2972" t="str">
            <v>ASI</v>
          </cell>
          <cell r="Q2972" t="str">
            <v>ADO4000DDBOX</v>
          </cell>
          <cell r="AD2972" t="str">
            <v>ZOR</v>
          </cell>
          <cell r="AN2972">
            <v>500</v>
          </cell>
          <cell r="AP2972">
            <v>64</v>
          </cell>
        </row>
        <row r="2973">
          <cell r="O2973" t="str">
            <v>ASI</v>
          </cell>
          <cell r="Q2973" t="str">
            <v>ADO4000DDBOX</v>
          </cell>
          <cell r="AD2973" t="str">
            <v>ZOR</v>
          </cell>
          <cell r="AN2973">
            <v>500</v>
          </cell>
          <cell r="AP2973">
            <v>64</v>
          </cell>
        </row>
        <row r="2974">
          <cell r="O2974" t="str">
            <v>ASI</v>
          </cell>
          <cell r="Q2974" t="str">
            <v>ADH2350DDBOX</v>
          </cell>
          <cell r="AD2974" t="str">
            <v>RE</v>
          </cell>
          <cell r="AN2974">
            <v>-1</v>
          </cell>
          <cell r="AP2974">
            <v>86</v>
          </cell>
        </row>
        <row r="2975">
          <cell r="O2975" t="str">
            <v>ASI</v>
          </cell>
          <cell r="Q2975" t="str">
            <v>ADO5000DOBOX</v>
          </cell>
          <cell r="AD2975" t="str">
            <v>ZOR</v>
          </cell>
          <cell r="AN2975">
            <v>600</v>
          </cell>
          <cell r="AP2975">
            <v>109</v>
          </cell>
        </row>
        <row r="2976">
          <cell r="O2976" t="str">
            <v>ASI</v>
          </cell>
          <cell r="Q2976" t="str">
            <v>ADO5000DOBOX</v>
          </cell>
          <cell r="AD2976" t="str">
            <v>ZOR</v>
          </cell>
          <cell r="AN2976">
            <v>600</v>
          </cell>
          <cell r="AP2976">
            <v>109</v>
          </cell>
        </row>
        <row r="2977">
          <cell r="O2977" t="str">
            <v>ASI</v>
          </cell>
          <cell r="Q2977" t="str">
            <v>ADO5000DOBOX</v>
          </cell>
          <cell r="AD2977" t="str">
            <v>ZOR</v>
          </cell>
          <cell r="AN2977">
            <v>600</v>
          </cell>
          <cell r="AP2977">
            <v>109</v>
          </cell>
        </row>
        <row r="2978">
          <cell r="O2978" t="str">
            <v>ASI</v>
          </cell>
          <cell r="Q2978" t="str">
            <v>ADO5200DOBOX</v>
          </cell>
          <cell r="AD2978" t="str">
            <v>ZOR</v>
          </cell>
          <cell r="AN2978">
            <v>490</v>
          </cell>
          <cell r="AP2978">
            <v>119</v>
          </cell>
        </row>
        <row r="2979">
          <cell r="O2979" t="str">
            <v>ASI</v>
          </cell>
          <cell r="Q2979" t="str">
            <v>ADO5200DOBOX</v>
          </cell>
          <cell r="AD2979" t="str">
            <v>ZOR</v>
          </cell>
          <cell r="AN2979">
            <v>600</v>
          </cell>
          <cell r="AP2979">
            <v>119</v>
          </cell>
        </row>
        <row r="2980">
          <cell r="O2980" t="str">
            <v>ASI</v>
          </cell>
          <cell r="Q2980" t="str">
            <v>ADO5200DOBOX</v>
          </cell>
          <cell r="AD2980" t="str">
            <v>ZOR</v>
          </cell>
          <cell r="AN2980">
            <v>200</v>
          </cell>
          <cell r="AP2980">
            <v>119</v>
          </cell>
        </row>
        <row r="2981">
          <cell r="O2981" t="str">
            <v>ASI</v>
          </cell>
          <cell r="Q2981" t="str">
            <v>ADO5200DOBOX</v>
          </cell>
          <cell r="AD2981" t="str">
            <v>ZOR</v>
          </cell>
          <cell r="AN2981">
            <v>100</v>
          </cell>
          <cell r="AP2981">
            <v>119</v>
          </cell>
        </row>
        <row r="2982">
          <cell r="O2982" t="str">
            <v>ASI</v>
          </cell>
          <cell r="Q2982" t="str">
            <v>ADH2300DOBOX</v>
          </cell>
          <cell r="AD2982" t="str">
            <v>ZOR</v>
          </cell>
          <cell r="AN2982">
            <v>60</v>
          </cell>
          <cell r="AP2982">
            <v>81</v>
          </cell>
        </row>
        <row r="2983">
          <cell r="O2983" t="str">
            <v>ASI</v>
          </cell>
          <cell r="Q2983" t="str">
            <v>ADH2350DOBOX</v>
          </cell>
          <cell r="AD2983" t="str">
            <v>ZOR</v>
          </cell>
          <cell r="AN2983">
            <v>60</v>
          </cell>
          <cell r="AP2983">
            <v>86</v>
          </cell>
        </row>
        <row r="2984">
          <cell r="O2984" t="str">
            <v>ASI</v>
          </cell>
          <cell r="Q2984" t="str">
            <v>ADH2350DOBOX</v>
          </cell>
          <cell r="AD2984" t="str">
            <v>ZOR</v>
          </cell>
          <cell r="AN2984">
            <v>60</v>
          </cell>
          <cell r="AP2984">
            <v>86</v>
          </cell>
        </row>
        <row r="2985">
          <cell r="O2985" t="str">
            <v>ASI</v>
          </cell>
          <cell r="Q2985" t="str">
            <v>SDH1150DEBOX</v>
          </cell>
          <cell r="AD2985" t="str">
            <v>ZOR</v>
          </cell>
          <cell r="AN2985">
            <v>500</v>
          </cell>
          <cell r="AP2985">
            <v>40</v>
          </cell>
        </row>
        <row r="2986">
          <cell r="O2986" t="str">
            <v>ASI</v>
          </cell>
          <cell r="Q2986" t="str">
            <v>SDH1100DEBOX</v>
          </cell>
          <cell r="AD2986" t="str">
            <v>ZOR</v>
          </cell>
          <cell r="AN2986">
            <v>500</v>
          </cell>
          <cell r="AP2986">
            <v>35</v>
          </cell>
        </row>
        <row r="2987">
          <cell r="O2987" t="str">
            <v>ASI</v>
          </cell>
          <cell r="Q2987" t="str">
            <v>SDH1100DEBOX</v>
          </cell>
          <cell r="AD2987" t="str">
            <v>ZOR</v>
          </cell>
          <cell r="AN2987">
            <v>500</v>
          </cell>
          <cell r="AP2987">
            <v>35</v>
          </cell>
        </row>
        <row r="2988">
          <cell r="O2988" t="str">
            <v>ASI</v>
          </cell>
          <cell r="Q2988" t="str">
            <v>SDH1100DEBOX</v>
          </cell>
          <cell r="AD2988" t="str">
            <v>ZOR</v>
          </cell>
          <cell r="AN2988">
            <v>500</v>
          </cell>
          <cell r="AP2988">
            <v>35</v>
          </cell>
        </row>
        <row r="2989">
          <cell r="O2989" t="str">
            <v>ASI</v>
          </cell>
          <cell r="Q2989" t="str">
            <v>SDH1100DEBOX</v>
          </cell>
          <cell r="AD2989" t="str">
            <v>ZOR</v>
          </cell>
          <cell r="AN2989">
            <v>500</v>
          </cell>
          <cell r="AP2989">
            <v>35</v>
          </cell>
        </row>
        <row r="2990">
          <cell r="O2990" t="str">
            <v>ASI</v>
          </cell>
          <cell r="Q2990" t="str">
            <v>SDH1100DEBOX</v>
          </cell>
          <cell r="AD2990" t="str">
            <v>ZOR</v>
          </cell>
          <cell r="AN2990">
            <v>500</v>
          </cell>
          <cell r="AP2990">
            <v>35</v>
          </cell>
        </row>
        <row r="2991">
          <cell r="O2991" t="str">
            <v>ASI</v>
          </cell>
          <cell r="Q2991" t="str">
            <v>SDH1100DEBOX</v>
          </cell>
          <cell r="AD2991" t="str">
            <v>ZOR</v>
          </cell>
          <cell r="AN2991">
            <v>500</v>
          </cell>
          <cell r="AP2991">
            <v>35</v>
          </cell>
        </row>
        <row r="2992">
          <cell r="O2992" t="str">
            <v>ASI</v>
          </cell>
          <cell r="Q2992" t="str">
            <v>SDH1100DEBOX</v>
          </cell>
          <cell r="AD2992" t="str">
            <v>ZOR</v>
          </cell>
          <cell r="AN2992">
            <v>70</v>
          </cell>
          <cell r="AP2992">
            <v>35</v>
          </cell>
        </row>
        <row r="2993">
          <cell r="O2993" t="str">
            <v>ASI</v>
          </cell>
          <cell r="Q2993" t="str">
            <v>SDH1100DEBOX</v>
          </cell>
          <cell r="AD2993" t="str">
            <v>ZOR</v>
          </cell>
          <cell r="AN2993">
            <v>430</v>
          </cell>
          <cell r="AP2993">
            <v>35</v>
          </cell>
        </row>
        <row r="2994">
          <cell r="O2994" t="str">
            <v>ASI</v>
          </cell>
          <cell r="Q2994" t="str">
            <v>SDH1100DEBOX</v>
          </cell>
          <cell r="AD2994" t="str">
            <v>ZOR</v>
          </cell>
          <cell r="AN2994">
            <v>500</v>
          </cell>
          <cell r="AP2994">
            <v>35</v>
          </cell>
        </row>
        <row r="2995">
          <cell r="O2995" t="str">
            <v>ASI</v>
          </cell>
          <cell r="Q2995" t="str">
            <v>SDH1100DEBOX</v>
          </cell>
          <cell r="AD2995" t="str">
            <v>ZOR</v>
          </cell>
          <cell r="AN2995">
            <v>500</v>
          </cell>
          <cell r="AP2995">
            <v>35</v>
          </cell>
        </row>
        <row r="2996">
          <cell r="O2996" t="str">
            <v>ASI</v>
          </cell>
          <cell r="Q2996" t="str">
            <v>SDH1100DEBOX</v>
          </cell>
          <cell r="AD2996" t="str">
            <v>ZOR</v>
          </cell>
          <cell r="AN2996">
            <v>500</v>
          </cell>
          <cell r="AP2996">
            <v>35</v>
          </cell>
        </row>
        <row r="2997">
          <cell r="O2997" t="str">
            <v>ASI</v>
          </cell>
          <cell r="Q2997" t="str">
            <v>SDH1100DEBOX</v>
          </cell>
          <cell r="AD2997" t="str">
            <v>ZOR</v>
          </cell>
          <cell r="AN2997">
            <v>500</v>
          </cell>
          <cell r="AP2997">
            <v>35</v>
          </cell>
        </row>
        <row r="2998">
          <cell r="O2998" t="str">
            <v>ASI</v>
          </cell>
          <cell r="Q2998" t="str">
            <v>SDH1100DEBOX</v>
          </cell>
          <cell r="AD2998" t="str">
            <v>ZOR</v>
          </cell>
          <cell r="AN2998">
            <v>500</v>
          </cell>
          <cell r="AP2998">
            <v>35</v>
          </cell>
        </row>
        <row r="2999">
          <cell r="O2999" t="str">
            <v>ASI</v>
          </cell>
          <cell r="Q2999" t="str">
            <v>SDH1100DEBOX</v>
          </cell>
          <cell r="AD2999" t="str">
            <v>ZOR</v>
          </cell>
          <cell r="AN2999">
            <v>600</v>
          </cell>
          <cell r="AP2999">
            <v>35</v>
          </cell>
        </row>
        <row r="3000">
          <cell r="O3000" t="str">
            <v>ASI</v>
          </cell>
          <cell r="Q3000" t="str">
            <v>SDH1100DEBOX</v>
          </cell>
          <cell r="AD3000" t="str">
            <v>ZOR</v>
          </cell>
          <cell r="AN3000">
            <v>600</v>
          </cell>
          <cell r="AP3000">
            <v>35</v>
          </cell>
        </row>
        <row r="3001">
          <cell r="O3001" t="str">
            <v>ASI</v>
          </cell>
          <cell r="Q3001" t="str">
            <v>SDH1100DEBOX</v>
          </cell>
          <cell r="AD3001" t="str">
            <v>ZOR</v>
          </cell>
          <cell r="AN3001">
            <v>600</v>
          </cell>
          <cell r="AP3001">
            <v>35</v>
          </cell>
        </row>
        <row r="3002">
          <cell r="O3002" t="str">
            <v>ASI</v>
          </cell>
          <cell r="Q3002" t="str">
            <v>SDH1100DEBOX</v>
          </cell>
          <cell r="AD3002" t="str">
            <v>ZOR</v>
          </cell>
          <cell r="AN3002">
            <v>600</v>
          </cell>
          <cell r="AP3002">
            <v>35</v>
          </cell>
        </row>
        <row r="3003">
          <cell r="O3003" t="str">
            <v>ASI</v>
          </cell>
          <cell r="Q3003" t="str">
            <v>SDH1100DEBOX</v>
          </cell>
          <cell r="AD3003" t="str">
            <v>ZOR</v>
          </cell>
          <cell r="AN3003">
            <v>600</v>
          </cell>
          <cell r="AP3003">
            <v>35</v>
          </cell>
        </row>
        <row r="3004">
          <cell r="O3004" t="str">
            <v>ASI</v>
          </cell>
          <cell r="Q3004" t="str">
            <v>SDH1100DEBOX</v>
          </cell>
          <cell r="AD3004" t="str">
            <v>ZOR</v>
          </cell>
          <cell r="AN3004">
            <v>600</v>
          </cell>
          <cell r="AP3004">
            <v>35</v>
          </cell>
        </row>
        <row r="3005">
          <cell r="O3005" t="str">
            <v>ASI</v>
          </cell>
          <cell r="Q3005" t="str">
            <v>SDH1100DEBOX</v>
          </cell>
          <cell r="AD3005" t="str">
            <v>ZOR</v>
          </cell>
          <cell r="AN3005">
            <v>600</v>
          </cell>
          <cell r="AP3005">
            <v>35</v>
          </cell>
        </row>
        <row r="3006">
          <cell r="O3006" t="str">
            <v>ASI</v>
          </cell>
          <cell r="Q3006" t="str">
            <v>SDH1100DEBOX</v>
          </cell>
          <cell r="AD3006" t="str">
            <v>ZOR</v>
          </cell>
          <cell r="AN3006">
            <v>320</v>
          </cell>
          <cell r="AP3006">
            <v>35</v>
          </cell>
        </row>
        <row r="3007">
          <cell r="O3007" t="str">
            <v>ASI</v>
          </cell>
          <cell r="Q3007" t="str">
            <v>SDH1100DEBOX</v>
          </cell>
          <cell r="AD3007" t="str">
            <v>ZOR</v>
          </cell>
          <cell r="AN3007">
            <v>280</v>
          </cell>
          <cell r="AP3007">
            <v>35</v>
          </cell>
        </row>
        <row r="3008">
          <cell r="O3008" t="str">
            <v>ASI</v>
          </cell>
          <cell r="Q3008" t="str">
            <v>SDH1200DEBOX</v>
          </cell>
          <cell r="AD3008" t="str">
            <v>ZOR</v>
          </cell>
          <cell r="AN3008">
            <v>30</v>
          </cell>
          <cell r="AP3008">
            <v>45</v>
          </cell>
        </row>
        <row r="3009">
          <cell r="O3009" t="str">
            <v>ASI</v>
          </cell>
          <cell r="Q3009" t="str">
            <v>SDH1200DEBOX</v>
          </cell>
          <cell r="AD3009" t="str">
            <v>ZOR</v>
          </cell>
          <cell r="AN3009">
            <v>70</v>
          </cell>
          <cell r="AP3009">
            <v>45</v>
          </cell>
        </row>
        <row r="3010">
          <cell r="O3010" t="str">
            <v>ASI</v>
          </cell>
          <cell r="Q3010" t="str">
            <v>ADO5000DSWOF</v>
          </cell>
          <cell r="AD3010" t="str">
            <v>RE</v>
          </cell>
          <cell r="AN3010">
            <v>-1</v>
          </cell>
          <cell r="AP3010">
            <v>129</v>
          </cell>
        </row>
        <row r="3011">
          <cell r="O3011" t="str">
            <v>ASI</v>
          </cell>
          <cell r="Q3011" t="str">
            <v>SDA3200CWWOF</v>
          </cell>
          <cell r="AD3011" t="str">
            <v>ZOR</v>
          </cell>
          <cell r="AN3011">
            <v>500</v>
          </cell>
          <cell r="AP3011">
            <v>29</v>
          </cell>
        </row>
        <row r="3012">
          <cell r="O3012" t="str">
            <v>ASI</v>
          </cell>
          <cell r="Q3012" t="str">
            <v>SDA3200CWWOF</v>
          </cell>
          <cell r="AD3012" t="str">
            <v>ZOR</v>
          </cell>
          <cell r="AN3012">
            <v>300</v>
          </cell>
          <cell r="AP3012">
            <v>29</v>
          </cell>
        </row>
        <row r="3013">
          <cell r="O3013" t="str">
            <v>ASI</v>
          </cell>
          <cell r="Q3013" t="str">
            <v>SDA3200CWWOF</v>
          </cell>
          <cell r="AD3013" t="str">
            <v>ZOR</v>
          </cell>
          <cell r="AN3013">
            <v>200</v>
          </cell>
          <cell r="AP3013">
            <v>29</v>
          </cell>
        </row>
        <row r="3014">
          <cell r="O3014" t="str">
            <v>ASI</v>
          </cell>
          <cell r="Q3014" t="str">
            <v>SDA3200CWWOF</v>
          </cell>
          <cell r="AD3014" t="str">
            <v>ZOR</v>
          </cell>
          <cell r="AN3014">
            <v>130</v>
          </cell>
          <cell r="AP3014">
            <v>29</v>
          </cell>
        </row>
        <row r="3015">
          <cell r="O3015" t="str">
            <v>ASI</v>
          </cell>
          <cell r="Q3015" t="str">
            <v>SDH1250DPBOX</v>
          </cell>
          <cell r="AD3015" t="str">
            <v>ZOR</v>
          </cell>
          <cell r="AN3015">
            <v>70</v>
          </cell>
          <cell r="AP3015">
            <v>50</v>
          </cell>
        </row>
        <row r="3016">
          <cell r="O3016" t="str">
            <v>ASI</v>
          </cell>
          <cell r="Q3016" t="str">
            <v>SDH1250DPBOX</v>
          </cell>
          <cell r="AD3016" t="str">
            <v>ZOR</v>
          </cell>
          <cell r="AN3016">
            <v>10</v>
          </cell>
          <cell r="AP3016">
            <v>50</v>
          </cell>
        </row>
        <row r="3017">
          <cell r="O3017" t="str">
            <v>ASI</v>
          </cell>
          <cell r="Q3017" t="str">
            <v>SDH1300DPBOX</v>
          </cell>
          <cell r="AD3017" t="str">
            <v>ZOR</v>
          </cell>
          <cell r="AN3017">
            <v>10</v>
          </cell>
          <cell r="AP3017">
            <v>65</v>
          </cell>
        </row>
        <row r="3018">
          <cell r="O3018" t="str">
            <v>ASI</v>
          </cell>
          <cell r="Q3018" t="str">
            <v>SDH1300DPBOX</v>
          </cell>
          <cell r="AD3018" t="str">
            <v>ZOR</v>
          </cell>
          <cell r="AN3018">
            <v>30</v>
          </cell>
          <cell r="AP3018">
            <v>65</v>
          </cell>
        </row>
        <row r="3019">
          <cell r="O3019" t="str">
            <v>ASI</v>
          </cell>
          <cell r="Q3019" t="str">
            <v>ADO4200DOBOX</v>
          </cell>
          <cell r="AD3019" t="str">
            <v>ZOR</v>
          </cell>
          <cell r="AN3019">
            <v>600</v>
          </cell>
          <cell r="AP3019">
            <v>74</v>
          </cell>
        </row>
        <row r="3020">
          <cell r="O3020" t="str">
            <v>ASI</v>
          </cell>
          <cell r="Q3020" t="str">
            <v>ADO4200DOBOX</v>
          </cell>
          <cell r="AD3020" t="str">
            <v>ZOR</v>
          </cell>
          <cell r="AN3020">
            <v>600</v>
          </cell>
          <cell r="AP3020">
            <v>74</v>
          </cell>
        </row>
        <row r="3021">
          <cell r="O3021" t="str">
            <v>ASI</v>
          </cell>
          <cell r="Q3021" t="str">
            <v>ADO4200DOBOX</v>
          </cell>
          <cell r="AD3021" t="str">
            <v>ZOR</v>
          </cell>
          <cell r="AN3021">
            <v>600</v>
          </cell>
          <cell r="AP3021">
            <v>74</v>
          </cell>
        </row>
        <row r="3022">
          <cell r="O3022" t="str">
            <v>ASI</v>
          </cell>
          <cell r="Q3022" t="str">
            <v>ADO4200DOBOX</v>
          </cell>
          <cell r="AD3022" t="str">
            <v>ZOR</v>
          </cell>
          <cell r="AN3022">
            <v>1000</v>
          </cell>
          <cell r="AP3022">
            <v>74</v>
          </cell>
        </row>
        <row r="3023">
          <cell r="O3023" t="str">
            <v>ASI</v>
          </cell>
          <cell r="Q3023" t="str">
            <v>ADO4200DOBOX</v>
          </cell>
          <cell r="AD3023" t="str">
            <v>ZOR</v>
          </cell>
          <cell r="AN3023">
            <v>60</v>
          </cell>
          <cell r="AP3023">
            <v>74</v>
          </cell>
        </row>
        <row r="3024">
          <cell r="O3024" t="str">
            <v>ASI</v>
          </cell>
          <cell r="Q3024" t="str">
            <v>ADO4200DOBOX</v>
          </cell>
          <cell r="AD3024" t="str">
            <v>ZOR</v>
          </cell>
          <cell r="AN3024">
            <v>940</v>
          </cell>
          <cell r="AP3024">
            <v>74</v>
          </cell>
        </row>
        <row r="3025">
          <cell r="O3025" t="str">
            <v>ASI</v>
          </cell>
          <cell r="Q3025" t="str">
            <v>ADA4600IAA5CU</v>
          </cell>
          <cell r="AD3025" t="str">
            <v>ZOR</v>
          </cell>
          <cell r="AN3025">
            <v>780</v>
          </cell>
          <cell r="AP3025">
            <v>121</v>
          </cell>
        </row>
        <row r="3026">
          <cell r="O3026" t="str">
            <v>ASI</v>
          </cell>
          <cell r="Q3026" t="str">
            <v>ADA4600IAA5CU</v>
          </cell>
          <cell r="AD3026" t="str">
            <v>ZOR</v>
          </cell>
          <cell r="AN3026">
            <v>60</v>
          </cell>
          <cell r="AP3026">
            <v>121</v>
          </cell>
        </row>
        <row r="3027">
          <cell r="O3027" t="str">
            <v>ASI</v>
          </cell>
          <cell r="Q3027" t="str">
            <v>ADA4600IAA5CU</v>
          </cell>
          <cell r="AD3027" t="str">
            <v>ZOR</v>
          </cell>
          <cell r="AN3027">
            <v>180</v>
          </cell>
          <cell r="AP3027">
            <v>121</v>
          </cell>
        </row>
        <row r="3028">
          <cell r="O3028" t="str">
            <v>ASI</v>
          </cell>
          <cell r="Q3028" t="str">
            <v>ADA4600IAA5CU</v>
          </cell>
          <cell r="AD3028" t="str">
            <v>ZOR</v>
          </cell>
          <cell r="AN3028">
            <v>1020</v>
          </cell>
          <cell r="AP3028">
            <v>121</v>
          </cell>
        </row>
        <row r="3029">
          <cell r="O3029" t="str">
            <v>ASI</v>
          </cell>
          <cell r="Q3029" t="str">
            <v>ADO3600CUBOX</v>
          </cell>
          <cell r="AD3029" t="str">
            <v>RE</v>
          </cell>
          <cell r="AN3029">
            <v>-1</v>
          </cell>
          <cell r="AP3029">
            <v>64</v>
          </cell>
        </row>
        <row r="3030">
          <cell r="O3030" t="str">
            <v>ASI</v>
          </cell>
          <cell r="Q3030" t="str">
            <v>ADO3600CUBOX</v>
          </cell>
          <cell r="AD3030" t="str">
            <v>RE</v>
          </cell>
          <cell r="AN3030">
            <v>-1</v>
          </cell>
          <cell r="AP3030">
            <v>69</v>
          </cell>
        </row>
        <row r="3031">
          <cell r="O3031" t="str">
            <v>ASI</v>
          </cell>
          <cell r="Q3031" t="str">
            <v>ADO5200IAA5DO</v>
          </cell>
          <cell r="AD3031" t="str">
            <v>ZOR</v>
          </cell>
          <cell r="AN3031">
            <v>4</v>
          </cell>
          <cell r="AP3031">
            <v>122</v>
          </cell>
        </row>
        <row r="3032">
          <cell r="O3032" t="str">
            <v>ASI</v>
          </cell>
          <cell r="Q3032" t="str">
            <v>ADO5200IAA5DO</v>
          </cell>
          <cell r="AD3032" t="str">
            <v>ZOR</v>
          </cell>
          <cell r="AN3032">
            <v>120</v>
          </cell>
          <cell r="AP3032">
            <v>122</v>
          </cell>
        </row>
        <row r="3033">
          <cell r="O3033" t="str">
            <v>ASI</v>
          </cell>
          <cell r="Q3033" t="str">
            <v>ADO5400IAA5DO</v>
          </cell>
          <cell r="AD3033" t="str">
            <v>ZOR</v>
          </cell>
          <cell r="AN3033">
            <v>180</v>
          </cell>
          <cell r="AP3033">
            <v>109</v>
          </cell>
        </row>
        <row r="3034">
          <cell r="O3034" t="str">
            <v>ASI</v>
          </cell>
          <cell r="Q3034" t="str">
            <v>ADO5400IAA5DO</v>
          </cell>
          <cell r="AD3034" t="str">
            <v>ZOR</v>
          </cell>
          <cell r="AN3034">
            <v>840</v>
          </cell>
          <cell r="AP3034">
            <v>109</v>
          </cell>
        </row>
        <row r="3035">
          <cell r="O3035" t="str">
            <v>ASI</v>
          </cell>
          <cell r="Q3035" t="str">
            <v>ADO5400IAA5DO</v>
          </cell>
          <cell r="AD3035" t="str">
            <v>ZOR</v>
          </cell>
          <cell r="AN3035">
            <v>180</v>
          </cell>
          <cell r="AP3035">
            <v>109</v>
          </cell>
        </row>
        <row r="3036">
          <cell r="O3036" t="str">
            <v>ASI</v>
          </cell>
          <cell r="Q3036" t="str">
            <v>ADO5400IAA5DO</v>
          </cell>
          <cell r="AD3036" t="str">
            <v>ZOR</v>
          </cell>
          <cell r="AN3036">
            <v>180</v>
          </cell>
          <cell r="AP3036">
            <v>109</v>
          </cell>
        </row>
        <row r="3037">
          <cell r="O3037" t="str">
            <v>ASI</v>
          </cell>
          <cell r="Q3037" t="str">
            <v>ADO5400IAA5DO</v>
          </cell>
          <cell r="AD3037" t="str">
            <v>ZOR</v>
          </cell>
          <cell r="AN3037">
            <v>840</v>
          </cell>
          <cell r="AP3037">
            <v>109</v>
          </cell>
        </row>
        <row r="3038">
          <cell r="O3038" t="str">
            <v>ASI</v>
          </cell>
          <cell r="Q3038" t="str">
            <v>ADO5400IAA5DO</v>
          </cell>
          <cell r="AD3038" t="str">
            <v>ZOR</v>
          </cell>
          <cell r="AN3038">
            <v>840</v>
          </cell>
          <cell r="AP3038">
            <v>109</v>
          </cell>
        </row>
        <row r="3039">
          <cell r="O3039" t="str">
            <v>ASI</v>
          </cell>
          <cell r="Q3039" t="str">
            <v>ADO5400IAA5DO</v>
          </cell>
          <cell r="AD3039" t="str">
            <v>ZOR</v>
          </cell>
          <cell r="AN3039">
            <v>840</v>
          </cell>
          <cell r="AP3039">
            <v>109</v>
          </cell>
        </row>
        <row r="3040">
          <cell r="O3040" t="str">
            <v>ASI</v>
          </cell>
          <cell r="Q3040" t="str">
            <v>ADO4200CUBOX</v>
          </cell>
          <cell r="AD3040" t="str">
            <v>RE</v>
          </cell>
          <cell r="AN3040">
            <v>-1</v>
          </cell>
          <cell r="AP3040">
            <v>74</v>
          </cell>
        </row>
        <row r="3041">
          <cell r="O3041" t="str">
            <v>ASI</v>
          </cell>
          <cell r="Q3041" t="str">
            <v>ADO4200CUBOX</v>
          </cell>
          <cell r="AD3041" t="str">
            <v>ZOR</v>
          </cell>
          <cell r="AN3041">
            <v>290</v>
          </cell>
          <cell r="AP3041">
            <v>74</v>
          </cell>
        </row>
        <row r="3042">
          <cell r="O3042" t="str">
            <v>ASI</v>
          </cell>
          <cell r="Q3042" t="str">
            <v>ADO4200CUBOX</v>
          </cell>
          <cell r="AD3042" t="str">
            <v>ZOR</v>
          </cell>
          <cell r="AN3042">
            <v>210</v>
          </cell>
          <cell r="AP3042">
            <v>74</v>
          </cell>
        </row>
        <row r="3043">
          <cell r="O3043" t="str">
            <v>ASI</v>
          </cell>
          <cell r="Q3043" t="str">
            <v>SDA3400CWBOX</v>
          </cell>
          <cell r="AD3043" t="str">
            <v>ZOR</v>
          </cell>
          <cell r="AN3043">
            <v>500</v>
          </cell>
          <cell r="AP3043">
            <v>35</v>
          </cell>
        </row>
        <row r="3044">
          <cell r="O3044" t="str">
            <v>ASI</v>
          </cell>
          <cell r="Q3044" t="str">
            <v>SDA3400CWBOX</v>
          </cell>
          <cell r="AD3044" t="str">
            <v>ZOR</v>
          </cell>
          <cell r="AN3044">
            <v>500</v>
          </cell>
          <cell r="AP3044">
            <v>35</v>
          </cell>
        </row>
        <row r="3045">
          <cell r="O3045" t="str">
            <v>ASI</v>
          </cell>
          <cell r="Q3045" t="str">
            <v>SDA3400CWBOX</v>
          </cell>
          <cell r="AD3045" t="str">
            <v>ZOR</v>
          </cell>
          <cell r="AN3045">
            <v>260</v>
          </cell>
          <cell r="AP3045">
            <v>35</v>
          </cell>
        </row>
        <row r="3046">
          <cell r="O3046" t="str">
            <v>ASI</v>
          </cell>
          <cell r="Q3046" t="str">
            <v>SDA3400CWBOX</v>
          </cell>
          <cell r="AD3046" t="str">
            <v>ZOR</v>
          </cell>
          <cell r="AN3046">
            <v>240</v>
          </cell>
          <cell r="AP3046">
            <v>35</v>
          </cell>
        </row>
        <row r="3047">
          <cell r="O3047" t="str">
            <v>ASI</v>
          </cell>
          <cell r="Q3047" t="str">
            <v>SDA3400CWBOX</v>
          </cell>
          <cell r="AD3047" t="str">
            <v>ZOR</v>
          </cell>
          <cell r="AN3047">
            <v>500</v>
          </cell>
          <cell r="AP3047">
            <v>35</v>
          </cell>
        </row>
        <row r="3048">
          <cell r="O3048" t="str">
            <v>ASI</v>
          </cell>
          <cell r="Q3048" t="str">
            <v>ADO5000DDBOX</v>
          </cell>
          <cell r="AD3048" t="str">
            <v>ZOR</v>
          </cell>
          <cell r="AN3048">
            <v>300</v>
          </cell>
          <cell r="AP3048">
            <v>109</v>
          </cell>
        </row>
        <row r="3049">
          <cell r="O3049" t="str">
            <v>ASI</v>
          </cell>
          <cell r="Q3049" t="str">
            <v>ADO4000DDBOX</v>
          </cell>
          <cell r="AD3049" t="str">
            <v>RE</v>
          </cell>
          <cell r="AN3049">
            <v>-1</v>
          </cell>
          <cell r="AP3049">
            <v>64</v>
          </cell>
        </row>
        <row r="3050">
          <cell r="O3050" t="str">
            <v>ASI</v>
          </cell>
          <cell r="Q3050" t="str">
            <v>ADO4000DDBOX</v>
          </cell>
          <cell r="AD3050" t="str">
            <v>ZOR</v>
          </cell>
          <cell r="AN3050">
            <v>200</v>
          </cell>
          <cell r="AP3050">
            <v>64</v>
          </cell>
        </row>
        <row r="3051">
          <cell r="O3051" t="str">
            <v>ASI</v>
          </cell>
          <cell r="Q3051" t="str">
            <v>ADO4000DDBOX</v>
          </cell>
          <cell r="AD3051" t="str">
            <v>ZOR</v>
          </cell>
          <cell r="AN3051">
            <v>200</v>
          </cell>
          <cell r="AP3051">
            <v>64</v>
          </cell>
        </row>
        <row r="3052">
          <cell r="O3052" t="str">
            <v>ASI</v>
          </cell>
          <cell r="Q3052" t="str">
            <v>ADO4000DDBOX</v>
          </cell>
          <cell r="AD3052" t="str">
            <v>ZOR</v>
          </cell>
          <cell r="AN3052">
            <v>500</v>
          </cell>
          <cell r="AP3052">
            <v>64</v>
          </cell>
        </row>
        <row r="3053">
          <cell r="O3053" t="str">
            <v>ASI</v>
          </cell>
          <cell r="Q3053" t="str">
            <v>ADO4000DDBOX</v>
          </cell>
          <cell r="AD3053" t="str">
            <v>ZOR</v>
          </cell>
          <cell r="AN3053">
            <v>500</v>
          </cell>
          <cell r="AP3053">
            <v>64</v>
          </cell>
        </row>
        <row r="3054">
          <cell r="O3054" t="str">
            <v>ASI</v>
          </cell>
          <cell r="Q3054" t="str">
            <v>ADO4000DDBOX</v>
          </cell>
          <cell r="AD3054" t="str">
            <v>ZOR</v>
          </cell>
          <cell r="AN3054">
            <v>500</v>
          </cell>
          <cell r="AP3054">
            <v>64</v>
          </cell>
        </row>
        <row r="3055">
          <cell r="O3055" t="str">
            <v>ASI</v>
          </cell>
          <cell r="Q3055" t="str">
            <v>ADO4000DDBOX</v>
          </cell>
          <cell r="AD3055" t="str">
            <v>ZOR</v>
          </cell>
          <cell r="AN3055">
            <v>500</v>
          </cell>
          <cell r="AP3055">
            <v>64</v>
          </cell>
        </row>
        <row r="3056">
          <cell r="O3056" t="str">
            <v>ASI</v>
          </cell>
          <cell r="Q3056" t="str">
            <v>ADO4400DOBOX</v>
          </cell>
          <cell r="AD3056" t="str">
            <v>ZOR</v>
          </cell>
          <cell r="AN3056">
            <v>400</v>
          </cell>
          <cell r="AP3056">
            <v>84</v>
          </cell>
        </row>
        <row r="3057">
          <cell r="O3057" t="str">
            <v>ASI</v>
          </cell>
          <cell r="Q3057" t="str">
            <v>ADO4400DOBOX</v>
          </cell>
          <cell r="AD3057" t="str">
            <v>ZOR</v>
          </cell>
          <cell r="AN3057">
            <v>20</v>
          </cell>
          <cell r="AP3057">
            <v>84</v>
          </cell>
        </row>
        <row r="3058">
          <cell r="O3058" t="str">
            <v>ASI</v>
          </cell>
          <cell r="Q3058" t="str">
            <v>ADO4800DOBOX</v>
          </cell>
          <cell r="AD3058" t="str">
            <v>ZOR</v>
          </cell>
          <cell r="AN3058">
            <v>300</v>
          </cell>
          <cell r="AP3058">
            <v>99</v>
          </cell>
        </row>
        <row r="3059">
          <cell r="O3059" t="str">
            <v>ASI</v>
          </cell>
          <cell r="Q3059" t="str">
            <v>ADO4800DOBOX</v>
          </cell>
          <cell r="AD3059" t="str">
            <v>ZOR</v>
          </cell>
          <cell r="AN3059">
            <v>10</v>
          </cell>
          <cell r="AP3059">
            <v>99</v>
          </cell>
        </row>
        <row r="3060">
          <cell r="O3060" t="str">
            <v>ASI</v>
          </cell>
          <cell r="Q3060" t="str">
            <v>ADO5000DOBOX</v>
          </cell>
          <cell r="AD3060" t="str">
            <v>ZOR</v>
          </cell>
          <cell r="AN3060">
            <v>400</v>
          </cell>
          <cell r="AP3060">
            <v>109</v>
          </cell>
        </row>
        <row r="3061">
          <cell r="O3061" t="str">
            <v>ASI</v>
          </cell>
          <cell r="Q3061" t="str">
            <v>ADO5000DOBOX</v>
          </cell>
          <cell r="AD3061" t="str">
            <v>ZOR</v>
          </cell>
          <cell r="AN3061">
            <v>400</v>
          </cell>
          <cell r="AP3061">
            <v>109</v>
          </cell>
        </row>
        <row r="3062">
          <cell r="O3062" t="str">
            <v>ASI</v>
          </cell>
          <cell r="Q3062" t="str">
            <v>ADO5000DOBOX</v>
          </cell>
          <cell r="AD3062" t="str">
            <v>ZOR</v>
          </cell>
          <cell r="AN3062">
            <v>600</v>
          </cell>
          <cell r="AP3062">
            <v>109</v>
          </cell>
        </row>
        <row r="3063">
          <cell r="O3063" t="str">
            <v>ASI</v>
          </cell>
          <cell r="Q3063" t="str">
            <v>ADO5200DOBOX</v>
          </cell>
          <cell r="AD3063" t="str">
            <v>ZOR</v>
          </cell>
          <cell r="AN3063">
            <v>600</v>
          </cell>
          <cell r="AP3063">
            <v>119</v>
          </cell>
        </row>
        <row r="3064">
          <cell r="O3064" t="str">
            <v>ASI</v>
          </cell>
          <cell r="Q3064" t="str">
            <v>ADO5200DOBOX</v>
          </cell>
          <cell r="AD3064" t="str">
            <v>ZOR</v>
          </cell>
          <cell r="AN3064">
            <v>300</v>
          </cell>
          <cell r="AP3064">
            <v>119</v>
          </cell>
        </row>
        <row r="3065">
          <cell r="O3065" t="str">
            <v>ASI</v>
          </cell>
          <cell r="Q3065" t="str">
            <v>ADO5200DOBOX</v>
          </cell>
          <cell r="AD3065" t="str">
            <v>ZOR</v>
          </cell>
          <cell r="AN3065">
            <v>10</v>
          </cell>
          <cell r="AP3065">
            <v>119</v>
          </cell>
        </row>
        <row r="3066">
          <cell r="O3066" t="str">
            <v>ASI</v>
          </cell>
          <cell r="Q3066" t="str">
            <v>ADO5200DOBOX</v>
          </cell>
          <cell r="AD3066" t="str">
            <v>ZOR</v>
          </cell>
          <cell r="AN3066">
            <v>200</v>
          </cell>
          <cell r="AP3066">
            <v>119</v>
          </cell>
        </row>
        <row r="3067">
          <cell r="O3067" t="str">
            <v>ASI</v>
          </cell>
          <cell r="Q3067" t="str">
            <v>ADH2300DOBOX</v>
          </cell>
          <cell r="AD3067" t="str">
            <v>ZOR</v>
          </cell>
          <cell r="AN3067">
            <v>60</v>
          </cell>
          <cell r="AP3067">
            <v>81</v>
          </cell>
        </row>
        <row r="3068">
          <cell r="O3068" t="str">
            <v>ASI</v>
          </cell>
          <cell r="Q3068" t="str">
            <v>ADH2300DOBOX</v>
          </cell>
          <cell r="AD3068" t="str">
            <v>ZOR</v>
          </cell>
          <cell r="AN3068">
            <v>20</v>
          </cell>
          <cell r="AP3068">
            <v>81</v>
          </cell>
        </row>
        <row r="3069">
          <cell r="O3069" t="str">
            <v>ASI</v>
          </cell>
          <cell r="Q3069" t="str">
            <v>ADH2350DOBOX</v>
          </cell>
          <cell r="AD3069" t="str">
            <v>ZOR</v>
          </cell>
          <cell r="AN3069">
            <v>60</v>
          </cell>
          <cell r="AP3069">
            <v>86</v>
          </cell>
        </row>
        <row r="3070">
          <cell r="O3070" t="str">
            <v>ASI</v>
          </cell>
          <cell r="Q3070" t="str">
            <v>ADH2400DOBOX</v>
          </cell>
          <cell r="AD3070" t="str">
            <v>ZOR</v>
          </cell>
          <cell r="AN3070">
            <v>100</v>
          </cell>
          <cell r="AP3070">
            <v>99</v>
          </cell>
        </row>
        <row r="3071">
          <cell r="O3071" t="str">
            <v>ASI</v>
          </cell>
          <cell r="Q3071" t="str">
            <v>ADH2400DOBOX</v>
          </cell>
          <cell r="AD3071" t="str">
            <v>ZOR</v>
          </cell>
          <cell r="AN3071">
            <v>100</v>
          </cell>
          <cell r="AP3071">
            <v>99</v>
          </cell>
        </row>
        <row r="3072">
          <cell r="O3072" t="str">
            <v>ASI</v>
          </cell>
          <cell r="Q3072" t="str">
            <v>SDH1150DEBOX</v>
          </cell>
          <cell r="AD3072" t="str">
            <v>ZOR</v>
          </cell>
          <cell r="AN3072">
            <v>600</v>
          </cell>
          <cell r="AP3072">
            <v>40</v>
          </cell>
        </row>
        <row r="3073">
          <cell r="O3073" t="str">
            <v>ASI</v>
          </cell>
          <cell r="Q3073" t="str">
            <v>SDH1100DEBOX</v>
          </cell>
          <cell r="AD3073" t="str">
            <v>ZOR</v>
          </cell>
          <cell r="AN3073">
            <v>500</v>
          </cell>
          <cell r="AP3073">
            <v>35</v>
          </cell>
        </row>
        <row r="3074">
          <cell r="O3074" t="str">
            <v>ASI</v>
          </cell>
          <cell r="Q3074" t="str">
            <v>SDH1100DEBOX</v>
          </cell>
          <cell r="AD3074" t="str">
            <v>ZOR</v>
          </cell>
          <cell r="AN3074">
            <v>500</v>
          </cell>
          <cell r="AP3074">
            <v>35</v>
          </cell>
        </row>
        <row r="3075">
          <cell r="O3075" t="str">
            <v>ASI</v>
          </cell>
          <cell r="Q3075" t="str">
            <v>SDH1100DEBOX</v>
          </cell>
          <cell r="AD3075" t="str">
            <v>ZOR</v>
          </cell>
          <cell r="AN3075">
            <v>500</v>
          </cell>
          <cell r="AP3075">
            <v>35</v>
          </cell>
        </row>
        <row r="3076">
          <cell r="O3076" t="str">
            <v>ASI</v>
          </cell>
          <cell r="Q3076" t="str">
            <v>SDH1100DEBOX</v>
          </cell>
          <cell r="AD3076" t="str">
            <v>ZOR</v>
          </cell>
          <cell r="AN3076">
            <v>500</v>
          </cell>
          <cell r="AP3076">
            <v>35</v>
          </cell>
        </row>
        <row r="3077">
          <cell r="O3077" t="str">
            <v>ASI</v>
          </cell>
          <cell r="Q3077" t="str">
            <v>SDH1100DEBOX</v>
          </cell>
          <cell r="AD3077" t="str">
            <v>ZOR</v>
          </cell>
          <cell r="AN3077">
            <v>500</v>
          </cell>
          <cell r="AP3077">
            <v>35</v>
          </cell>
        </row>
        <row r="3078">
          <cell r="O3078" t="str">
            <v>ASI</v>
          </cell>
          <cell r="Q3078" t="str">
            <v>SDH1100DEBOX</v>
          </cell>
          <cell r="AD3078" t="str">
            <v>ZOR</v>
          </cell>
          <cell r="AN3078">
            <v>500</v>
          </cell>
          <cell r="AP3078">
            <v>35</v>
          </cell>
        </row>
        <row r="3079">
          <cell r="O3079" t="str">
            <v>ASI</v>
          </cell>
          <cell r="Q3079" t="str">
            <v>SDH1200DEBOX</v>
          </cell>
          <cell r="AD3079" t="str">
            <v>ZOR</v>
          </cell>
          <cell r="AN3079">
            <v>100</v>
          </cell>
          <cell r="AP3079">
            <v>45</v>
          </cell>
        </row>
        <row r="3080">
          <cell r="O3080" t="str">
            <v>ASI</v>
          </cell>
          <cell r="Q3080" t="str">
            <v>ADO5000DSWOF</v>
          </cell>
          <cell r="AD3080" t="str">
            <v>ZOR</v>
          </cell>
          <cell r="AN3080">
            <v>600</v>
          </cell>
          <cell r="AP3080">
            <v>129</v>
          </cell>
        </row>
        <row r="3081">
          <cell r="O3081" t="str">
            <v>ASI</v>
          </cell>
          <cell r="Q3081" t="str">
            <v>ADO5000DSWOF</v>
          </cell>
          <cell r="AD3081" t="str">
            <v>RE</v>
          </cell>
          <cell r="AN3081">
            <v>-1</v>
          </cell>
          <cell r="AP3081">
            <v>129</v>
          </cell>
        </row>
        <row r="3082">
          <cell r="O3082" t="str">
            <v>ASI</v>
          </cell>
          <cell r="Q3082" t="str">
            <v>ADO5000DSWOF</v>
          </cell>
          <cell r="AD3082" t="str">
            <v>ZOR</v>
          </cell>
          <cell r="AN3082">
            <v>500</v>
          </cell>
          <cell r="AP3082">
            <v>129</v>
          </cell>
        </row>
        <row r="3083">
          <cell r="O3083" t="str">
            <v>ASI</v>
          </cell>
          <cell r="Q3083" t="str">
            <v>ADO5000DSWOF</v>
          </cell>
          <cell r="AD3083" t="str">
            <v>ZOR</v>
          </cell>
          <cell r="AN3083">
            <v>200</v>
          </cell>
          <cell r="AP3083">
            <v>129</v>
          </cell>
        </row>
        <row r="3084">
          <cell r="O3084" t="str">
            <v>ASI</v>
          </cell>
          <cell r="Q3084" t="str">
            <v>ADO5000DSWOF</v>
          </cell>
          <cell r="AD3084" t="str">
            <v>ZOR</v>
          </cell>
          <cell r="AN3084">
            <v>10</v>
          </cell>
          <cell r="AP3084">
            <v>129</v>
          </cell>
        </row>
        <row r="3085">
          <cell r="O3085" t="str">
            <v>ASI</v>
          </cell>
          <cell r="Q3085" t="str">
            <v>SDH1250DPBOX</v>
          </cell>
          <cell r="AD3085" t="str">
            <v>ZOR</v>
          </cell>
          <cell r="AN3085">
            <v>80</v>
          </cell>
          <cell r="AP3085">
            <v>50</v>
          </cell>
        </row>
        <row r="3086">
          <cell r="O3086" t="str">
            <v>ASI</v>
          </cell>
          <cell r="Q3086" t="str">
            <v>ADO4200DOBOX</v>
          </cell>
          <cell r="AD3086" t="str">
            <v>ZOR</v>
          </cell>
          <cell r="AN3086">
            <v>600</v>
          </cell>
          <cell r="AP3086">
            <v>74</v>
          </cell>
        </row>
        <row r="3087">
          <cell r="O3087" t="str">
            <v>ASI</v>
          </cell>
          <cell r="Q3087" t="str">
            <v>ADO4200DOBOX</v>
          </cell>
          <cell r="AD3087" t="str">
            <v>ZOR</v>
          </cell>
          <cell r="AN3087">
            <v>400</v>
          </cell>
          <cell r="AP3087">
            <v>74</v>
          </cell>
        </row>
        <row r="3088">
          <cell r="O3088" t="str">
            <v>ASI</v>
          </cell>
          <cell r="Q3088" t="str">
            <v>ADO4200DOBOX</v>
          </cell>
          <cell r="AD3088" t="str">
            <v>ZOR</v>
          </cell>
          <cell r="AN3088">
            <v>20</v>
          </cell>
          <cell r="AP3088">
            <v>74</v>
          </cell>
        </row>
        <row r="3089">
          <cell r="O3089" t="str">
            <v>ASI</v>
          </cell>
          <cell r="Q3089" t="str">
            <v>ADO4200DOBOX</v>
          </cell>
          <cell r="AD3089" t="str">
            <v>ZOR</v>
          </cell>
          <cell r="AN3089">
            <v>600</v>
          </cell>
          <cell r="AP3089">
            <v>74</v>
          </cell>
        </row>
        <row r="3090">
          <cell r="O3090" t="str">
            <v>ASI</v>
          </cell>
          <cell r="Q3090" t="str">
            <v>ADO4200DOBOX</v>
          </cell>
          <cell r="AD3090" t="str">
            <v>ZOR</v>
          </cell>
          <cell r="AN3090">
            <v>400</v>
          </cell>
          <cell r="AP3090">
            <v>74</v>
          </cell>
        </row>
        <row r="3091">
          <cell r="O3091" t="str">
            <v>ASI</v>
          </cell>
          <cell r="Q3091" t="str">
            <v>ADO4200DOBOX</v>
          </cell>
          <cell r="AD3091" t="str">
            <v>ZOR</v>
          </cell>
          <cell r="AN3091">
            <v>20</v>
          </cell>
          <cell r="AP3091">
            <v>74</v>
          </cell>
        </row>
        <row r="3092">
          <cell r="O3092" t="str">
            <v>ASI</v>
          </cell>
          <cell r="Q3092" t="str">
            <v>ADO4200DOBOX</v>
          </cell>
          <cell r="AD3092" t="str">
            <v>ZOR</v>
          </cell>
          <cell r="AN3092">
            <v>600</v>
          </cell>
          <cell r="AP3092">
            <v>74</v>
          </cell>
        </row>
        <row r="3093">
          <cell r="O3093" t="str">
            <v>ASI</v>
          </cell>
          <cell r="Q3093" t="str">
            <v>ADO4200DOBOX</v>
          </cell>
          <cell r="AD3093" t="str">
            <v>ZOR</v>
          </cell>
          <cell r="AN3093">
            <v>400</v>
          </cell>
          <cell r="AP3093">
            <v>74</v>
          </cell>
        </row>
        <row r="3094">
          <cell r="O3094" t="str">
            <v>ASI</v>
          </cell>
          <cell r="Q3094" t="str">
            <v>ADO4200DOBOX</v>
          </cell>
          <cell r="AD3094" t="str">
            <v>ZOR</v>
          </cell>
          <cell r="AN3094">
            <v>20</v>
          </cell>
          <cell r="AP3094">
            <v>74</v>
          </cell>
        </row>
        <row r="3095">
          <cell r="O3095" t="str">
            <v>ASI</v>
          </cell>
          <cell r="Q3095" t="str">
            <v>ADO4200DOBOX</v>
          </cell>
          <cell r="AD3095" t="str">
            <v>ZOR</v>
          </cell>
          <cell r="AN3095">
            <v>1000</v>
          </cell>
          <cell r="AP3095">
            <v>74</v>
          </cell>
        </row>
        <row r="3096">
          <cell r="O3096" t="str">
            <v>ASI</v>
          </cell>
          <cell r="Q3096" t="str">
            <v>ADO4200DOBOX</v>
          </cell>
          <cell r="AD3096" t="str">
            <v>ZOR</v>
          </cell>
          <cell r="AN3096">
            <v>500</v>
          </cell>
          <cell r="AP3096">
            <v>74</v>
          </cell>
        </row>
        <row r="3097">
          <cell r="O3097" t="str">
            <v>ASI</v>
          </cell>
          <cell r="Q3097" t="str">
            <v>ADO4200DOBOX</v>
          </cell>
          <cell r="AD3097" t="str">
            <v>ZOR</v>
          </cell>
          <cell r="AN3097">
            <v>1000</v>
          </cell>
          <cell r="AP3097">
            <v>74</v>
          </cell>
        </row>
        <row r="3098">
          <cell r="O3098" t="str">
            <v>ASI</v>
          </cell>
          <cell r="Q3098" t="str">
            <v>ADO4200DOBOX</v>
          </cell>
          <cell r="AD3098" t="str">
            <v>ZOR</v>
          </cell>
          <cell r="AN3098">
            <v>500</v>
          </cell>
          <cell r="AP3098">
            <v>74</v>
          </cell>
        </row>
        <row r="3099">
          <cell r="O3099" t="str">
            <v>ASI</v>
          </cell>
          <cell r="Q3099" t="str">
            <v>ADO4200DOBOX</v>
          </cell>
          <cell r="AD3099" t="str">
            <v>ZOR</v>
          </cell>
          <cell r="AN3099">
            <v>500</v>
          </cell>
          <cell r="AP3099">
            <v>74</v>
          </cell>
        </row>
        <row r="3100">
          <cell r="O3100" t="str">
            <v>ASI</v>
          </cell>
          <cell r="Q3100" t="str">
            <v>ADO4000DDBOX</v>
          </cell>
          <cell r="AD3100" t="str">
            <v>ZOR</v>
          </cell>
          <cell r="AN3100">
            <v>500</v>
          </cell>
          <cell r="AP3100">
            <v>64</v>
          </cell>
        </row>
        <row r="3101">
          <cell r="O3101" t="str">
            <v>ASI</v>
          </cell>
          <cell r="Q3101" t="str">
            <v>ADO4000DDBOX</v>
          </cell>
          <cell r="AD3101" t="str">
            <v>ZOR</v>
          </cell>
          <cell r="AN3101">
            <v>500</v>
          </cell>
          <cell r="AP3101">
            <v>64</v>
          </cell>
        </row>
        <row r="3102">
          <cell r="O3102" t="str">
            <v>ASI</v>
          </cell>
          <cell r="Q3102" t="str">
            <v>ADO5000DOBOX</v>
          </cell>
          <cell r="AD3102" t="str">
            <v>ZOR</v>
          </cell>
          <cell r="AN3102">
            <v>100</v>
          </cell>
          <cell r="AP3102">
            <v>109</v>
          </cell>
        </row>
        <row r="3103">
          <cell r="O3103" t="str">
            <v>ASI</v>
          </cell>
          <cell r="Q3103" t="str">
            <v>ADH2350DOBOX</v>
          </cell>
          <cell r="AD3103" t="str">
            <v>ZOR</v>
          </cell>
          <cell r="AN3103">
            <v>20</v>
          </cell>
          <cell r="AP3103">
            <v>86</v>
          </cell>
        </row>
        <row r="3104">
          <cell r="O3104" t="str">
            <v>ASI</v>
          </cell>
          <cell r="Q3104" t="str">
            <v>SDH1150DEBOX</v>
          </cell>
          <cell r="AD3104" t="str">
            <v>ZOR</v>
          </cell>
          <cell r="AN3104">
            <v>100</v>
          </cell>
          <cell r="AP3104">
            <v>40</v>
          </cell>
        </row>
        <row r="3105">
          <cell r="O3105" t="str">
            <v>ASI</v>
          </cell>
          <cell r="Q3105" t="str">
            <v>SDH1100DEBOX</v>
          </cell>
          <cell r="AD3105" t="str">
            <v>ZOR</v>
          </cell>
          <cell r="AN3105">
            <v>200</v>
          </cell>
          <cell r="AP3105">
            <v>35</v>
          </cell>
        </row>
        <row r="3106">
          <cell r="O3106" t="str">
            <v>ASI</v>
          </cell>
          <cell r="Q3106" t="str">
            <v>SDH1200DEBOX</v>
          </cell>
          <cell r="AD3106" t="str">
            <v>ZOR</v>
          </cell>
          <cell r="AN3106">
            <v>40</v>
          </cell>
          <cell r="AP3106">
            <v>45</v>
          </cell>
        </row>
        <row r="3107">
          <cell r="O3107" t="str">
            <v>ASI</v>
          </cell>
          <cell r="Q3107" t="str">
            <v>SDH1200DEBOX</v>
          </cell>
          <cell r="AD3107" t="str">
            <v>ZOR</v>
          </cell>
          <cell r="AN3107">
            <v>40</v>
          </cell>
          <cell r="AP3107">
            <v>45</v>
          </cell>
        </row>
        <row r="3108">
          <cell r="O3108" t="str">
            <v>ASI</v>
          </cell>
          <cell r="Q3108" t="str">
            <v>ADO4000DDBOX</v>
          </cell>
          <cell r="AD3108" t="str">
            <v>ZOR</v>
          </cell>
          <cell r="AN3108">
            <v>60</v>
          </cell>
          <cell r="AP3108">
            <v>64</v>
          </cell>
        </row>
        <row r="3109">
          <cell r="O3109" t="str">
            <v>ASI</v>
          </cell>
          <cell r="Q3109" t="str">
            <v>ADO4000DDBOX</v>
          </cell>
          <cell r="AD3109" t="str">
            <v>ZOR</v>
          </cell>
          <cell r="AN3109">
            <v>60</v>
          </cell>
          <cell r="AP3109">
            <v>64</v>
          </cell>
        </row>
        <row r="3110">
          <cell r="O3110" t="str">
            <v>ASI</v>
          </cell>
          <cell r="Q3110" t="str">
            <v>ADO4000DDBOX</v>
          </cell>
          <cell r="AD3110" t="str">
            <v>ZOR</v>
          </cell>
          <cell r="AN3110">
            <v>60</v>
          </cell>
          <cell r="AP3110">
            <v>64</v>
          </cell>
        </row>
        <row r="3111">
          <cell r="O3111" t="str">
            <v>ASI</v>
          </cell>
          <cell r="Q3111" t="str">
            <v>SDH1150DEBOX</v>
          </cell>
          <cell r="AD3111" t="str">
            <v>ZOR</v>
          </cell>
          <cell r="AN3111">
            <v>80</v>
          </cell>
          <cell r="AP3111">
            <v>40</v>
          </cell>
        </row>
        <row r="3112">
          <cell r="O3112" t="str">
            <v>ASI</v>
          </cell>
          <cell r="Q3112" t="str">
            <v>SDH1100DEBOX</v>
          </cell>
          <cell r="AD3112" t="str">
            <v>ZOR</v>
          </cell>
          <cell r="AN3112">
            <v>100</v>
          </cell>
          <cell r="AP3112">
            <v>35</v>
          </cell>
        </row>
        <row r="3113">
          <cell r="O3113" t="str">
            <v>ASI</v>
          </cell>
          <cell r="Q3113" t="str">
            <v>SDH1200DEBOX</v>
          </cell>
          <cell r="AD3113" t="str">
            <v>ZOR</v>
          </cell>
          <cell r="AN3113">
            <v>20</v>
          </cell>
          <cell r="AP3113">
            <v>45</v>
          </cell>
        </row>
        <row r="3114">
          <cell r="O3114" t="str">
            <v>ASI</v>
          </cell>
          <cell r="Q3114" t="str">
            <v>ADO4000DDBOX</v>
          </cell>
          <cell r="AD3114" t="str">
            <v>ZOR</v>
          </cell>
          <cell r="AN3114">
            <v>200</v>
          </cell>
          <cell r="AP3114">
            <v>64</v>
          </cell>
        </row>
        <row r="3115">
          <cell r="O3115" t="str">
            <v>ASI</v>
          </cell>
          <cell r="Q3115" t="str">
            <v>ADO4000DDBOX</v>
          </cell>
          <cell r="AD3115" t="str">
            <v>ZOR</v>
          </cell>
          <cell r="AN3115">
            <v>300</v>
          </cell>
          <cell r="AP3115">
            <v>64</v>
          </cell>
        </row>
        <row r="3116">
          <cell r="O3116" t="str">
            <v>ASI</v>
          </cell>
          <cell r="Q3116" t="str">
            <v>ADO4000DDBOX</v>
          </cell>
          <cell r="AD3116" t="str">
            <v>ZOR</v>
          </cell>
          <cell r="AN3116">
            <v>500</v>
          </cell>
          <cell r="AP3116">
            <v>64</v>
          </cell>
        </row>
        <row r="3117">
          <cell r="O3117" t="str">
            <v>ASI</v>
          </cell>
          <cell r="Q3117" t="str">
            <v>ADO4000DDBOX</v>
          </cell>
          <cell r="AD3117" t="str">
            <v>ZOR</v>
          </cell>
          <cell r="AN3117">
            <v>500</v>
          </cell>
          <cell r="AP3117">
            <v>64</v>
          </cell>
        </row>
        <row r="3118">
          <cell r="O3118" t="str">
            <v>ASI</v>
          </cell>
          <cell r="Q3118" t="str">
            <v>ADO5000DOBOX</v>
          </cell>
          <cell r="AD3118" t="str">
            <v>ZOR</v>
          </cell>
          <cell r="AN3118">
            <v>500</v>
          </cell>
          <cell r="AP3118">
            <v>109</v>
          </cell>
        </row>
        <row r="3119">
          <cell r="O3119" t="str">
            <v>ASI</v>
          </cell>
          <cell r="Q3119" t="str">
            <v>ADO5200DOBOX</v>
          </cell>
          <cell r="AD3119" t="str">
            <v>ZOR</v>
          </cell>
          <cell r="AN3119">
            <v>50</v>
          </cell>
          <cell r="AP3119">
            <v>119</v>
          </cell>
        </row>
        <row r="3120">
          <cell r="O3120" t="str">
            <v>ASI</v>
          </cell>
          <cell r="Q3120" t="str">
            <v>ADH2300DOBOX</v>
          </cell>
          <cell r="AD3120" t="str">
            <v>ZOR</v>
          </cell>
          <cell r="AN3120">
            <v>40</v>
          </cell>
          <cell r="AP3120">
            <v>81</v>
          </cell>
        </row>
        <row r="3121">
          <cell r="O3121" t="str">
            <v>ASI</v>
          </cell>
          <cell r="Q3121" t="str">
            <v>ADH2350DOBOX</v>
          </cell>
          <cell r="AD3121" t="str">
            <v>ZOR</v>
          </cell>
          <cell r="AN3121">
            <v>40</v>
          </cell>
          <cell r="AP3121">
            <v>86</v>
          </cell>
        </row>
        <row r="3122">
          <cell r="O3122" t="str">
            <v>ASI</v>
          </cell>
          <cell r="Q3122" t="str">
            <v>ADH2350DOBOX</v>
          </cell>
          <cell r="AD3122" t="str">
            <v>ZOR</v>
          </cell>
          <cell r="AN3122">
            <v>40</v>
          </cell>
          <cell r="AP3122">
            <v>86</v>
          </cell>
        </row>
        <row r="3123">
          <cell r="O3123" t="str">
            <v>ASI</v>
          </cell>
          <cell r="Q3123" t="str">
            <v>ADH2400DOBOX</v>
          </cell>
          <cell r="AD3123" t="str">
            <v>ZOR</v>
          </cell>
          <cell r="AN3123">
            <v>100</v>
          </cell>
          <cell r="AP3123">
            <v>99</v>
          </cell>
        </row>
        <row r="3124">
          <cell r="O3124" t="str">
            <v>ASI</v>
          </cell>
          <cell r="Q3124" t="str">
            <v>SDH1150DEBOX</v>
          </cell>
          <cell r="AD3124" t="str">
            <v>ZOR</v>
          </cell>
          <cell r="AN3124">
            <v>100</v>
          </cell>
          <cell r="AP3124">
            <v>40</v>
          </cell>
        </row>
        <row r="3125">
          <cell r="O3125" t="str">
            <v>ASI</v>
          </cell>
          <cell r="Q3125" t="str">
            <v>SDH1100DEBOX</v>
          </cell>
          <cell r="AD3125" t="str">
            <v>ZOR</v>
          </cell>
          <cell r="AN3125">
            <v>500</v>
          </cell>
          <cell r="AP3125">
            <v>35</v>
          </cell>
        </row>
        <row r="3126">
          <cell r="O3126" t="str">
            <v>ASI</v>
          </cell>
          <cell r="Q3126" t="str">
            <v>SDH1200DEBOX</v>
          </cell>
          <cell r="AD3126" t="str">
            <v>ZOR</v>
          </cell>
          <cell r="AN3126">
            <v>60</v>
          </cell>
          <cell r="AP3126">
            <v>45</v>
          </cell>
        </row>
        <row r="3127">
          <cell r="O3127" t="str">
            <v>ASI</v>
          </cell>
          <cell r="Q3127" t="str">
            <v>SDH1200DEBOX</v>
          </cell>
          <cell r="AD3127" t="str">
            <v>ZOR</v>
          </cell>
          <cell r="AN3127">
            <v>60</v>
          </cell>
          <cell r="AP3127">
            <v>45</v>
          </cell>
        </row>
        <row r="3128">
          <cell r="O3128" t="str">
            <v>ASI</v>
          </cell>
          <cell r="Q3128" t="str">
            <v>ADO5000DSWOF</v>
          </cell>
          <cell r="AD3128" t="str">
            <v>ZOR</v>
          </cell>
          <cell r="AN3128">
            <v>400</v>
          </cell>
          <cell r="AP3128">
            <v>129</v>
          </cell>
        </row>
        <row r="3129">
          <cell r="O3129" t="str">
            <v>ASI</v>
          </cell>
          <cell r="Q3129" t="str">
            <v>ADO4200DOBOX</v>
          </cell>
          <cell r="AD3129" t="str">
            <v>ZOR</v>
          </cell>
          <cell r="AN3129">
            <v>500</v>
          </cell>
          <cell r="AP3129">
            <v>74</v>
          </cell>
        </row>
        <row r="3130">
          <cell r="O3130" t="str">
            <v>ASI</v>
          </cell>
          <cell r="Q3130" t="str">
            <v>ADO4200DOBOX</v>
          </cell>
          <cell r="AD3130" t="str">
            <v>ZOR</v>
          </cell>
          <cell r="AN3130">
            <v>500</v>
          </cell>
          <cell r="AP3130">
            <v>74</v>
          </cell>
        </row>
        <row r="3131">
          <cell r="O3131" t="str">
            <v>ASI</v>
          </cell>
          <cell r="Q3131" t="str">
            <v>ADO4200DOBOX</v>
          </cell>
          <cell r="AD3131" t="str">
            <v>ZOR</v>
          </cell>
          <cell r="AN3131">
            <v>500</v>
          </cell>
          <cell r="AP3131">
            <v>74</v>
          </cell>
        </row>
        <row r="3132">
          <cell r="O3132" t="str">
            <v>ASI</v>
          </cell>
          <cell r="Q3132" t="str">
            <v>ADO4200DOBOX</v>
          </cell>
          <cell r="AD3132" t="str">
            <v>ZOR</v>
          </cell>
          <cell r="AN3132">
            <v>1000</v>
          </cell>
          <cell r="AP3132">
            <v>74</v>
          </cell>
        </row>
        <row r="3133">
          <cell r="O3133" t="str">
            <v>ASI</v>
          </cell>
          <cell r="Q3133" t="str">
            <v>ADO4200DOBOX</v>
          </cell>
          <cell r="AD3133" t="str">
            <v>ZOR</v>
          </cell>
          <cell r="AN3133">
            <v>500</v>
          </cell>
          <cell r="AP3133">
            <v>74</v>
          </cell>
        </row>
        <row r="3134">
          <cell r="O3134" t="str">
            <v>ASI</v>
          </cell>
          <cell r="Q3134" t="str">
            <v>ADO4200DOBOX</v>
          </cell>
          <cell r="AD3134" t="str">
            <v>ZOR</v>
          </cell>
          <cell r="AN3134">
            <v>500</v>
          </cell>
          <cell r="AP3134">
            <v>74</v>
          </cell>
        </row>
        <row r="3135">
          <cell r="O3135" t="str">
            <v>SYNNEX</v>
          </cell>
          <cell r="Q3135" t="str">
            <v>ADO4800DDBOX</v>
          </cell>
          <cell r="AD3135" t="str">
            <v>RE</v>
          </cell>
          <cell r="AN3135">
            <v>-10</v>
          </cell>
          <cell r="AP3135">
            <v>99</v>
          </cell>
        </row>
        <row r="3136">
          <cell r="O3136" t="str">
            <v>SYNNEX</v>
          </cell>
          <cell r="Q3136" t="str">
            <v>ADO4000DDBOX</v>
          </cell>
          <cell r="AD3136" t="str">
            <v>ZOR</v>
          </cell>
          <cell r="AN3136">
            <v>1000</v>
          </cell>
          <cell r="AP3136">
            <v>64</v>
          </cell>
        </row>
        <row r="3137">
          <cell r="O3137" t="str">
            <v>SYNNEX</v>
          </cell>
          <cell r="Q3137" t="str">
            <v>ADH2300DDBOX</v>
          </cell>
          <cell r="AD3137" t="str">
            <v>ZOR</v>
          </cell>
          <cell r="AN3137">
            <v>50</v>
          </cell>
          <cell r="AP3137">
            <v>81</v>
          </cell>
        </row>
        <row r="3138">
          <cell r="O3138" t="str">
            <v>SYNNEX</v>
          </cell>
          <cell r="Q3138" t="str">
            <v>ADH2300DDBOX</v>
          </cell>
          <cell r="AD3138" t="str">
            <v>RE</v>
          </cell>
          <cell r="AN3138">
            <v>-40</v>
          </cell>
          <cell r="AP3138">
            <v>81</v>
          </cell>
        </row>
        <row r="3139">
          <cell r="O3139" t="str">
            <v>SYNNEX</v>
          </cell>
          <cell r="Q3139" t="str">
            <v>ADH2350DDBOX</v>
          </cell>
          <cell r="AD3139" t="str">
            <v>ZOR</v>
          </cell>
          <cell r="AN3139">
            <v>100</v>
          </cell>
          <cell r="AP3139">
            <v>86</v>
          </cell>
        </row>
        <row r="3140">
          <cell r="O3140" t="str">
            <v>SYNNEX</v>
          </cell>
          <cell r="Q3140" t="str">
            <v>ADO4400DOBOX</v>
          </cell>
          <cell r="AD3140" t="str">
            <v>ZOR</v>
          </cell>
          <cell r="AN3140">
            <v>60</v>
          </cell>
          <cell r="AP3140">
            <v>84</v>
          </cell>
        </row>
        <row r="3141">
          <cell r="O3141" t="str">
            <v>SYNNEX</v>
          </cell>
          <cell r="Q3141" t="str">
            <v>ADO5000DOBOX</v>
          </cell>
          <cell r="AD3141" t="str">
            <v>ZOR</v>
          </cell>
          <cell r="AN3141">
            <v>100</v>
          </cell>
          <cell r="AP3141">
            <v>109</v>
          </cell>
        </row>
        <row r="3142">
          <cell r="O3142" t="str">
            <v>SYNNEX</v>
          </cell>
          <cell r="Q3142" t="str">
            <v>ADO5200DOBOX</v>
          </cell>
          <cell r="AD3142" t="str">
            <v>ZOR</v>
          </cell>
          <cell r="AN3142">
            <v>100</v>
          </cell>
          <cell r="AP3142">
            <v>119</v>
          </cell>
        </row>
        <row r="3143">
          <cell r="O3143" t="str">
            <v>SYNNEX</v>
          </cell>
          <cell r="Q3143" t="str">
            <v>SDH1100DEBOX</v>
          </cell>
          <cell r="AD3143" t="str">
            <v>ZOR</v>
          </cell>
          <cell r="AN3143">
            <v>500</v>
          </cell>
          <cell r="AP3143">
            <v>35</v>
          </cell>
        </row>
        <row r="3144">
          <cell r="O3144" t="str">
            <v>SYNNEX</v>
          </cell>
          <cell r="Q3144" t="str">
            <v>ADO4200DOBOX</v>
          </cell>
          <cell r="AD3144" t="str">
            <v>ZOR</v>
          </cell>
          <cell r="AN3144">
            <v>250</v>
          </cell>
          <cell r="AP3144">
            <v>74</v>
          </cell>
        </row>
        <row r="3145">
          <cell r="O3145" t="str">
            <v>SYNNEX</v>
          </cell>
          <cell r="Q3145" t="str">
            <v>ADO4200DOBOX</v>
          </cell>
          <cell r="AD3145" t="str">
            <v>ZOR</v>
          </cell>
          <cell r="AN3145">
            <v>250</v>
          </cell>
          <cell r="AP3145">
            <v>74</v>
          </cell>
        </row>
        <row r="3146">
          <cell r="O3146" t="str">
            <v>SYNNEX</v>
          </cell>
          <cell r="Q3146" t="str">
            <v>ADO3600DDBOX</v>
          </cell>
          <cell r="AD3146" t="str">
            <v>CR</v>
          </cell>
          <cell r="AN3146">
            <v>0</v>
          </cell>
          <cell r="AP3146">
            <v>5</v>
          </cell>
        </row>
        <row r="3147">
          <cell r="O3147" t="str">
            <v>SYNNEX</v>
          </cell>
          <cell r="Q3147" t="str">
            <v>ADO4000DDBOX</v>
          </cell>
          <cell r="AD3147" t="str">
            <v>CMR</v>
          </cell>
          <cell r="AN3147">
            <v>0</v>
          </cell>
          <cell r="AP3147">
            <v>5</v>
          </cell>
        </row>
        <row r="3148">
          <cell r="O3148" t="str">
            <v>SYNNEX</v>
          </cell>
          <cell r="Q3148" t="str">
            <v>ADO4000DDBOX</v>
          </cell>
          <cell r="AD3148" t="str">
            <v>ZOR</v>
          </cell>
          <cell r="AN3148">
            <v>500</v>
          </cell>
          <cell r="AP3148">
            <v>64</v>
          </cell>
        </row>
        <row r="3149">
          <cell r="O3149" t="str">
            <v>SYNNEX</v>
          </cell>
          <cell r="Q3149" t="str">
            <v>ADH2300DDBOX</v>
          </cell>
          <cell r="AD3149" t="str">
            <v>ZOR</v>
          </cell>
          <cell r="AN3149">
            <v>50</v>
          </cell>
          <cell r="AP3149">
            <v>81</v>
          </cell>
        </row>
        <row r="3150">
          <cell r="O3150" t="str">
            <v>SYNNEX</v>
          </cell>
          <cell r="Q3150" t="str">
            <v>ADH2350DDBOX</v>
          </cell>
          <cell r="AD3150" t="str">
            <v>ZOR</v>
          </cell>
          <cell r="AN3150">
            <v>100</v>
          </cell>
          <cell r="AP3150">
            <v>86</v>
          </cell>
        </row>
        <row r="3151">
          <cell r="O3151" t="str">
            <v>SYNNEX</v>
          </cell>
          <cell r="Q3151" t="str">
            <v>ADO4400DOBOX</v>
          </cell>
          <cell r="AD3151" t="str">
            <v>ZOR</v>
          </cell>
          <cell r="AN3151">
            <v>20</v>
          </cell>
          <cell r="AP3151">
            <v>84</v>
          </cell>
        </row>
        <row r="3152">
          <cell r="O3152" t="str">
            <v>SYNNEX</v>
          </cell>
          <cell r="Q3152" t="str">
            <v>ADO4800DOBOX</v>
          </cell>
          <cell r="AD3152" t="str">
            <v>ZOR</v>
          </cell>
          <cell r="AN3152">
            <v>10</v>
          </cell>
          <cell r="AP3152">
            <v>99</v>
          </cell>
        </row>
        <row r="3153">
          <cell r="O3153" t="str">
            <v>SYNNEX</v>
          </cell>
          <cell r="Q3153" t="str">
            <v>ADO5000DOBOX</v>
          </cell>
          <cell r="AD3153" t="str">
            <v>ZOR</v>
          </cell>
          <cell r="AN3153">
            <v>100</v>
          </cell>
          <cell r="AP3153">
            <v>109</v>
          </cell>
        </row>
        <row r="3154">
          <cell r="O3154" t="str">
            <v>SYNNEX</v>
          </cell>
          <cell r="Q3154" t="str">
            <v>ADO4000DDBOX</v>
          </cell>
          <cell r="AD3154" t="str">
            <v>RE</v>
          </cell>
          <cell r="AN3154">
            <v>-1</v>
          </cell>
          <cell r="AP3154">
            <v>64</v>
          </cell>
        </row>
        <row r="3155">
          <cell r="O3155" t="str">
            <v>SYNNEX</v>
          </cell>
          <cell r="Q3155" t="str">
            <v>SDH1100DEBOX</v>
          </cell>
          <cell r="AD3155" t="str">
            <v>ZOR</v>
          </cell>
          <cell r="AN3155">
            <v>790</v>
          </cell>
          <cell r="AP3155">
            <v>35</v>
          </cell>
        </row>
        <row r="3156">
          <cell r="O3156" t="str">
            <v>SYNNEX</v>
          </cell>
          <cell r="Q3156" t="str">
            <v>SDH1100DEBOX</v>
          </cell>
          <cell r="AD3156" t="str">
            <v>ZOR</v>
          </cell>
          <cell r="AN3156">
            <v>210</v>
          </cell>
          <cell r="AP3156">
            <v>35</v>
          </cell>
        </row>
        <row r="3157">
          <cell r="O3157" t="str">
            <v>SYNNEX</v>
          </cell>
          <cell r="Q3157" t="str">
            <v>SDH1100DEBOX</v>
          </cell>
          <cell r="AD3157" t="str">
            <v>ZOR</v>
          </cell>
          <cell r="AN3157">
            <v>200</v>
          </cell>
          <cell r="AP3157">
            <v>35</v>
          </cell>
        </row>
        <row r="3158">
          <cell r="O3158" t="str">
            <v>SYNNEX</v>
          </cell>
          <cell r="Q3158" t="str">
            <v>ADO5000DSWOF</v>
          </cell>
          <cell r="AD3158" t="str">
            <v>RE</v>
          </cell>
          <cell r="AN3158">
            <v>-2</v>
          </cell>
          <cell r="AP3158">
            <v>129</v>
          </cell>
        </row>
        <row r="3159">
          <cell r="O3159" t="str">
            <v>SYNNEX</v>
          </cell>
          <cell r="Q3159" t="str">
            <v>ADO5000DSWOF</v>
          </cell>
          <cell r="AD3159" t="str">
            <v>RE</v>
          </cell>
          <cell r="AN3159">
            <v>-2</v>
          </cell>
          <cell r="AP3159">
            <v>129</v>
          </cell>
        </row>
        <row r="3160">
          <cell r="O3160" t="str">
            <v>INGRAM MICRO WORLDWIDE</v>
          </cell>
          <cell r="Q3160" t="str">
            <v>ADA3800CUBOX</v>
          </cell>
          <cell r="AD3160" t="str">
            <v>CR</v>
          </cell>
          <cell r="AN3160">
            <v>0</v>
          </cell>
          <cell r="AP3160">
            <v>5</v>
          </cell>
        </row>
        <row r="3161">
          <cell r="O3161" t="str">
            <v>INGRAM MICRO WORLDWIDE</v>
          </cell>
          <cell r="Q3161" t="str">
            <v>ADA3800CUBOX</v>
          </cell>
          <cell r="AD3161" t="str">
            <v>CMR</v>
          </cell>
          <cell r="AN3161">
            <v>0</v>
          </cell>
          <cell r="AP3161">
            <v>7</v>
          </cell>
        </row>
        <row r="3162">
          <cell r="O3162" t="str">
            <v>INGRAM MICRO WORLDWIDE</v>
          </cell>
          <cell r="Q3162" t="str">
            <v>ADA3800CUBOX</v>
          </cell>
          <cell r="AD3162" t="str">
            <v>CMR</v>
          </cell>
          <cell r="AN3162">
            <v>0</v>
          </cell>
          <cell r="AP3162">
            <v>7</v>
          </cell>
        </row>
        <row r="3163">
          <cell r="O3163" t="str">
            <v>INGRAM MICRO WORLDWIDE</v>
          </cell>
          <cell r="Q3163" t="str">
            <v>ADA3800CUBOX</v>
          </cell>
          <cell r="AD3163" t="str">
            <v>CMR</v>
          </cell>
          <cell r="AN3163">
            <v>0</v>
          </cell>
          <cell r="AP3163">
            <v>7</v>
          </cell>
        </row>
        <row r="3164">
          <cell r="O3164" t="str">
            <v>INGRAM MICRO WORLDWIDE</v>
          </cell>
          <cell r="Q3164" t="str">
            <v>ADA3800CUBOX</v>
          </cell>
          <cell r="AD3164" t="str">
            <v>CMR</v>
          </cell>
          <cell r="AN3164">
            <v>0</v>
          </cell>
          <cell r="AP3164">
            <v>7</v>
          </cell>
        </row>
        <row r="3165">
          <cell r="O3165" t="str">
            <v>INGRAM MICRO WORLDWIDE</v>
          </cell>
          <cell r="Q3165" t="str">
            <v>ADA3800CUBOX</v>
          </cell>
          <cell r="AD3165" t="str">
            <v>CMR</v>
          </cell>
          <cell r="AN3165">
            <v>0</v>
          </cell>
          <cell r="AP3165">
            <v>7</v>
          </cell>
        </row>
        <row r="3166">
          <cell r="O3166" t="str">
            <v>INGRAM MICRO WORLDWIDE</v>
          </cell>
          <cell r="Q3166" t="str">
            <v>ADA3800CUBOX</v>
          </cell>
          <cell r="AD3166" t="str">
            <v>CMR</v>
          </cell>
          <cell r="AN3166">
            <v>0</v>
          </cell>
          <cell r="AP3166">
            <v>7</v>
          </cell>
        </row>
        <row r="3167">
          <cell r="O3167" t="str">
            <v>INGRAM MICRO WORLDWIDE</v>
          </cell>
          <cell r="Q3167" t="str">
            <v>ADA3800CUBOX</v>
          </cell>
          <cell r="AD3167" t="str">
            <v>CMR</v>
          </cell>
          <cell r="AN3167">
            <v>0</v>
          </cell>
          <cell r="AP3167">
            <v>7</v>
          </cell>
        </row>
        <row r="3168">
          <cell r="O3168" t="str">
            <v>INGRAM MICRO WORLDWIDE</v>
          </cell>
          <cell r="Q3168" t="str">
            <v>ADA3800CUBOX</v>
          </cell>
          <cell r="AD3168" t="str">
            <v>CMR</v>
          </cell>
          <cell r="AN3168">
            <v>0</v>
          </cell>
          <cell r="AP3168">
            <v>7</v>
          </cell>
        </row>
        <row r="3169">
          <cell r="O3169" t="str">
            <v>INGRAM MICRO WORLDWIDE</v>
          </cell>
          <cell r="Q3169" t="str">
            <v>ADA3800CUBOX</v>
          </cell>
          <cell r="AD3169" t="str">
            <v>ZDCR</v>
          </cell>
          <cell r="AN3169">
            <v>0</v>
          </cell>
          <cell r="AP3169">
            <v>235.45</v>
          </cell>
        </row>
        <row r="3170">
          <cell r="O3170" t="str">
            <v>INGRAM MICRO WORLDWIDE</v>
          </cell>
          <cell r="Q3170" t="str">
            <v>ADO3800CUBOX</v>
          </cell>
          <cell r="AD3170" t="str">
            <v>ZOR</v>
          </cell>
          <cell r="AN3170">
            <v>30</v>
          </cell>
          <cell r="AP3170">
            <v>64</v>
          </cell>
        </row>
        <row r="3171">
          <cell r="O3171" t="str">
            <v>INGRAM MICRO WORLDWIDE</v>
          </cell>
          <cell r="Q3171" t="str">
            <v>ADO3800CUBOX</v>
          </cell>
          <cell r="AD3171" t="str">
            <v>CMR</v>
          </cell>
          <cell r="AN3171">
            <v>0</v>
          </cell>
          <cell r="AP3171">
            <v>7</v>
          </cell>
        </row>
        <row r="3172">
          <cell r="O3172" t="str">
            <v>INGRAM MICRO WORLDWIDE</v>
          </cell>
          <cell r="Q3172" t="str">
            <v>ADO3800CUBOX</v>
          </cell>
          <cell r="AD3172" t="str">
            <v>CMR</v>
          </cell>
          <cell r="AN3172">
            <v>0</v>
          </cell>
          <cell r="AP3172">
            <v>7</v>
          </cell>
        </row>
        <row r="3173">
          <cell r="O3173" t="str">
            <v>INGRAM MICRO WORLDWIDE</v>
          </cell>
          <cell r="Q3173" t="str">
            <v>ADO3800CUBOX</v>
          </cell>
          <cell r="AD3173" t="str">
            <v>CMR</v>
          </cell>
          <cell r="AN3173">
            <v>0</v>
          </cell>
          <cell r="AP3173">
            <v>7</v>
          </cell>
        </row>
        <row r="3174">
          <cell r="O3174" t="str">
            <v>INGRAM MICRO WORLDWIDE</v>
          </cell>
          <cell r="Q3174" t="str">
            <v>ADO3800CUBOX</v>
          </cell>
          <cell r="AD3174" t="str">
            <v>CMR</v>
          </cell>
          <cell r="AN3174">
            <v>0</v>
          </cell>
          <cell r="AP3174">
            <v>7</v>
          </cell>
        </row>
        <row r="3175">
          <cell r="O3175" t="str">
            <v>INGRAM MICRO WORLDWIDE</v>
          </cell>
          <cell r="Q3175" t="str">
            <v>ADO3800CUBOX</v>
          </cell>
          <cell r="AD3175" t="str">
            <v>CMR</v>
          </cell>
          <cell r="AN3175">
            <v>0</v>
          </cell>
          <cell r="AP3175">
            <v>7</v>
          </cell>
        </row>
        <row r="3176">
          <cell r="O3176" t="str">
            <v>INGRAM MICRO WORLDWIDE</v>
          </cell>
          <cell r="Q3176" t="str">
            <v>ADO3800CUBOX</v>
          </cell>
          <cell r="AD3176" t="str">
            <v>CMR</v>
          </cell>
          <cell r="AN3176">
            <v>0</v>
          </cell>
          <cell r="AP3176">
            <v>7</v>
          </cell>
        </row>
        <row r="3177">
          <cell r="O3177" t="str">
            <v>INGRAM MICRO WORLDWIDE</v>
          </cell>
          <cell r="Q3177" t="str">
            <v>ADO3800CUBOX</v>
          </cell>
          <cell r="AD3177" t="str">
            <v>CR</v>
          </cell>
          <cell r="AN3177">
            <v>0</v>
          </cell>
          <cell r="AP3177">
            <v>5</v>
          </cell>
        </row>
        <row r="3178">
          <cell r="O3178" t="str">
            <v>INGRAM MICRO WORLDWIDE</v>
          </cell>
          <cell r="Q3178" t="str">
            <v>ADO3800CUBOX</v>
          </cell>
          <cell r="AD3178" t="str">
            <v>ZDCR</v>
          </cell>
          <cell r="AN3178">
            <v>0</v>
          </cell>
          <cell r="AP3178">
            <v>324.58</v>
          </cell>
        </row>
        <row r="3179">
          <cell r="O3179" t="str">
            <v>INGRAM MICRO WORLDWIDE</v>
          </cell>
          <cell r="Q3179" t="str">
            <v>ADO4400DDBOX</v>
          </cell>
          <cell r="AD3179" t="str">
            <v>ZOR</v>
          </cell>
          <cell r="AN3179">
            <v>10</v>
          </cell>
          <cell r="AP3179">
            <v>84</v>
          </cell>
        </row>
        <row r="3180">
          <cell r="O3180" t="str">
            <v>INGRAM MICRO WORLDWIDE</v>
          </cell>
          <cell r="Q3180" t="str">
            <v>ADO4400DDBOX</v>
          </cell>
          <cell r="AD3180" t="str">
            <v>ZOR</v>
          </cell>
          <cell r="AN3180">
            <v>30</v>
          </cell>
          <cell r="AP3180">
            <v>84</v>
          </cell>
        </row>
        <row r="3181">
          <cell r="O3181" t="str">
            <v>INGRAM MICRO WORLDWIDE</v>
          </cell>
          <cell r="Q3181" t="str">
            <v>ADO4400DDBOX</v>
          </cell>
          <cell r="AD3181" t="str">
            <v>ZOR</v>
          </cell>
          <cell r="AN3181">
            <v>10</v>
          </cell>
          <cell r="AP3181">
            <v>84</v>
          </cell>
        </row>
        <row r="3182">
          <cell r="O3182" t="str">
            <v>INGRAM MICRO WORLDWIDE</v>
          </cell>
          <cell r="Q3182" t="str">
            <v>ADO3600DDBOX</v>
          </cell>
          <cell r="AD3182" t="str">
            <v>CR</v>
          </cell>
          <cell r="AN3182">
            <v>0</v>
          </cell>
          <cell r="AP3182">
            <v>5</v>
          </cell>
        </row>
        <row r="3183">
          <cell r="O3183" t="str">
            <v>INGRAM MICRO WORLDWIDE</v>
          </cell>
          <cell r="Q3183" t="str">
            <v>ADO4000DDBOX</v>
          </cell>
          <cell r="AD3183" t="str">
            <v>ZDCR</v>
          </cell>
          <cell r="AN3183">
            <v>0</v>
          </cell>
          <cell r="AP3183">
            <v>31.75</v>
          </cell>
        </row>
        <row r="3184">
          <cell r="O3184" t="str">
            <v>INGRAM MICRO WORLDWIDE</v>
          </cell>
          <cell r="Q3184" t="str">
            <v>ADO5200DOBOX</v>
          </cell>
          <cell r="AD3184" t="str">
            <v>ZOR</v>
          </cell>
          <cell r="AN3184">
            <v>10</v>
          </cell>
          <cell r="AP3184">
            <v>119</v>
          </cell>
        </row>
        <row r="3185">
          <cell r="O3185" t="str">
            <v>INGRAM MICRO WORLDWIDE</v>
          </cell>
          <cell r="Q3185" t="str">
            <v>ADO5000DSWOF</v>
          </cell>
          <cell r="AD3185" t="str">
            <v>ZDCR</v>
          </cell>
          <cell r="AN3185">
            <v>0</v>
          </cell>
          <cell r="AP3185">
            <v>63.12</v>
          </cell>
        </row>
        <row r="3186">
          <cell r="O3186" t="str">
            <v>INGRAM MICRO WORLDWIDE</v>
          </cell>
          <cell r="Q3186" t="str">
            <v>ADO4200DOBOX</v>
          </cell>
          <cell r="AD3186" t="str">
            <v>ZOR</v>
          </cell>
          <cell r="AN3186">
            <v>10</v>
          </cell>
          <cell r="AP3186">
            <v>74</v>
          </cell>
        </row>
        <row r="3187">
          <cell r="O3187" t="str">
            <v>INGRAM MICRO WORLDWIDE</v>
          </cell>
          <cell r="Q3187" t="str">
            <v>ADA3800CUBOX</v>
          </cell>
          <cell r="AD3187" t="str">
            <v>CMR</v>
          </cell>
          <cell r="AN3187">
            <v>0</v>
          </cell>
          <cell r="AP3187">
            <v>4</v>
          </cell>
        </row>
        <row r="3188">
          <cell r="O3188" t="str">
            <v>INGRAM MICRO WORLDWIDE</v>
          </cell>
          <cell r="Q3188" t="str">
            <v>ADA3800CUBOX</v>
          </cell>
          <cell r="AD3188" t="str">
            <v>CMR</v>
          </cell>
          <cell r="AN3188">
            <v>0</v>
          </cell>
          <cell r="AP3188">
            <v>4</v>
          </cell>
        </row>
        <row r="3189">
          <cell r="O3189" t="str">
            <v>INGRAM MICRO WORLDWIDE</v>
          </cell>
          <cell r="Q3189" t="str">
            <v>ADA3800CUBOX</v>
          </cell>
          <cell r="AD3189" t="str">
            <v>CMR</v>
          </cell>
          <cell r="AN3189">
            <v>0</v>
          </cell>
          <cell r="AP3189">
            <v>4</v>
          </cell>
        </row>
        <row r="3190">
          <cell r="O3190" t="str">
            <v>INGRAM MICRO WORLDWIDE</v>
          </cell>
          <cell r="Q3190" t="str">
            <v>ADA3800CUBOX</v>
          </cell>
          <cell r="AD3190" t="str">
            <v>CMR</v>
          </cell>
          <cell r="AN3190">
            <v>0</v>
          </cell>
          <cell r="AP3190">
            <v>4</v>
          </cell>
        </row>
        <row r="3191">
          <cell r="O3191" t="str">
            <v>INGRAM MICRO WORLDWIDE</v>
          </cell>
          <cell r="Q3191" t="str">
            <v>ADA3800CUBOX</v>
          </cell>
          <cell r="AD3191" t="str">
            <v>CMR</v>
          </cell>
          <cell r="AN3191">
            <v>0</v>
          </cell>
          <cell r="AP3191">
            <v>7</v>
          </cell>
        </row>
        <row r="3192">
          <cell r="O3192" t="str">
            <v>INGRAM MICRO WORLDWIDE</v>
          </cell>
          <cell r="Q3192" t="str">
            <v>ADA3800CUBOX</v>
          </cell>
          <cell r="AD3192" t="str">
            <v>CMR</v>
          </cell>
          <cell r="AN3192">
            <v>0</v>
          </cell>
          <cell r="AP3192">
            <v>7</v>
          </cell>
        </row>
        <row r="3193">
          <cell r="O3193" t="str">
            <v>INGRAM MICRO WORLDWIDE</v>
          </cell>
          <cell r="Q3193" t="str">
            <v>ADA3800CUBOX</v>
          </cell>
          <cell r="AD3193" t="str">
            <v>CMR</v>
          </cell>
          <cell r="AN3193">
            <v>0</v>
          </cell>
          <cell r="AP3193">
            <v>7</v>
          </cell>
        </row>
        <row r="3194">
          <cell r="O3194" t="str">
            <v>INGRAM MICRO WORLDWIDE</v>
          </cell>
          <cell r="Q3194" t="str">
            <v>ADA3800CUBOX</v>
          </cell>
          <cell r="AD3194" t="str">
            <v>CMR</v>
          </cell>
          <cell r="AN3194">
            <v>0</v>
          </cell>
          <cell r="AP3194">
            <v>7</v>
          </cell>
        </row>
        <row r="3195">
          <cell r="O3195" t="str">
            <v>INGRAM MICRO WORLDWIDE</v>
          </cell>
          <cell r="Q3195" t="str">
            <v>ADA3800CUBOX</v>
          </cell>
          <cell r="AD3195" t="str">
            <v>CMR</v>
          </cell>
          <cell r="AN3195">
            <v>0</v>
          </cell>
          <cell r="AP3195">
            <v>7</v>
          </cell>
        </row>
        <row r="3196">
          <cell r="O3196" t="str">
            <v>INGRAM MICRO WORLDWIDE</v>
          </cell>
          <cell r="Q3196" t="str">
            <v>ADA3800CUBOX</v>
          </cell>
          <cell r="AD3196" t="str">
            <v>CMR</v>
          </cell>
          <cell r="AN3196">
            <v>0</v>
          </cell>
          <cell r="AP3196">
            <v>7</v>
          </cell>
        </row>
        <row r="3197">
          <cell r="O3197" t="str">
            <v>INGRAM MICRO WORLDWIDE</v>
          </cell>
          <cell r="Q3197" t="str">
            <v>ADA3800CUBOX</v>
          </cell>
          <cell r="AD3197" t="str">
            <v>CMR</v>
          </cell>
          <cell r="AN3197">
            <v>0</v>
          </cell>
          <cell r="AP3197">
            <v>7</v>
          </cell>
        </row>
        <row r="3198">
          <cell r="O3198" t="str">
            <v>INGRAM MICRO WORLDWIDE</v>
          </cell>
          <cell r="Q3198" t="str">
            <v>ADA3800CUBOX</v>
          </cell>
          <cell r="AD3198" t="str">
            <v>CMR</v>
          </cell>
          <cell r="AN3198">
            <v>0</v>
          </cell>
          <cell r="AP3198">
            <v>7</v>
          </cell>
        </row>
        <row r="3199">
          <cell r="O3199" t="str">
            <v>INGRAM MICRO WORLDWIDE</v>
          </cell>
          <cell r="Q3199" t="str">
            <v>ADO4600CUBOX</v>
          </cell>
          <cell r="AD3199" t="str">
            <v>CMR</v>
          </cell>
          <cell r="AN3199">
            <v>0</v>
          </cell>
          <cell r="AP3199">
            <v>19</v>
          </cell>
        </row>
        <row r="3200">
          <cell r="O3200" t="str">
            <v>INGRAM MICRO WORLDWIDE</v>
          </cell>
          <cell r="Q3200" t="str">
            <v>ADO4600CUBOX</v>
          </cell>
          <cell r="AD3200" t="str">
            <v>CMR</v>
          </cell>
          <cell r="AN3200">
            <v>0</v>
          </cell>
          <cell r="AP3200">
            <v>19</v>
          </cell>
        </row>
        <row r="3201">
          <cell r="O3201" t="str">
            <v>INGRAM MICRO WORLDWIDE</v>
          </cell>
          <cell r="Q3201" t="str">
            <v>ADO4600CUBOX</v>
          </cell>
          <cell r="AD3201" t="str">
            <v>CMR</v>
          </cell>
          <cell r="AN3201">
            <v>0</v>
          </cell>
          <cell r="AP3201">
            <v>19</v>
          </cell>
        </row>
        <row r="3202">
          <cell r="O3202" t="str">
            <v>INGRAM MICRO WORLDWIDE</v>
          </cell>
          <cell r="Q3202" t="str">
            <v>ADO4600CUBOX</v>
          </cell>
          <cell r="AD3202" t="str">
            <v>CMR</v>
          </cell>
          <cell r="AN3202">
            <v>0</v>
          </cell>
          <cell r="AP3202">
            <v>19</v>
          </cell>
        </row>
        <row r="3203">
          <cell r="O3203" t="str">
            <v>INGRAM MICRO WORLDWIDE</v>
          </cell>
          <cell r="Q3203" t="str">
            <v>ADO4600CUBOX</v>
          </cell>
          <cell r="AD3203" t="str">
            <v>CMR</v>
          </cell>
          <cell r="AN3203">
            <v>0</v>
          </cell>
          <cell r="AP3203">
            <v>19</v>
          </cell>
        </row>
        <row r="3204">
          <cell r="O3204" t="str">
            <v>INGRAM MICRO WORLDWIDE</v>
          </cell>
          <cell r="Q3204" t="str">
            <v>ADO4600CUBOX</v>
          </cell>
          <cell r="AD3204" t="str">
            <v>CMR</v>
          </cell>
          <cell r="AN3204">
            <v>0</v>
          </cell>
          <cell r="AP3204">
            <v>19</v>
          </cell>
        </row>
        <row r="3205">
          <cell r="O3205" t="str">
            <v>INGRAM MICRO WORLDWIDE</v>
          </cell>
          <cell r="Q3205" t="str">
            <v>ADO4600CUBOX</v>
          </cell>
          <cell r="AD3205" t="str">
            <v>CMR</v>
          </cell>
          <cell r="AN3205">
            <v>0</v>
          </cell>
          <cell r="AP3205">
            <v>19</v>
          </cell>
        </row>
        <row r="3206">
          <cell r="O3206" t="str">
            <v>INGRAM MICRO WORLDWIDE</v>
          </cell>
          <cell r="Q3206" t="str">
            <v>ADO4600CUBOX</v>
          </cell>
          <cell r="AD3206" t="str">
            <v>CMR</v>
          </cell>
          <cell r="AN3206">
            <v>0</v>
          </cell>
          <cell r="AP3206">
            <v>19</v>
          </cell>
        </row>
        <row r="3207">
          <cell r="O3207" t="str">
            <v>INGRAM MICRO WORLDWIDE</v>
          </cell>
          <cell r="Q3207" t="str">
            <v>ADO3800CUBOX</v>
          </cell>
          <cell r="AD3207" t="str">
            <v>ZOR</v>
          </cell>
          <cell r="AN3207">
            <v>30</v>
          </cell>
          <cell r="AP3207">
            <v>64</v>
          </cell>
        </row>
        <row r="3208">
          <cell r="O3208" t="str">
            <v>INGRAM MICRO WORLDWIDE</v>
          </cell>
          <cell r="Q3208" t="str">
            <v>ADO3800CUBOX</v>
          </cell>
          <cell r="AD3208" t="str">
            <v>CMR</v>
          </cell>
          <cell r="AN3208">
            <v>0</v>
          </cell>
          <cell r="AP3208">
            <v>4</v>
          </cell>
        </row>
        <row r="3209">
          <cell r="O3209" t="str">
            <v>INGRAM MICRO WORLDWIDE</v>
          </cell>
          <cell r="Q3209" t="str">
            <v>ADO3800CUBOX</v>
          </cell>
          <cell r="AD3209" t="str">
            <v>CMR</v>
          </cell>
          <cell r="AN3209">
            <v>0</v>
          </cell>
          <cell r="AP3209">
            <v>4</v>
          </cell>
        </row>
        <row r="3210">
          <cell r="O3210" t="str">
            <v>INGRAM MICRO WORLDWIDE</v>
          </cell>
          <cell r="Q3210" t="str">
            <v>ADO3800CUBOX</v>
          </cell>
          <cell r="AD3210" t="str">
            <v>CMR</v>
          </cell>
          <cell r="AN3210">
            <v>0</v>
          </cell>
          <cell r="AP3210">
            <v>4</v>
          </cell>
        </row>
        <row r="3211">
          <cell r="O3211" t="str">
            <v>INGRAM MICRO WORLDWIDE</v>
          </cell>
          <cell r="Q3211" t="str">
            <v>ADO3800CUBOX</v>
          </cell>
          <cell r="AD3211" t="str">
            <v>CMR</v>
          </cell>
          <cell r="AN3211">
            <v>0</v>
          </cell>
          <cell r="AP3211">
            <v>4</v>
          </cell>
        </row>
        <row r="3212">
          <cell r="O3212" t="str">
            <v>INGRAM MICRO WORLDWIDE</v>
          </cell>
          <cell r="Q3212" t="str">
            <v>ADO3800CUBOX</v>
          </cell>
          <cell r="AD3212" t="str">
            <v>CMR</v>
          </cell>
          <cell r="AN3212">
            <v>0</v>
          </cell>
          <cell r="AP3212">
            <v>4</v>
          </cell>
        </row>
        <row r="3213">
          <cell r="O3213" t="str">
            <v>INGRAM MICRO WORLDWIDE</v>
          </cell>
          <cell r="Q3213" t="str">
            <v>ADO3800CUBOX</v>
          </cell>
          <cell r="AD3213" t="str">
            <v>CMR</v>
          </cell>
          <cell r="AN3213">
            <v>0</v>
          </cell>
          <cell r="AP3213">
            <v>4</v>
          </cell>
        </row>
        <row r="3214">
          <cell r="O3214" t="str">
            <v>INGRAM MICRO WORLDWIDE</v>
          </cell>
          <cell r="Q3214" t="str">
            <v>ADO3800CUBOX</v>
          </cell>
          <cell r="AD3214" t="str">
            <v>CMR</v>
          </cell>
          <cell r="AN3214">
            <v>0</v>
          </cell>
          <cell r="AP3214">
            <v>4</v>
          </cell>
        </row>
        <row r="3215">
          <cell r="O3215" t="str">
            <v>INGRAM MICRO WORLDWIDE</v>
          </cell>
          <cell r="Q3215" t="str">
            <v>ADO3800CUBOX</v>
          </cell>
          <cell r="AD3215" t="str">
            <v>CMR</v>
          </cell>
          <cell r="AN3215">
            <v>0</v>
          </cell>
          <cell r="AP3215">
            <v>7</v>
          </cell>
        </row>
        <row r="3216">
          <cell r="O3216" t="str">
            <v>INGRAM MICRO WORLDWIDE</v>
          </cell>
          <cell r="Q3216" t="str">
            <v>ADO3800CUBOX</v>
          </cell>
          <cell r="AD3216" t="str">
            <v>CMR</v>
          </cell>
          <cell r="AN3216">
            <v>0</v>
          </cell>
          <cell r="AP3216">
            <v>7</v>
          </cell>
        </row>
        <row r="3217">
          <cell r="O3217" t="str">
            <v>INGRAM MICRO WORLDWIDE</v>
          </cell>
          <cell r="Q3217" t="str">
            <v>ADO3800CUBOX</v>
          </cell>
          <cell r="AD3217" t="str">
            <v>CMR</v>
          </cell>
          <cell r="AN3217">
            <v>0</v>
          </cell>
          <cell r="AP3217">
            <v>7</v>
          </cell>
        </row>
        <row r="3218">
          <cell r="O3218" t="str">
            <v>INGRAM MICRO WORLDWIDE</v>
          </cell>
          <cell r="Q3218" t="str">
            <v>ADO3800CUBOX</v>
          </cell>
          <cell r="AD3218" t="str">
            <v>CMR</v>
          </cell>
          <cell r="AN3218">
            <v>0</v>
          </cell>
          <cell r="AP3218">
            <v>7</v>
          </cell>
        </row>
        <row r="3219">
          <cell r="O3219" t="str">
            <v>INGRAM MICRO WORLDWIDE</v>
          </cell>
          <cell r="Q3219" t="str">
            <v>ADO3800CUBOX</v>
          </cell>
          <cell r="AD3219" t="str">
            <v>CMR</v>
          </cell>
          <cell r="AN3219">
            <v>0</v>
          </cell>
          <cell r="AP3219">
            <v>7</v>
          </cell>
        </row>
        <row r="3220">
          <cell r="O3220" t="str">
            <v>INGRAM MICRO WORLDWIDE</v>
          </cell>
          <cell r="Q3220" t="str">
            <v>ADO3800CUBOX</v>
          </cell>
          <cell r="AD3220" t="str">
            <v>CMR</v>
          </cell>
          <cell r="AN3220">
            <v>0</v>
          </cell>
          <cell r="AP3220">
            <v>7</v>
          </cell>
        </row>
        <row r="3221">
          <cell r="O3221" t="str">
            <v>INGRAM MICRO WORLDWIDE</v>
          </cell>
          <cell r="Q3221" t="str">
            <v>ADO3800CUBOX</v>
          </cell>
          <cell r="AD3221" t="str">
            <v>CMR</v>
          </cell>
          <cell r="AN3221">
            <v>0</v>
          </cell>
          <cell r="AP3221">
            <v>7</v>
          </cell>
        </row>
        <row r="3222">
          <cell r="O3222" t="str">
            <v>INGRAM MICRO WORLDWIDE</v>
          </cell>
          <cell r="Q3222" t="str">
            <v>ADO3800CUBOX</v>
          </cell>
          <cell r="AD3222" t="str">
            <v>CMR</v>
          </cell>
          <cell r="AN3222">
            <v>0</v>
          </cell>
          <cell r="AP3222">
            <v>7</v>
          </cell>
        </row>
        <row r="3223">
          <cell r="O3223" t="str">
            <v>INGRAM MICRO WORLDWIDE</v>
          </cell>
          <cell r="Q3223" t="str">
            <v>ADO3800CUBOX</v>
          </cell>
          <cell r="AD3223" t="str">
            <v>CMR</v>
          </cell>
          <cell r="AN3223">
            <v>0</v>
          </cell>
          <cell r="AP3223">
            <v>7</v>
          </cell>
        </row>
        <row r="3224">
          <cell r="O3224" t="str">
            <v>INGRAM MICRO WORLDWIDE</v>
          </cell>
          <cell r="Q3224" t="str">
            <v>ADO3800CUBOX</v>
          </cell>
          <cell r="AD3224" t="str">
            <v>CMR</v>
          </cell>
          <cell r="AN3224">
            <v>0</v>
          </cell>
          <cell r="AP3224">
            <v>7</v>
          </cell>
        </row>
        <row r="3225">
          <cell r="O3225" t="str">
            <v>INGRAM MICRO WORLDWIDE</v>
          </cell>
          <cell r="Q3225" t="str">
            <v>ADO3800CUBOX</v>
          </cell>
          <cell r="AD3225" t="str">
            <v>CMR</v>
          </cell>
          <cell r="AN3225">
            <v>0</v>
          </cell>
          <cell r="AP3225">
            <v>7</v>
          </cell>
        </row>
        <row r="3226">
          <cell r="O3226" t="str">
            <v>INGRAM MICRO WORLDWIDE</v>
          </cell>
          <cell r="Q3226" t="str">
            <v>ADO3800CUBOX</v>
          </cell>
          <cell r="AD3226" t="str">
            <v>CMR</v>
          </cell>
          <cell r="AN3226">
            <v>0</v>
          </cell>
          <cell r="AP3226">
            <v>7</v>
          </cell>
        </row>
        <row r="3227">
          <cell r="O3227" t="str">
            <v>INGRAM MICRO WORLDWIDE</v>
          </cell>
          <cell r="Q3227" t="str">
            <v>ADO3800CUBOX</v>
          </cell>
          <cell r="AD3227" t="str">
            <v>CMR</v>
          </cell>
          <cell r="AN3227">
            <v>0</v>
          </cell>
          <cell r="AP3227">
            <v>7</v>
          </cell>
        </row>
        <row r="3228">
          <cell r="O3228" t="str">
            <v>INGRAM MICRO WORLDWIDE</v>
          </cell>
          <cell r="Q3228" t="str">
            <v>ADO3800CUBOX</v>
          </cell>
          <cell r="AD3228" t="str">
            <v>CMR</v>
          </cell>
          <cell r="AN3228">
            <v>0</v>
          </cell>
          <cell r="AP3228">
            <v>7</v>
          </cell>
        </row>
        <row r="3229">
          <cell r="O3229" t="str">
            <v>INGRAM MICRO WORLDWIDE</v>
          </cell>
          <cell r="Q3229" t="str">
            <v>ADO3800CUBOX</v>
          </cell>
          <cell r="AD3229" t="str">
            <v>CMR</v>
          </cell>
          <cell r="AN3229">
            <v>0</v>
          </cell>
          <cell r="AP3229">
            <v>7</v>
          </cell>
        </row>
        <row r="3230">
          <cell r="O3230" t="str">
            <v>INGRAM MICRO WORLDWIDE</v>
          </cell>
          <cell r="Q3230" t="str">
            <v>ADO3800CUBOX</v>
          </cell>
          <cell r="AD3230" t="str">
            <v>CMR</v>
          </cell>
          <cell r="AN3230">
            <v>0</v>
          </cell>
          <cell r="AP3230">
            <v>7</v>
          </cell>
        </row>
        <row r="3231">
          <cell r="O3231" t="str">
            <v>INGRAM MICRO WORLDWIDE</v>
          </cell>
          <cell r="Q3231" t="str">
            <v>ADO3800CUBOX</v>
          </cell>
          <cell r="AD3231" t="str">
            <v>CMR</v>
          </cell>
          <cell r="AN3231">
            <v>0</v>
          </cell>
          <cell r="AP3231">
            <v>7</v>
          </cell>
        </row>
        <row r="3232">
          <cell r="O3232" t="str">
            <v>INGRAM MICRO WORLDWIDE</v>
          </cell>
          <cell r="Q3232" t="str">
            <v>ADO3800CUBOX</v>
          </cell>
          <cell r="AD3232" t="str">
            <v>CMR</v>
          </cell>
          <cell r="AN3232">
            <v>0</v>
          </cell>
          <cell r="AP3232">
            <v>7</v>
          </cell>
        </row>
        <row r="3233">
          <cell r="O3233" t="str">
            <v>INGRAM MICRO WORLDWIDE</v>
          </cell>
          <cell r="Q3233" t="str">
            <v>ADO3800CUBOX</v>
          </cell>
          <cell r="AD3233" t="str">
            <v>CMR</v>
          </cell>
          <cell r="AN3233">
            <v>0</v>
          </cell>
          <cell r="AP3233">
            <v>7</v>
          </cell>
        </row>
        <row r="3234">
          <cell r="O3234" t="str">
            <v>INGRAM MICRO WORLDWIDE</v>
          </cell>
          <cell r="Q3234" t="str">
            <v>ADO3800CUBOX</v>
          </cell>
          <cell r="AD3234" t="str">
            <v>CMR</v>
          </cell>
          <cell r="AN3234">
            <v>0</v>
          </cell>
          <cell r="AP3234">
            <v>7</v>
          </cell>
        </row>
        <row r="3235">
          <cell r="O3235" t="str">
            <v>INGRAM MICRO WORLDWIDE</v>
          </cell>
          <cell r="Q3235" t="str">
            <v>ADO3800CUBOX</v>
          </cell>
          <cell r="AD3235" t="str">
            <v>CMR</v>
          </cell>
          <cell r="AN3235">
            <v>0</v>
          </cell>
          <cell r="AP3235">
            <v>7</v>
          </cell>
        </row>
        <row r="3236">
          <cell r="O3236" t="str">
            <v>INGRAM MICRO WORLDWIDE</v>
          </cell>
          <cell r="Q3236" t="str">
            <v>ADO3800CUBOX</v>
          </cell>
          <cell r="AD3236" t="str">
            <v>CMR</v>
          </cell>
          <cell r="AN3236">
            <v>0</v>
          </cell>
          <cell r="AP3236">
            <v>7</v>
          </cell>
        </row>
        <row r="3237">
          <cell r="O3237" t="str">
            <v>INGRAM MICRO WORLDWIDE</v>
          </cell>
          <cell r="Q3237" t="str">
            <v>ADO3800CUBOX</v>
          </cell>
          <cell r="AD3237" t="str">
            <v>CMR</v>
          </cell>
          <cell r="AN3237">
            <v>0</v>
          </cell>
          <cell r="AP3237">
            <v>7</v>
          </cell>
        </row>
        <row r="3238">
          <cell r="O3238" t="str">
            <v>INGRAM MICRO WORLDWIDE</v>
          </cell>
          <cell r="Q3238" t="str">
            <v>ADO3800CUBOX</v>
          </cell>
          <cell r="AD3238" t="str">
            <v>CMR</v>
          </cell>
          <cell r="AN3238">
            <v>0</v>
          </cell>
          <cell r="AP3238">
            <v>7</v>
          </cell>
        </row>
        <row r="3239">
          <cell r="O3239" t="str">
            <v>INGRAM MICRO WORLDWIDE</v>
          </cell>
          <cell r="Q3239" t="str">
            <v>ADO3800CUBOX</v>
          </cell>
          <cell r="AD3239" t="str">
            <v>CMR</v>
          </cell>
          <cell r="AN3239">
            <v>0</v>
          </cell>
          <cell r="AP3239">
            <v>7</v>
          </cell>
        </row>
        <row r="3240">
          <cell r="O3240" t="str">
            <v>INGRAM MICRO WORLDWIDE</v>
          </cell>
          <cell r="Q3240" t="str">
            <v>ADO3800CUBOX</v>
          </cell>
          <cell r="AD3240" t="str">
            <v>CMR</v>
          </cell>
          <cell r="AN3240">
            <v>0</v>
          </cell>
          <cell r="AP3240">
            <v>7</v>
          </cell>
        </row>
        <row r="3241">
          <cell r="O3241" t="str">
            <v>INGRAM MICRO WORLDWIDE</v>
          </cell>
          <cell r="Q3241" t="str">
            <v>ADO3800CUBOX</v>
          </cell>
          <cell r="AD3241" t="str">
            <v>CMR</v>
          </cell>
          <cell r="AN3241">
            <v>0</v>
          </cell>
          <cell r="AP3241">
            <v>7</v>
          </cell>
        </row>
        <row r="3242">
          <cell r="O3242" t="str">
            <v>INGRAM MICRO WORLDWIDE</v>
          </cell>
          <cell r="Q3242" t="str">
            <v>ADO3800CUBOX</v>
          </cell>
          <cell r="AD3242" t="str">
            <v>CMR</v>
          </cell>
          <cell r="AN3242">
            <v>0</v>
          </cell>
          <cell r="AP3242">
            <v>7</v>
          </cell>
        </row>
        <row r="3243">
          <cell r="O3243" t="str">
            <v>INGRAM MICRO WORLDWIDE</v>
          </cell>
          <cell r="Q3243" t="str">
            <v>ADO3800CUBOX</v>
          </cell>
          <cell r="AD3243" t="str">
            <v>CMR</v>
          </cell>
          <cell r="AN3243">
            <v>0</v>
          </cell>
          <cell r="AP3243">
            <v>7</v>
          </cell>
        </row>
        <row r="3244">
          <cell r="O3244" t="str">
            <v>INGRAM MICRO WORLDWIDE</v>
          </cell>
          <cell r="Q3244" t="str">
            <v>ADO3800CUBOX</v>
          </cell>
          <cell r="AD3244" t="str">
            <v>CMR</v>
          </cell>
          <cell r="AN3244">
            <v>0</v>
          </cell>
          <cell r="AP3244">
            <v>7</v>
          </cell>
        </row>
        <row r="3245">
          <cell r="O3245" t="str">
            <v>INGRAM MICRO WORLDWIDE</v>
          </cell>
          <cell r="Q3245" t="str">
            <v>ADO3800CUBOX</v>
          </cell>
          <cell r="AD3245" t="str">
            <v>CMR</v>
          </cell>
          <cell r="AN3245">
            <v>0</v>
          </cell>
          <cell r="AP3245">
            <v>7</v>
          </cell>
        </row>
        <row r="3246">
          <cell r="O3246" t="str">
            <v>INGRAM MICRO WORLDWIDE</v>
          </cell>
          <cell r="Q3246" t="str">
            <v>ADO4400DDBOX</v>
          </cell>
          <cell r="AD3246" t="str">
            <v>CR</v>
          </cell>
          <cell r="AN3246">
            <v>0</v>
          </cell>
          <cell r="AP3246">
            <v>5</v>
          </cell>
        </row>
        <row r="3247">
          <cell r="O3247" t="str">
            <v>INGRAM MICRO WORLDWIDE</v>
          </cell>
          <cell r="Q3247" t="str">
            <v>ADO4400DDBOX</v>
          </cell>
          <cell r="AD3247" t="str">
            <v>CMR</v>
          </cell>
          <cell r="AN3247">
            <v>0</v>
          </cell>
          <cell r="AP3247">
            <v>5</v>
          </cell>
        </row>
        <row r="3248">
          <cell r="O3248" t="str">
            <v>INGRAM MICRO WORLDWIDE</v>
          </cell>
          <cell r="Q3248" t="str">
            <v>ADO4400DDBOX</v>
          </cell>
          <cell r="AD3248" t="str">
            <v>CMR</v>
          </cell>
          <cell r="AN3248">
            <v>0</v>
          </cell>
          <cell r="AP3248">
            <v>5</v>
          </cell>
        </row>
        <row r="3249">
          <cell r="O3249" t="str">
            <v>INGRAM MICRO WORLDWIDE</v>
          </cell>
          <cell r="Q3249" t="str">
            <v>ADO4000IAA5DD</v>
          </cell>
          <cell r="AD3249" t="str">
            <v>ZOR</v>
          </cell>
          <cell r="AN3249">
            <v>1</v>
          </cell>
          <cell r="AP3249">
            <v>66</v>
          </cell>
        </row>
        <row r="3250">
          <cell r="O3250" t="str">
            <v>INGRAM MICRO WORLDWIDE</v>
          </cell>
          <cell r="Q3250" t="str">
            <v>ADO3600DDBOX</v>
          </cell>
          <cell r="AD3250" t="str">
            <v>CMR</v>
          </cell>
          <cell r="AN3250">
            <v>0</v>
          </cell>
          <cell r="AP3250">
            <v>9</v>
          </cell>
        </row>
        <row r="3251">
          <cell r="O3251" t="str">
            <v>INGRAM MICRO WORLDWIDE</v>
          </cell>
          <cell r="Q3251" t="str">
            <v>ADO4000DDBOX</v>
          </cell>
          <cell r="AD3251" t="str">
            <v>CMR</v>
          </cell>
          <cell r="AN3251">
            <v>0</v>
          </cell>
          <cell r="AP3251">
            <v>5</v>
          </cell>
        </row>
        <row r="3252">
          <cell r="O3252" t="str">
            <v>INGRAM MICRO WORLDWIDE</v>
          </cell>
          <cell r="Q3252" t="str">
            <v>ADO4200DOBOX</v>
          </cell>
          <cell r="AD3252" t="str">
            <v>ZOR</v>
          </cell>
          <cell r="AN3252">
            <v>10</v>
          </cell>
          <cell r="AP3252">
            <v>74</v>
          </cell>
        </row>
        <row r="3253">
          <cell r="O3253" t="str">
            <v>SUPERCOM</v>
          </cell>
          <cell r="Q3253" t="str">
            <v>ADO4200CUBOX</v>
          </cell>
          <cell r="AD3253" t="str">
            <v>ZDCR</v>
          </cell>
          <cell r="AN3253">
            <v>0</v>
          </cell>
          <cell r="AP3253">
            <v>791.58</v>
          </cell>
        </row>
        <row r="3254">
          <cell r="O3254" t="str">
            <v>SUPERCOM</v>
          </cell>
          <cell r="Q3254" t="str">
            <v>ADO4800DDBOX</v>
          </cell>
          <cell r="AD3254" t="str">
            <v>ZDCR</v>
          </cell>
          <cell r="AN3254">
            <v>0</v>
          </cell>
          <cell r="AP3254">
            <v>609.87</v>
          </cell>
        </row>
        <row r="3255">
          <cell r="O3255" t="str">
            <v>SUPERCOM</v>
          </cell>
          <cell r="Q3255" t="str">
            <v>ADO4400DDBOX</v>
          </cell>
          <cell r="AD3255" t="str">
            <v>ZDCR</v>
          </cell>
          <cell r="AN3255">
            <v>0</v>
          </cell>
          <cell r="AP3255">
            <v>164.1</v>
          </cell>
        </row>
        <row r="3256">
          <cell r="O3256" t="str">
            <v>SUPERCOM</v>
          </cell>
          <cell r="Q3256" t="str">
            <v>SDA3400CWBOX</v>
          </cell>
          <cell r="AD3256" t="str">
            <v>ZOR</v>
          </cell>
          <cell r="AN3256">
            <v>200</v>
          </cell>
          <cell r="AP3256">
            <v>35</v>
          </cell>
        </row>
        <row r="3257">
          <cell r="O3257" t="str">
            <v>SUPERCOM</v>
          </cell>
          <cell r="Q3257" t="str">
            <v>SDA3400CWBOX</v>
          </cell>
          <cell r="AD3257" t="str">
            <v>ZOR</v>
          </cell>
          <cell r="AN3257">
            <v>190</v>
          </cell>
          <cell r="AP3257">
            <v>35</v>
          </cell>
        </row>
        <row r="3258">
          <cell r="O3258" t="str">
            <v>SUPERCOM</v>
          </cell>
          <cell r="Q3258" t="str">
            <v>SDA3400CWBOX</v>
          </cell>
          <cell r="AD3258" t="str">
            <v>ZOR</v>
          </cell>
          <cell r="AN3258">
            <v>10</v>
          </cell>
          <cell r="AP3258">
            <v>35</v>
          </cell>
        </row>
        <row r="3259">
          <cell r="O3259" t="str">
            <v>SUPERCOM</v>
          </cell>
          <cell r="Q3259" t="str">
            <v>SDA3400CWBOX</v>
          </cell>
          <cell r="AD3259" t="str">
            <v>ZOR</v>
          </cell>
          <cell r="AN3259">
            <v>190</v>
          </cell>
          <cell r="AP3259">
            <v>35</v>
          </cell>
        </row>
        <row r="3260">
          <cell r="O3260" t="str">
            <v>SUPERCOM</v>
          </cell>
          <cell r="Q3260" t="str">
            <v>SDA3400CWBOX</v>
          </cell>
          <cell r="AD3260" t="str">
            <v>ZOR</v>
          </cell>
          <cell r="AN3260">
            <v>210</v>
          </cell>
          <cell r="AP3260">
            <v>35</v>
          </cell>
        </row>
        <row r="3261">
          <cell r="O3261" t="str">
            <v>SUPERCOM</v>
          </cell>
          <cell r="Q3261" t="str">
            <v>SDA3400CWBOX</v>
          </cell>
          <cell r="AD3261" t="str">
            <v>ZDCR</v>
          </cell>
          <cell r="AN3261">
            <v>0</v>
          </cell>
          <cell r="AP3261">
            <v>226.14</v>
          </cell>
        </row>
        <row r="3262">
          <cell r="O3262" t="str">
            <v>SUPERCOM</v>
          </cell>
          <cell r="Q3262" t="str">
            <v>ADA3800CWBOX</v>
          </cell>
          <cell r="AD3262" t="str">
            <v>ZOR</v>
          </cell>
          <cell r="AN3262">
            <v>300</v>
          </cell>
          <cell r="AP3262">
            <v>47</v>
          </cell>
        </row>
        <row r="3263">
          <cell r="O3263" t="str">
            <v>SUPERCOM</v>
          </cell>
          <cell r="Q3263" t="str">
            <v>ADO5000DDBOX</v>
          </cell>
          <cell r="AD3263" t="str">
            <v>RE</v>
          </cell>
          <cell r="AN3263">
            <v>-1</v>
          </cell>
          <cell r="AP3263">
            <v>109</v>
          </cell>
        </row>
        <row r="3264">
          <cell r="O3264" t="str">
            <v>SUPERCOM</v>
          </cell>
          <cell r="Q3264" t="str">
            <v>ADO5000DDBOX</v>
          </cell>
          <cell r="AD3264" t="str">
            <v>ZDCR</v>
          </cell>
          <cell r="AN3264">
            <v>0</v>
          </cell>
          <cell r="AP3264">
            <v>349.47</v>
          </cell>
        </row>
        <row r="3265">
          <cell r="O3265" t="str">
            <v>SUPERCOM</v>
          </cell>
          <cell r="Q3265" t="str">
            <v>ADO4400DOBOX</v>
          </cell>
          <cell r="AD3265" t="str">
            <v>ZOR</v>
          </cell>
          <cell r="AN3265">
            <v>200</v>
          </cell>
          <cell r="AP3265">
            <v>84</v>
          </cell>
        </row>
        <row r="3266">
          <cell r="O3266" t="str">
            <v>SUPERCOM</v>
          </cell>
          <cell r="Q3266" t="str">
            <v>ADO4400DOBOX</v>
          </cell>
          <cell r="AD3266" t="str">
            <v>ZOR</v>
          </cell>
          <cell r="AN3266">
            <v>200</v>
          </cell>
          <cell r="AP3266">
            <v>84</v>
          </cell>
        </row>
        <row r="3267">
          <cell r="O3267" t="str">
            <v>SUPERCOM</v>
          </cell>
          <cell r="Q3267" t="str">
            <v>ADO4400DOBOX</v>
          </cell>
          <cell r="AD3267" t="str">
            <v>ZOR</v>
          </cell>
          <cell r="AN3267">
            <v>300</v>
          </cell>
          <cell r="AP3267">
            <v>84</v>
          </cell>
        </row>
        <row r="3268">
          <cell r="O3268" t="str">
            <v>SUPERCOM</v>
          </cell>
          <cell r="Q3268" t="str">
            <v>ADO4400DOBOX</v>
          </cell>
          <cell r="AD3268" t="str">
            <v>ZOR</v>
          </cell>
          <cell r="AN3268">
            <v>300</v>
          </cell>
          <cell r="AP3268">
            <v>84</v>
          </cell>
        </row>
        <row r="3269">
          <cell r="O3269" t="str">
            <v>SUPERCOM</v>
          </cell>
          <cell r="Q3269" t="str">
            <v>ADO4800DOBOX</v>
          </cell>
          <cell r="AD3269" t="str">
            <v>ZOR</v>
          </cell>
          <cell r="AN3269">
            <v>200</v>
          </cell>
          <cell r="AP3269">
            <v>99</v>
          </cell>
        </row>
        <row r="3270">
          <cell r="O3270" t="str">
            <v>SUPERCOM</v>
          </cell>
          <cell r="Q3270" t="str">
            <v>ADO4800DOBOX</v>
          </cell>
          <cell r="AD3270" t="str">
            <v>ZOR</v>
          </cell>
          <cell r="AN3270">
            <v>200</v>
          </cell>
          <cell r="AP3270">
            <v>99</v>
          </cell>
        </row>
        <row r="3271">
          <cell r="O3271" t="str">
            <v>SUPERCOM</v>
          </cell>
          <cell r="Q3271" t="str">
            <v>ADO4800DOBOX</v>
          </cell>
          <cell r="AD3271" t="str">
            <v>ZOR</v>
          </cell>
          <cell r="AN3271">
            <v>200</v>
          </cell>
          <cell r="AP3271">
            <v>99</v>
          </cell>
        </row>
        <row r="3272">
          <cell r="O3272" t="str">
            <v>SUPERCOM</v>
          </cell>
          <cell r="Q3272" t="str">
            <v>ADO4800DOBOX</v>
          </cell>
          <cell r="AD3272" t="str">
            <v>ZOR</v>
          </cell>
          <cell r="AN3272">
            <v>200</v>
          </cell>
          <cell r="AP3272">
            <v>99</v>
          </cell>
        </row>
        <row r="3273">
          <cell r="O3273" t="str">
            <v>SUPERCOM</v>
          </cell>
          <cell r="Q3273" t="str">
            <v>ADO5000DOBOX</v>
          </cell>
          <cell r="AD3273" t="str">
            <v>ZOR</v>
          </cell>
          <cell r="AN3273">
            <v>200</v>
          </cell>
          <cell r="AP3273">
            <v>109</v>
          </cell>
        </row>
        <row r="3274">
          <cell r="O3274" t="str">
            <v>SUPERCOM</v>
          </cell>
          <cell r="Q3274" t="str">
            <v>ADO5000DOBOX</v>
          </cell>
          <cell r="AD3274" t="str">
            <v>ZOR</v>
          </cell>
          <cell r="AN3274">
            <v>300</v>
          </cell>
          <cell r="AP3274">
            <v>109</v>
          </cell>
        </row>
        <row r="3275">
          <cell r="O3275" t="str">
            <v>SUPERCOM</v>
          </cell>
          <cell r="Q3275" t="str">
            <v>ADO5200DOBOX</v>
          </cell>
          <cell r="AD3275" t="str">
            <v>ZOR</v>
          </cell>
          <cell r="AN3275">
            <v>200</v>
          </cell>
          <cell r="AP3275">
            <v>119</v>
          </cell>
        </row>
        <row r="3276">
          <cell r="O3276" t="str">
            <v>SUPERCOM</v>
          </cell>
          <cell r="Q3276" t="str">
            <v>ADO5200DOBOX</v>
          </cell>
          <cell r="AD3276" t="str">
            <v>ZOR</v>
          </cell>
          <cell r="AN3276">
            <v>200</v>
          </cell>
          <cell r="AP3276">
            <v>119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pivot"/>
      <sheetName val="data"/>
      <sheetName val="EMEA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/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4 conv cost reallocate"/>
      <sheetName val="OCT 13  Conv Cost reallocate"/>
      <sheetName val="OCT 64 PRS ADJUSTMENT"/>
      <sheetName val="OCT 8 TP FROM ATI(L) SEPT"/>
      <sheetName val="OCT 25 CLAIM ON PRICE ADJ"/>
      <sheetName val="OCT 63 MDR21 TO RM"/>
      <sheetName val="OCT 37 ASIC WIP WD"/>
      <sheetName val="OCT 36 SEP'S WOFF WD"/>
      <sheetName val="OCT 6 SALES RET FM SYSTEM"/>
      <sheetName val="OCT 34 PACKING ORDER RECLASS"/>
      <sheetName val="OCT 35 SALES ACCRUAL WD"/>
      <sheetName val="OCT 39 HUB ENDING WD"/>
      <sheetName val="OCT 62 INVTRY TO MRB"/>
      <sheetName val="OCT 61 INVTRY RECLAIM"/>
      <sheetName val="OCT 37 WIP WD"/>
      <sheetName val="OCT 64 invtry resrve"/>
      <sheetName val="OCT 4 accural adj"/>
      <sheetName val="OCT 60 Invty In Transit"/>
      <sheetName val="OCT 33 mrf"/>
      <sheetName val="OCT 64 invty reconciliation"/>
      <sheetName val="OCT 6 PURCHASE FM INC"/>
      <sheetName val="OCT 7 PURCHASE FM ATI(L)"/>
      <sheetName val="OCT 21 PRICE PROTECTION"/>
      <sheetName val="OCT 12 UNPLAN ADJ"/>
      <sheetName val="OCT 28 interco sales to  (L)"/>
      <sheetName val="OCT 26 sales to barbados"/>
      <sheetName val="OCT 27 SALES TO INC"/>
      <sheetName val="OCT 1 MRP PUR"/>
      <sheetName val="OCT 2 PUR ACC (2)"/>
      <sheetName val="OCT 3 PRS ADJ ON PPV"/>
      <sheetName val="OCT 5 PPV RECLASS"/>
      <sheetName val="Oct 11 conv cost (BOARDS)"/>
      <sheetName val="Oct 10 conv cost (ASIC)"/>
      <sheetName val="OCT 20  cogs-adj"/>
      <sheetName val="Oct 31 IIT revaluation"/>
      <sheetName val="OCT 41 Freight &amp; Duty"/>
      <sheetName val="OCT 32 PACKING ORDER"/>
      <sheetName val="COGS RECLASS "/>
      <sheetName val="jnl-ckl"/>
      <sheetName val="O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1">
            <v>36069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antData"/>
      <sheetName val="Summary"/>
      <sheetName val="Sheet1"/>
      <sheetName val="Sheet3"/>
    </sheetNames>
    <sheetDataSet>
      <sheetData sheetId="0">
        <row r="17">
          <cell r="A17" t="str">
            <v>ROY NET SHIPMENT SUMM - UNIT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731-Closed"/>
      <sheetName val="210741-Closed"/>
      <sheetName val="Report "/>
      <sheetName val="100738-3106702"/>
      <sheetName val="100619-3106701"/>
      <sheetName val="210711-Closed"/>
      <sheetName val="210712"/>
      <sheetName val="210714-1006700"/>
      <sheetName val="230733-1006701 closed"/>
      <sheetName val="Qualcomm"/>
      <sheetName val="C1 &amp; Nintendo"/>
      <sheetName val="Consolidation-Nokia"/>
      <sheetName val="50104000 - 1000, 5500"/>
      <sheetName val="ITD Consolidation "/>
      <sheetName val="ATI Finland"/>
      <sheetName val="C1&amp; Nintendo"/>
      <sheetName val="Consolidation-Group"/>
      <sheetName val="Consolidation-2 offices"/>
      <sheetName val="Control Check"/>
      <sheetName val="New GL"/>
      <sheetName val="1. Deferred Expenses, Realloc "/>
      <sheetName val="2. Recog Sales Rev - DEV"/>
      <sheetName val="3. Recog COGS - DEV "/>
      <sheetName val="4. - YAMATO"/>
      <sheetName val="C150067 - cc310, 351"/>
      <sheetName val="Amort Schedule"/>
      <sheetName val="ITD Consolidation"/>
      <sheetName val=" Deferred Expenses, Reall- 1000"/>
      <sheetName val="2. Recog Sales Rev - 1000"/>
      <sheetName val="3. Recog COGS - 1000"/>
      <sheetName val="Nokia - Profit Share Analys"/>
      <sheetName val="CC 2107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d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ec RSA JE"/>
      <sheetName val="Nov RSA JE"/>
      <sheetName val="Oct RSA JE"/>
      <sheetName val="Cost Center Rollup"/>
      <sheetName val="193510 GL"/>
      <sheetName val="193500 GL"/>
      <sheetName val="193520 GL"/>
      <sheetName val="rsa"/>
      <sheetName val="rsa gl "/>
      <sheetName val="C045501"/>
      <sheetName val="GLC0455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"/>
      <sheetName val="JE Template"/>
      <sheetName val="HP-June'Summary"/>
      <sheetName val="June'Data"/>
      <sheetName val="Sheet1"/>
      <sheetName val="All_Others-June'Summary"/>
      <sheetName val="HP TA"/>
      <sheetName val="HP NRE"/>
      <sheetName val="Exclusions - by Doc Type"/>
      <sheetName val="MNC% approval"/>
      <sheetName val="Exclu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3">
          <cell r="G53">
            <v>1010071.38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Sales doc types to exclude:</v>
          </cell>
        </row>
        <row r="2">
          <cell r="A2" t="str">
            <v>b4</v>
          </cell>
        </row>
        <row r="3">
          <cell r="A3" t="str">
            <v>rv</v>
          </cell>
        </row>
        <row r="4">
          <cell r="A4" t="str">
            <v>zre</v>
          </cell>
        </row>
        <row r="5">
          <cell r="A5" t="str">
            <v>zror</v>
          </cell>
        </row>
        <row r="6">
          <cell r="A6" t="str">
            <v>zrpl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D Rec Rev Summary (A1a)"/>
      <sheetName val="QTQ Revenue Summary (A1b)"/>
      <sheetName val="AMD South Revenue Summary (A1)"/>
      <sheetName val="Net Billings (A2)"/>
      <sheetName val="Walkdown"/>
      <sheetName val="SAP Tie to WD"/>
      <sheetName val="Bal Sheet Screens"/>
      <sheetName val="Mar C020200"/>
      <sheetName val="Released CMRs this month"/>
      <sheetName val="S-O-1 Adjusts by Account"/>
      <sheetName val="S-O-2 Mar07 HP TA "/>
      <sheetName val="S-O-3 Dell Back end TA"/>
      <sheetName val="S-O-4 AMD South Return Res"/>
      <sheetName val="S-O-5 MPU-Chip monthly Returns"/>
      <sheetName val="S-O-6 Price Break Reserve"/>
      <sheetName val="S-O-7 ECSD D-Term"/>
      <sheetName val="S-AMD Summary (D1)"/>
      <sheetName val="S-MPU Summary (D2)"/>
      <sheetName val="S-PPD Summary (D3)"/>
      <sheetName val="S-ECSD Summary (D4)"/>
      <sheetName val="S-Disti COGS Analysis (D5)"/>
      <sheetName val="MPU-Chip-ECSD Trend"/>
      <sheetName val="MPU Trend"/>
      <sheetName val="ECSD Trend"/>
      <sheetName val="Q107 QTD_Revenue Reconciliation"/>
      <sheetName val="March_Revenue Reconciliation"/>
      <sheetName val="Feb_Revenue Reconciliation"/>
      <sheetName val="Jan_Revenue Reconciliation"/>
      <sheetName val="March SAP by P Ctr"/>
      <sheetName val="Feb SAP by P Ctr"/>
      <sheetName val="Jan SAP by P Ctr"/>
      <sheetName val="EDG Looku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41">
          <cell r="E441">
            <v>16320705.4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ssets"/>
      <sheetName val="EVSND Depreciation"/>
      <sheetName val="Reference Table"/>
      <sheetName val="Control"/>
      <sheetName val="Variables"/>
      <sheetName val="22512000"/>
      <sheetName val="2001 Budget MSO"/>
      <sheetName val="1. Prepaid Expenses"/>
      <sheetName val="Ref"/>
      <sheetName val="SCH4"/>
    </sheetNames>
    <sheetDataSet>
      <sheetData sheetId="0"/>
      <sheetData sheetId="1"/>
      <sheetData sheetId="2">
        <row r="13">
          <cell r="A13" t="str">
            <v>Cubicles, Panel, Worksurface (including installation)</v>
          </cell>
        </row>
        <row r="14">
          <cell r="A14" t="str">
            <v>Meeting Room Furniture (Table &amp; Chair...)</v>
          </cell>
        </row>
        <row r="15">
          <cell r="A15" t="str">
            <v>Office Equipment (Cabinets, Photocopier, Fax, TV/VCR, Lite Pros…)</v>
          </cell>
        </row>
        <row r="16">
          <cell r="A16" t="str">
            <v>Kitchen Equipment (Microwaves &amp; Refrigerator...)</v>
          </cell>
        </row>
        <row r="17">
          <cell r="A17" t="str">
            <v>Furniture &amp; Fixture - All Other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ust#"/>
      <sheetName val="Rebate"/>
      <sheetName val="oem price search"/>
      <sheetName val="oem sales"/>
      <sheetName val="Acer"/>
      <sheetName val="Apple (2)"/>
      <sheetName val="Dell (2)"/>
      <sheetName val="FSC"/>
      <sheetName val="Fujitsu"/>
      <sheetName val="Gateway"/>
      <sheetName val="HP-CPC"/>
      <sheetName val="HP-GPS"/>
      <sheetName val="IBM"/>
      <sheetName val="Medion"/>
      <sheetName val="NEC CI"/>
      <sheetName val="china OEM"/>
      <sheetName val="RN50"/>
      <sheetName val="RAGE XL pricing "/>
      <sheetName val="RAGE XL BIN  (2)"/>
      <sheetName val="Radeon 7000"/>
      <sheetName val="7000-M, 16M"/>
      <sheetName val="7000-M, 8M"/>
      <sheetName val="Xpert 98 board"/>
      <sheetName val="R7000 64MB board"/>
      <sheetName val="Apple"/>
      <sheetName val="Dell"/>
      <sheetName val="Released CMRs this month"/>
    </sheetNames>
    <sheetDataSet>
      <sheetData sheetId="0"/>
      <sheetData sheetId="1">
        <row r="7">
          <cell r="A7" t="str">
            <v>100-CK1203</v>
          </cell>
          <cell r="B7" t="str">
            <v>R430PRO 12P PCP/FSC</v>
          </cell>
          <cell r="D7">
            <v>70</v>
          </cell>
          <cell r="E7">
            <v>0</v>
          </cell>
        </row>
        <row r="8">
          <cell r="A8" t="str">
            <v>100-CK0536</v>
          </cell>
          <cell r="B8" t="str">
            <v>RV360 A13 FAB 6 ASUSTEK</v>
          </cell>
          <cell r="C8">
            <v>25.4</v>
          </cell>
          <cell r="D8">
            <v>42.3</v>
          </cell>
          <cell r="E8">
            <v>0</v>
          </cell>
        </row>
        <row r="9">
          <cell r="A9" t="str">
            <v>100-CK0584</v>
          </cell>
          <cell r="B9" t="str">
            <v>RADEON 9600XT FAB 6 A13 ASUS/SONY</v>
          </cell>
          <cell r="C9">
            <v>25.4</v>
          </cell>
          <cell r="D9">
            <v>42.3</v>
          </cell>
          <cell r="E9">
            <v>0</v>
          </cell>
        </row>
        <row r="10">
          <cell r="A10" t="str">
            <v>100-CK1191</v>
          </cell>
          <cell r="B10" t="str">
            <v>RADEON X600 PRO A23 ASUS/HP-CPC</v>
          </cell>
          <cell r="C10">
            <v>16.95</v>
          </cell>
          <cell r="D10">
            <v>26.95</v>
          </cell>
          <cell r="E10">
            <v>0</v>
          </cell>
        </row>
        <row r="11">
          <cell r="A11" t="str">
            <v>100-CK1482</v>
          </cell>
          <cell r="B11" t="str">
            <v>RADEON 7000M A12 WISTRON/HP</v>
          </cell>
          <cell r="C11">
            <v>18.8</v>
          </cell>
          <cell r="D11">
            <v>21</v>
          </cell>
          <cell r="E11">
            <v>0</v>
          </cell>
        </row>
        <row r="12">
          <cell r="A12" t="str">
            <v>100-CK0988</v>
          </cell>
          <cell r="B12" t="str">
            <v>RADEON X600PRO-E PCP/ACER</v>
          </cell>
          <cell r="C12">
            <v>26.95</v>
          </cell>
          <cell r="D12">
            <v>19.95</v>
          </cell>
          <cell r="E12">
            <v>1</v>
          </cell>
        </row>
        <row r="13">
          <cell r="A13" t="str">
            <v>100-CK0755</v>
          </cell>
          <cell r="B13" t="str">
            <v>RADEON 7000-M SSMC A12 MSI/NEC JP</v>
          </cell>
          <cell r="C13">
            <v>19.25</v>
          </cell>
          <cell r="D13">
            <v>21</v>
          </cell>
          <cell r="E13">
            <v>0</v>
          </cell>
        </row>
        <row r="14">
          <cell r="A14" t="str">
            <v>100-CK0327</v>
          </cell>
          <cell r="B14" t="str">
            <v>RADEON 7000 A12 SSMC CHINA OEM</v>
          </cell>
          <cell r="C14">
            <v>8.5</v>
          </cell>
          <cell r="D14" t="str">
            <v>???????</v>
          </cell>
        </row>
        <row r="15">
          <cell r="A15" t="str">
            <v>100-CK1189</v>
          </cell>
          <cell r="B15" t="str">
            <v>RADEON X600 PR0 A12B LENOVO</v>
          </cell>
          <cell r="C15">
            <v>19</v>
          </cell>
          <cell r="D15">
            <v>19</v>
          </cell>
        </row>
        <row r="16">
          <cell r="A16" t="str">
            <v>100-CK0607</v>
          </cell>
          <cell r="B16" t="str">
            <v>RADEON 9600XT A13 GBT/IBM</v>
          </cell>
          <cell r="C16">
            <v>53</v>
          </cell>
        </row>
        <row r="17">
          <cell r="A17" t="str">
            <v>100-CK1252</v>
          </cell>
          <cell r="B17" t="str">
            <v>RADEON X600 PRO-E A12B PCP/CHINA OEM</v>
          </cell>
          <cell r="C17">
            <v>23</v>
          </cell>
          <cell r="D17">
            <v>24</v>
          </cell>
          <cell r="E17">
            <v>0</v>
          </cell>
        </row>
        <row r="18">
          <cell r="A18" t="str">
            <v>100-CK0953</v>
          </cell>
          <cell r="B18" t="str">
            <v>RADEON X600PRO A22 CHINA OEM</v>
          </cell>
          <cell r="C18">
            <v>23</v>
          </cell>
          <cell r="D18">
            <v>24</v>
          </cell>
          <cell r="E18">
            <v>0</v>
          </cell>
        </row>
        <row r="19">
          <cell r="A19" t="str">
            <v>100-CK0819</v>
          </cell>
          <cell r="B19" t="str">
            <v>RV370LE A15 ASUS/HP CPC</v>
          </cell>
          <cell r="C19">
            <v>16.45</v>
          </cell>
          <cell r="D19">
            <v>16.95</v>
          </cell>
          <cell r="E19">
            <v>0</v>
          </cell>
        </row>
        <row r="20">
          <cell r="A20" t="str">
            <v>100-CK0965</v>
          </cell>
          <cell r="B20" t="str">
            <v>RV370SE A12B ASUS/HP-CPC</v>
          </cell>
          <cell r="C20">
            <v>14.75</v>
          </cell>
          <cell r="D20">
            <v>15</v>
          </cell>
          <cell r="E20">
            <v>0</v>
          </cell>
        </row>
        <row r="21">
          <cell r="A21" t="str">
            <v>100-CK1446</v>
          </cell>
          <cell r="B21" t="str">
            <v>RV370 SE A12B F14 ASUS/HP-CPC</v>
          </cell>
          <cell r="C21">
            <v>14.98</v>
          </cell>
          <cell r="D21">
            <v>15</v>
          </cell>
          <cell r="E21">
            <v>0</v>
          </cell>
        </row>
        <row r="22">
          <cell r="A22" t="str">
            <v>100-CK1238</v>
          </cell>
          <cell r="B22" t="str">
            <v>RADEON X700SE 4P A12 F12 GBT/NEC CI</v>
          </cell>
          <cell r="C22">
            <v>49</v>
          </cell>
          <cell r="D22">
            <v>32</v>
          </cell>
          <cell r="E22">
            <v>1</v>
          </cell>
        </row>
        <row r="23">
          <cell r="A23" t="str">
            <v>100-CK0643</v>
          </cell>
          <cell r="B23" t="str">
            <v>RADEON 9600 FAB 12 A13 CHINA OEM</v>
          </cell>
          <cell r="C23">
            <v>29</v>
          </cell>
          <cell r="D23" t="str">
            <v>???????</v>
          </cell>
        </row>
        <row r="24">
          <cell r="A24" t="str">
            <v>100-CK0827</v>
          </cell>
          <cell r="B24" t="str">
            <v>RV370SE A12 SAPPHIRE/ACER</v>
          </cell>
          <cell r="C24">
            <v>23</v>
          </cell>
          <cell r="D24">
            <v>15.25</v>
          </cell>
          <cell r="E24">
            <v>1</v>
          </cell>
        </row>
        <row r="25">
          <cell r="A25" t="str">
            <v>100-CK0931</v>
          </cell>
          <cell r="B25" t="str">
            <v>RADEON X300SE A12A  GBT/ACER</v>
          </cell>
          <cell r="C25">
            <v>23</v>
          </cell>
          <cell r="D25">
            <v>17.95</v>
          </cell>
          <cell r="E25">
            <v>1</v>
          </cell>
        </row>
        <row r="26">
          <cell r="A26" t="str">
            <v>100-CK0984</v>
          </cell>
          <cell r="B26" t="str">
            <v>RADEON X600PRO-E A22 PCP/NEC-CI</v>
          </cell>
          <cell r="C26">
            <v>24.95</v>
          </cell>
          <cell r="D26">
            <v>18.5</v>
          </cell>
          <cell r="E26">
            <v>1</v>
          </cell>
        </row>
        <row r="27">
          <cell r="A27" t="str">
            <v>100-CK0991</v>
          </cell>
          <cell r="B27" t="str">
            <v>RV410PRO A12 PCP/MEDION</v>
          </cell>
          <cell r="C27">
            <v>54</v>
          </cell>
          <cell r="D27">
            <v>49.95</v>
          </cell>
          <cell r="E27">
            <v>0</v>
          </cell>
        </row>
        <row r="28">
          <cell r="A28" t="str">
            <v>100-CK0929</v>
          </cell>
          <cell r="B28" t="str">
            <v>RADEON X600 PRO-E PCP/MEDION</v>
          </cell>
          <cell r="C28">
            <v>29.9</v>
          </cell>
          <cell r="D28">
            <v>19.8</v>
          </cell>
        </row>
        <row r="29">
          <cell r="A29" t="str">
            <v>100-CK0754</v>
          </cell>
          <cell r="B29" t="str">
            <v>RV370SE A12 MSI/NEC JP</v>
          </cell>
          <cell r="C29">
            <v>24</v>
          </cell>
          <cell r="D29">
            <v>22</v>
          </cell>
          <cell r="E29">
            <v>2</v>
          </cell>
        </row>
        <row r="30">
          <cell r="A30" t="str">
            <v>100-CK0791</v>
          </cell>
          <cell r="B30" t="str">
            <v>RADEON 9550 A13 GBT/NEC-CI</v>
          </cell>
          <cell r="C30">
            <v>18.350000000000001</v>
          </cell>
          <cell r="D30">
            <v>14.2</v>
          </cell>
          <cell r="E30">
            <v>1</v>
          </cell>
        </row>
        <row r="31">
          <cell r="A31" t="str">
            <v>100-CK0404</v>
          </cell>
          <cell r="B31" t="str">
            <v>RADEON 9200 A12 GBT/NEC-CI</v>
          </cell>
          <cell r="C31">
            <v>15.3</v>
          </cell>
          <cell r="D31">
            <v>12.25</v>
          </cell>
          <cell r="E31">
            <v>1</v>
          </cell>
        </row>
        <row r="32">
          <cell r="A32" t="str">
            <v>100-CK0994</v>
          </cell>
          <cell r="B32" t="str">
            <v>RV370LE A12B WISTRON/GATEWAY</v>
          </cell>
          <cell r="C32">
            <v>20.5</v>
          </cell>
          <cell r="D32">
            <v>17.5</v>
          </cell>
          <cell r="E32">
            <v>2</v>
          </cell>
        </row>
        <row r="33">
          <cell r="A33" t="str">
            <v>100-CK0896</v>
          </cell>
          <cell r="B33" t="str">
            <v>RV380PRO A22 MSI/GATEWAY</v>
          </cell>
          <cell r="C33">
            <v>29</v>
          </cell>
          <cell r="D33">
            <v>26</v>
          </cell>
          <cell r="E33">
            <v>2.25</v>
          </cell>
        </row>
        <row r="34">
          <cell r="A34" t="str">
            <v>100-CK1187</v>
          </cell>
          <cell r="B34" t="str">
            <v>RV370SE A14 PCP/ACER</v>
          </cell>
          <cell r="C34">
            <v>17.95</v>
          </cell>
          <cell r="D34">
            <v>15.25</v>
          </cell>
          <cell r="E34">
            <v>1</v>
          </cell>
        </row>
        <row r="35">
          <cell r="A35" t="str">
            <v>100-CK0830</v>
          </cell>
          <cell r="B35" t="str">
            <v>RV370SE A12 PCP/FSC</v>
          </cell>
          <cell r="C35">
            <v>17.95</v>
          </cell>
          <cell r="D35">
            <v>15.75</v>
          </cell>
          <cell r="E35">
            <v>0</v>
          </cell>
        </row>
        <row r="36">
          <cell r="A36" t="str">
            <v>100-CK1029</v>
          </cell>
          <cell r="B36" t="str">
            <v>RADEON X700 PRO A12 F12 PCP/FSC</v>
          </cell>
          <cell r="C36">
            <v>54</v>
          </cell>
          <cell r="D36">
            <v>51.95</v>
          </cell>
          <cell r="E36">
            <v>0</v>
          </cell>
        </row>
        <row r="37">
          <cell r="A37" t="str">
            <v>100-CK0915</v>
          </cell>
          <cell r="B37" t="str">
            <v>RV370LE A12A ASUS/SONY</v>
          </cell>
          <cell r="C37">
            <v>17.399999999999999</v>
          </cell>
          <cell r="D37">
            <v>15.5</v>
          </cell>
          <cell r="E37">
            <v>0.5</v>
          </cell>
        </row>
        <row r="38">
          <cell r="A38" t="str">
            <v>100-CK0913</v>
          </cell>
          <cell r="B38" t="str">
            <v>RV370LE A12B ASUS/SONY</v>
          </cell>
          <cell r="C38">
            <v>17.399999999999999</v>
          </cell>
          <cell r="D38">
            <v>15.5</v>
          </cell>
          <cell r="E38">
            <v>0.5</v>
          </cell>
        </row>
        <row r="39">
          <cell r="A39" t="str">
            <v>100-CK1000</v>
          </cell>
          <cell r="B39" t="str">
            <v>RV370SE A12B PCP/ACER</v>
          </cell>
          <cell r="C39">
            <v>16.95</v>
          </cell>
          <cell r="D39">
            <v>15.25</v>
          </cell>
          <cell r="E39">
            <v>1</v>
          </cell>
        </row>
        <row r="40">
          <cell r="A40" t="str">
            <v>100-CK0987</v>
          </cell>
          <cell r="B40" t="str">
            <v>RV370SE A12B CHINA OEM</v>
          </cell>
          <cell r="C40">
            <v>17</v>
          </cell>
          <cell r="D40">
            <v>16.5</v>
          </cell>
          <cell r="E40">
            <v>0</v>
          </cell>
        </row>
        <row r="41">
          <cell r="A41" t="str">
            <v>100-CK0611</v>
          </cell>
          <cell r="B41" t="str">
            <v>RADEON 9600SE FAB12 A13 CHINA DIY</v>
          </cell>
          <cell r="C41">
            <v>18</v>
          </cell>
          <cell r="D41">
            <v>17</v>
          </cell>
          <cell r="E41">
            <v>0</v>
          </cell>
        </row>
        <row r="42">
          <cell r="A42" t="str">
            <v>100-CK0502</v>
          </cell>
          <cell r="B42" t="str">
            <v>RADEON 9200SE FAB12 SAPPHIRE/FSC</v>
          </cell>
          <cell r="C42">
            <v>13.25</v>
          </cell>
          <cell r="D42">
            <v>12.25</v>
          </cell>
        </row>
        <row r="43">
          <cell r="A43" t="str">
            <v>100-CK0556</v>
          </cell>
          <cell r="B43" t="str">
            <v>RAD 9200SE F12 A12 GBT/FSC</v>
          </cell>
          <cell r="C43">
            <v>13.25</v>
          </cell>
          <cell r="D43">
            <v>12.25</v>
          </cell>
        </row>
        <row r="44">
          <cell r="A44" t="str">
            <v>100-CK0964</v>
          </cell>
          <cell r="B44" t="str">
            <v>RV370SE A12B PCP/MEDION</v>
          </cell>
          <cell r="C44">
            <v>16.5</v>
          </cell>
          <cell r="D44">
            <v>15.5</v>
          </cell>
          <cell r="E44">
            <v>0</v>
          </cell>
        </row>
        <row r="45">
          <cell r="A45" t="str">
            <v>100-CK1274</v>
          </cell>
          <cell r="B45" t="str">
            <v>RADEON X700SE PCP/FSC</v>
          </cell>
          <cell r="C45">
            <v>34.5</v>
          </cell>
          <cell r="D45">
            <v>33.5</v>
          </cell>
          <cell r="E45">
            <v>0</v>
          </cell>
        </row>
        <row r="46">
          <cell r="A46" t="str">
            <v>100-CK0125</v>
          </cell>
          <cell r="B46" t="str">
            <v>RAGE PRO XL MITAC</v>
          </cell>
          <cell r="C46">
            <v>9.9499999999999993</v>
          </cell>
        </row>
        <row r="47">
          <cell r="A47" t="str">
            <v>100-CK0758</v>
          </cell>
          <cell r="B47" t="str">
            <v>RADEON 7000 SSMC A12 MSI/NEC</v>
          </cell>
          <cell r="C47">
            <v>14</v>
          </cell>
          <cell r="D47">
            <v>13.25</v>
          </cell>
          <cell r="E47">
            <v>0</v>
          </cell>
        </row>
        <row r="48">
          <cell r="A48" t="str">
            <v>100-CK1016</v>
          </cell>
          <cell r="B48" t="str">
            <v>RADEON 9250 FAB 12 A12 GBT/NEC</v>
          </cell>
          <cell r="C48">
            <v>12.9</v>
          </cell>
          <cell r="D48">
            <v>12.25</v>
          </cell>
          <cell r="E48">
            <v>1</v>
          </cell>
        </row>
        <row r="49">
          <cell r="A49" t="str">
            <v>100-CK0568</v>
          </cell>
          <cell r="B49" t="str">
            <v>RADEON 9200 SE 8X A12P GBT/NEC-CI</v>
          </cell>
          <cell r="C49">
            <v>12.8</v>
          </cell>
          <cell r="D49">
            <v>12.25</v>
          </cell>
          <cell r="E49">
            <v>1</v>
          </cell>
        </row>
        <row r="50">
          <cell r="A50" t="str">
            <v>100-CK0566</v>
          </cell>
          <cell r="B50" t="str">
            <v>RADEON 9200 A12P F12 GBT/NEC-CI</v>
          </cell>
          <cell r="C50">
            <v>12.8</v>
          </cell>
          <cell r="D50">
            <v>12.25</v>
          </cell>
          <cell r="E50">
            <v>1</v>
          </cell>
        </row>
        <row r="51">
          <cell r="A51" t="str">
            <v>100-CK0645</v>
          </cell>
          <cell r="B51" t="str">
            <v>RADEON 9600SE FAB12 CHINA OEM PROG</v>
          </cell>
          <cell r="C51">
            <v>17.5</v>
          </cell>
          <cell r="D51">
            <v>17</v>
          </cell>
          <cell r="E51">
            <v>0</v>
          </cell>
        </row>
        <row r="52">
          <cell r="A52" t="str">
            <v>100-CK0992</v>
          </cell>
          <cell r="B52" t="str">
            <v>RV370SE A12B MSI/GATEWAY</v>
          </cell>
          <cell r="C52">
            <v>16</v>
          </cell>
          <cell r="D52">
            <v>15.5</v>
          </cell>
          <cell r="E52">
            <v>2</v>
          </cell>
        </row>
        <row r="53">
          <cell r="A53" t="str">
            <v>100-CK1221</v>
          </cell>
          <cell r="B53" t="str">
            <v>RADEON X600 A23 F12 FSC/GBT</v>
          </cell>
          <cell r="C53">
            <v>20.45</v>
          </cell>
          <cell r="D53">
            <v>19.95</v>
          </cell>
          <cell r="E53">
            <v>0</v>
          </cell>
        </row>
        <row r="54">
          <cell r="A54" t="str">
            <v>100-CK1220</v>
          </cell>
          <cell r="B54" t="str">
            <v>RAD X600 A23 F12 FSC/PCP</v>
          </cell>
          <cell r="C54">
            <v>20.45</v>
          </cell>
          <cell r="D54">
            <v>19.95</v>
          </cell>
          <cell r="E54">
            <v>0</v>
          </cell>
        </row>
        <row r="55">
          <cell r="A55" t="str">
            <v>100-CK1007</v>
          </cell>
          <cell r="B55" t="str">
            <v>RV370LE A12 LF ASUS/SONY</v>
          </cell>
          <cell r="C55">
            <v>16.89</v>
          </cell>
          <cell r="D55">
            <v>16.45</v>
          </cell>
          <cell r="E55">
            <v>0.5</v>
          </cell>
        </row>
        <row r="56">
          <cell r="A56" t="str">
            <v>100-CK0968</v>
          </cell>
          <cell r="B56" t="str">
            <v>RV370SE A12B MSI/HP-BPC</v>
          </cell>
          <cell r="C56">
            <v>15.3</v>
          </cell>
          <cell r="D56">
            <v>15</v>
          </cell>
          <cell r="E56">
            <v>0</v>
          </cell>
        </row>
        <row r="57">
          <cell r="A57" t="str">
            <v>100-CK0969</v>
          </cell>
          <cell r="B57" t="str">
            <v>RV370SE A12B FOXCONN/HP-BPC</v>
          </cell>
          <cell r="C57">
            <v>15.3</v>
          </cell>
          <cell r="D57">
            <v>15</v>
          </cell>
          <cell r="E57">
            <v>0</v>
          </cell>
        </row>
        <row r="58">
          <cell r="A58" t="str">
            <v>100-CK0321</v>
          </cell>
          <cell r="B58" t="str">
            <v>RAGE PRO XL B41 MITAC/INTEL</v>
          </cell>
          <cell r="C58">
            <v>8.3000000000000007</v>
          </cell>
        </row>
        <row r="59">
          <cell r="A59" t="str">
            <v>100-CK0495</v>
          </cell>
          <cell r="B59" t="str">
            <v>RAGE PRO XL B41 INVENTEC/INTEL</v>
          </cell>
          <cell r="C59">
            <v>8.3000000000000007</v>
          </cell>
        </row>
        <row r="60">
          <cell r="A60" t="str">
            <v>100-CK0493</v>
          </cell>
          <cell r="B60" t="str">
            <v>RAGE PRO XL B41 MITAC/HPQ</v>
          </cell>
          <cell r="C60">
            <v>8.0500000000000007</v>
          </cell>
        </row>
        <row r="61">
          <cell r="A61" t="str">
            <v>100-CK0733</v>
          </cell>
          <cell r="B61" t="str">
            <v>RAGE PRO XL B41 BIN2 INVENTEC/HPQ</v>
          </cell>
          <cell r="C61">
            <v>8.0500000000000007</v>
          </cell>
        </row>
        <row r="62">
          <cell r="A62" t="str">
            <v>100-CK0768</v>
          </cell>
          <cell r="B62" t="str">
            <v>RAGE PRO XL B41 WISTRON/HP</v>
          </cell>
          <cell r="C62">
            <v>8.0500000000000007</v>
          </cell>
        </row>
        <row r="63">
          <cell r="A63" t="str">
            <v>100-CG0437</v>
          </cell>
          <cell r="B63" t="str">
            <v>RAGE PRO XL B41</v>
          </cell>
          <cell r="C63">
            <v>8.0500000000000007</v>
          </cell>
        </row>
        <row r="64">
          <cell r="A64" t="str">
            <v>100-CG0138</v>
          </cell>
          <cell r="B64" t="str">
            <v>RAGE PRO XL B41</v>
          </cell>
          <cell r="C64">
            <v>8.0500000000000007</v>
          </cell>
        </row>
        <row r="65">
          <cell r="A65" t="str">
            <v>100-CK0138</v>
          </cell>
          <cell r="B65" t="str">
            <v>RAGE PRO XL INTEL</v>
          </cell>
          <cell r="C65">
            <v>8.25</v>
          </cell>
        </row>
        <row r="66">
          <cell r="A66" t="str">
            <v>100-CK0731</v>
          </cell>
          <cell r="B66" t="str">
            <v>RV380 PRO A22 MSI/NEC</v>
          </cell>
          <cell r="C66">
            <v>24.95</v>
          </cell>
          <cell r="D66">
            <v>18.5</v>
          </cell>
          <cell r="E66">
            <v>1</v>
          </cell>
        </row>
        <row r="67">
          <cell r="A67" t="str">
            <v>100-CK0748</v>
          </cell>
          <cell r="B67" t="str">
            <v>RADEON 9600SE FAB 12 A13 GBT/FSC</v>
          </cell>
          <cell r="C67">
            <v>19.5</v>
          </cell>
          <cell r="D67">
            <v>19.5</v>
          </cell>
          <cell r="E67">
            <v>0</v>
          </cell>
        </row>
        <row r="68">
          <cell r="A68" t="str">
            <v>100-CK1479</v>
          </cell>
          <cell r="B68" t="str">
            <v>RV370SE A12 FAB14 LF SIGMACOM/SAMSUNG</v>
          </cell>
          <cell r="C68">
            <v>17.75</v>
          </cell>
          <cell r="D68">
            <v>17.75</v>
          </cell>
          <cell r="E68">
            <v>0</v>
          </cell>
        </row>
        <row r="69">
          <cell r="A69" t="str">
            <v>100-CK0891</v>
          </cell>
          <cell r="B69" t="str">
            <v>TONGFANG X300SE A12B PROJECT</v>
          </cell>
          <cell r="C69">
            <v>16.5</v>
          </cell>
          <cell r="D69">
            <v>16.5</v>
          </cell>
          <cell r="E69">
            <v>0</v>
          </cell>
        </row>
        <row r="70">
          <cell r="A70" t="str">
            <v>100-CK1381</v>
          </cell>
          <cell r="B70" t="str">
            <v>RADEON 9250 A13 LF MSI/LG</v>
          </cell>
          <cell r="C70">
            <v>12.95</v>
          </cell>
          <cell r="D70">
            <v>12</v>
          </cell>
          <cell r="E70">
            <v>0</v>
          </cell>
        </row>
        <row r="71">
          <cell r="A71" t="str">
            <v>100-CK1183</v>
          </cell>
          <cell r="B71" t="str">
            <v>RV370SE A12B FAB14 PCP/FUJ JPN</v>
          </cell>
          <cell r="C71">
            <v>15.75</v>
          </cell>
          <cell r="D71">
            <v>15.75</v>
          </cell>
          <cell r="E71">
            <v>0</v>
          </cell>
        </row>
        <row r="72">
          <cell r="A72" t="str">
            <v>100-CK0788</v>
          </cell>
          <cell r="B72" t="str">
            <v>RV370 SE A12 NEC-CI/PCP</v>
          </cell>
          <cell r="C72">
            <v>20.350000000000001</v>
          </cell>
          <cell r="D72">
            <v>16.25</v>
          </cell>
          <cell r="E72">
            <v>1</v>
          </cell>
        </row>
        <row r="73">
          <cell r="A73" t="str">
            <v>100-CK0960</v>
          </cell>
          <cell r="B73" t="str">
            <v>RV370SE A12B MSI/NEC JP</v>
          </cell>
          <cell r="C73">
            <v>20.350000000000001</v>
          </cell>
          <cell r="D73">
            <v>22</v>
          </cell>
          <cell r="E73">
            <v>2</v>
          </cell>
        </row>
        <row r="74">
          <cell r="A74" t="str">
            <v>100-CK0601</v>
          </cell>
          <cell r="B74" t="str">
            <v>RADEON 9600SE FAB 12 A13 GBT/NEC-CI</v>
          </cell>
          <cell r="C74">
            <v>22.65</v>
          </cell>
        </row>
        <row r="75">
          <cell r="A75" t="str">
            <v>100-CK0085</v>
          </cell>
          <cell r="B75" t="str">
            <v>215R3LASB41 KIT ASUSTEK</v>
          </cell>
          <cell r="C75">
            <v>9.75</v>
          </cell>
          <cell r="D75">
            <v>9.75</v>
          </cell>
          <cell r="E75">
            <v>0</v>
          </cell>
        </row>
        <row r="76">
          <cell r="A76" t="str">
            <v>100-CK0591</v>
          </cell>
          <cell r="B76" t="str">
            <v>RADEON 9200 SE FAB 12 CHINA DIY</v>
          </cell>
          <cell r="C76">
            <v>11.5</v>
          </cell>
          <cell r="D76">
            <v>11.5</v>
          </cell>
          <cell r="E76">
            <v>0</v>
          </cell>
        </row>
        <row r="77">
          <cell r="A77" t="str">
            <v>100-CK0514</v>
          </cell>
          <cell r="B77" t="str">
            <v>RADEON 9200SE FAB 12 A12 CHINA OEM PRG</v>
          </cell>
          <cell r="C77">
            <v>11.5</v>
          </cell>
          <cell r="D77">
            <v>11.5</v>
          </cell>
          <cell r="E77">
            <v>0</v>
          </cell>
        </row>
        <row r="78">
          <cell r="A78" t="str">
            <v>100-CK1012</v>
          </cell>
          <cell r="B78" t="str">
            <v>RADEON 9250 FAB 12 A12 CHINA OEM</v>
          </cell>
          <cell r="C78">
            <v>11.5</v>
          </cell>
          <cell r="D78">
            <v>11.5</v>
          </cell>
          <cell r="E78">
            <v>0</v>
          </cell>
        </row>
        <row r="79">
          <cell r="A79" t="str">
            <v>100-CK1395</v>
          </cell>
          <cell r="B79" t="str">
            <v>RN50 A21 ROHS INTEL SERVER</v>
          </cell>
          <cell r="C79">
            <v>6.7</v>
          </cell>
          <cell r="D79">
            <v>6.7</v>
          </cell>
          <cell r="E79">
            <v>0</v>
          </cell>
        </row>
        <row r="80">
          <cell r="A80" t="str">
            <v>100-CK1475</v>
          </cell>
          <cell r="B80" t="str">
            <v>RN50 A21 INVENTEC/HPQ</v>
          </cell>
          <cell r="C80">
            <v>7.45</v>
          </cell>
        </row>
        <row r="81">
          <cell r="A81" t="str">
            <v>100-CK1474</v>
          </cell>
          <cell r="B81" t="str">
            <v>RN50 A21 LF FOXCONN/HPQ</v>
          </cell>
          <cell r="C81">
            <v>8.4499999999999993</v>
          </cell>
        </row>
        <row r="82">
          <cell r="A82" t="str">
            <v>100-CK1051</v>
          </cell>
          <cell r="B82" t="str">
            <v>RN50 A12 IBM</v>
          </cell>
          <cell r="C82">
            <v>9</v>
          </cell>
        </row>
        <row r="83">
          <cell r="A83" t="str">
            <v>100-CK0316</v>
          </cell>
          <cell r="B83" t="str">
            <v>RAGE PRO XL B41 MSI/IBM</v>
          </cell>
          <cell r="C83">
            <v>9.4</v>
          </cell>
        </row>
        <row r="84">
          <cell r="A84" t="str">
            <v>100-CK1409</v>
          </cell>
          <cell r="B84" t="str">
            <v>RAGE PRO XL B41 FOXCONN/HP</v>
          </cell>
          <cell r="C84">
            <v>9.4</v>
          </cell>
        </row>
        <row r="85">
          <cell r="A85" t="str">
            <v>100-CK0206</v>
          </cell>
          <cell r="B85" t="str">
            <v>RAGE PRO XL (BARNACLE) IBM SOLECTRON</v>
          </cell>
          <cell r="C85">
            <v>9.82</v>
          </cell>
        </row>
        <row r="86">
          <cell r="A86" t="str">
            <v>100-CK0251</v>
          </cell>
          <cell r="B86" t="str">
            <v>RAGE PRO XL (ARBUCKLE) IBM SOLECTRON</v>
          </cell>
          <cell r="C86">
            <v>9.82</v>
          </cell>
        </row>
        <row r="87">
          <cell r="A87" t="str">
            <v>100-CK1405</v>
          </cell>
          <cell r="B87" t="str">
            <v>RAGE PRO XL B41 SOLECTRON/HP</v>
          </cell>
          <cell r="C87">
            <v>9.82</v>
          </cell>
        </row>
        <row r="88">
          <cell r="A88" t="str">
            <v>100-CK0942</v>
          </cell>
          <cell r="B88" t="str">
            <v>RADEON 9250 FAB 12 A12 ASUS/HP-CPC</v>
          </cell>
          <cell r="C88">
            <v>11.9</v>
          </cell>
          <cell r="D88">
            <v>11.9</v>
          </cell>
          <cell r="E88">
            <v>0</v>
          </cell>
        </row>
        <row r="89">
          <cell r="A89" t="str">
            <v>100-CK1231</v>
          </cell>
          <cell r="B89" t="str">
            <v>RN50 A12 FAB 14 GBT/NEC-JP</v>
          </cell>
          <cell r="C89">
            <v>12</v>
          </cell>
        </row>
        <row r="90">
          <cell r="A90" t="str">
            <v>100-CK0298</v>
          </cell>
          <cell r="B90" t="str">
            <v>RADEON 7000 A12 MSI/IBM</v>
          </cell>
          <cell r="C90">
            <v>13.25</v>
          </cell>
          <cell r="D90">
            <v>13.25</v>
          </cell>
          <cell r="E90">
            <v>0</v>
          </cell>
        </row>
        <row r="91">
          <cell r="A91" t="str">
            <v>100-CK1108</v>
          </cell>
          <cell r="B91" t="str">
            <v>RIO 510 A13 FAB 12 GATEWAY/TUL</v>
          </cell>
          <cell r="C91">
            <v>14.13</v>
          </cell>
          <cell r="D91" t="str">
            <v>????????</v>
          </cell>
        </row>
        <row r="92">
          <cell r="A92" t="str">
            <v>100-CK1496</v>
          </cell>
          <cell r="B92" t="str">
            <v>RV370SE A12B HLB MSI/HP-BPC</v>
          </cell>
          <cell r="C92">
            <v>15</v>
          </cell>
          <cell r="D92">
            <v>15</v>
          </cell>
          <cell r="E92">
            <v>0</v>
          </cell>
        </row>
        <row r="93">
          <cell r="A93" t="str">
            <v>100-CK0963</v>
          </cell>
          <cell r="B93" t="str">
            <v>RV370SE A12B PCP/FSC</v>
          </cell>
          <cell r="C93">
            <v>15.75</v>
          </cell>
          <cell r="D93">
            <v>15.75</v>
          </cell>
          <cell r="E93">
            <v>0</v>
          </cell>
        </row>
        <row r="94">
          <cell r="A94" t="str">
            <v>100-CK1182</v>
          </cell>
          <cell r="B94" t="str">
            <v>RV370SE A14 NEC-CI/PCP</v>
          </cell>
          <cell r="C94">
            <v>16.25</v>
          </cell>
          <cell r="D94">
            <v>16.25</v>
          </cell>
          <cell r="E94">
            <v>1</v>
          </cell>
        </row>
        <row r="95">
          <cell r="A95" t="str">
            <v>100-CK0961</v>
          </cell>
          <cell r="B95" t="str">
            <v>RV370SE A12B PCP/NEC-CI</v>
          </cell>
          <cell r="C95">
            <v>16.25</v>
          </cell>
          <cell r="D95">
            <v>16.25</v>
          </cell>
          <cell r="E95">
            <v>1</v>
          </cell>
        </row>
        <row r="96">
          <cell r="A96" t="str">
            <v>100-CK1073</v>
          </cell>
          <cell r="B96" t="str">
            <v>RADEON X300SE A12 GIGABYTE/ACER</v>
          </cell>
          <cell r="C96">
            <v>17.95</v>
          </cell>
        </row>
        <row r="97">
          <cell r="A97" t="str">
            <v>100-CK1253</v>
          </cell>
          <cell r="B97" t="str">
            <v>RADEON X600 A23 PCP/NEC</v>
          </cell>
          <cell r="C97">
            <v>18.5</v>
          </cell>
          <cell r="D97">
            <v>18.5</v>
          </cell>
          <cell r="E97">
            <v>1</v>
          </cell>
        </row>
        <row r="98">
          <cell r="A98" t="str">
            <v>100-CK0993</v>
          </cell>
          <cell r="B98" t="str">
            <v>RV370SE A12B USI/IBM</v>
          </cell>
          <cell r="C98">
            <v>19.440000000000001</v>
          </cell>
          <cell r="D98">
            <v>19.440000000000001</v>
          </cell>
          <cell r="E98">
            <v>0</v>
          </cell>
        </row>
        <row r="99">
          <cell r="A99" t="str">
            <v>100-CK0722</v>
          </cell>
          <cell r="B99" t="str">
            <v>RV370 SE A12 USI/IBM</v>
          </cell>
          <cell r="C99">
            <v>19.440000000000001</v>
          </cell>
          <cell r="D99">
            <v>19.440000000000001</v>
          </cell>
          <cell r="E99">
            <v>0</v>
          </cell>
        </row>
        <row r="100">
          <cell r="A100" t="str">
            <v>100-CK1255</v>
          </cell>
          <cell r="B100" t="str">
            <v>RADEON X600 A23 PCP/MEDION</v>
          </cell>
          <cell r="C100">
            <v>19.8</v>
          </cell>
          <cell r="D100">
            <v>19.8</v>
          </cell>
          <cell r="E100">
            <v>0</v>
          </cell>
        </row>
        <row r="101">
          <cell r="A101" t="str">
            <v>100-CK1259</v>
          </cell>
          <cell r="B101" t="str">
            <v>RADEON X600 A23 PCP/ACER</v>
          </cell>
          <cell r="C101">
            <v>20.95</v>
          </cell>
          <cell r="D101">
            <v>20.95</v>
          </cell>
          <cell r="E101">
            <v>1</v>
          </cell>
        </row>
        <row r="102">
          <cell r="A102" t="str">
            <v>100-CK1011</v>
          </cell>
          <cell r="B102" t="str">
            <v>RAD 7000M SSMC 4X32 A12 WISTRON/HP</v>
          </cell>
          <cell r="C102">
            <v>21</v>
          </cell>
          <cell r="D102">
            <v>21</v>
          </cell>
          <cell r="E102">
            <v>0</v>
          </cell>
        </row>
        <row r="103">
          <cell r="A103" t="str">
            <v>100-CK0829</v>
          </cell>
          <cell r="B103" t="str">
            <v>RV380 PRO A22 PCP/FSC</v>
          </cell>
          <cell r="C103">
            <v>26.75</v>
          </cell>
          <cell r="D103">
            <v>19.95</v>
          </cell>
          <cell r="E103">
            <v>0</v>
          </cell>
        </row>
        <row r="104">
          <cell r="A104" t="str">
            <v>100-CK0926</v>
          </cell>
          <cell r="B104" t="str">
            <v>RADEON X600PRO-E PCP/FSC</v>
          </cell>
          <cell r="C104">
            <v>26.75</v>
          </cell>
          <cell r="D104">
            <v>19.95</v>
          </cell>
          <cell r="E104">
            <v>0</v>
          </cell>
        </row>
        <row r="105">
          <cell r="A105" t="str">
            <v>100-CK1042</v>
          </cell>
          <cell r="B105" t="str">
            <v>RV380 PRO A23 ASUS/HP-CPC</v>
          </cell>
          <cell r="C105">
            <v>26.95</v>
          </cell>
          <cell r="D105">
            <v>26.95</v>
          </cell>
          <cell r="E105">
            <v>0</v>
          </cell>
        </row>
        <row r="106">
          <cell r="A106" t="str">
            <v>100-CK0772</v>
          </cell>
          <cell r="B106" t="str">
            <v>RV380PRO A22 ASUS/HP</v>
          </cell>
          <cell r="C106">
            <v>26.95</v>
          </cell>
          <cell r="D106">
            <v>26.95</v>
          </cell>
          <cell r="E106">
            <v>0</v>
          </cell>
        </row>
        <row r="107">
          <cell r="A107" t="str">
            <v>100-CK1275</v>
          </cell>
          <cell r="B107" t="str">
            <v>RADEON X700SE 4P A12 PCP/NEC</v>
          </cell>
          <cell r="C107">
            <v>32</v>
          </cell>
          <cell r="D107">
            <v>32</v>
          </cell>
          <cell r="E107">
            <v>1</v>
          </cell>
        </row>
        <row r="108">
          <cell r="A108" t="str">
            <v>100-CK0723</v>
          </cell>
          <cell r="B108" t="str">
            <v>RV370 PRO A12 USI/IBM</v>
          </cell>
          <cell r="C108">
            <v>32.71</v>
          </cell>
          <cell r="D108">
            <v>32.71</v>
          </cell>
          <cell r="E108">
            <v>0</v>
          </cell>
        </row>
        <row r="109">
          <cell r="A109" t="str">
            <v>100-CK0995</v>
          </cell>
          <cell r="B109" t="str">
            <v>RV370PRO A12B USI/IBM</v>
          </cell>
          <cell r="C109">
            <v>32.71</v>
          </cell>
          <cell r="D109">
            <v>32.71</v>
          </cell>
          <cell r="E109">
            <v>0</v>
          </cell>
        </row>
        <row r="110">
          <cell r="A110" t="str">
            <v>100-CK1278</v>
          </cell>
          <cell r="B110" t="str">
            <v>RADEON X700SE 4P A12 PCP/ACER</v>
          </cell>
          <cell r="C110">
            <v>34.5</v>
          </cell>
        </row>
        <row r="111">
          <cell r="A111" t="str">
            <v>100-CK0696</v>
          </cell>
          <cell r="B111" t="str">
            <v>RV380 PRO A21GBT/IBM</v>
          </cell>
          <cell r="C111">
            <v>73</v>
          </cell>
          <cell r="D111">
            <v>73</v>
          </cell>
          <cell r="E111">
            <v>0</v>
          </cell>
        </row>
        <row r="112">
          <cell r="A112" t="str">
            <v>100-435327</v>
          </cell>
          <cell r="B112" t="str">
            <v>RADEON X800XT PCIE 256M V/VO/D GATEWAY</v>
          </cell>
          <cell r="C112">
            <v>333</v>
          </cell>
          <cell r="D112">
            <v>333</v>
          </cell>
          <cell r="E112">
            <v>10</v>
          </cell>
        </row>
        <row r="113">
          <cell r="A113" t="str">
            <v>100-435323</v>
          </cell>
          <cell r="B113" t="str">
            <v>RADEON X800 XT PCIE 256M VVOD GATEWAY</v>
          </cell>
          <cell r="C113">
            <v>333</v>
          </cell>
          <cell r="D113">
            <v>333</v>
          </cell>
          <cell r="E113">
            <v>10</v>
          </cell>
        </row>
        <row r="116">
          <cell r="A116" t="str">
            <v>100-CK0657</v>
          </cell>
          <cell r="B116" t="str">
            <v>RADEON 7000 SSMC A12 MSI/IBM</v>
          </cell>
          <cell r="C116">
            <v>11</v>
          </cell>
        </row>
        <row r="117">
          <cell r="A117" t="str">
            <v>100-CK1251</v>
          </cell>
          <cell r="B117" t="str">
            <v>MOB RADEON X700 M26-P A13 LF QUANTA/SONY</v>
          </cell>
          <cell r="C117">
            <v>16.45</v>
          </cell>
        </row>
        <row r="121">
          <cell r="A121" t="str">
            <v>Apple &amp; Dell</v>
          </cell>
        </row>
        <row r="122">
          <cell r="A122" t="str">
            <v>100-CK0488</v>
          </cell>
          <cell r="B122" t="str">
            <v>RADEON 9800PRO 8P F12 A12 FOXCONN/APPLE</v>
          </cell>
          <cell r="C122">
            <v>217</v>
          </cell>
        </row>
        <row r="123">
          <cell r="A123" t="str">
            <v>100-CK0680</v>
          </cell>
          <cell r="B123" t="str">
            <v>RAD 9800XT 8P_256B A11 F12 FOXCONN/APPLE</v>
          </cell>
          <cell r="C123">
            <v>217</v>
          </cell>
        </row>
        <row r="124">
          <cell r="A124" t="str">
            <v>100-CK0475</v>
          </cell>
          <cell r="B124" t="str">
            <v>RADEON 7500 A12 F6 FOXCONN/APPLE</v>
          </cell>
          <cell r="C124">
            <v>13.25</v>
          </cell>
        </row>
        <row r="125">
          <cell r="A125" t="str">
            <v>100-CK0523</v>
          </cell>
          <cell r="B125" t="str">
            <v>RADEON 9000 A12 FAB 6</v>
          </cell>
          <cell r="C125">
            <v>21.29</v>
          </cell>
        </row>
        <row r="126">
          <cell r="A126" t="str">
            <v>100-CK0592</v>
          </cell>
          <cell r="B126" t="str">
            <v>RADEON 9200 4X F12 A12 FOXCONN/APPLE Q86</v>
          </cell>
          <cell r="C126">
            <v>10.6</v>
          </cell>
        </row>
        <row r="127">
          <cell r="A127" t="str">
            <v>100-CK0457</v>
          </cell>
          <cell r="B127" t="str">
            <v>RADEON 9600PRO A12 CELESTICA/APPLE</v>
          </cell>
          <cell r="C127">
            <v>44.33</v>
          </cell>
        </row>
        <row r="128">
          <cell r="A128" t="str">
            <v>100-CK0685</v>
          </cell>
          <cell r="B128" t="str">
            <v>RADEON 9600 FAB 12 A13 CELESTICA/APPLE</v>
          </cell>
          <cell r="C128">
            <v>44.33</v>
          </cell>
        </row>
        <row r="129">
          <cell r="A129" t="str">
            <v>100-CK0679</v>
          </cell>
          <cell r="B129" t="str">
            <v>RADEON 9600XT A13 FAB6 CELESTICA/APPLE</v>
          </cell>
          <cell r="C129">
            <v>42</v>
          </cell>
        </row>
        <row r="130">
          <cell r="A130" t="str">
            <v>100-CK1152</v>
          </cell>
          <cell r="B130" t="str">
            <v>RV351LE A11 HL 45-CD QUANTA/APPLE</v>
          </cell>
          <cell r="C130">
            <v>13.95</v>
          </cell>
        </row>
        <row r="131">
          <cell r="A131" t="str">
            <v>100-CK1210</v>
          </cell>
          <cell r="B131" t="str">
            <v>RV351 PRO A11 F14 CELESTICA HK</v>
          </cell>
          <cell r="C131">
            <v>15.45</v>
          </cell>
        </row>
        <row r="132">
          <cell r="A132" t="str">
            <v>100-CK1211</v>
          </cell>
          <cell r="B132" t="str">
            <v>RV351 LE A11 F14 HL Q87 CELESTICA/APPLE</v>
          </cell>
          <cell r="C132">
            <v>13.95</v>
          </cell>
        </row>
        <row r="133">
          <cell r="A133" t="str">
            <v>100-CK1418</v>
          </cell>
          <cell r="B133" t="str">
            <v>RV351 LE EUT-BMP Q86J FOXCONN/APPLE</v>
          </cell>
          <cell r="C133">
            <v>13.95</v>
          </cell>
        </row>
        <row r="134">
          <cell r="A134" t="str">
            <v>100-CK1419</v>
          </cell>
          <cell r="B134" t="str">
            <v>RV351 LE EUT-BMP Q87 CELESTICA/APPLE</v>
          </cell>
          <cell r="C134">
            <v>13.95</v>
          </cell>
        </row>
        <row r="135">
          <cell r="A135" t="str">
            <v>100-CK1420</v>
          </cell>
          <cell r="B135" t="str">
            <v>RV351 LE EUT-BMP 45-CD QUANTA/APPLE</v>
          </cell>
          <cell r="C135">
            <v>13.95</v>
          </cell>
        </row>
        <row r="136">
          <cell r="A136" t="str">
            <v>100-CK1317</v>
          </cell>
          <cell r="B136" t="str">
            <v>X600 PRO-E A23 LF QUANTA/APPLE</v>
          </cell>
          <cell r="C136">
            <v>14.25</v>
          </cell>
        </row>
        <row r="137">
          <cell r="A137" t="str">
            <v>100-CK1318</v>
          </cell>
          <cell r="B137" t="str">
            <v>RV380XT A23 LF QUANTA/APPLE</v>
          </cell>
          <cell r="C137">
            <v>24</v>
          </cell>
        </row>
        <row r="138">
          <cell r="A138" t="str">
            <v>100-CK0287</v>
          </cell>
          <cell r="B138" t="str">
            <v>RADEON 9700 8X1 A13F WKSTN FOXCONN/DELL</v>
          </cell>
          <cell r="C138">
            <v>145</v>
          </cell>
        </row>
        <row r="139">
          <cell r="A139" t="str">
            <v>100-CK0399</v>
          </cell>
          <cell r="B139" t="str">
            <v>RADEON 9800 8P F12 A12 FOXCONN/DELL</v>
          </cell>
          <cell r="C139">
            <v>70.33</v>
          </cell>
        </row>
        <row r="140">
          <cell r="A140" t="str">
            <v>100-CK0417</v>
          </cell>
          <cell r="B140" t="str">
            <v>RAD 9800PRO 8P TSMC F12 A12 FOXCONN/DELL</v>
          </cell>
          <cell r="C140">
            <v>72.5</v>
          </cell>
        </row>
        <row r="141">
          <cell r="A141" t="str">
            <v>100-CK0512</v>
          </cell>
          <cell r="B141" t="str">
            <v>RAD 9800XT 8P 256B F12 A11 FOXCONN/DELL</v>
          </cell>
          <cell r="C141">
            <v>151.5</v>
          </cell>
        </row>
        <row r="142">
          <cell r="A142" t="str">
            <v>100-CK0778</v>
          </cell>
          <cell r="B142" t="str">
            <v>R423SE HMGA A12 FOXCONN/DELL</v>
          </cell>
          <cell r="C142">
            <v>79</v>
          </cell>
        </row>
        <row r="143">
          <cell r="A143" t="str">
            <v>100-CK0777</v>
          </cell>
          <cell r="B143" t="str">
            <v>R423XT UHMGA A12 FOXCONN/DELL</v>
          </cell>
          <cell r="C143">
            <v>178.4</v>
          </cell>
        </row>
        <row r="144">
          <cell r="A144" t="str">
            <v>100-CK0823</v>
          </cell>
          <cell r="B144" t="str">
            <v>RV370SE OUGA A12A ASUS/DELL</v>
          </cell>
          <cell r="C144">
            <v>14.97</v>
          </cell>
        </row>
        <row r="145">
          <cell r="A145" t="str">
            <v>100-CK0782</v>
          </cell>
          <cell r="B145" t="str">
            <v>RV370SE MRMGA A12A  ASUS/DELL</v>
          </cell>
          <cell r="C145">
            <v>14.97</v>
          </cell>
        </row>
        <row r="146">
          <cell r="A146" t="str">
            <v>100-CK0781</v>
          </cell>
          <cell r="B146" t="str">
            <v>RV370SE A11 MRMGA MSI/DELL</v>
          </cell>
          <cell r="C146">
            <v>14.97</v>
          </cell>
        </row>
        <row r="147">
          <cell r="A147" t="str">
            <v>100-CK0784</v>
          </cell>
          <cell r="B147" t="str">
            <v>RV370 PRO-GL ELGA A12A MSI/DELL</v>
          </cell>
          <cell r="C147">
            <v>45.15</v>
          </cell>
        </row>
        <row r="148">
          <cell r="A148" t="str">
            <v>100-CK0824</v>
          </cell>
          <cell r="B148" t="str">
            <v>RV370SE MRMGA A12A MSI/DELL</v>
          </cell>
          <cell r="C148">
            <v>14.97</v>
          </cell>
        </row>
        <row r="149">
          <cell r="A149" t="str">
            <v>100-CK0779</v>
          </cell>
          <cell r="B149" t="str">
            <v>RV370SE A11 OUGA ASUS/DELL</v>
          </cell>
          <cell r="C149">
            <v>14.97</v>
          </cell>
        </row>
        <row r="150">
          <cell r="A150" t="str">
            <v>100-CK0780</v>
          </cell>
          <cell r="B150" t="str">
            <v>RV370SE OUGA A12A FOXCONN/DELL</v>
          </cell>
          <cell r="C150">
            <v>14.97</v>
          </cell>
        </row>
        <row r="151">
          <cell r="A151" t="str">
            <v>100-CK0783</v>
          </cell>
          <cell r="B151" t="str">
            <v>RV370LE  OPGA A12A MSI/DELL</v>
          </cell>
          <cell r="C151">
            <v>16.23</v>
          </cell>
        </row>
        <row r="152">
          <cell r="A152" t="str">
            <v>100-CK0945</v>
          </cell>
          <cell r="B152" t="str">
            <v>RV370SE OUGA A12B ASUS/DELL</v>
          </cell>
          <cell r="C152">
            <v>14</v>
          </cell>
        </row>
        <row r="153">
          <cell r="A153" t="str">
            <v>100-CK0944</v>
          </cell>
          <cell r="B153" t="str">
            <v>RV370SE MRMGA A12B ASUS/DELL</v>
          </cell>
          <cell r="C153">
            <v>14</v>
          </cell>
        </row>
        <row r="154">
          <cell r="A154" t="str">
            <v>100-CK0946</v>
          </cell>
          <cell r="B154" t="str">
            <v>RV370SE MRMGA A12B MSI/DELL</v>
          </cell>
          <cell r="C154">
            <v>14</v>
          </cell>
        </row>
        <row r="155">
          <cell r="A155" t="str">
            <v>100-CK0947</v>
          </cell>
          <cell r="B155" t="str">
            <v>RV370LE  OPGA A12B MSI/DELL</v>
          </cell>
          <cell r="C155">
            <v>15.9</v>
          </cell>
        </row>
        <row r="156">
          <cell r="A156" t="str">
            <v>100-CK0421</v>
          </cell>
          <cell r="B156" t="str">
            <v>RADEON 7000-M SSMC 4X32 A12 MSI/DELL</v>
          </cell>
          <cell r="C156">
            <v>15.7</v>
          </cell>
        </row>
        <row r="157">
          <cell r="A157" t="str">
            <v>100-CK0393</v>
          </cell>
          <cell r="B157" t="str">
            <v>RAGE PRO XL B41 MSI/DELL</v>
          </cell>
          <cell r="C157">
            <v>7.1</v>
          </cell>
        </row>
        <row r="158">
          <cell r="A158" t="str">
            <v>100-CK0943</v>
          </cell>
          <cell r="B158" t="str">
            <v>RV370SE OUGA A12B FOXCONN/DELL</v>
          </cell>
          <cell r="C158">
            <v>14.97</v>
          </cell>
        </row>
        <row r="159">
          <cell r="A159" t="str">
            <v>100-CK0948</v>
          </cell>
          <cell r="B159" t="str">
            <v>RV370GL PRO A12B ELGA 8 MSI/DELL</v>
          </cell>
          <cell r="C159">
            <v>40.5</v>
          </cell>
        </row>
        <row r="160">
          <cell r="A160" t="str">
            <v>100-CG0397</v>
          </cell>
          <cell r="B160" t="str">
            <v>RADEON 7000-M SSMC 4X32 A12</v>
          </cell>
          <cell r="C160">
            <v>15.5</v>
          </cell>
        </row>
        <row r="161">
          <cell r="A161" t="str">
            <v>100-CK1021</v>
          </cell>
          <cell r="B161" t="str">
            <v>R480 16P FOXCONN/DELL</v>
          </cell>
          <cell r="C161">
            <v>174</v>
          </cell>
        </row>
        <row r="162">
          <cell r="A162" t="str">
            <v>100-CK1206</v>
          </cell>
          <cell r="B162" t="str">
            <v>RV370XT A23 OUGA3 LF ASUS/DELL</v>
          </cell>
          <cell r="C162">
            <v>14.92</v>
          </cell>
        </row>
        <row r="163">
          <cell r="A163" t="str">
            <v>100-CK1284</v>
          </cell>
          <cell r="B163" t="str">
            <v>RV370SE A12 LF FOXCONN/DELL</v>
          </cell>
          <cell r="C163">
            <v>14</v>
          </cell>
        </row>
        <row r="164">
          <cell r="A164" t="str">
            <v>100-CK1246</v>
          </cell>
          <cell r="B164" t="str">
            <v>THEATER 550 PRO A13 PCIE FOXCONN/DELL</v>
          </cell>
          <cell r="C164">
            <v>17.55</v>
          </cell>
        </row>
        <row r="165">
          <cell r="A165" t="str">
            <v>100-CK1325</v>
          </cell>
          <cell r="B165" t="str">
            <v>RV370XT A23 OUGA3 LF FOXCONN/DELL</v>
          </cell>
          <cell r="C165">
            <v>14.92</v>
          </cell>
        </row>
        <row r="166">
          <cell r="A166" t="str">
            <v>100-CK1382</v>
          </cell>
          <cell r="B166" t="str">
            <v>RAD X600 A23 MRMGA+ FOXCONN/DELL</v>
          </cell>
          <cell r="C166">
            <v>15.95</v>
          </cell>
        </row>
        <row r="167">
          <cell r="A167" t="str">
            <v>100-CK1383</v>
          </cell>
          <cell r="B167" t="str">
            <v>RAD X600 PRO-E A23 OPGA3 LF MSI/DELL</v>
          </cell>
          <cell r="C167">
            <v>14.92</v>
          </cell>
        </row>
        <row r="168">
          <cell r="A168" t="str">
            <v>100-CK1461</v>
          </cell>
          <cell r="B168" t="str">
            <v>RV370SE A12B MRMGA 9 F14 MSI/DELL</v>
          </cell>
          <cell r="C168">
            <v>14.42</v>
          </cell>
        </row>
        <row r="169">
          <cell r="A169" t="str">
            <v>100-CK1462</v>
          </cell>
          <cell r="B169" t="str">
            <v>RV370SE A12B MRMGA 9 F14 ASUS/DELL</v>
          </cell>
          <cell r="C169">
            <v>14.42</v>
          </cell>
        </row>
        <row r="170">
          <cell r="A170" t="str">
            <v>100-CK1437</v>
          </cell>
          <cell r="B170" t="str">
            <v>THEATER 550PRO A15 RIO 510 FOXCONN/DELL</v>
          </cell>
          <cell r="C170">
            <v>17.55</v>
          </cell>
        </row>
        <row r="171">
          <cell r="A171" t="str">
            <v>100-CK1495</v>
          </cell>
          <cell r="B171" t="str">
            <v>RN50 A21 QUANTA/DELL</v>
          </cell>
          <cell r="C171">
            <v>6.32</v>
          </cell>
        </row>
        <row r="172">
          <cell r="A172" t="str">
            <v>100-CK1113</v>
          </cell>
          <cell r="B172" t="str">
            <v>RAD9600LE RV351LE A11Q86J HL FOXCN/APPLE</v>
          </cell>
          <cell r="C172">
            <v>13.95</v>
          </cell>
        </row>
        <row r="173">
          <cell r="A173" t="str">
            <v>100-CK1129</v>
          </cell>
          <cell r="B173" t="str">
            <v>RV370SE A12 LF ASUS/DELL</v>
          </cell>
          <cell r="C173">
            <v>15</v>
          </cell>
        </row>
        <row r="174">
          <cell r="A174" t="str">
            <v>100-CK1215</v>
          </cell>
          <cell r="B174" t="str">
            <v>RV370GL-PRO A12B F12 LF MSI/DELL</v>
          </cell>
          <cell r="C174">
            <v>40.5</v>
          </cell>
        </row>
        <row r="175">
          <cell r="A175" t="str">
            <v>100-CK1128</v>
          </cell>
          <cell r="B175" t="str">
            <v>R480 16P LF FOXCONN/DELL</v>
          </cell>
          <cell r="C175">
            <v>174</v>
          </cell>
        </row>
        <row r="176">
          <cell r="A176" t="str">
            <v>100-CK0184</v>
          </cell>
          <cell r="B176" t="str">
            <v>RADEON 7000 FA12 CELESTICA/DELL</v>
          </cell>
          <cell r="C176">
            <v>11</v>
          </cell>
        </row>
        <row r="177">
          <cell r="A177" t="str">
            <v>100-CK0751</v>
          </cell>
          <cell r="B177" t="str">
            <v>RAGE THEATER 2 QA12 TRAY FOXCONN/DELL</v>
          </cell>
          <cell r="C177">
            <v>11.32</v>
          </cell>
        </row>
        <row r="185">
          <cell r="A185" t="str">
            <v>100-435029</v>
          </cell>
          <cell r="B185" t="str">
            <v>RADEON 9800PRO 128 AGP V-VO-DI S GATEWAY</v>
          </cell>
          <cell r="C185">
            <v>196.6</v>
          </cell>
        </row>
        <row r="186">
          <cell r="A186" t="str">
            <v>100-505066</v>
          </cell>
          <cell r="B186" t="str">
            <v>FIREGL T2 128 AGP DVI-I+VGA</v>
          </cell>
          <cell r="C186">
            <v>196</v>
          </cell>
        </row>
        <row r="187">
          <cell r="A187" t="str">
            <v>100-CG0291</v>
          </cell>
          <cell r="B187" t="str">
            <v>RADEON 7000 SSMC A12</v>
          </cell>
          <cell r="C187">
            <v>8.5</v>
          </cell>
        </row>
        <row r="188">
          <cell r="A188" t="str">
            <v>100-CG0542</v>
          </cell>
          <cell r="B188" t="str">
            <v>R423XT FAB6 A12</v>
          </cell>
          <cell r="C188">
            <v>228.5</v>
          </cell>
        </row>
        <row r="189">
          <cell r="A189" t="str">
            <v>100-CG0794</v>
          </cell>
          <cell r="B189" t="str">
            <v>RADEON 7000M A12</v>
          </cell>
          <cell r="C189">
            <v>15.7</v>
          </cell>
        </row>
        <row r="190">
          <cell r="A190" t="str">
            <v>100-CK0315</v>
          </cell>
          <cell r="B190" t="str">
            <v>RADEON 7000 ENHANCED A12E IBM</v>
          </cell>
          <cell r="C190">
            <v>12.25</v>
          </cell>
        </row>
        <row r="191">
          <cell r="A191" t="str">
            <v>100-CK0324</v>
          </cell>
          <cell r="B191" t="str">
            <v>RAGE PRO XC B41 WISTRON/HPQ-BPC</v>
          </cell>
          <cell r="C191">
            <v>6.81</v>
          </cell>
        </row>
        <row r="192">
          <cell r="A192" t="str">
            <v>100-CK0330</v>
          </cell>
          <cell r="B192" t="str">
            <v>RAGE PRO XL B41 WISTRON/IBM</v>
          </cell>
          <cell r="C192">
            <v>9.8699999999999992</v>
          </cell>
        </row>
        <row r="193">
          <cell r="A193" t="str">
            <v>100-CK0389</v>
          </cell>
          <cell r="B193" t="str">
            <v>RADEON 9200PRO A12 GBT/IBM</v>
          </cell>
          <cell r="C193">
            <v>17.62</v>
          </cell>
        </row>
        <row r="194">
          <cell r="A194" t="str">
            <v>100-CK0397</v>
          </cell>
          <cell r="B194" t="str">
            <v>RADEON 7000-M SSMC A12 IBM SERVER</v>
          </cell>
          <cell r="C194">
            <v>15.5</v>
          </cell>
        </row>
        <row r="195">
          <cell r="A195" t="str">
            <v>100-CK0400</v>
          </cell>
          <cell r="B195" t="str">
            <v>RADEON 9600PRO A12 GBT/IBM</v>
          </cell>
          <cell r="C195">
            <v>54</v>
          </cell>
        </row>
        <row r="196">
          <cell r="A196" t="str">
            <v>100-CK0436</v>
          </cell>
          <cell r="B196" t="str">
            <v>RAGE PRO XL B41 INVENTEC/HPQ</v>
          </cell>
          <cell r="C196">
            <v>8.0500000000000007</v>
          </cell>
        </row>
        <row r="197">
          <cell r="A197" t="str">
            <v>100-CK0438</v>
          </cell>
          <cell r="B197" t="str">
            <v>RADEON 9200 A12 CHINA OEM PRG</v>
          </cell>
          <cell r="C197">
            <v>15</v>
          </cell>
        </row>
        <row r="198">
          <cell r="A198" t="str">
            <v>100-CK0446</v>
          </cell>
          <cell r="B198" t="str">
            <v>RADEON 9600 A12 MSI/GATEWAY</v>
          </cell>
          <cell r="C198">
            <v>34.700000000000003</v>
          </cell>
        </row>
        <row r="199">
          <cell r="A199" t="str">
            <v>100-CK0494</v>
          </cell>
          <cell r="B199" t="str">
            <v>RADEON 9200 A12 ASUS/SONY</v>
          </cell>
          <cell r="C199">
            <v>13.3</v>
          </cell>
        </row>
        <row r="200">
          <cell r="A200" t="str">
            <v>100-CK0535</v>
          </cell>
          <cell r="B200" t="str">
            <v>R360 8P 256B FAB12 A11 ASUSTEK</v>
          </cell>
          <cell r="C200">
            <v>193.5</v>
          </cell>
        </row>
        <row r="201">
          <cell r="A201" t="str">
            <v>100-CK0537</v>
          </cell>
          <cell r="B201" t="str">
            <v>RADEON 9600SE A13 FAB 6 ASUSTEK</v>
          </cell>
          <cell r="C201">
            <v>26.1</v>
          </cell>
        </row>
        <row r="202">
          <cell r="A202" t="str">
            <v>100-CK0538</v>
          </cell>
          <cell r="B202" t="str">
            <v>RADEON 9200 SE FAB 12 ASUSTEK</v>
          </cell>
          <cell r="C202">
            <v>13.36</v>
          </cell>
        </row>
        <row r="203">
          <cell r="A203" t="str">
            <v>100-CK0572</v>
          </cell>
          <cell r="B203" t="str">
            <v>RAD 9800PRO FAB 12 A12 ASUS/SONY</v>
          </cell>
          <cell r="C203">
            <v>100</v>
          </cell>
        </row>
        <row r="204">
          <cell r="A204" t="str">
            <v>100-CK0577</v>
          </cell>
          <cell r="B204" t="str">
            <v>RADEON 9600LE A13/SLT HP CPC/ASUS</v>
          </cell>
          <cell r="C204">
            <v>15.95</v>
          </cell>
        </row>
        <row r="205">
          <cell r="A205" t="str">
            <v>100-CK0578</v>
          </cell>
          <cell r="B205" t="str">
            <v>RAD 9200SE 8X FAB12 A12P GBT</v>
          </cell>
          <cell r="C205">
            <v>13.85</v>
          </cell>
        </row>
        <row r="206">
          <cell r="A206" t="str">
            <v>100-CK0583</v>
          </cell>
          <cell r="B206" t="str">
            <v>RADEON 9200 F12 A12P ASUS/SONY</v>
          </cell>
          <cell r="C206">
            <v>11.6</v>
          </cell>
        </row>
        <row r="207">
          <cell r="A207" t="str">
            <v>100-CK0600</v>
          </cell>
          <cell r="B207" t="str">
            <v>RADEON 9800XT A11 ASUS/FSC</v>
          </cell>
          <cell r="C207">
            <v>150</v>
          </cell>
        </row>
        <row r="208">
          <cell r="A208" t="str">
            <v>100-CK0629</v>
          </cell>
          <cell r="B208" t="str">
            <v>RADEON 9600 FAB12 A13 MSI/GATEWAY</v>
          </cell>
          <cell r="C208">
            <v>25</v>
          </cell>
        </row>
        <row r="209">
          <cell r="A209" t="str">
            <v>100-CK0632</v>
          </cell>
          <cell r="B209" t="str">
            <v>RADEON 9600 XT A13 PCP/FSC</v>
          </cell>
          <cell r="C209">
            <v>32.9</v>
          </cell>
        </row>
        <row r="210">
          <cell r="A210" t="str">
            <v>100-CK0644</v>
          </cell>
          <cell r="B210" t="str">
            <v>RADEON 9600SE FAB 12 A13 MSI/NEC JP</v>
          </cell>
          <cell r="C210">
            <v>32</v>
          </cell>
        </row>
        <row r="211">
          <cell r="A211" t="str">
            <v>100-CK0648</v>
          </cell>
          <cell r="B211" t="str">
            <v>RADEON 9800 8P F12 A12 MSI/HP</v>
          </cell>
          <cell r="C211">
            <v>62</v>
          </cell>
        </row>
        <row r="212">
          <cell r="A212" t="str">
            <v>100-CK0653</v>
          </cell>
          <cell r="B212" t="str">
            <v>RADEON 9200SE FAB12 A12 FIC/E-MACHINES</v>
          </cell>
          <cell r="C212">
            <v>14.5</v>
          </cell>
        </row>
        <row r="213">
          <cell r="A213" t="str">
            <v>100-CK0663</v>
          </cell>
          <cell r="B213" t="str">
            <v>RADEON 9600SE FAB12 A13 PCP/FSC</v>
          </cell>
          <cell r="C213">
            <v>19.5</v>
          </cell>
        </row>
        <row r="214">
          <cell r="A214" t="str">
            <v>100-CK0718</v>
          </cell>
          <cell r="B214" t="str">
            <v>RV380 PRO A21 ASUS/SONY</v>
          </cell>
          <cell r="C214">
            <v>38</v>
          </cell>
        </row>
        <row r="215">
          <cell r="A215" t="str">
            <v>100-CK0759</v>
          </cell>
          <cell r="B215" t="str">
            <v>DNU-RAGE PRO XL B41 MSI/NEC</v>
          </cell>
          <cell r="C215">
            <v>9.3000000000000007</v>
          </cell>
        </row>
        <row r="216">
          <cell r="A216" t="str">
            <v>100-CK0770</v>
          </cell>
          <cell r="B216" t="str">
            <v>RV380XT A22 ASUS/SONY</v>
          </cell>
          <cell r="C216">
            <v>33.700000000000003</v>
          </cell>
        </row>
        <row r="217">
          <cell r="A217" t="str">
            <v>100-CK0790</v>
          </cell>
          <cell r="B217" t="str">
            <v>RV380 PRO A22 NEC-CI/PCP</v>
          </cell>
          <cell r="C217">
            <v>46</v>
          </cell>
        </row>
        <row r="218">
          <cell r="A218" t="str">
            <v>100-CK0813</v>
          </cell>
          <cell r="B218" t="str">
            <v>RV370SE A12 FUJITSU JPN/PCP</v>
          </cell>
          <cell r="C218">
            <v>27</v>
          </cell>
        </row>
        <row r="219">
          <cell r="A219" t="str">
            <v>100-CK0825</v>
          </cell>
          <cell r="B219" t="str">
            <v>RV380 PRO A22 SAPPHIRE/ACER</v>
          </cell>
          <cell r="C219">
            <v>54</v>
          </cell>
        </row>
        <row r="220">
          <cell r="A220" t="str">
            <v>100-CK0865</v>
          </cell>
          <cell r="B220" t="str">
            <v>RADEON 9550 LE A13 PCP/NEC-CI</v>
          </cell>
          <cell r="C220">
            <v>18.399999999999999</v>
          </cell>
        </row>
        <row r="221">
          <cell r="A221" t="str">
            <v>100-CK0867</v>
          </cell>
          <cell r="B221" t="str">
            <v>RV380XT A22 MSI/LEGEND</v>
          </cell>
          <cell r="C221">
            <v>65</v>
          </cell>
        </row>
        <row r="222">
          <cell r="A222" t="str">
            <v>100-CK0873</v>
          </cell>
          <cell r="B222" t="str">
            <v>RV370SE A12 FAB 12 MSI/E-MACHINES</v>
          </cell>
          <cell r="C222">
            <v>19.5</v>
          </cell>
        </row>
        <row r="223">
          <cell r="A223" t="str">
            <v>100-CK0904</v>
          </cell>
          <cell r="B223" t="str">
            <v>R423XT FAB6 A12 ASUS/SONY</v>
          </cell>
          <cell r="C223">
            <v>178.5</v>
          </cell>
        </row>
        <row r="224">
          <cell r="A224" t="str">
            <v>100-CK0914</v>
          </cell>
          <cell r="B224" t="str">
            <v>RV370 LE A12 WISTRON/GTWY</v>
          </cell>
          <cell r="C224">
            <v>20.5</v>
          </cell>
        </row>
        <row r="225">
          <cell r="A225" t="str">
            <v>100-CK0933</v>
          </cell>
          <cell r="B225" t="str">
            <v>RADEON X300SE A12 SIGMACOM/SAMSUNG</v>
          </cell>
          <cell r="C225">
            <v>18.5</v>
          </cell>
        </row>
        <row r="226">
          <cell r="A226" t="str">
            <v>100-CK0975</v>
          </cell>
          <cell r="B226" t="str">
            <v>RV370LE A12B PCP/NEC-CI</v>
          </cell>
          <cell r="C226">
            <v>26</v>
          </cell>
        </row>
        <row r="227">
          <cell r="A227" t="str">
            <v>100-CK0979</v>
          </cell>
          <cell r="B227" t="str">
            <v>RADEON 7000 ENHANCED FA12 HP-WGBU</v>
          </cell>
          <cell r="C227">
            <v>9.6999999999999993</v>
          </cell>
        </row>
        <row r="228">
          <cell r="A228" t="str">
            <v>100-CK0989</v>
          </cell>
          <cell r="B228" t="str">
            <v>RV370SE A12B PCP/FUJ JPN</v>
          </cell>
          <cell r="C228">
            <v>15.95</v>
          </cell>
        </row>
        <row r="229">
          <cell r="A229" t="str">
            <v>100-CK1003</v>
          </cell>
          <cell r="B229" t="str">
            <v>RV370SE A12B SIGMACOM/SAMSUNG</v>
          </cell>
          <cell r="C229">
            <v>22</v>
          </cell>
        </row>
        <row r="230">
          <cell r="A230" t="str">
            <v>100-CK1006</v>
          </cell>
          <cell r="B230" t="str">
            <v>RV370SE A12B SIGMACOM/JOOYONTECH COMP</v>
          </cell>
          <cell r="C230">
            <v>22</v>
          </cell>
        </row>
        <row r="231">
          <cell r="A231" t="str">
            <v>100-CK1025</v>
          </cell>
          <cell r="B231" t="str">
            <v>RADEON 9800SE A12 PCP/FSC</v>
          </cell>
          <cell r="C231">
            <v>33</v>
          </cell>
        </row>
        <row r="232">
          <cell r="A232" t="str">
            <v>100-CK1044</v>
          </cell>
          <cell r="B232" t="str">
            <v>RV380XT A22 LF ASUS/SONY SPRING PROJECT</v>
          </cell>
          <cell r="C232">
            <v>33.700000000000003</v>
          </cell>
        </row>
        <row r="233">
          <cell r="A233" t="str">
            <v>100-CK1098</v>
          </cell>
          <cell r="B233" t="str">
            <v>RADEON X300 SE A15 LENOVO</v>
          </cell>
          <cell r="C233">
            <v>15.5</v>
          </cell>
        </row>
        <row r="234">
          <cell r="A234" t="str">
            <v>100-CK1107</v>
          </cell>
          <cell r="B234" t="str">
            <v>RV410 A13 LF GIGABYTE/IBM</v>
          </cell>
          <cell r="C234">
            <v>49.95</v>
          </cell>
        </row>
        <row r="235">
          <cell r="A235" t="str">
            <v>100-CK1138</v>
          </cell>
          <cell r="B235" t="str">
            <v>RAGE PRO XL B41 TECH-FRONT</v>
          </cell>
          <cell r="C235">
            <v>9.4</v>
          </cell>
        </row>
        <row r="236">
          <cell r="A236" t="str">
            <v>100-CK1141</v>
          </cell>
          <cell r="B236" t="str">
            <v>RADEON 7000-M SSMC 4XC32 A12 TECH-FRONT</v>
          </cell>
          <cell r="C236">
            <v>15.7</v>
          </cell>
        </row>
        <row r="237">
          <cell r="A237" t="str">
            <v>100-CK1373</v>
          </cell>
          <cell r="B237" t="str">
            <v>RV370SE A12B LF SIGMACOM/LG</v>
          </cell>
          <cell r="C237">
            <v>19.75</v>
          </cell>
        </row>
        <row r="238">
          <cell r="A238" t="str">
            <v>100-CK1411</v>
          </cell>
          <cell r="B238" t="str">
            <v>R9250 RV280LX ROHS LG/SIGMACOM</v>
          </cell>
          <cell r="C238">
            <v>12.95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-01"/>
      <sheetName val="ATI US"/>
      <sheetName val="ATI(L) &amp; LTD"/>
      <sheetName val="IS"/>
      <sheetName val="IS Review"/>
      <sheetName val="IS Change"/>
      <sheetName val="BS"/>
      <sheetName val="IS Presentation"/>
      <sheetName val="IS Act vs Bgt"/>
      <sheetName val="Plan IS"/>
      <sheetName val="IS Presentation (with Qtr info)"/>
      <sheetName val="BS Presentation"/>
      <sheetName val="RE"/>
      <sheetName val="Cons-cf"/>
      <sheetName val="ANIPS"/>
      <sheetName val="Adj Entries"/>
      <sheetName val="Interco Elimination"/>
      <sheetName val="Interco"/>
      <sheetName val="DLBS"/>
      <sheetName val="DLIS"/>
      <sheetName val="NewTable"/>
      <sheetName val="Rebate"/>
      <sheetName val="List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">
          <cell r="B3" t="str">
            <v>Grouping</v>
          </cell>
        </row>
        <row r="4">
          <cell r="B4" t="str">
            <v>CASH</v>
          </cell>
        </row>
        <row r="5">
          <cell r="B5" t="str">
            <v>STI</v>
          </cell>
        </row>
        <row r="6">
          <cell r="B6" t="str">
            <v>AR</v>
          </cell>
        </row>
        <row r="7">
          <cell r="B7" t="str">
            <v>PPSR</v>
          </cell>
        </row>
        <row r="8">
          <cell r="B8" t="str">
            <v>FITAC</v>
          </cell>
        </row>
        <row r="9">
          <cell r="B9" t="str">
            <v>USRCR</v>
          </cell>
        </row>
        <row r="10">
          <cell r="B10" t="str">
            <v>INV</v>
          </cell>
        </row>
        <row r="11">
          <cell r="B11" t="str">
            <v>TRATIC</v>
          </cell>
        </row>
        <row r="12">
          <cell r="B12" t="str">
            <v>TRATIS</v>
          </cell>
        </row>
        <row r="13">
          <cell r="B13" t="str">
            <v>TRATIB</v>
          </cell>
        </row>
        <row r="14">
          <cell r="B14" t="str">
            <v>TRATI(L)</v>
          </cell>
        </row>
        <row r="15">
          <cell r="B15" t="str">
            <v>TRATIL</v>
          </cell>
        </row>
        <row r="16">
          <cell r="B16" t="str">
            <v>TRATEL</v>
          </cell>
        </row>
        <row r="17">
          <cell r="B17" t="str">
            <v>TRATISV</v>
          </cell>
        </row>
        <row r="18">
          <cell r="B18" t="str">
            <v>TRRA</v>
          </cell>
        </row>
        <row r="20">
          <cell r="B20" t="str">
            <v>CAATIC</v>
          </cell>
        </row>
        <row r="21">
          <cell r="B21" t="str">
            <v>CAATIUS</v>
          </cell>
        </row>
        <row r="22">
          <cell r="B22" t="str">
            <v>CAATIR</v>
          </cell>
        </row>
        <row r="23">
          <cell r="B23" t="str">
            <v>CAATIS</v>
          </cell>
        </row>
        <row r="24">
          <cell r="B24" t="str">
            <v>CAATIB</v>
          </cell>
        </row>
        <row r="25">
          <cell r="B25" t="str">
            <v>CAATI(L)</v>
          </cell>
        </row>
        <row r="26">
          <cell r="B26" t="str">
            <v>CAATIHKS</v>
          </cell>
        </row>
        <row r="27">
          <cell r="B27" t="str">
            <v>CAATIT</v>
          </cell>
        </row>
        <row r="28">
          <cell r="B28" t="str">
            <v>CAATIL</v>
          </cell>
        </row>
        <row r="29">
          <cell r="B29" t="str">
            <v>CAATIHKP</v>
          </cell>
        </row>
        <row r="30">
          <cell r="B30" t="str">
            <v>CAAM</v>
          </cell>
        </row>
        <row r="31">
          <cell r="B31" t="str">
            <v>CAATIJ</v>
          </cell>
        </row>
        <row r="32">
          <cell r="B32" t="str">
            <v>CAATEL</v>
          </cell>
        </row>
        <row r="33">
          <cell r="B33" t="str">
            <v>CAATIG</v>
          </cell>
        </row>
        <row r="34">
          <cell r="B34" t="str">
            <v>CAATII</v>
          </cell>
        </row>
        <row r="35">
          <cell r="B35" t="str">
            <v>CAATISV</v>
          </cell>
        </row>
        <row r="36">
          <cell r="B36" t="str">
            <v>CABJV</v>
          </cell>
        </row>
        <row r="37">
          <cell r="B37" t="str">
            <v>CAART</v>
          </cell>
        </row>
        <row r="38">
          <cell r="B38" t="str">
            <v>CAATIH</v>
          </cell>
        </row>
        <row r="39">
          <cell r="B39" t="str">
            <v>CA911A</v>
          </cell>
        </row>
        <row r="40">
          <cell r="B40" t="str">
            <v>CA911L</v>
          </cell>
        </row>
        <row r="41">
          <cell r="B41" t="str">
            <v>CARGMBH</v>
          </cell>
        </row>
        <row r="43">
          <cell r="B43" t="str">
            <v>ILRATIC</v>
          </cell>
        </row>
        <row r="44">
          <cell r="B44" t="str">
            <v>ILRATIUS</v>
          </cell>
        </row>
        <row r="45">
          <cell r="B45" t="str">
            <v>ILRATIR</v>
          </cell>
        </row>
        <row r="46">
          <cell r="B46" t="str">
            <v>ILRATISV</v>
          </cell>
        </row>
        <row r="47">
          <cell r="B47" t="str">
            <v>ILRATI(L)</v>
          </cell>
        </row>
        <row r="48">
          <cell r="B48" t="str">
            <v>ILR911A</v>
          </cell>
        </row>
        <row r="49">
          <cell r="B49" t="str">
            <v>IIRATIC</v>
          </cell>
        </row>
        <row r="50">
          <cell r="B50" t="str">
            <v>IIRATIUS</v>
          </cell>
        </row>
        <row r="51">
          <cell r="B51" t="str">
            <v>IIRATIR</v>
          </cell>
        </row>
        <row r="52">
          <cell r="B52" t="str">
            <v>IIRATISV</v>
          </cell>
        </row>
        <row r="53">
          <cell r="B53" t="str">
            <v>IIRATI(L)</v>
          </cell>
        </row>
        <row r="55">
          <cell r="B55" t="str">
            <v>LTI</v>
          </cell>
        </row>
        <row r="56">
          <cell r="B56" t="str">
            <v>FITALT</v>
          </cell>
        </row>
        <row r="57">
          <cell r="B57" t="str">
            <v>ITCR</v>
          </cell>
        </row>
        <row r="58">
          <cell r="B58" t="str">
            <v>GW</v>
          </cell>
        </row>
        <row r="59">
          <cell r="B59" t="str">
            <v>RDP</v>
          </cell>
        </row>
        <row r="60">
          <cell r="B60" t="str">
            <v>GW</v>
          </cell>
        </row>
        <row r="61">
          <cell r="B61" t="str">
            <v>IATIUS</v>
          </cell>
        </row>
        <row r="62">
          <cell r="B62" t="str">
            <v>IATIR</v>
          </cell>
        </row>
        <row r="63">
          <cell r="B63" t="str">
            <v>IATIS</v>
          </cell>
        </row>
        <row r="64">
          <cell r="B64" t="str">
            <v>IATIB</v>
          </cell>
        </row>
        <row r="65">
          <cell r="B65" t="str">
            <v>IATI(L)</v>
          </cell>
        </row>
        <row r="66">
          <cell r="B66" t="str">
            <v>IATIT</v>
          </cell>
        </row>
        <row r="67">
          <cell r="B67" t="str">
            <v>IATIL</v>
          </cell>
        </row>
        <row r="68">
          <cell r="B68" t="str">
            <v>IAM</v>
          </cell>
        </row>
        <row r="69">
          <cell r="B69" t="str">
            <v>IATIJ</v>
          </cell>
        </row>
        <row r="70">
          <cell r="B70" t="str">
            <v>IATEL</v>
          </cell>
        </row>
        <row r="71">
          <cell r="B71" t="str">
            <v>IATIG</v>
          </cell>
        </row>
        <row r="72">
          <cell r="B72" t="str">
            <v>IATII</v>
          </cell>
        </row>
        <row r="73">
          <cell r="B73" t="str">
            <v>IATISV</v>
          </cell>
        </row>
        <row r="74">
          <cell r="B74" t="str">
            <v>IART</v>
          </cell>
        </row>
        <row r="75">
          <cell r="B75" t="str">
            <v>IATIH</v>
          </cell>
        </row>
        <row r="76">
          <cell r="B76" t="str">
            <v>I911A</v>
          </cell>
        </row>
        <row r="77">
          <cell r="B77" t="str">
            <v>I911L</v>
          </cell>
        </row>
        <row r="78">
          <cell r="B78" t="str">
            <v>IRGMBH</v>
          </cell>
        </row>
        <row r="79">
          <cell r="B79" t="str">
            <v>CA</v>
          </cell>
        </row>
        <row r="81">
          <cell r="B81" t="str">
            <v>STLP</v>
          </cell>
        </row>
        <row r="82">
          <cell r="B82" t="str">
            <v>AP</v>
          </cell>
        </row>
        <row r="83">
          <cell r="B83" t="str">
            <v>AL</v>
          </cell>
        </row>
        <row r="84">
          <cell r="B84" t="str">
            <v>DR</v>
          </cell>
        </row>
        <row r="85">
          <cell r="B85" t="str">
            <v>FITLC</v>
          </cell>
        </row>
        <row r="86">
          <cell r="B86" t="str">
            <v>TPATIC</v>
          </cell>
        </row>
        <row r="87">
          <cell r="B87" t="str">
            <v>TPATIS</v>
          </cell>
        </row>
        <row r="88">
          <cell r="B88" t="str">
            <v>TPATIB</v>
          </cell>
        </row>
        <row r="89">
          <cell r="B89" t="str">
            <v>TPATI(L)</v>
          </cell>
        </row>
        <row r="90">
          <cell r="B90" t="str">
            <v>TPATIL</v>
          </cell>
        </row>
        <row r="91">
          <cell r="B91" t="str">
            <v>TPATEL</v>
          </cell>
        </row>
        <row r="92">
          <cell r="B92" t="str">
            <v>TPATISV</v>
          </cell>
        </row>
        <row r="93">
          <cell r="B93" t="str">
            <v>TPPA</v>
          </cell>
        </row>
        <row r="94">
          <cell r="B94" t="str">
            <v>ILPATIC</v>
          </cell>
        </row>
        <row r="95">
          <cell r="B95" t="str">
            <v>ILPATIUS</v>
          </cell>
        </row>
        <row r="96">
          <cell r="B96" t="str">
            <v>ILPATIS</v>
          </cell>
        </row>
        <row r="97">
          <cell r="B97" t="str">
            <v>ILPATIB</v>
          </cell>
        </row>
        <row r="98">
          <cell r="B98" t="str">
            <v>ILPATISV</v>
          </cell>
        </row>
        <row r="99">
          <cell r="B99" t="str">
            <v>ILPATIH</v>
          </cell>
        </row>
        <row r="100">
          <cell r="B100" t="str">
            <v>IIPATIC</v>
          </cell>
        </row>
        <row r="101">
          <cell r="B101" t="str">
            <v>IIPATIUS</v>
          </cell>
        </row>
        <row r="102">
          <cell r="B102" t="str">
            <v>IIPATIS</v>
          </cell>
        </row>
        <row r="103">
          <cell r="B103" t="str">
            <v>IIPATIB</v>
          </cell>
        </row>
        <row r="104">
          <cell r="B104" t="str">
            <v>IIPATISV</v>
          </cell>
        </row>
        <row r="105">
          <cell r="B105" t="str">
            <v>IIPATIH</v>
          </cell>
        </row>
        <row r="106">
          <cell r="B106" t="str">
            <v>ITP</v>
          </cell>
        </row>
        <row r="107">
          <cell r="B107" t="str">
            <v>ITP</v>
          </cell>
        </row>
        <row r="109">
          <cell r="B109" t="str">
            <v>LTD</v>
          </cell>
        </row>
        <row r="110">
          <cell r="B110" t="str">
            <v>FITLLT</v>
          </cell>
        </row>
        <row r="111">
          <cell r="B111" t="str">
            <v>SC</v>
          </cell>
        </row>
        <row r="112">
          <cell r="B112" t="str">
            <v>TS</v>
          </cell>
        </row>
        <row r="113">
          <cell r="B113" t="str">
            <v>CO</v>
          </cell>
        </row>
        <row r="114">
          <cell r="B114" t="str">
            <v>CW</v>
          </cell>
        </row>
        <row r="115">
          <cell r="B115" t="str">
            <v>RE</v>
          </cell>
        </row>
        <row r="116">
          <cell r="B116" t="str">
            <v>SBP</v>
          </cell>
        </row>
        <row r="117">
          <cell r="B117" t="str">
            <v>CTA</v>
          </cell>
        </row>
      </sheetData>
      <sheetData sheetId="19"/>
      <sheetData sheetId="20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Summary"/>
      <sheetName val="ATI US(old)"/>
      <sheetName val="ATI US"/>
      <sheetName val="ATI US + NxtWave (2)"/>
      <sheetName val="ATI Canada + 1CV"/>
      <sheetName val="Consol ATI(L),LTD,Taiwan"/>
      <sheetName val="Consolidated Journals"/>
      <sheetName val="P&amp;L"/>
      <sheetName val="P&amp;L Presentation"/>
      <sheetName val="P&amp;L External"/>
      <sheetName val="P&amp;L (Planning)"/>
      <sheetName val="BS"/>
      <sheetName val="BS Presentation"/>
      <sheetName val="Adj EPS"/>
      <sheetName val="RE"/>
      <sheetName val="CFS"/>
      <sheetName val="Interco Elimination"/>
      <sheetName val="Interco"/>
      <sheetName val="DLBS"/>
      <sheetName val="DLIS"/>
      <sheetName val="FX"/>
      <sheetName val="NewTable"/>
    </sheetNames>
    <sheetDataSet>
      <sheetData sheetId="0">
        <row r="3">
          <cell r="B3" t="str">
            <v>Grouping</v>
          </cell>
        </row>
      </sheetData>
      <sheetData sheetId="1">
        <row r="3">
          <cell r="D3" t="str">
            <v>USD Amount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">
          <cell r="B3" t="str">
            <v>Grouping</v>
          </cell>
        </row>
        <row r="4">
          <cell r="B4" t="str">
            <v>CASH</v>
          </cell>
        </row>
        <row r="5">
          <cell r="B5" t="str">
            <v>STI</v>
          </cell>
        </row>
        <row r="6">
          <cell r="B6" t="str">
            <v>AR</v>
          </cell>
        </row>
        <row r="7">
          <cell r="B7" t="str">
            <v>LPRC</v>
          </cell>
        </row>
        <row r="8">
          <cell r="B8" t="str">
            <v>PPSR</v>
          </cell>
        </row>
        <row r="9">
          <cell r="B9" t="str">
            <v>FITAC</v>
          </cell>
        </row>
        <row r="10">
          <cell r="B10" t="str">
            <v>USRCR</v>
          </cell>
        </row>
        <row r="11">
          <cell r="B11" t="str">
            <v>INV</v>
          </cell>
        </row>
        <row r="12">
          <cell r="B12" t="str">
            <v>TRATIC</v>
          </cell>
        </row>
        <row r="13">
          <cell r="B13" t="str">
            <v>TRATIS</v>
          </cell>
        </row>
        <row r="14">
          <cell r="B14" t="str">
            <v>TRATIB</v>
          </cell>
        </row>
        <row r="15">
          <cell r="B15" t="str">
            <v>TRATI(L)</v>
          </cell>
        </row>
        <row r="16">
          <cell r="B16" t="str">
            <v>TRATIL</v>
          </cell>
        </row>
        <row r="17">
          <cell r="B17" t="str">
            <v>TRATEL</v>
          </cell>
        </row>
        <row r="18">
          <cell r="B18" t="str">
            <v>TRATISV</v>
          </cell>
        </row>
        <row r="19">
          <cell r="B19" t="str">
            <v>TRRA</v>
          </cell>
        </row>
        <row r="21">
          <cell r="B21" t="str">
            <v>CAATIC</v>
          </cell>
        </row>
        <row r="22">
          <cell r="B22" t="str">
            <v>CAATIUS</v>
          </cell>
        </row>
        <row r="23">
          <cell r="B23" t="str">
            <v>CAATIR</v>
          </cell>
        </row>
        <row r="24">
          <cell r="B24" t="str">
            <v>CAATIS</v>
          </cell>
        </row>
        <row r="25">
          <cell r="B25" t="str">
            <v>CAATIB</v>
          </cell>
        </row>
        <row r="26">
          <cell r="B26" t="str">
            <v>CAATI(L)</v>
          </cell>
        </row>
        <row r="27">
          <cell r="B27" t="str">
            <v>CAATIHKS</v>
          </cell>
        </row>
        <row r="28">
          <cell r="B28" t="str">
            <v>CAATIT</v>
          </cell>
        </row>
        <row r="29">
          <cell r="B29" t="str">
            <v>CAATIL</v>
          </cell>
        </row>
        <row r="30">
          <cell r="B30" t="str">
            <v>CAATIHKP</v>
          </cell>
        </row>
        <row r="31">
          <cell r="B31" t="str">
            <v>CAAM</v>
          </cell>
        </row>
        <row r="32">
          <cell r="B32" t="str">
            <v>CAATIJ</v>
          </cell>
        </row>
        <row r="33">
          <cell r="B33" t="str">
            <v>CAATEL</v>
          </cell>
        </row>
        <row r="34">
          <cell r="B34" t="str">
            <v>CAATIG</v>
          </cell>
        </row>
        <row r="35">
          <cell r="B35" t="str">
            <v>CAATII</v>
          </cell>
        </row>
        <row r="36">
          <cell r="B36" t="str">
            <v>CAATISV</v>
          </cell>
        </row>
        <row r="37">
          <cell r="B37" t="str">
            <v>CABJV</v>
          </cell>
        </row>
        <row r="38">
          <cell r="B38" t="str">
            <v>CAATITL</v>
          </cell>
        </row>
        <row r="39">
          <cell r="B39" t="str">
            <v>CAATIH</v>
          </cell>
        </row>
        <row r="40">
          <cell r="B40" t="str">
            <v>CA911A</v>
          </cell>
        </row>
        <row r="41">
          <cell r="B41" t="str">
            <v>CA911L</v>
          </cell>
        </row>
        <row r="42">
          <cell r="B42" t="str">
            <v>CARGMBH</v>
          </cell>
        </row>
        <row r="43">
          <cell r="B43" t="str">
            <v>CACVR</v>
          </cell>
        </row>
        <row r="44">
          <cell r="B44" t="str">
            <v>CANC</v>
          </cell>
        </row>
        <row r="46">
          <cell r="B46" t="str">
            <v>ILRATIC</v>
          </cell>
        </row>
        <row r="47">
          <cell r="B47" t="str">
            <v>ILRATIUS</v>
          </cell>
        </row>
        <row r="48">
          <cell r="B48" t="str">
            <v>ILRATIR</v>
          </cell>
        </row>
        <row r="49">
          <cell r="B49" t="str">
            <v>ILRATISV</v>
          </cell>
        </row>
        <row r="50">
          <cell r="B50" t="str">
            <v>ILRATI(L)</v>
          </cell>
        </row>
        <row r="51">
          <cell r="B51" t="str">
            <v>ILR911A</v>
          </cell>
        </row>
        <row r="52">
          <cell r="B52" t="str">
            <v>IIRATIC</v>
          </cell>
        </row>
        <row r="53">
          <cell r="B53" t="str">
            <v>IIRATIUS</v>
          </cell>
        </row>
        <row r="54">
          <cell r="B54" t="str">
            <v>IIRATIR</v>
          </cell>
        </row>
        <row r="55">
          <cell r="B55" t="str">
            <v>IIRATISV</v>
          </cell>
        </row>
        <row r="56">
          <cell r="B56" t="str">
            <v>IIRATI(L)</v>
          </cell>
        </row>
        <row r="58">
          <cell r="B58" t="str">
            <v>LTI</v>
          </cell>
        </row>
        <row r="59">
          <cell r="B59" t="str">
            <v>LPRLT</v>
          </cell>
        </row>
        <row r="60">
          <cell r="B60" t="str">
            <v>FITALT</v>
          </cell>
        </row>
        <row r="61">
          <cell r="B61" t="str">
            <v>ITCR</v>
          </cell>
        </row>
        <row r="62">
          <cell r="B62" t="str">
            <v>GW</v>
          </cell>
        </row>
        <row r="63">
          <cell r="B63" t="str">
            <v>INTANG</v>
          </cell>
        </row>
        <row r="64">
          <cell r="B64" t="str">
            <v>GW</v>
          </cell>
        </row>
        <row r="65">
          <cell r="B65" t="str">
            <v>RDP</v>
          </cell>
        </row>
        <row r="66">
          <cell r="B66" t="str">
            <v>GW</v>
          </cell>
        </row>
        <row r="67">
          <cell r="B67" t="str">
            <v>IATIUS</v>
          </cell>
        </row>
        <row r="68">
          <cell r="B68" t="str">
            <v>IATIR</v>
          </cell>
        </row>
        <row r="69">
          <cell r="B69" t="str">
            <v>IATIS</v>
          </cell>
        </row>
        <row r="70">
          <cell r="B70" t="str">
            <v>IATIB</v>
          </cell>
        </row>
        <row r="71">
          <cell r="B71" t="str">
            <v>IATI(L)</v>
          </cell>
        </row>
        <row r="72">
          <cell r="B72" t="str">
            <v>IATIT</v>
          </cell>
        </row>
        <row r="73">
          <cell r="B73" t="str">
            <v>IATIT_L</v>
          </cell>
        </row>
        <row r="74">
          <cell r="B74" t="str">
            <v>IATIL</v>
          </cell>
        </row>
        <row r="75">
          <cell r="B75" t="str">
            <v>IAM</v>
          </cell>
        </row>
        <row r="76">
          <cell r="B76" t="str">
            <v>IATIJ</v>
          </cell>
        </row>
        <row r="77">
          <cell r="B77" t="str">
            <v>IATEL</v>
          </cell>
        </row>
        <row r="78">
          <cell r="B78" t="str">
            <v>IATIG</v>
          </cell>
        </row>
        <row r="79">
          <cell r="B79" t="str">
            <v>IATII</v>
          </cell>
        </row>
        <row r="80">
          <cell r="B80" t="str">
            <v>IATISV</v>
          </cell>
        </row>
        <row r="81">
          <cell r="B81" t="str">
            <v>IART</v>
          </cell>
        </row>
        <row r="82">
          <cell r="B82" t="str">
            <v>IATIH</v>
          </cell>
        </row>
        <row r="83">
          <cell r="B83" t="str">
            <v>I911A</v>
          </cell>
        </row>
        <row r="84">
          <cell r="B84" t="str">
            <v>I911L</v>
          </cell>
        </row>
        <row r="85">
          <cell r="B85" t="str">
            <v>IRGMBH</v>
          </cell>
        </row>
        <row r="86">
          <cell r="B86" t="str">
            <v>ICVR</v>
          </cell>
        </row>
        <row r="87">
          <cell r="B87" t="str">
            <v>INC</v>
          </cell>
        </row>
        <row r="88">
          <cell r="B88" t="str">
            <v>CA</v>
          </cell>
        </row>
        <row r="90">
          <cell r="B90" t="str">
            <v>STLP</v>
          </cell>
        </row>
        <row r="91">
          <cell r="B91" t="str">
            <v>AP</v>
          </cell>
        </row>
        <row r="92">
          <cell r="B92" t="str">
            <v>AL</v>
          </cell>
        </row>
        <row r="93">
          <cell r="B93" t="str">
            <v>DR</v>
          </cell>
        </row>
        <row r="94">
          <cell r="B94" t="str">
            <v>UIRC</v>
          </cell>
        </row>
        <row r="95">
          <cell r="B95" t="str">
            <v>OCCLC</v>
          </cell>
        </row>
        <row r="96">
          <cell r="B96" t="str">
            <v>CPLTD</v>
          </cell>
        </row>
        <row r="97">
          <cell r="B97" t="str">
            <v>FITLC</v>
          </cell>
        </row>
        <row r="98">
          <cell r="B98" t="str">
            <v>TPATIC</v>
          </cell>
        </row>
        <row r="99">
          <cell r="B99" t="str">
            <v>TPATIS</v>
          </cell>
        </row>
        <row r="100">
          <cell r="B100" t="str">
            <v>TPATIB</v>
          </cell>
        </row>
        <row r="101">
          <cell r="B101" t="str">
            <v>TPATI(L)</v>
          </cell>
        </row>
        <row r="102">
          <cell r="B102" t="str">
            <v>TPATIL</v>
          </cell>
        </row>
        <row r="103">
          <cell r="B103" t="str">
            <v>TPATEL</v>
          </cell>
        </row>
        <row r="104">
          <cell r="B104" t="str">
            <v>TPATISV</v>
          </cell>
        </row>
        <row r="105">
          <cell r="B105" t="str">
            <v>TPPA</v>
          </cell>
        </row>
        <row r="106">
          <cell r="B106" t="str">
            <v>ILPATIC</v>
          </cell>
        </row>
        <row r="107">
          <cell r="B107" t="str">
            <v>ILPATIUS</v>
          </cell>
        </row>
        <row r="108">
          <cell r="B108" t="str">
            <v>ILPATIS</v>
          </cell>
        </row>
        <row r="109">
          <cell r="B109" t="str">
            <v>ILPATIB</v>
          </cell>
        </row>
        <row r="110">
          <cell r="B110" t="str">
            <v>ILPATISV</v>
          </cell>
        </row>
        <row r="111">
          <cell r="B111" t="str">
            <v>ILPATIH</v>
          </cell>
        </row>
        <row r="112">
          <cell r="B112" t="str">
            <v>IIPATIC</v>
          </cell>
        </row>
        <row r="113">
          <cell r="B113" t="str">
            <v>IIPATIUS</v>
          </cell>
        </row>
        <row r="114">
          <cell r="B114" t="str">
            <v>IIPATIS</v>
          </cell>
        </row>
        <row r="115">
          <cell r="B115" t="str">
            <v>IIPATIB</v>
          </cell>
        </row>
        <row r="116">
          <cell r="B116" t="str">
            <v>IIPATISV</v>
          </cell>
        </row>
        <row r="117">
          <cell r="B117" t="str">
            <v>IIPATIH</v>
          </cell>
        </row>
        <row r="118">
          <cell r="B118" t="str">
            <v>ITP</v>
          </cell>
        </row>
        <row r="119">
          <cell r="B119" t="str">
            <v>ITP</v>
          </cell>
        </row>
        <row r="121">
          <cell r="B121" t="str">
            <v>LTD</v>
          </cell>
        </row>
        <row r="122">
          <cell r="B122" t="str">
            <v>OCLLT</v>
          </cell>
        </row>
        <row r="123">
          <cell r="B123" t="str">
            <v>UIRLT</v>
          </cell>
        </row>
        <row r="124">
          <cell r="B124" t="str">
            <v>FITLLT</v>
          </cell>
        </row>
        <row r="125">
          <cell r="B125" t="str">
            <v>SC</v>
          </cell>
        </row>
        <row r="126">
          <cell r="B126" t="str">
            <v>TS</v>
          </cell>
        </row>
        <row r="127">
          <cell r="B127" t="str">
            <v>CO</v>
          </cell>
        </row>
        <row r="128">
          <cell r="B128" t="str">
            <v>CW</v>
          </cell>
        </row>
        <row r="129">
          <cell r="B129" t="str">
            <v>CC</v>
          </cell>
        </row>
        <row r="130">
          <cell r="B130" t="str">
            <v>DD</v>
          </cell>
        </row>
        <row r="131">
          <cell r="B131" t="str">
            <v>RE</v>
          </cell>
        </row>
        <row r="132">
          <cell r="B132" t="str">
            <v>SBP</v>
          </cell>
        </row>
        <row r="133">
          <cell r="B133" t="str">
            <v>CTA</v>
          </cell>
        </row>
      </sheetData>
      <sheetData sheetId="19" refreshError="1">
        <row r="3">
          <cell r="D3" t="str">
            <v>USD Amount</v>
          </cell>
        </row>
        <row r="4">
          <cell r="D4">
            <v>-287670953.88</v>
          </cell>
        </row>
        <row r="5">
          <cell r="D5">
            <v>-201558155.78999999</v>
          </cell>
        </row>
        <row r="6">
          <cell r="D6">
            <v>-489229109.67000002</v>
          </cell>
        </row>
        <row r="7">
          <cell r="D7">
            <v>393438025.80000001</v>
          </cell>
        </row>
        <row r="8">
          <cell r="D8">
            <v>-95791083.870000005</v>
          </cell>
        </row>
        <row r="9">
          <cell r="D9">
            <v>11860567.689999999</v>
          </cell>
        </row>
        <row r="10">
          <cell r="D10">
            <v>0</v>
          </cell>
        </row>
        <row r="11">
          <cell r="D11">
            <v>-83930516.180000007</v>
          </cell>
        </row>
        <row r="12">
          <cell r="D12">
            <v>0</v>
          </cell>
        </row>
        <row r="13">
          <cell r="D13">
            <v>-2400</v>
          </cell>
        </row>
        <row r="14">
          <cell r="D14">
            <v>-45148</v>
          </cell>
        </row>
        <row r="15">
          <cell r="D15">
            <v>-2548454</v>
          </cell>
        </row>
        <row r="16">
          <cell r="D16">
            <v>-216139092.63</v>
          </cell>
        </row>
        <row r="17">
          <cell r="D17">
            <v>-20008503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-1459571</v>
          </cell>
        </row>
        <row r="21">
          <cell r="D21">
            <v>-2528134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-36001.01</v>
          </cell>
        </row>
        <row r="26">
          <cell r="D26">
            <v>0</v>
          </cell>
        </row>
        <row r="27">
          <cell r="D27">
            <v>-104259</v>
          </cell>
        </row>
        <row r="28">
          <cell r="D28">
            <v>-44777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-11533</v>
          </cell>
        </row>
        <row r="33">
          <cell r="D33">
            <v>-242927872.63999999</v>
          </cell>
        </row>
        <row r="34">
          <cell r="D34">
            <v>0</v>
          </cell>
        </row>
        <row r="35">
          <cell r="D35">
            <v>-244128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-244128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2285996.13</v>
          </cell>
        </row>
        <row r="44">
          <cell r="D44">
            <v>-915553.9</v>
          </cell>
        </row>
        <row r="45">
          <cell r="D45">
            <v>0</v>
          </cell>
        </row>
        <row r="46">
          <cell r="D46">
            <v>-325732074.58999997</v>
          </cell>
        </row>
        <row r="47">
          <cell r="D47">
            <v>11419186.890000001</v>
          </cell>
        </row>
        <row r="48">
          <cell r="D48">
            <v>33698977.729999997</v>
          </cell>
        </row>
        <row r="49">
          <cell r="D49">
            <v>108520931.90000001</v>
          </cell>
        </row>
        <row r="50">
          <cell r="D50">
            <v>19758494.309999999</v>
          </cell>
        </row>
        <row r="51">
          <cell r="D51">
            <v>7430279.5300000003</v>
          </cell>
        </row>
        <row r="52">
          <cell r="D52">
            <v>-18875794.02</v>
          </cell>
        </row>
        <row r="53">
          <cell r="D53">
            <v>22182232.5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3580.57</v>
          </cell>
        </row>
        <row r="59">
          <cell r="D59">
            <v>0</v>
          </cell>
        </row>
        <row r="60">
          <cell r="D60">
            <v>2118294.17</v>
          </cell>
        </row>
        <row r="61">
          <cell r="D61">
            <v>186256183.58000001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53151929</v>
          </cell>
        </row>
        <row r="65">
          <cell r="D65">
            <v>2116795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36042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915456.57</v>
          </cell>
        </row>
        <row r="74">
          <cell r="D74">
            <v>0</v>
          </cell>
        </row>
        <row r="75">
          <cell r="D75">
            <v>62323143</v>
          </cell>
        </row>
        <row r="76">
          <cell r="D76">
            <v>0</v>
          </cell>
        </row>
        <row r="77">
          <cell r="D77">
            <v>4644320</v>
          </cell>
        </row>
        <row r="78">
          <cell r="D78">
            <v>129953.65</v>
          </cell>
        </row>
        <row r="79">
          <cell r="D79">
            <v>9556763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132874402.22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319130585.80000001</v>
          </cell>
        </row>
        <row r="91">
          <cell r="D91">
            <v>5842387.8799999999</v>
          </cell>
        </row>
        <row r="92">
          <cell r="D92">
            <v>580935.55000000005</v>
          </cell>
        </row>
        <row r="93">
          <cell r="D93">
            <v>0</v>
          </cell>
        </row>
        <row r="94">
          <cell r="D94">
            <v>-32289.99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-210455.35</v>
          </cell>
        </row>
        <row r="98">
          <cell r="D98">
            <v>3091975</v>
          </cell>
        </row>
        <row r="99">
          <cell r="D99">
            <v>2881519.65</v>
          </cell>
        </row>
      </sheetData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etail"/>
      <sheetName val="IS Detail"/>
      <sheetName val="Overhead Detail"/>
      <sheetName val="Q2 vs Q1 overhead"/>
      <sheetName val="AR- Aging Analysis"/>
      <sheetName val="12190000"/>
      <sheetName val="BS-Exp-Hungary-1st"/>
      <sheetName val="IS-Exp-Hungary-1st"/>
      <sheetName val="HUN_Febr postings"/>
      <sheetName val="taxation -Jan07"/>
      <sheetName val="Hungary Capitalized FS Analysis"/>
      <sheetName val="Consol-BS"/>
      <sheetName val="Consol_IS"/>
      <sheetName val="BS-Exp-Luxembourg-1st"/>
      <sheetName val="IS-Exp-Luxembourg-1st"/>
      <sheetName val="Lux Br Tax Compu-1st"/>
      <sheetName val="Salary Det-paid as at Feb07"/>
      <sheetName val="Luxembourg - Prepaid-Feb07"/>
      <sheetName val="AIBL Fees exp-Feb07"/>
      <sheetName val="Hungary - amortisation"/>
      <sheetName val="Qualcomm - Amort Schedule"/>
      <sheetName val="NRE Revenue Reconcile"/>
      <sheetName val="Accounts Receivable"/>
      <sheetName val="AR-Aging Analysis"/>
      <sheetName val="Current Account-ATI RSV- LUX "/>
      <sheetName val="Current Account-ATI RSV-H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1"/>
      <sheetName val="Bonus Modeling"/>
      <sheetName val="Pivot"/>
      <sheetName val="Ex Rate"/>
      <sheetName val="Changes applied"/>
    </sheetNames>
    <sheetDataSet>
      <sheetData sheetId="0" refreshError="1">
        <row r="29">
          <cell r="B29">
            <v>1.3</v>
          </cell>
        </row>
        <row r="30">
          <cell r="B30">
            <v>1.1000000000000001</v>
          </cell>
        </row>
        <row r="31">
          <cell r="B31">
            <v>1</v>
          </cell>
        </row>
      </sheetData>
      <sheetData sheetId="1" refreshError="1">
        <row r="1">
          <cell r="A1" t="str">
            <v>Close Team</v>
          </cell>
        </row>
        <row r="2">
          <cell r="A2" t="str">
            <v>PC AMD/QC - March 2009</v>
          </cell>
        </row>
        <row r="3">
          <cell r="A3" t="str">
            <v>PC AMD/QC - April 2009</v>
          </cell>
        </row>
        <row r="4">
          <cell r="A4" t="str">
            <v>PC AMD/QC - May 2009</v>
          </cell>
        </row>
        <row r="5">
          <cell r="A5" t="str">
            <v>PC AMD/QC - Aug 2009</v>
          </cell>
        </row>
        <row r="6">
          <cell r="A6" t="str">
            <v>PC AMD/QC - July 2010</v>
          </cell>
        </row>
        <row r="7">
          <cell r="A7" t="str">
            <v>PC RIF - Jan 2009</v>
          </cell>
        </row>
        <row r="8">
          <cell r="A8" t="str">
            <v>PC RIF - March 2009</v>
          </cell>
        </row>
        <row r="9">
          <cell r="A9" t="str">
            <v>PC RIF - May 2009</v>
          </cell>
        </row>
        <row r="10">
          <cell r="A10" t="str">
            <v>PC RIF - Aug 2009</v>
          </cell>
        </row>
        <row r="11">
          <cell r="A11" t="str">
            <v>TBD</v>
          </cell>
        </row>
      </sheetData>
      <sheetData sheetId="2" refreshError="1"/>
      <sheetData sheetId="3"/>
      <sheetData sheetId="4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-accrue legal fees"/>
      <sheetName val="Sheet2"/>
      <sheetName val="Reclass Ins (3)"/>
      <sheetName val="Trust Co Accrual"/>
      <sheetName val="Annual Report"/>
      <sheetName val="Prepaid Reclass"/>
      <sheetName val="Property Tax"/>
      <sheetName val="Adj litigation"/>
      <sheetName val="Tax Services"/>
      <sheetName val="Fitness Club"/>
      <sheetName val="GIBBCO"/>
      <sheetName val="AMI"/>
      <sheetName val="CAD to USD 2"/>
      <sheetName val="Adj CAD to USD"/>
      <sheetName val="Reclass Ins (2)"/>
      <sheetName val="Reclass Ins"/>
      <sheetName val="Loss in shipment (5)"/>
      <sheetName val="Loss in shipment (4)"/>
      <sheetName val="Loss in shipment (3)"/>
      <sheetName val="Loss in shipment (2)"/>
      <sheetName val="Loss in shipment"/>
      <sheetName val="Reclass Tradeshow (3)"/>
      <sheetName val="Tradeshow adj"/>
      <sheetName val="Reclass tradeshow"/>
      <sheetName val="Reclass SW Expense (6)"/>
      <sheetName val="Reclass SW Expense (5)"/>
      <sheetName val="Reclass SW Expense (4)"/>
      <sheetName val="Reclass SW Expense (3)"/>
      <sheetName val="Reclass SW Expense (2)"/>
      <sheetName val="Reclass SW Expense"/>
      <sheetName val="Prepaid SW"/>
      <sheetName val="Prepaid"/>
      <sheetName val="Synopsys"/>
      <sheetName val="Localization"/>
      <sheetName val="Amort Tradeshow (2)"/>
      <sheetName val="Amort Tradeshow"/>
      <sheetName val="Reclass tradeshow (5)"/>
      <sheetName val="Reclass tradeshow (4)"/>
      <sheetName val="Marine Ins"/>
      <sheetName val="EDC Ins"/>
      <sheetName val="ArtX Goodwill"/>
      <sheetName val="Warranty"/>
      <sheetName val="Capital Tax"/>
      <sheetName val="Audit Fee"/>
      <sheetName val="Media &amp; Online Media"/>
      <sheetName val="Reclass Advertising"/>
      <sheetName val="Packaging Cost"/>
      <sheetName val="Other 3rd Pty"/>
      <sheetName val="Comm-cal"/>
      <sheetName val="Real3D"/>
      <sheetName val="Litigation"/>
      <sheetName val="Litigation provision"/>
      <sheetName val="Litigation (2)"/>
      <sheetName val="Litigation provision (2)"/>
      <sheetName val="Staff Commission"/>
      <sheetName val="Staff Commission (2)"/>
      <sheetName val="Reclass R&amp;D"/>
      <sheetName val="Recharge to 100802"/>
      <sheetName val="Adjust Annual Report"/>
      <sheetName val="IT accrual"/>
      <sheetName val="Tradeshow adj (2)"/>
      <sheetName val="IT Consulting"/>
      <sheetName val="IT Consulting (2)"/>
      <sheetName val="Reclass license fee"/>
      <sheetName val="Reclass license fee (2)"/>
      <sheetName val="Reclass license fee (3)"/>
      <sheetName val="Sheet1"/>
      <sheetName val="DLIS"/>
      <sheetName val="DLB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Yes</v>
          </cell>
        </row>
        <row r="2">
          <cell r="A2" t="str">
            <v>No</v>
          </cell>
        </row>
      </sheetData>
      <sheetData sheetId="67" refreshError="1"/>
      <sheetData sheetId="6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C"/>
      <sheetName val="Exhibit D"/>
      <sheetName val="Exhibit E"/>
      <sheetName val="Exhibit F"/>
      <sheetName val="EXhibit G"/>
      <sheetName val="Exhibit H"/>
      <sheetName val="Exhibit H-2nd sec."/>
      <sheetName val="Exhibit H- Adj"/>
      <sheetName val="Exhibit I"/>
      <sheetName val="Exhibit J"/>
      <sheetName val="Exhibit K"/>
      <sheetName val="Exhibit L"/>
      <sheetName val="Exhibit M"/>
      <sheetName val="Exhibit N"/>
      <sheetName val="Exhibit O"/>
      <sheetName val="Exhibit P"/>
      <sheetName val="Exhibit Q"/>
      <sheetName val="Exhibit Q - 2nd Rep"/>
      <sheetName val="Exhibit R"/>
      <sheetName val="Exhibit T"/>
      <sheetName val="Exhibit U"/>
      <sheetName val="Exhibit V"/>
      <sheetName val="Exhibit W"/>
      <sheetName val="Exhibit X"/>
      <sheetName val="Exhibit Y"/>
      <sheetName val="Exhibit Z"/>
      <sheetName val="Exhibit AA"/>
      <sheetName val="Exhibit 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hnl ,Bd Tp(U)rvs aft Com"/>
      <sheetName val="By Chnl,BdTy(000)rvs aftCom&amp;rm "/>
      <sheetName val="By Chnl,Bd Tp(000)aftCom&amp;rma"/>
      <sheetName val="By Chnl ,Bd Tp(unit)aft Com&amp;rma"/>
      <sheetName val="By Chnl ,Bd Type (unit)aft Comb"/>
      <sheetName val="By Chnl , Bd Type (000)aft Comb"/>
      <sheetName val="By Terri af rma bf combo-final"/>
      <sheetName val="By Terri af rma bf combo (2)"/>
      <sheetName val="By Terri af combo &amp; rma rc (WL)"/>
      <sheetName val="By Terri aft combo &amp; rma rc "/>
      <sheetName val="By Chnl , Bd Type (000)bfr comb"/>
      <sheetName val="By Chnl ,Bd Type (unit)bfr Comb"/>
      <sheetName val="By Territory bfr combo reclass"/>
      <sheetName val="By Territory aft combo reclass"/>
      <sheetName val="Combo_MatKit_Mem_Sale Sum final"/>
      <sheetName val="Sheet1"/>
      <sheetName val="Exhibit 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6">
          <cell r="D116" t="str">
            <v>Sales:</v>
          </cell>
        </row>
        <row r="117">
          <cell r="D117" t="str">
            <v>OEM - NA &amp; FE</v>
          </cell>
          <cell r="G117">
            <v>6165168</v>
          </cell>
          <cell r="H117">
            <v>175083</v>
          </cell>
          <cell r="J117">
            <v>205000</v>
          </cell>
          <cell r="M117">
            <v>173806</v>
          </cell>
        </row>
        <row r="118">
          <cell r="D118" t="str">
            <v>OEM - Dist</v>
          </cell>
          <cell r="G118">
            <v>166886</v>
          </cell>
          <cell r="H118">
            <v>13512</v>
          </cell>
          <cell r="J118">
            <v>25000</v>
          </cell>
          <cell r="M118">
            <v>13895</v>
          </cell>
        </row>
        <row r="119">
          <cell r="G119">
            <v>6332054</v>
          </cell>
          <cell r="H119">
            <v>188595</v>
          </cell>
          <cell r="J119">
            <v>230000</v>
          </cell>
          <cell r="M119">
            <v>187701</v>
          </cell>
        </row>
        <row r="120">
          <cell r="D120" t="str">
            <v>Cost:</v>
          </cell>
        </row>
        <row r="121">
          <cell r="D121" t="str">
            <v>OEM - NA &amp; FE</v>
          </cell>
          <cell r="H121">
            <v>116878</v>
          </cell>
          <cell r="J121">
            <v>145026</v>
          </cell>
          <cell r="M121">
            <v>128047</v>
          </cell>
        </row>
        <row r="122">
          <cell r="D122" t="str">
            <v>OEM - Dist</v>
          </cell>
          <cell r="H122">
            <v>8988</v>
          </cell>
          <cell r="J122">
            <v>16954</v>
          </cell>
          <cell r="M122">
            <v>11723</v>
          </cell>
        </row>
        <row r="123">
          <cell r="H123">
            <v>125866</v>
          </cell>
          <cell r="J123">
            <v>161980</v>
          </cell>
          <cell r="L123">
            <v>187701</v>
          </cell>
          <cell r="M123">
            <v>139770</v>
          </cell>
        </row>
        <row r="125">
          <cell r="D125" t="str">
            <v>GM</v>
          </cell>
        </row>
        <row r="126">
          <cell r="D126" t="str">
            <v>OEM - NA &amp; FE</v>
          </cell>
          <cell r="H126">
            <v>58205</v>
          </cell>
          <cell r="J126">
            <v>59974</v>
          </cell>
          <cell r="M126">
            <v>45759</v>
          </cell>
        </row>
        <row r="127">
          <cell r="D127" t="str">
            <v>OEM - Dist</v>
          </cell>
          <cell r="H127">
            <v>4524</v>
          </cell>
          <cell r="J127">
            <v>8046</v>
          </cell>
          <cell r="M127">
            <v>2172</v>
          </cell>
        </row>
        <row r="128">
          <cell r="H128">
            <v>62729</v>
          </cell>
          <cell r="J128">
            <v>68020</v>
          </cell>
          <cell r="M128">
            <v>47931</v>
          </cell>
        </row>
        <row r="130">
          <cell r="D130" t="str">
            <v>GM%</v>
          </cell>
        </row>
        <row r="131">
          <cell r="D131" t="str">
            <v>OEM - NA &amp; FE</v>
          </cell>
          <cell r="H131">
            <v>0.33244232735331242</v>
          </cell>
          <cell r="J131">
            <v>0.29255609756097561</v>
          </cell>
          <cell r="M131">
            <v>0.26327629656053303</v>
          </cell>
        </row>
        <row r="132">
          <cell r="D132" t="str">
            <v>OEM - Dist</v>
          </cell>
          <cell r="H132">
            <v>0.33481349911190056</v>
          </cell>
          <cell r="J132">
            <v>0.32184000000000001</v>
          </cell>
          <cell r="M132">
            <v>0.15631522130262684</v>
          </cell>
        </row>
      </sheetData>
      <sheetData sheetId="9" refreshError="1"/>
      <sheetData sheetId="10" refreshError="1">
        <row r="3">
          <cell r="A3" t="str">
            <v>ATI TECHNOLOGIES INC.</v>
          </cell>
          <cell r="Q3" t="str">
            <v>Page 4</v>
          </cell>
        </row>
        <row r="4">
          <cell r="A4" t="str">
            <v>CONSOLIDATED SALES AND GROSS MARGIN SUMMARY</v>
          </cell>
          <cell r="AE4" t="str">
            <v>To : Terry Nickerson</v>
          </cell>
        </row>
        <row r="5">
          <cell r="A5" t="str">
            <v>FOR QUARTER ENDED NOVEMBER 30, 2000</v>
          </cell>
        </row>
        <row r="7">
          <cell r="A7" t="str">
            <v>P:\Costing\sgm2001\Q2 2001\[WL Request - Mobility.xls]OEM-FE Q2</v>
          </cell>
        </row>
        <row r="9">
          <cell r="C9" t="str">
            <v>1ST QUARTER</v>
          </cell>
          <cell r="K9" t="str">
            <v>YEAR TO DATE</v>
          </cell>
          <cell r="S9" t="str">
            <v>2000 Q4</v>
          </cell>
          <cell r="AA9" t="str">
            <v>2001 Q1 - 2000 Q4   INCREASE / (DECREASE)</v>
          </cell>
        </row>
        <row r="10">
          <cell r="D10" t="str">
            <v>AVG</v>
          </cell>
          <cell r="E10" t="str">
            <v>NET</v>
          </cell>
          <cell r="F10" t="str">
            <v>AVG</v>
          </cell>
          <cell r="H10" t="str">
            <v>GROSS</v>
          </cell>
          <cell r="L10" t="str">
            <v>AVG</v>
          </cell>
          <cell r="M10" t="str">
            <v>NET</v>
          </cell>
          <cell r="N10" t="str">
            <v>AVG</v>
          </cell>
          <cell r="P10" t="str">
            <v>GROSS</v>
          </cell>
          <cell r="T10" t="str">
            <v>AVG</v>
          </cell>
          <cell r="U10" t="str">
            <v>NET</v>
          </cell>
          <cell r="V10" t="str">
            <v>AVG</v>
          </cell>
          <cell r="X10" t="str">
            <v>GROSS</v>
          </cell>
          <cell r="AB10" t="str">
            <v>AVG</v>
          </cell>
          <cell r="AC10" t="str">
            <v>NET</v>
          </cell>
          <cell r="AD10" t="str">
            <v>AVG</v>
          </cell>
          <cell r="AF10" t="str">
            <v>GROSS</v>
          </cell>
        </row>
        <row r="11">
          <cell r="C11" t="str">
            <v>QTY</v>
          </cell>
          <cell r="D11" t="str">
            <v>PRC</v>
          </cell>
          <cell r="E11" t="str">
            <v>SALES</v>
          </cell>
          <cell r="F11" t="str">
            <v>COST</v>
          </cell>
          <cell r="G11" t="str">
            <v>COGS</v>
          </cell>
          <cell r="H11" t="str">
            <v>MARGIN</v>
          </cell>
          <cell r="I11" t="str">
            <v xml:space="preserve"> GM %</v>
          </cell>
          <cell r="K11" t="str">
            <v>QTY</v>
          </cell>
          <cell r="L11" t="str">
            <v>PRC</v>
          </cell>
          <cell r="M11" t="str">
            <v>SALES</v>
          </cell>
          <cell r="N11" t="str">
            <v>COST</v>
          </cell>
          <cell r="O11" t="str">
            <v>COGS</v>
          </cell>
          <cell r="P11" t="str">
            <v>MARGIN</v>
          </cell>
          <cell r="Q11" t="str">
            <v xml:space="preserve"> GM %</v>
          </cell>
          <cell r="S11" t="str">
            <v>QTY</v>
          </cell>
          <cell r="T11" t="str">
            <v>PRC</v>
          </cell>
          <cell r="U11" t="str">
            <v>SALES</v>
          </cell>
          <cell r="V11" t="str">
            <v>COST</v>
          </cell>
          <cell r="W11" t="str">
            <v>COGS</v>
          </cell>
          <cell r="X11" t="str">
            <v>MARGIN</v>
          </cell>
          <cell r="Y11" t="str">
            <v xml:space="preserve"> GM %</v>
          </cell>
          <cell r="AA11" t="str">
            <v>QTY</v>
          </cell>
          <cell r="AB11" t="str">
            <v>PRC</v>
          </cell>
          <cell r="AC11" t="str">
            <v>SALES</v>
          </cell>
          <cell r="AD11" t="str">
            <v>COST</v>
          </cell>
          <cell r="AE11" t="str">
            <v>COGS</v>
          </cell>
          <cell r="AF11" t="str">
            <v>MARGIN</v>
          </cell>
          <cell r="AG11" t="str">
            <v xml:space="preserve"> GM %</v>
          </cell>
        </row>
        <row r="12">
          <cell r="C12" t="str">
            <v>UNIT</v>
          </cell>
          <cell r="D12" t="str">
            <v>UNIT</v>
          </cell>
          <cell r="E12" t="str">
            <v>USD$'000</v>
          </cell>
          <cell r="F12" t="str">
            <v>UNIT</v>
          </cell>
          <cell r="G12" t="str">
            <v>USD$'000</v>
          </cell>
          <cell r="H12" t="str">
            <v>USD$'000</v>
          </cell>
          <cell r="K12" t="str">
            <v>UNIT</v>
          </cell>
          <cell r="L12" t="str">
            <v>Unit</v>
          </cell>
          <cell r="M12" t="str">
            <v>USD$'000</v>
          </cell>
          <cell r="O12" t="str">
            <v>USD$'000</v>
          </cell>
          <cell r="P12" t="str">
            <v>USD$'000</v>
          </cell>
          <cell r="S12" t="str">
            <v>UNIT</v>
          </cell>
          <cell r="T12" t="str">
            <v>UNIT</v>
          </cell>
          <cell r="U12" t="str">
            <v>USD$'000</v>
          </cell>
          <cell r="V12" t="str">
            <v>UNIT</v>
          </cell>
          <cell r="W12" t="str">
            <v>USD$'000</v>
          </cell>
          <cell r="X12" t="str">
            <v>USD$'000</v>
          </cell>
          <cell r="AA12" t="str">
            <v>UNIT</v>
          </cell>
          <cell r="AB12" t="str">
            <v>UNIT</v>
          </cell>
          <cell r="AC12" t="str">
            <v>USD$'000</v>
          </cell>
          <cell r="AD12" t="str">
            <v>UNIT</v>
          </cell>
          <cell r="AE12" t="str">
            <v>USD$'000</v>
          </cell>
          <cell r="AF12" t="str">
            <v>USD$'000</v>
          </cell>
        </row>
        <row r="13">
          <cell r="A13" t="str">
            <v>DISTRIBUTION</v>
          </cell>
        </row>
        <row r="15">
          <cell r="A15" t="str">
            <v>R128 BOARD</v>
          </cell>
          <cell r="C15">
            <v>137647</v>
          </cell>
          <cell r="D15">
            <v>81.614564792549061</v>
          </cell>
          <cell r="E15">
            <v>11234</v>
          </cell>
          <cell r="F15">
            <v>55.765835797365732</v>
          </cell>
          <cell r="G15">
            <v>7676</v>
          </cell>
          <cell r="H15">
            <v>3558</v>
          </cell>
          <cell r="I15">
            <v>0.31671710877692716</v>
          </cell>
          <cell r="K15">
            <v>137647</v>
          </cell>
          <cell r="L15">
            <v>81.614564792549061</v>
          </cell>
          <cell r="M15">
            <v>11234</v>
          </cell>
          <cell r="N15">
            <v>55.765835797365732</v>
          </cell>
          <cell r="O15">
            <v>7676</v>
          </cell>
          <cell r="P15">
            <v>3558</v>
          </cell>
          <cell r="Q15">
            <v>0.31671710877692716</v>
          </cell>
          <cell r="S15">
            <v>124734</v>
          </cell>
          <cell r="T15">
            <v>84.243269677874522</v>
          </cell>
          <cell r="U15">
            <v>10508</v>
          </cell>
          <cell r="V15">
            <v>61.659210800583637</v>
          </cell>
          <cell r="W15">
            <v>7691</v>
          </cell>
          <cell r="X15">
            <v>2817</v>
          </cell>
          <cell r="Y15">
            <v>0.26800000000000002</v>
          </cell>
          <cell r="AA15">
            <v>12913</v>
          </cell>
          <cell r="AB15">
            <v>-2.6287048853254618</v>
          </cell>
          <cell r="AC15">
            <v>726</v>
          </cell>
          <cell r="AD15">
            <v>-5.8933750032179049</v>
          </cell>
          <cell r="AE15">
            <v>-15</v>
          </cell>
          <cell r="AF15">
            <v>741</v>
          </cell>
          <cell r="AG15">
            <v>4.8717108776927143E-2</v>
          </cell>
        </row>
        <row r="16">
          <cell r="A16" t="str">
            <v>R128 PRO BOARD</v>
          </cell>
          <cell r="C16">
            <v>64337</v>
          </cell>
          <cell r="D16">
            <v>122.63549745869406</v>
          </cell>
          <cell r="E16">
            <v>7890</v>
          </cell>
          <cell r="F16">
            <v>82.363181373082369</v>
          </cell>
          <cell r="G16">
            <v>5299</v>
          </cell>
          <cell r="H16">
            <v>2591</v>
          </cell>
          <cell r="I16">
            <v>0.32839036755386564</v>
          </cell>
          <cell r="K16">
            <v>64337</v>
          </cell>
          <cell r="L16">
            <v>122.63549745869406</v>
          </cell>
          <cell r="M16">
            <v>7890</v>
          </cell>
          <cell r="N16">
            <v>82.363181373082369</v>
          </cell>
          <cell r="O16">
            <v>5299</v>
          </cell>
          <cell r="P16">
            <v>2591</v>
          </cell>
          <cell r="Q16">
            <v>0.32839036755386564</v>
          </cell>
          <cell r="S16">
            <v>59179</v>
          </cell>
          <cell r="T16">
            <v>115.98709001503913</v>
          </cell>
          <cell r="U16">
            <v>6864</v>
          </cell>
          <cell r="V16">
            <v>75.820814816066502</v>
          </cell>
          <cell r="W16">
            <v>4487</v>
          </cell>
          <cell r="X16">
            <v>2377</v>
          </cell>
          <cell r="Y16">
            <v>0.34599999999999997</v>
          </cell>
          <cell r="AA16">
            <v>5158</v>
          </cell>
          <cell r="AB16">
            <v>6.6484074436549321</v>
          </cell>
          <cell r="AC16">
            <v>1026</v>
          </cell>
          <cell r="AD16">
            <v>6.5423665570158676</v>
          </cell>
          <cell r="AE16">
            <v>812</v>
          </cell>
          <cell r="AF16">
            <v>214</v>
          </cell>
          <cell r="AG16">
            <v>-1.7609632446134338E-2</v>
          </cell>
        </row>
        <row r="17">
          <cell r="A17" t="str">
            <v>RAGE 6 BOARD</v>
          </cell>
          <cell r="C17">
            <v>87059</v>
          </cell>
          <cell r="D17">
            <v>246.13193351635098</v>
          </cell>
          <cell r="E17">
            <v>21428</v>
          </cell>
          <cell r="F17">
            <v>158.78886731986356</v>
          </cell>
          <cell r="G17">
            <v>13824</v>
          </cell>
          <cell r="H17">
            <v>7604</v>
          </cell>
          <cell r="I17">
            <v>0.35486279634123574</v>
          </cell>
          <cell r="K17">
            <v>87059</v>
          </cell>
          <cell r="L17">
            <v>246.13193351635098</v>
          </cell>
          <cell r="M17">
            <v>21428</v>
          </cell>
          <cell r="N17">
            <v>158.78886731986356</v>
          </cell>
          <cell r="O17">
            <v>13824</v>
          </cell>
          <cell r="P17">
            <v>7604</v>
          </cell>
          <cell r="Q17">
            <v>0.35486279634123574</v>
          </cell>
          <cell r="S17">
            <v>28196</v>
          </cell>
          <cell r="T17">
            <v>226.23776422187544</v>
          </cell>
          <cell r="U17">
            <v>6379</v>
          </cell>
          <cell r="V17">
            <v>140.40998723223152</v>
          </cell>
          <cell r="W17">
            <v>3959</v>
          </cell>
          <cell r="X17">
            <v>2420</v>
          </cell>
          <cell r="Y17">
            <v>0.379</v>
          </cell>
          <cell r="AA17">
            <v>58863</v>
          </cell>
          <cell r="AB17">
            <v>19.894169294475546</v>
          </cell>
          <cell r="AC17">
            <v>15049</v>
          </cell>
          <cell r="AD17">
            <v>18.378880087632041</v>
          </cell>
          <cell r="AE17">
            <v>9865</v>
          </cell>
          <cell r="AF17">
            <v>5184</v>
          </cell>
          <cell r="AG17">
            <v>-2.4137203658764261E-2</v>
          </cell>
        </row>
        <row r="18">
          <cell r="A18" t="str">
            <v>RAGE PRO/XL BOARD</v>
          </cell>
          <cell r="C18">
            <v>156350</v>
          </cell>
          <cell r="D18">
            <v>37.908538535337385</v>
          </cell>
          <cell r="E18">
            <v>5927</v>
          </cell>
          <cell r="F18">
            <v>18.305084745762713</v>
          </cell>
          <cell r="G18">
            <v>2862</v>
          </cell>
          <cell r="H18">
            <v>3065</v>
          </cell>
          <cell r="I18">
            <v>0.51712502108992742</v>
          </cell>
          <cell r="K18">
            <v>156350</v>
          </cell>
          <cell r="L18">
            <v>37.908538535337385</v>
          </cell>
          <cell r="M18">
            <v>5927</v>
          </cell>
          <cell r="N18">
            <v>18.305084745762713</v>
          </cell>
          <cell r="O18">
            <v>2862</v>
          </cell>
          <cell r="P18">
            <v>3065</v>
          </cell>
          <cell r="Q18">
            <v>0.51712502108992742</v>
          </cell>
          <cell r="S18">
            <v>106952</v>
          </cell>
          <cell r="T18">
            <v>41.616800059839925</v>
          </cell>
          <cell r="U18">
            <v>4451</v>
          </cell>
          <cell r="V18">
            <v>30.116313860423368</v>
          </cell>
          <cell r="W18">
            <v>3221</v>
          </cell>
          <cell r="X18">
            <v>1230</v>
          </cell>
          <cell r="Y18">
            <v>0.27600000000000002</v>
          </cell>
          <cell r="AA18">
            <v>49398</v>
          </cell>
          <cell r="AB18">
            <v>-3.7082615245025394</v>
          </cell>
          <cell r="AC18">
            <v>1476</v>
          </cell>
          <cell r="AD18">
            <v>-11.811229114660655</v>
          </cell>
          <cell r="AE18">
            <v>-359</v>
          </cell>
          <cell r="AF18">
            <v>1835</v>
          </cell>
          <cell r="AG18">
            <v>0.24112502108992739</v>
          </cell>
        </row>
        <row r="19">
          <cell r="A19" t="str">
            <v>RAGE IIC BOARD</v>
          </cell>
          <cell r="C19">
            <v>6350</v>
          </cell>
          <cell r="D19">
            <v>29.921259842519685</v>
          </cell>
          <cell r="E19">
            <v>190</v>
          </cell>
          <cell r="F19">
            <v>23.622047244094489</v>
          </cell>
          <cell r="G19">
            <v>150</v>
          </cell>
          <cell r="H19">
            <v>40</v>
          </cell>
          <cell r="I19">
            <v>0.21052631578947367</v>
          </cell>
          <cell r="K19">
            <v>6350</v>
          </cell>
          <cell r="L19">
            <v>29.921259842519685</v>
          </cell>
          <cell r="M19">
            <v>190</v>
          </cell>
          <cell r="N19">
            <v>23.622047244094489</v>
          </cell>
          <cell r="O19">
            <v>150</v>
          </cell>
          <cell r="P19">
            <v>40</v>
          </cell>
          <cell r="Q19">
            <v>0.21052631578947367</v>
          </cell>
          <cell r="S19">
            <v>62409</v>
          </cell>
          <cell r="T19">
            <v>29.4669038119502</v>
          </cell>
          <cell r="U19">
            <v>1839</v>
          </cell>
          <cell r="V19">
            <v>21.278982198080406</v>
          </cell>
          <cell r="W19">
            <v>1328</v>
          </cell>
          <cell r="X19">
            <v>511</v>
          </cell>
          <cell r="Y19">
            <v>0.27800000000000002</v>
          </cell>
          <cell r="AA19">
            <v>-56059</v>
          </cell>
          <cell r="AB19">
            <v>0.45435603056948537</v>
          </cell>
          <cell r="AC19">
            <v>-1649</v>
          </cell>
          <cell r="AD19">
            <v>2.3430650460140825</v>
          </cell>
          <cell r="AE19">
            <v>-1178</v>
          </cell>
          <cell r="AF19">
            <v>-471</v>
          </cell>
          <cell r="AG19">
            <v>-6.7473684210526352E-2</v>
          </cell>
        </row>
        <row r="20">
          <cell r="A20" t="str">
            <v>RAGE LT PRO BOARD</v>
          </cell>
          <cell r="C20">
            <v>1666</v>
          </cell>
          <cell r="D20">
            <v>72.028811524609836</v>
          </cell>
          <cell r="E20">
            <v>120</v>
          </cell>
          <cell r="F20">
            <v>47.418967587034814</v>
          </cell>
          <cell r="G20">
            <v>79</v>
          </cell>
          <cell r="H20">
            <v>41</v>
          </cell>
          <cell r="I20">
            <v>0.34166666666666667</v>
          </cell>
          <cell r="K20">
            <v>1666</v>
          </cell>
          <cell r="L20">
            <v>72.028811524609836</v>
          </cell>
          <cell r="M20">
            <v>120</v>
          </cell>
          <cell r="N20">
            <v>47.418967587034814</v>
          </cell>
          <cell r="O20">
            <v>79</v>
          </cell>
          <cell r="P20">
            <v>41</v>
          </cell>
          <cell r="Q20">
            <v>0.34166666666666667</v>
          </cell>
          <cell r="S20">
            <v>1998</v>
          </cell>
          <cell r="T20">
            <v>73.073073073073076</v>
          </cell>
          <cell r="U20">
            <v>146</v>
          </cell>
          <cell r="V20">
            <v>37.037037037037038</v>
          </cell>
          <cell r="W20">
            <v>74</v>
          </cell>
          <cell r="X20">
            <v>72</v>
          </cell>
          <cell r="Y20">
            <v>0.49299999999999999</v>
          </cell>
          <cell r="AA20">
            <v>-332</v>
          </cell>
          <cell r="AB20">
            <v>-1.0442615484632398</v>
          </cell>
          <cell r="AC20">
            <v>-26</v>
          </cell>
          <cell r="AD20">
            <v>10.381930549997776</v>
          </cell>
          <cell r="AE20">
            <v>5</v>
          </cell>
          <cell r="AF20">
            <v>-31</v>
          </cell>
          <cell r="AG20">
            <v>-0.15133333333333332</v>
          </cell>
        </row>
        <row r="21">
          <cell r="A21" t="str">
            <v>TUNER BOARD</v>
          </cell>
          <cell r="C21">
            <v>24766</v>
          </cell>
          <cell r="D21">
            <v>50.63393361867076</v>
          </cell>
          <cell r="E21">
            <v>1254</v>
          </cell>
          <cell r="F21">
            <v>34.482758620689651</v>
          </cell>
          <cell r="G21">
            <v>854</v>
          </cell>
          <cell r="H21">
            <v>400</v>
          </cell>
          <cell r="I21">
            <v>0.31897926634768742</v>
          </cell>
          <cell r="K21">
            <v>24766</v>
          </cell>
          <cell r="L21">
            <v>50.63393361867076</v>
          </cell>
          <cell r="M21">
            <v>1254</v>
          </cell>
          <cell r="N21">
            <v>34.482758620689651</v>
          </cell>
          <cell r="O21">
            <v>854</v>
          </cell>
          <cell r="P21">
            <v>400</v>
          </cell>
          <cell r="Q21">
            <v>0.31897926634768742</v>
          </cell>
          <cell r="S21">
            <v>13986</v>
          </cell>
          <cell r="T21">
            <v>46.546546546546544</v>
          </cell>
          <cell r="U21">
            <v>651</v>
          </cell>
          <cell r="V21">
            <v>34.463034463034461</v>
          </cell>
          <cell r="W21">
            <v>482</v>
          </cell>
          <cell r="X21">
            <v>169</v>
          </cell>
          <cell r="Y21">
            <v>0.26</v>
          </cell>
          <cell r="AA21">
            <v>10780</v>
          </cell>
          <cell r="AB21">
            <v>4.0873870721242156</v>
          </cell>
          <cell r="AC21">
            <v>603</v>
          </cell>
          <cell r="AD21">
            <v>1.9724157655190311E-2</v>
          </cell>
          <cell r="AE21">
            <v>372</v>
          </cell>
          <cell r="AF21">
            <v>231</v>
          </cell>
          <cell r="AG21">
            <v>5.8979266347687409E-2</v>
          </cell>
        </row>
        <row r="22">
          <cell r="A22" t="str">
            <v>OTHER BOARDS</v>
          </cell>
          <cell r="C22">
            <v>2</v>
          </cell>
          <cell r="D22">
            <v>7000</v>
          </cell>
          <cell r="E22">
            <v>14</v>
          </cell>
          <cell r="F22">
            <v>500</v>
          </cell>
          <cell r="G22">
            <v>1</v>
          </cell>
          <cell r="H22">
            <v>13</v>
          </cell>
          <cell r="I22">
            <v>0.9285714285714286</v>
          </cell>
          <cell r="K22">
            <v>2</v>
          </cell>
          <cell r="L22">
            <v>7000</v>
          </cell>
          <cell r="M22">
            <v>14</v>
          </cell>
          <cell r="N22">
            <v>500</v>
          </cell>
          <cell r="O22">
            <v>1</v>
          </cell>
          <cell r="P22">
            <v>13</v>
          </cell>
          <cell r="Q22">
            <v>0.9285714285714286</v>
          </cell>
          <cell r="S22">
            <v>-62</v>
          </cell>
          <cell r="T22">
            <v>129.03225806451613</v>
          </cell>
          <cell r="U22">
            <v>-8</v>
          </cell>
          <cell r="V22">
            <v>48.387096774193544</v>
          </cell>
          <cell r="W22">
            <v>-3</v>
          </cell>
          <cell r="X22">
            <v>-5</v>
          </cell>
          <cell r="Y22">
            <v>0.625</v>
          </cell>
          <cell r="AA22">
            <v>64</v>
          </cell>
          <cell r="AB22">
            <v>6870.9677419354839</v>
          </cell>
          <cell r="AC22">
            <v>22</v>
          </cell>
          <cell r="AD22">
            <v>451.61290322580646</v>
          </cell>
          <cell r="AE22">
            <v>4</v>
          </cell>
          <cell r="AF22">
            <v>18</v>
          </cell>
          <cell r="AG22">
            <v>0.3035714285714286</v>
          </cell>
        </row>
        <row r="24">
          <cell r="A24" t="str">
            <v>TOTAL</v>
          </cell>
          <cell r="C24">
            <v>478177</v>
          </cell>
          <cell r="E24">
            <v>48057</v>
          </cell>
          <cell r="G24">
            <v>30745</v>
          </cell>
          <cell r="H24">
            <v>17312</v>
          </cell>
          <cell r="I24">
            <v>0.36</v>
          </cell>
          <cell r="K24">
            <v>478177</v>
          </cell>
          <cell r="M24">
            <v>48057</v>
          </cell>
          <cell r="O24">
            <v>30745</v>
          </cell>
          <cell r="P24">
            <v>17312</v>
          </cell>
          <cell r="Q24">
            <v>0.36</v>
          </cell>
          <cell r="S24">
            <v>397392</v>
          </cell>
          <cell r="U24">
            <v>30830</v>
          </cell>
          <cell r="W24">
            <v>21239</v>
          </cell>
          <cell r="X24">
            <v>9591</v>
          </cell>
          <cell r="Y24">
            <v>0.311</v>
          </cell>
          <cell r="AA24">
            <v>80785</v>
          </cell>
          <cell r="AC24">
            <v>17227</v>
          </cell>
          <cell r="AE24">
            <v>9506</v>
          </cell>
          <cell r="AF24">
            <v>7721</v>
          </cell>
          <cell r="AG24">
            <v>4.8999999999999988E-2</v>
          </cell>
        </row>
        <row r="26">
          <cell r="A26" t="str">
            <v>OEM</v>
          </cell>
        </row>
        <row r="28">
          <cell r="A28" t="str">
            <v>RAGE 128 BOARD</v>
          </cell>
          <cell r="C28">
            <v>336427</v>
          </cell>
          <cell r="D28">
            <v>63.669087201681201</v>
          </cell>
          <cell r="E28">
            <v>21420</v>
          </cell>
          <cell r="F28">
            <v>50.834207718167683</v>
          </cell>
          <cell r="G28">
            <v>17102</v>
          </cell>
          <cell r="H28">
            <v>4318</v>
          </cell>
          <cell r="I28">
            <v>0.20158730158730159</v>
          </cell>
          <cell r="K28">
            <v>336427</v>
          </cell>
          <cell r="L28">
            <v>63.669087201681201</v>
          </cell>
          <cell r="M28">
            <v>21420</v>
          </cell>
          <cell r="N28">
            <v>50.834207718167683</v>
          </cell>
          <cell r="O28">
            <v>17102</v>
          </cell>
          <cell r="P28">
            <v>4318</v>
          </cell>
          <cell r="Q28">
            <v>0.20158730158730159</v>
          </cell>
          <cell r="S28">
            <v>583819</v>
          </cell>
          <cell r="T28">
            <v>59.994621620742045</v>
          </cell>
          <cell r="U28">
            <v>35026</v>
          </cell>
          <cell r="V28">
            <v>53.153460233394256</v>
          </cell>
          <cell r="W28">
            <v>31032</v>
          </cell>
          <cell r="X28">
            <v>3994</v>
          </cell>
          <cell r="Y28">
            <v>0.114</v>
          </cell>
          <cell r="AA28">
            <v>-247392</v>
          </cell>
          <cell r="AB28">
            <v>3.674465580939156</v>
          </cell>
          <cell r="AC28">
            <v>-13606</v>
          </cell>
          <cell r="AD28">
            <v>-2.3192525152265731</v>
          </cell>
          <cell r="AE28">
            <v>-13930</v>
          </cell>
          <cell r="AF28">
            <v>324</v>
          </cell>
          <cell r="AG28">
            <v>8.7587301587301589E-2</v>
          </cell>
        </row>
        <row r="29">
          <cell r="A29" t="str">
            <v>RAGE 128 PRO BOARD</v>
          </cell>
          <cell r="C29">
            <v>990679</v>
          </cell>
          <cell r="D29">
            <v>65.956783175983347</v>
          </cell>
          <cell r="E29">
            <v>65342</v>
          </cell>
          <cell r="F29">
            <v>60.312169734091469</v>
          </cell>
          <cell r="G29">
            <v>59750</v>
          </cell>
          <cell r="H29">
            <v>5592</v>
          </cell>
          <cell r="I29">
            <v>8.5580484221480818E-2</v>
          </cell>
          <cell r="K29">
            <v>990679</v>
          </cell>
          <cell r="L29">
            <v>65.956783175983347</v>
          </cell>
          <cell r="M29">
            <v>65342</v>
          </cell>
          <cell r="N29">
            <v>60.312169734091469</v>
          </cell>
          <cell r="O29">
            <v>59750</v>
          </cell>
          <cell r="P29">
            <v>5592</v>
          </cell>
          <cell r="Q29">
            <v>8.5580484221480818E-2</v>
          </cell>
          <cell r="S29">
            <v>961004</v>
          </cell>
          <cell r="T29">
            <v>63.848849744642052</v>
          </cell>
          <cell r="U29">
            <v>61359</v>
          </cell>
          <cell r="V29">
            <v>55.974793028957215</v>
          </cell>
          <cell r="W29">
            <v>53792</v>
          </cell>
          <cell r="X29">
            <v>7567</v>
          </cell>
          <cell r="Y29">
            <v>0.123</v>
          </cell>
          <cell r="AA29">
            <v>29675</v>
          </cell>
          <cell r="AB29">
            <v>2.1079334313412943</v>
          </cell>
          <cell r="AC29">
            <v>3983</v>
          </cell>
          <cell r="AD29">
            <v>4.337376705134254</v>
          </cell>
          <cell r="AE29">
            <v>5958</v>
          </cell>
          <cell r="AF29">
            <v>-1975</v>
          </cell>
          <cell r="AG29">
            <v>-3.741951577851918E-2</v>
          </cell>
        </row>
        <row r="30">
          <cell r="A30" t="str">
            <v>RAGE 6 BOARD</v>
          </cell>
          <cell r="C30">
            <v>323797</v>
          </cell>
          <cell r="D30">
            <v>117.63234372152922</v>
          </cell>
          <cell r="E30">
            <v>38089</v>
          </cell>
          <cell r="F30">
            <v>95.417808071106279</v>
          </cell>
          <cell r="G30">
            <v>30896</v>
          </cell>
          <cell r="H30">
            <v>7193</v>
          </cell>
          <cell r="I30">
            <v>0.18884717372469742</v>
          </cell>
          <cell r="K30">
            <v>323797</v>
          </cell>
          <cell r="L30">
            <v>117.63234372152922</v>
          </cell>
          <cell r="M30">
            <v>38089</v>
          </cell>
          <cell r="N30">
            <v>95.417808071106279</v>
          </cell>
          <cell r="O30">
            <v>30896</v>
          </cell>
          <cell r="P30">
            <v>7193</v>
          </cell>
          <cell r="Q30">
            <v>0.18884717372469742</v>
          </cell>
          <cell r="S30">
            <v>30091</v>
          </cell>
          <cell r="T30">
            <v>217.8059885015453</v>
          </cell>
          <cell r="U30">
            <v>6554</v>
          </cell>
          <cell r="V30">
            <v>153.06902396065269</v>
          </cell>
          <cell r="W30">
            <v>4606</v>
          </cell>
          <cell r="X30">
            <v>1948</v>
          </cell>
          <cell r="Y30">
            <v>0.29699999999999999</v>
          </cell>
          <cell r="AA30">
            <v>293706</v>
          </cell>
          <cell r="AB30">
            <v>-100.17364478001608</v>
          </cell>
          <cell r="AC30">
            <v>31535</v>
          </cell>
          <cell r="AD30">
            <v>-57.651215889546407</v>
          </cell>
          <cell r="AE30">
            <v>26290</v>
          </cell>
          <cell r="AF30">
            <v>5245</v>
          </cell>
          <cell r="AG30">
            <v>-0.10815282627530257</v>
          </cell>
        </row>
        <row r="31">
          <cell r="A31" t="str">
            <v>RAGE PRO/XL BOARD</v>
          </cell>
          <cell r="C31">
            <v>781280</v>
          </cell>
          <cell r="D31">
            <v>30.880094204382551</v>
          </cell>
          <cell r="E31">
            <v>24126</v>
          </cell>
          <cell r="F31">
            <v>24.243549047716566</v>
          </cell>
          <cell r="G31">
            <v>18941</v>
          </cell>
          <cell r="H31">
            <v>5185</v>
          </cell>
          <cell r="I31">
            <v>0.21491337146646772</v>
          </cell>
          <cell r="K31">
            <v>781280</v>
          </cell>
          <cell r="L31">
            <v>30.880094204382551</v>
          </cell>
          <cell r="M31">
            <v>24126</v>
          </cell>
          <cell r="N31">
            <v>24.243549047716566</v>
          </cell>
          <cell r="O31">
            <v>18941</v>
          </cell>
          <cell r="P31">
            <v>5185</v>
          </cell>
          <cell r="Q31">
            <v>0.21491337146646772</v>
          </cell>
          <cell r="S31">
            <v>566563</v>
          </cell>
          <cell r="T31">
            <v>33.080169372161613</v>
          </cell>
          <cell r="U31">
            <v>18742</v>
          </cell>
          <cell r="V31">
            <v>28.025126949694915</v>
          </cell>
          <cell r="W31">
            <v>15878</v>
          </cell>
          <cell r="X31">
            <v>2864</v>
          </cell>
          <cell r="Y31">
            <v>0.153</v>
          </cell>
          <cell r="AA31">
            <v>214717</v>
          </cell>
          <cell r="AB31">
            <v>-2.2000751677790618</v>
          </cell>
          <cell r="AC31">
            <v>5384</v>
          </cell>
          <cell r="AD31">
            <v>-3.7815779019783484</v>
          </cell>
          <cell r="AE31">
            <v>3063</v>
          </cell>
          <cell r="AF31">
            <v>2321</v>
          </cell>
          <cell r="AG31">
            <v>6.191337146646772E-2</v>
          </cell>
        </row>
        <row r="32">
          <cell r="A32" t="str">
            <v>RAGE IIC BOARD</v>
          </cell>
          <cell r="C32">
            <v>66875</v>
          </cell>
          <cell r="D32">
            <v>27.244859813084112</v>
          </cell>
          <cell r="E32">
            <v>1822</v>
          </cell>
          <cell r="F32">
            <v>19.798130841121495</v>
          </cell>
          <cell r="G32">
            <v>1324</v>
          </cell>
          <cell r="H32">
            <v>498</v>
          </cell>
          <cell r="I32">
            <v>0.27332601536772777</v>
          </cell>
          <cell r="K32">
            <v>66875</v>
          </cell>
          <cell r="L32">
            <v>27.244859813084112</v>
          </cell>
          <cell r="M32">
            <v>1822</v>
          </cell>
          <cell r="N32">
            <v>19.798130841121495</v>
          </cell>
          <cell r="O32">
            <v>1324</v>
          </cell>
          <cell r="P32">
            <v>498</v>
          </cell>
          <cell r="Q32">
            <v>0.27332601536772777</v>
          </cell>
          <cell r="S32">
            <v>272693</v>
          </cell>
          <cell r="T32">
            <v>26.058608031742654</v>
          </cell>
          <cell r="U32">
            <v>7106</v>
          </cell>
          <cell r="V32">
            <v>19.813489895230166</v>
          </cell>
          <cell r="W32">
            <v>5403</v>
          </cell>
          <cell r="X32">
            <v>1703</v>
          </cell>
          <cell r="Y32">
            <v>0.24</v>
          </cell>
          <cell r="AA32">
            <v>-205818</v>
          </cell>
          <cell r="AB32">
            <v>1.1862517813414577</v>
          </cell>
          <cell r="AC32">
            <v>-5284</v>
          </cell>
          <cell r="AD32">
            <v>-1.5359054108671444E-2</v>
          </cell>
          <cell r="AE32">
            <v>-4079</v>
          </cell>
          <cell r="AF32">
            <v>-1205</v>
          </cell>
          <cell r="AG32">
            <v>3.3326015367727779E-2</v>
          </cell>
        </row>
        <row r="33">
          <cell r="A33" t="str">
            <v>RAGE LT PRO BOARD</v>
          </cell>
          <cell r="C33">
            <v>1062</v>
          </cell>
          <cell r="D33">
            <v>46.139359698681737</v>
          </cell>
          <cell r="E33">
            <v>49</v>
          </cell>
          <cell r="F33">
            <v>53.672316384180789</v>
          </cell>
          <cell r="G33">
            <v>57</v>
          </cell>
          <cell r="H33">
            <v>-8</v>
          </cell>
          <cell r="I33">
            <v>-0.16326530612244897</v>
          </cell>
          <cell r="K33">
            <v>1062</v>
          </cell>
          <cell r="L33">
            <v>46.139359698681737</v>
          </cell>
          <cell r="M33">
            <v>49</v>
          </cell>
          <cell r="N33">
            <v>53.672316384180789</v>
          </cell>
          <cell r="O33">
            <v>57</v>
          </cell>
          <cell r="P33">
            <v>-8</v>
          </cell>
          <cell r="Q33">
            <v>-0.16326530612244897</v>
          </cell>
          <cell r="S33">
            <v>9124</v>
          </cell>
          <cell r="T33">
            <v>53.046909250328802</v>
          </cell>
          <cell r="U33">
            <v>484</v>
          </cell>
          <cell r="V33">
            <v>36.497150372643574</v>
          </cell>
          <cell r="W33">
            <v>333</v>
          </cell>
          <cell r="X33">
            <v>151</v>
          </cell>
          <cell r="Y33">
            <v>0.312</v>
          </cell>
          <cell r="AA33">
            <v>-8062</v>
          </cell>
          <cell r="AB33">
            <v>-6.9075495516470653</v>
          </cell>
          <cell r="AC33">
            <v>-435</v>
          </cell>
          <cell r="AD33">
            <v>17.175166011537215</v>
          </cell>
          <cell r="AE33">
            <v>-276</v>
          </cell>
          <cell r="AF33">
            <v>-159</v>
          </cell>
          <cell r="AG33">
            <v>-0.47526530612244899</v>
          </cell>
        </row>
        <row r="34">
          <cell r="A34" t="str">
            <v>MOBILITY 4 BOARD</v>
          </cell>
          <cell r="C34">
            <v>12990</v>
          </cell>
          <cell r="D34">
            <v>93.995381062355648</v>
          </cell>
          <cell r="E34">
            <v>1221</v>
          </cell>
          <cell r="F34">
            <v>78.752886836027713</v>
          </cell>
          <cell r="G34">
            <v>1023</v>
          </cell>
          <cell r="H34">
            <v>198</v>
          </cell>
          <cell r="I34">
            <v>0.16216216216216217</v>
          </cell>
          <cell r="K34">
            <v>12990</v>
          </cell>
          <cell r="L34">
            <v>93.995381062355648</v>
          </cell>
          <cell r="M34">
            <v>1221</v>
          </cell>
          <cell r="N34">
            <v>78.752886836027713</v>
          </cell>
          <cell r="O34">
            <v>1023</v>
          </cell>
          <cell r="P34">
            <v>198</v>
          </cell>
          <cell r="Q34">
            <v>0.16216216216216217</v>
          </cell>
          <cell r="AA34">
            <v>12990</v>
          </cell>
          <cell r="AB34">
            <v>93.995381062355648</v>
          </cell>
          <cell r="AC34">
            <v>1221</v>
          </cell>
          <cell r="AD34">
            <v>78.752886836027713</v>
          </cell>
          <cell r="AE34">
            <v>1023</v>
          </cell>
          <cell r="AF34">
            <v>198</v>
          </cell>
          <cell r="AG34">
            <v>0.16216216216216217</v>
          </cell>
        </row>
        <row r="35">
          <cell r="A35" t="str">
            <v>DVD BOARD</v>
          </cell>
          <cell r="C35">
            <v>0</v>
          </cell>
          <cell r="D35" t="str">
            <v>N/A</v>
          </cell>
          <cell r="E35">
            <v>0</v>
          </cell>
          <cell r="F35" t="str">
            <v>N/A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 t="e">
            <v>#VALUE!</v>
          </cell>
          <cell r="AC35">
            <v>0</v>
          </cell>
          <cell r="AD35" t="e">
            <v>#VALUE!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TUNER BOARD</v>
          </cell>
          <cell r="C36">
            <v>11901</v>
          </cell>
          <cell r="D36">
            <v>33.778674061003279</v>
          </cell>
          <cell r="E36">
            <v>402</v>
          </cell>
          <cell r="F36">
            <v>27.30862952693051</v>
          </cell>
          <cell r="G36">
            <v>325</v>
          </cell>
          <cell r="H36">
            <v>77</v>
          </cell>
          <cell r="I36">
            <v>0.19154228855721392</v>
          </cell>
          <cell r="K36">
            <v>11901</v>
          </cell>
          <cell r="L36">
            <v>33.778674061003279</v>
          </cell>
          <cell r="M36">
            <v>402</v>
          </cell>
          <cell r="N36">
            <v>27.30862952693051</v>
          </cell>
          <cell r="O36">
            <v>325</v>
          </cell>
          <cell r="P36">
            <v>77</v>
          </cell>
          <cell r="Q36">
            <v>0.19154228855721392</v>
          </cell>
          <cell r="S36">
            <v>16523</v>
          </cell>
          <cell r="T36">
            <v>39.641711553591961</v>
          </cell>
          <cell r="U36">
            <v>655</v>
          </cell>
          <cell r="V36">
            <v>36.555105005144348</v>
          </cell>
          <cell r="W36">
            <v>604</v>
          </cell>
          <cell r="X36">
            <v>51</v>
          </cell>
          <cell r="Y36">
            <v>7.8E-2</v>
          </cell>
          <cell r="AA36">
            <v>-4622</v>
          </cell>
          <cell r="AB36">
            <v>-5.8630374925886812</v>
          </cell>
          <cell r="AC36">
            <v>-253</v>
          </cell>
          <cell r="AD36">
            <v>-9.2464754782138385</v>
          </cell>
          <cell r="AE36">
            <v>-279</v>
          </cell>
          <cell r="AF36">
            <v>26</v>
          </cell>
          <cell r="AG36">
            <v>0.11354228855721392</v>
          </cell>
        </row>
        <row r="37">
          <cell r="A37" t="str">
            <v>OTHER BOARDS</v>
          </cell>
          <cell r="C37">
            <v>1353</v>
          </cell>
          <cell r="D37">
            <v>58.388765705838878</v>
          </cell>
          <cell r="E37">
            <v>79</v>
          </cell>
          <cell r="F37">
            <v>33.998521803399854</v>
          </cell>
          <cell r="G37">
            <v>46</v>
          </cell>
          <cell r="H37">
            <v>33</v>
          </cell>
          <cell r="I37">
            <v>0.41772151898734178</v>
          </cell>
          <cell r="K37">
            <v>1353</v>
          </cell>
          <cell r="L37">
            <v>58.388765705838878</v>
          </cell>
          <cell r="M37">
            <v>79</v>
          </cell>
          <cell r="N37">
            <v>33.998521803399854</v>
          </cell>
          <cell r="O37">
            <v>46</v>
          </cell>
          <cell r="P37">
            <v>33</v>
          </cell>
          <cell r="Q37">
            <v>0.41772151898734178</v>
          </cell>
          <cell r="S37">
            <v>2315</v>
          </cell>
          <cell r="T37">
            <v>47.516198704103672</v>
          </cell>
          <cell r="U37">
            <v>110</v>
          </cell>
          <cell r="V37">
            <v>28.509719222462206</v>
          </cell>
          <cell r="W37">
            <v>66</v>
          </cell>
          <cell r="X37">
            <v>44</v>
          </cell>
          <cell r="Y37">
            <v>0.4</v>
          </cell>
          <cell r="AA37">
            <v>-962</v>
          </cell>
          <cell r="AB37">
            <v>10.872567001735206</v>
          </cell>
          <cell r="AC37">
            <v>-31</v>
          </cell>
          <cell r="AD37">
            <v>5.4888025809376479</v>
          </cell>
          <cell r="AE37">
            <v>-20</v>
          </cell>
          <cell r="AF37">
            <v>-11</v>
          </cell>
          <cell r="AG37">
            <v>1.7721518987341756E-2</v>
          </cell>
        </row>
        <row r="38">
          <cell r="A38" t="str">
            <v>RAGE MOBILITY CHIP</v>
          </cell>
          <cell r="C38">
            <v>4037064</v>
          </cell>
          <cell r="D38">
            <v>28.240077442418549</v>
          </cell>
          <cell r="E38">
            <v>114007</v>
          </cell>
          <cell r="F38">
            <v>18.206795829840697</v>
          </cell>
          <cell r="G38">
            <v>73502</v>
          </cell>
          <cell r="H38">
            <v>40505</v>
          </cell>
          <cell r="I38">
            <v>0.35528520178585526</v>
          </cell>
          <cell r="K38">
            <v>4037064</v>
          </cell>
          <cell r="L38">
            <v>28.240077442418549</v>
          </cell>
          <cell r="M38">
            <v>114007</v>
          </cell>
          <cell r="N38">
            <v>18.206795829840697</v>
          </cell>
          <cell r="O38">
            <v>73502</v>
          </cell>
          <cell r="P38">
            <v>40505</v>
          </cell>
          <cell r="Q38">
            <v>0.35528520178585526</v>
          </cell>
          <cell r="S38">
            <v>3261094</v>
          </cell>
          <cell r="T38">
            <v>28.134423601404929</v>
          </cell>
          <cell r="U38">
            <v>91749</v>
          </cell>
          <cell r="V38">
            <v>19.390425421652978</v>
          </cell>
          <cell r="W38">
            <v>63234</v>
          </cell>
          <cell r="X38">
            <v>28515</v>
          </cell>
          <cell r="Y38">
            <v>0.311</v>
          </cell>
          <cell r="AA38">
            <v>775970</v>
          </cell>
          <cell r="AB38">
            <v>0.10565384101361985</v>
          </cell>
          <cell r="AC38">
            <v>22258</v>
          </cell>
          <cell r="AD38">
            <v>-1.1836295918122808</v>
          </cell>
          <cell r="AE38">
            <v>10268</v>
          </cell>
          <cell r="AF38">
            <v>11990</v>
          </cell>
          <cell r="AG38">
            <v>4.4285201785855266E-2</v>
          </cell>
        </row>
        <row r="39">
          <cell r="A39" t="str">
            <v>RAGE 128 CHIP</v>
          </cell>
          <cell r="C39">
            <v>209658</v>
          </cell>
          <cell r="D39">
            <v>27.125127588739758</v>
          </cell>
          <cell r="E39">
            <v>5687</v>
          </cell>
          <cell r="F39">
            <v>15.167558595426838</v>
          </cell>
          <cell r="G39">
            <v>3180</v>
          </cell>
          <cell r="H39">
            <v>2507</v>
          </cell>
          <cell r="I39">
            <v>0.44082996307367683</v>
          </cell>
          <cell r="K39">
            <v>209658</v>
          </cell>
          <cell r="L39">
            <v>27.125127588739758</v>
          </cell>
          <cell r="M39">
            <v>5687</v>
          </cell>
          <cell r="N39">
            <v>15.167558595426838</v>
          </cell>
          <cell r="O39">
            <v>3180</v>
          </cell>
          <cell r="P39">
            <v>2507</v>
          </cell>
          <cell r="Q39">
            <v>0.44082996307367683</v>
          </cell>
          <cell r="S39">
            <v>4526</v>
          </cell>
          <cell r="T39">
            <v>32.699955810870527</v>
          </cell>
          <cell r="U39">
            <v>148</v>
          </cell>
          <cell r="V39">
            <v>5.3026955368979234</v>
          </cell>
          <cell r="W39">
            <v>24</v>
          </cell>
          <cell r="X39">
            <v>124</v>
          </cell>
          <cell r="Y39">
            <v>0.83799999999999997</v>
          </cell>
          <cell r="AA39">
            <v>205132</v>
          </cell>
          <cell r="AB39">
            <v>-5.574828222130769</v>
          </cell>
          <cell r="AC39">
            <v>5539</v>
          </cell>
          <cell r="AD39">
            <v>9.8648630585289148</v>
          </cell>
          <cell r="AE39">
            <v>3156</v>
          </cell>
          <cell r="AF39">
            <v>2383</v>
          </cell>
          <cell r="AG39">
            <v>-0.39717003692632313</v>
          </cell>
        </row>
        <row r="40">
          <cell r="A40" t="str">
            <v>RAGE 128 PRO CHIP</v>
          </cell>
          <cell r="C40">
            <v>617560</v>
          </cell>
          <cell r="D40">
            <v>16.511755942742404</v>
          </cell>
          <cell r="E40">
            <v>10197</v>
          </cell>
          <cell r="F40">
            <v>16.421076494591617</v>
          </cell>
          <cell r="G40">
            <v>10141</v>
          </cell>
          <cell r="H40">
            <v>56</v>
          </cell>
          <cell r="I40">
            <v>5.4918113170540359E-3</v>
          </cell>
          <cell r="K40">
            <v>617560</v>
          </cell>
          <cell r="L40">
            <v>16.511755942742404</v>
          </cell>
          <cell r="M40">
            <v>10197</v>
          </cell>
          <cell r="N40">
            <v>16.421076494591617</v>
          </cell>
          <cell r="O40">
            <v>10141</v>
          </cell>
          <cell r="P40">
            <v>56</v>
          </cell>
          <cell r="Q40">
            <v>5.4918113170540359E-3</v>
          </cell>
          <cell r="S40">
            <v>781826</v>
          </cell>
          <cell r="T40">
            <v>15.905073507404461</v>
          </cell>
          <cell r="U40">
            <v>12435</v>
          </cell>
          <cell r="V40">
            <v>15.738796100411088</v>
          </cell>
          <cell r="W40">
            <v>12305</v>
          </cell>
          <cell r="X40">
            <v>130</v>
          </cell>
          <cell r="Y40">
            <v>0.01</v>
          </cell>
          <cell r="AA40">
            <v>-164266</v>
          </cell>
          <cell r="AB40">
            <v>0.60668243533794275</v>
          </cell>
          <cell r="AC40">
            <v>-2238</v>
          </cell>
          <cell r="AD40">
            <v>0.68228039418052866</v>
          </cell>
          <cell r="AE40">
            <v>-2164</v>
          </cell>
          <cell r="AF40">
            <v>-74</v>
          </cell>
          <cell r="AG40">
            <v>-4.5081886829459643E-3</v>
          </cell>
        </row>
        <row r="41">
          <cell r="A41" t="str">
            <v>RAGE PRO CHIP</v>
          </cell>
          <cell r="C41">
            <v>183732</v>
          </cell>
          <cell r="D41">
            <v>13.753728256373414</v>
          </cell>
          <cell r="E41">
            <v>2527</v>
          </cell>
          <cell r="F41">
            <v>9.7968780615243944E-2</v>
          </cell>
          <cell r="G41">
            <v>18</v>
          </cell>
          <cell r="H41">
            <v>2509</v>
          </cell>
          <cell r="I41">
            <v>0.9928769291650178</v>
          </cell>
          <cell r="K41">
            <v>183732</v>
          </cell>
          <cell r="L41">
            <v>13.753728256373414</v>
          </cell>
          <cell r="M41">
            <v>2527</v>
          </cell>
          <cell r="N41">
            <v>9.7968780615243944E-2</v>
          </cell>
          <cell r="O41">
            <v>18</v>
          </cell>
          <cell r="P41">
            <v>2509</v>
          </cell>
          <cell r="Q41">
            <v>0.9928769291650178</v>
          </cell>
          <cell r="S41">
            <v>249243</v>
          </cell>
          <cell r="T41">
            <v>13.432674137287707</v>
          </cell>
          <cell r="U41">
            <v>3348</v>
          </cell>
          <cell r="V41">
            <v>6.5117174805310487</v>
          </cell>
          <cell r="W41">
            <v>1623</v>
          </cell>
          <cell r="X41">
            <v>1725</v>
          </cell>
          <cell r="Y41">
            <v>0.51500000000000001</v>
          </cell>
          <cell r="AA41">
            <v>-65511</v>
          </cell>
          <cell r="AB41">
            <v>0.3210541190857068</v>
          </cell>
          <cell r="AC41">
            <v>-821</v>
          </cell>
          <cell r="AD41">
            <v>-6.4137486999158044</v>
          </cell>
          <cell r="AE41">
            <v>-1605</v>
          </cell>
          <cell r="AF41">
            <v>784</v>
          </cell>
          <cell r="AG41">
            <v>0.47787692916501778</v>
          </cell>
        </row>
        <row r="42">
          <cell r="A42" t="str">
            <v>RAGE IIC CHIP</v>
          </cell>
          <cell r="C42">
            <v>444168</v>
          </cell>
          <cell r="D42">
            <v>7.8281190900740256</v>
          </cell>
          <cell r="E42">
            <v>3477</v>
          </cell>
          <cell r="F42">
            <v>4.0547720682264368</v>
          </cell>
          <cell r="G42">
            <v>1801</v>
          </cell>
          <cell r="H42">
            <v>1676</v>
          </cell>
          <cell r="I42">
            <v>0.48202473396606271</v>
          </cell>
          <cell r="K42">
            <v>444168</v>
          </cell>
          <cell r="L42">
            <v>7.8281190900740256</v>
          </cell>
          <cell r="M42">
            <v>3477</v>
          </cell>
          <cell r="N42">
            <v>4.0547720682264368</v>
          </cell>
          <cell r="O42">
            <v>1801</v>
          </cell>
          <cell r="P42">
            <v>1676</v>
          </cell>
          <cell r="Q42">
            <v>0.48202473396606271</v>
          </cell>
          <cell r="S42">
            <v>843778</v>
          </cell>
          <cell r="T42">
            <v>7.6714491252438437</v>
          </cell>
          <cell r="U42">
            <v>6473</v>
          </cell>
          <cell r="V42">
            <v>3.9062407410480007</v>
          </cell>
          <cell r="W42">
            <v>3296</v>
          </cell>
          <cell r="X42">
            <v>3177</v>
          </cell>
          <cell r="Y42">
            <v>0.49099999999999999</v>
          </cell>
          <cell r="AA42">
            <v>-399610</v>
          </cell>
          <cell r="AB42">
            <v>0.15666996483018192</v>
          </cell>
          <cell r="AC42">
            <v>-2996</v>
          </cell>
          <cell r="AD42">
            <v>0.14853132717843609</v>
          </cell>
          <cell r="AE42">
            <v>-1495</v>
          </cell>
          <cell r="AF42">
            <v>-1501</v>
          </cell>
          <cell r="AG42">
            <v>-8.9752660339372792E-3</v>
          </cell>
        </row>
        <row r="43">
          <cell r="A43" t="str">
            <v>RAGE LT PRO CHIP</v>
          </cell>
          <cell r="C43">
            <v>186763</v>
          </cell>
          <cell r="D43">
            <v>11.142463978411142</v>
          </cell>
          <cell r="E43">
            <v>2081</v>
          </cell>
          <cell r="F43">
            <v>8.6955124944448308</v>
          </cell>
          <cell r="G43">
            <v>1624</v>
          </cell>
          <cell r="H43">
            <v>457</v>
          </cell>
          <cell r="I43">
            <v>0.21960595867371457</v>
          </cell>
          <cell r="K43">
            <v>186763</v>
          </cell>
          <cell r="L43">
            <v>11.142463978411142</v>
          </cell>
          <cell r="M43">
            <v>2081</v>
          </cell>
          <cell r="N43">
            <v>8.6955124944448308</v>
          </cell>
          <cell r="O43">
            <v>1624</v>
          </cell>
          <cell r="P43">
            <v>457</v>
          </cell>
          <cell r="Q43">
            <v>0.21960595867371457</v>
          </cell>
          <cell r="S43">
            <v>319976</v>
          </cell>
          <cell r="T43">
            <v>15.276145710928319</v>
          </cell>
          <cell r="U43">
            <v>4888</v>
          </cell>
          <cell r="V43">
            <v>8.6787759081931135</v>
          </cell>
          <cell r="W43">
            <v>2777</v>
          </cell>
          <cell r="X43">
            <v>2111</v>
          </cell>
          <cell r="Y43">
            <v>0.432</v>
          </cell>
          <cell r="AA43">
            <v>-133213</v>
          </cell>
          <cell r="AB43">
            <v>-4.1336817325171769</v>
          </cell>
          <cell r="AC43">
            <v>-2807</v>
          </cell>
          <cell r="AD43">
            <v>1.6736586251717256E-2</v>
          </cell>
          <cell r="AE43">
            <v>-1153</v>
          </cell>
          <cell r="AF43">
            <v>-1654</v>
          </cell>
          <cell r="AG43">
            <v>-0.21239404132628542</v>
          </cell>
        </row>
        <row r="44">
          <cell r="A44" t="str">
            <v>RAGE XL CHIP</v>
          </cell>
          <cell r="C44">
            <v>626513</v>
          </cell>
          <cell r="D44">
            <v>12.780261542857051</v>
          </cell>
          <cell r="E44">
            <v>8007</v>
          </cell>
          <cell r="F44">
            <v>9.3693187531623447</v>
          </cell>
          <cell r="G44">
            <v>5870</v>
          </cell>
          <cell r="H44">
            <v>2137</v>
          </cell>
          <cell r="I44">
            <v>0.26689146996378171</v>
          </cell>
          <cell r="K44">
            <v>626513</v>
          </cell>
          <cell r="L44">
            <v>12.780261542857051</v>
          </cell>
          <cell r="M44">
            <v>8007</v>
          </cell>
          <cell r="N44">
            <v>9.3693187531623447</v>
          </cell>
          <cell r="O44">
            <v>5870</v>
          </cell>
          <cell r="P44">
            <v>2137</v>
          </cell>
          <cell r="Q44">
            <v>0.26689146996378171</v>
          </cell>
          <cell r="S44">
            <v>224071</v>
          </cell>
          <cell r="T44">
            <v>10.75551945588675</v>
          </cell>
          <cell r="U44">
            <v>2410</v>
          </cell>
          <cell r="V44">
            <v>9.3140120765293144</v>
          </cell>
          <cell r="W44">
            <v>2087</v>
          </cell>
          <cell r="X44">
            <v>323</v>
          </cell>
          <cell r="Y44">
            <v>0.13400000000000001</v>
          </cell>
          <cell r="AA44">
            <v>402442</v>
          </cell>
          <cell r="AB44">
            <v>2.024742086970301</v>
          </cell>
          <cell r="AC44">
            <v>5597</v>
          </cell>
          <cell r="AD44">
            <v>5.5306676633030349E-2</v>
          </cell>
          <cell r="AE44">
            <v>3783</v>
          </cell>
          <cell r="AF44">
            <v>1814</v>
          </cell>
          <cell r="AG44">
            <v>0.13289146996378171</v>
          </cell>
        </row>
        <row r="45">
          <cell r="A45" t="str">
            <v>RAGE XL CHIP (SET-TOP)</v>
          </cell>
          <cell r="C45">
            <v>0</v>
          </cell>
          <cell r="D45" t="str">
            <v>N/A</v>
          </cell>
          <cell r="E45">
            <v>0</v>
          </cell>
          <cell r="F45" t="str">
            <v>N/A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 t="str">
            <v>N/A</v>
          </cell>
          <cell r="U45">
            <v>0</v>
          </cell>
          <cell r="V45" t="str">
            <v>N/A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 t="str">
            <v>N/A</v>
          </cell>
          <cell r="AC45">
            <v>0</v>
          </cell>
          <cell r="AD45" t="str">
            <v>N/A</v>
          </cell>
          <cell r="AE45">
            <v>0</v>
          </cell>
          <cell r="AF45">
            <v>0</v>
          </cell>
          <cell r="AG45">
            <v>0</v>
          </cell>
        </row>
        <row r="46">
          <cell r="A46" t="str">
            <v>RAGE THEATRE</v>
          </cell>
          <cell r="C46">
            <v>738</v>
          </cell>
          <cell r="D46">
            <v>9.4850948509485082</v>
          </cell>
          <cell r="E46">
            <v>7</v>
          </cell>
          <cell r="F46">
            <v>2.7100271002710028</v>
          </cell>
          <cell r="G46">
            <v>2</v>
          </cell>
          <cell r="H46">
            <v>5</v>
          </cell>
          <cell r="I46">
            <v>0.7142857142857143</v>
          </cell>
          <cell r="K46">
            <v>738</v>
          </cell>
          <cell r="L46">
            <v>9.4850948509485082</v>
          </cell>
          <cell r="M46">
            <v>7</v>
          </cell>
          <cell r="N46">
            <v>2.7100271002710028</v>
          </cell>
          <cell r="O46">
            <v>2</v>
          </cell>
          <cell r="P46">
            <v>5</v>
          </cell>
          <cell r="Q46">
            <v>0.7142857142857143</v>
          </cell>
          <cell r="S46">
            <v>6370</v>
          </cell>
          <cell r="T46">
            <v>4.7095761381475665</v>
          </cell>
          <cell r="U46">
            <v>30</v>
          </cell>
          <cell r="V46">
            <v>3.9246467817896384</v>
          </cell>
          <cell r="W46">
            <v>25</v>
          </cell>
          <cell r="X46">
            <v>5</v>
          </cell>
          <cell r="Y46">
            <v>0.16700000000000001</v>
          </cell>
          <cell r="AA46">
            <v>-5632</v>
          </cell>
          <cell r="AB46">
            <v>4.7755187128009418</v>
          </cell>
          <cell r="AC46">
            <v>-23</v>
          </cell>
          <cell r="AD46">
            <v>-1.2146196815186356</v>
          </cell>
          <cell r="AE46">
            <v>-23</v>
          </cell>
          <cell r="AF46">
            <v>0</v>
          </cell>
          <cell r="AG46">
            <v>0.54728571428571426</v>
          </cell>
        </row>
        <row r="47">
          <cell r="A47" t="str">
            <v>RAGE THEATRE (SET-TOP)</v>
          </cell>
          <cell r="C47">
            <v>0</v>
          </cell>
          <cell r="D47" t="str">
            <v>N/A</v>
          </cell>
          <cell r="E47">
            <v>0</v>
          </cell>
          <cell r="F47" t="str">
            <v>N/A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 t="str">
            <v>N/A</v>
          </cell>
          <cell r="M47">
            <v>0</v>
          </cell>
          <cell r="N47" t="str">
            <v>N/A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 t="str">
            <v>N/A</v>
          </cell>
          <cell r="U47">
            <v>0</v>
          </cell>
          <cell r="V47" t="str">
            <v>N/A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 t="str">
            <v>N/A</v>
          </cell>
          <cell r="AC47">
            <v>0</v>
          </cell>
          <cell r="AD47" t="str">
            <v>N/A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OTHER CHIPS</v>
          </cell>
          <cell r="C48">
            <v>2427</v>
          </cell>
          <cell r="D48">
            <v>33.374536464771325</v>
          </cell>
          <cell r="E48">
            <v>81</v>
          </cell>
          <cell r="F48">
            <v>28.43016069221261</v>
          </cell>
          <cell r="G48">
            <v>69</v>
          </cell>
          <cell r="H48">
            <v>12</v>
          </cell>
          <cell r="I48">
            <v>0.14814814814814814</v>
          </cell>
          <cell r="K48">
            <v>2427</v>
          </cell>
          <cell r="L48">
            <v>33.374536464771325</v>
          </cell>
          <cell r="M48">
            <v>81</v>
          </cell>
          <cell r="N48">
            <v>28.43016069221261</v>
          </cell>
          <cell r="O48">
            <v>69</v>
          </cell>
          <cell r="P48">
            <v>12</v>
          </cell>
          <cell r="Q48">
            <v>0.14814814814814814</v>
          </cell>
          <cell r="AA48">
            <v>2427</v>
          </cell>
          <cell r="AB48">
            <v>33.374536464771325</v>
          </cell>
          <cell r="AC48">
            <v>81</v>
          </cell>
          <cell r="AD48">
            <v>28.43016069221261</v>
          </cell>
          <cell r="AE48">
            <v>69</v>
          </cell>
          <cell r="AF48">
            <v>12</v>
          </cell>
          <cell r="AG48">
            <v>0.14814814814814814</v>
          </cell>
        </row>
        <row r="49">
          <cell r="A49" t="str">
            <v>OTHER COMPONENTS</v>
          </cell>
          <cell r="C49" t="str">
            <v>N/A</v>
          </cell>
          <cell r="D49" t="str">
            <v>N/A</v>
          </cell>
          <cell r="E49">
            <v>305</v>
          </cell>
          <cell r="F49" t="str">
            <v>N/A</v>
          </cell>
          <cell r="G49">
            <v>255</v>
          </cell>
          <cell r="H49">
            <v>50</v>
          </cell>
          <cell r="I49">
            <v>0.16393442622950818</v>
          </cell>
          <cell r="K49" t="str">
            <v>N/A</v>
          </cell>
          <cell r="L49" t="str">
            <v>N/A</v>
          </cell>
          <cell r="M49">
            <v>305</v>
          </cell>
          <cell r="N49" t="str">
            <v>N/A</v>
          </cell>
          <cell r="O49">
            <v>255</v>
          </cell>
          <cell r="P49">
            <v>50</v>
          </cell>
          <cell r="Q49">
            <v>0.16393442622950818</v>
          </cell>
          <cell r="S49" t="str">
            <v>N/A</v>
          </cell>
          <cell r="T49" t="str">
            <v>N/A</v>
          </cell>
          <cell r="U49">
            <v>4604</v>
          </cell>
          <cell r="V49" t="str">
            <v>N/A</v>
          </cell>
          <cell r="W49">
            <v>4300</v>
          </cell>
          <cell r="X49">
            <v>304</v>
          </cell>
          <cell r="Y49">
            <v>6.6000000000000003E-2</v>
          </cell>
          <cell r="AA49" t="str">
            <v>N/A</v>
          </cell>
          <cell r="AB49" t="str">
            <v>N/A</v>
          </cell>
          <cell r="AC49">
            <v>-4299</v>
          </cell>
          <cell r="AD49" t="str">
            <v>N/A</v>
          </cell>
          <cell r="AE49">
            <v>-4045</v>
          </cell>
          <cell r="AF49">
            <v>-254</v>
          </cell>
          <cell r="AG49">
            <v>9.7934426229508181E-2</v>
          </cell>
        </row>
        <row r="51">
          <cell r="A51" t="str">
            <v>TOTAL</v>
          </cell>
          <cell r="C51">
            <v>8834987</v>
          </cell>
          <cell r="E51">
            <v>298926</v>
          </cell>
          <cell r="G51">
            <v>225926</v>
          </cell>
          <cell r="H51">
            <v>73000</v>
          </cell>
          <cell r="I51">
            <v>0.24399999999999999</v>
          </cell>
          <cell r="K51">
            <v>8834987</v>
          </cell>
          <cell r="M51">
            <v>298926</v>
          </cell>
          <cell r="O51">
            <v>225926</v>
          </cell>
          <cell r="P51">
            <v>73000</v>
          </cell>
          <cell r="Q51">
            <v>0.24399999999999999</v>
          </cell>
          <cell r="S51">
            <v>8133016</v>
          </cell>
          <cell r="U51">
            <v>256121</v>
          </cell>
          <cell r="W51">
            <v>201385</v>
          </cell>
          <cell r="X51">
            <v>54736</v>
          </cell>
          <cell r="Y51">
            <v>0.214</v>
          </cell>
          <cell r="AA51">
            <v>701971</v>
          </cell>
          <cell r="AC51">
            <v>42805</v>
          </cell>
          <cell r="AE51">
            <v>24541</v>
          </cell>
          <cell r="AF51">
            <v>18264</v>
          </cell>
          <cell r="AG51">
            <v>0.03</v>
          </cell>
        </row>
        <row r="53">
          <cell r="A53" t="str">
            <v>TOTAL</v>
          </cell>
          <cell r="C53">
            <v>9313164</v>
          </cell>
          <cell r="E53">
            <v>346983</v>
          </cell>
          <cell r="G53">
            <v>256671</v>
          </cell>
          <cell r="H53">
            <v>90312</v>
          </cell>
          <cell r="I53">
            <v>0.26</v>
          </cell>
          <cell r="K53">
            <v>9313164</v>
          </cell>
          <cell r="M53">
            <v>346983</v>
          </cell>
          <cell r="O53">
            <v>256671</v>
          </cell>
          <cell r="P53">
            <v>90312</v>
          </cell>
          <cell r="Q53">
            <v>0.26</v>
          </cell>
          <cell r="S53">
            <v>8530408</v>
          </cell>
          <cell r="U53">
            <v>286951</v>
          </cell>
          <cell r="W53">
            <v>222624</v>
          </cell>
          <cell r="X53">
            <v>64327</v>
          </cell>
          <cell r="Y53">
            <v>0.224</v>
          </cell>
          <cell r="AA53">
            <v>782756</v>
          </cell>
          <cell r="AC53">
            <v>60032</v>
          </cell>
          <cell r="AE53">
            <v>34047</v>
          </cell>
          <cell r="AF53">
            <v>25985</v>
          </cell>
          <cell r="AG53">
            <v>3.6000000000000004E-2</v>
          </cell>
        </row>
        <row r="55">
          <cell r="A55" t="str">
            <v>OTHER INCOME</v>
          </cell>
          <cell r="E55">
            <v>3490</v>
          </cell>
          <cell r="M55">
            <v>3490</v>
          </cell>
          <cell r="U55">
            <v>2255</v>
          </cell>
          <cell r="AC55">
            <v>1235</v>
          </cell>
          <cell r="AE55">
            <v>0</v>
          </cell>
        </row>
        <row r="56">
          <cell r="A56" t="str">
            <v>OTHER SALES</v>
          </cell>
          <cell r="E56">
            <v>0</v>
          </cell>
          <cell r="M56">
            <v>0</v>
          </cell>
          <cell r="U56">
            <v>1038</v>
          </cell>
          <cell r="W56">
            <v>857</v>
          </cell>
          <cell r="AC56">
            <v>-1038</v>
          </cell>
          <cell r="AE56">
            <v>-857</v>
          </cell>
        </row>
        <row r="57">
          <cell r="A57" t="str">
            <v xml:space="preserve">PURCHASES &amp; CONVERSION PRICE VARIANCES </v>
          </cell>
          <cell r="G57">
            <v>-15338</v>
          </cell>
          <cell r="O57">
            <v>-15338</v>
          </cell>
          <cell r="W57">
            <v>-1754</v>
          </cell>
          <cell r="AC57">
            <v>0</v>
          </cell>
          <cell r="AE57">
            <v>-13584</v>
          </cell>
        </row>
        <row r="58">
          <cell r="A58" t="str">
            <v>DUTY &amp; BROKERAGE</v>
          </cell>
          <cell r="G58">
            <v>78</v>
          </cell>
          <cell r="O58">
            <v>78</v>
          </cell>
          <cell r="W58">
            <v>71</v>
          </cell>
          <cell r="AC58">
            <v>0</v>
          </cell>
          <cell r="AE58">
            <v>7</v>
          </cell>
        </row>
        <row r="59">
          <cell r="A59" t="str">
            <v>FREIGHT IN</v>
          </cell>
          <cell r="G59">
            <v>2771</v>
          </cell>
          <cell r="O59">
            <v>2771</v>
          </cell>
          <cell r="W59">
            <v>3056</v>
          </cell>
          <cell r="AC59">
            <v>0</v>
          </cell>
          <cell r="AE59">
            <v>-285</v>
          </cell>
        </row>
        <row r="60">
          <cell r="A60" t="str">
            <v>INVENTORY RESERVE</v>
          </cell>
          <cell r="G60">
            <v>14817</v>
          </cell>
          <cell r="O60">
            <v>14817</v>
          </cell>
          <cell r="W60">
            <v>-1393</v>
          </cell>
          <cell r="AC60">
            <v>0</v>
          </cell>
          <cell r="AE60">
            <v>16210</v>
          </cell>
        </row>
        <row r="61">
          <cell r="A61" t="str">
            <v xml:space="preserve">TOTAL </v>
          </cell>
          <cell r="E61">
            <v>3490</v>
          </cell>
          <cell r="G61">
            <v>2328</v>
          </cell>
          <cell r="M61">
            <v>3490</v>
          </cell>
          <cell r="O61">
            <v>2328</v>
          </cell>
          <cell r="U61">
            <v>3293</v>
          </cell>
          <cell r="W61">
            <v>837</v>
          </cell>
          <cell r="AC61">
            <v>197</v>
          </cell>
          <cell r="AE61">
            <v>1491</v>
          </cell>
        </row>
        <row r="63">
          <cell r="A63" t="str">
            <v>COST OF OTHER SALES</v>
          </cell>
        </row>
        <row r="65">
          <cell r="A65" t="str">
            <v>GRAND TOTAL</v>
          </cell>
          <cell r="C65">
            <v>9313164</v>
          </cell>
          <cell r="E65">
            <v>350473</v>
          </cell>
          <cell r="G65">
            <v>258999</v>
          </cell>
          <cell r="H65">
            <v>91474</v>
          </cell>
          <cell r="I65">
            <v>0.26100000000000001</v>
          </cell>
          <cell r="K65">
            <v>9313164</v>
          </cell>
          <cell r="M65">
            <v>350473</v>
          </cell>
          <cell r="O65">
            <v>258999</v>
          </cell>
          <cell r="P65">
            <v>91474</v>
          </cell>
          <cell r="Q65">
            <v>0.26100000000000001</v>
          </cell>
          <cell r="S65">
            <v>8530408</v>
          </cell>
          <cell r="U65">
            <v>290244</v>
          </cell>
          <cell r="W65">
            <v>223461</v>
          </cell>
          <cell r="X65">
            <v>66783</v>
          </cell>
          <cell r="Y65">
            <v>0.23</v>
          </cell>
          <cell r="AA65">
            <v>782756</v>
          </cell>
          <cell r="AC65">
            <v>60229</v>
          </cell>
          <cell r="AE65">
            <v>35538</v>
          </cell>
          <cell r="AF65">
            <v>24691</v>
          </cell>
          <cell r="AG65">
            <v>0.41</v>
          </cell>
        </row>
        <row r="69">
          <cell r="A69" t="str">
            <v>Distribution:</v>
          </cell>
          <cell r="B69" t="str">
            <v>Boards</v>
          </cell>
          <cell r="C69">
            <v>478177</v>
          </cell>
          <cell r="D69">
            <v>100.50044230483691</v>
          </cell>
          <cell r="E69">
            <v>48057</v>
          </cell>
          <cell r="F69">
            <v>64.29627522862873</v>
          </cell>
          <cell r="G69">
            <v>30745</v>
          </cell>
          <cell r="H69">
            <v>17312</v>
          </cell>
          <cell r="I69">
            <v>0.36023888299311235</v>
          </cell>
          <cell r="S69">
            <v>397392</v>
          </cell>
          <cell r="T69">
            <v>77.580826991987763</v>
          </cell>
          <cell r="U69">
            <v>30830</v>
          </cell>
          <cell r="V69">
            <v>53.44596770946572</v>
          </cell>
          <cell r="W69">
            <v>21239</v>
          </cell>
          <cell r="X69">
            <v>9591</v>
          </cell>
          <cell r="Y69">
            <v>0.31109309114498862</v>
          </cell>
          <cell r="AA69">
            <v>80785</v>
          </cell>
          <cell r="AB69">
            <v>22.919615312849146</v>
          </cell>
          <cell r="AC69">
            <v>17227</v>
          </cell>
          <cell r="AD69">
            <v>10.85030751916301</v>
          </cell>
          <cell r="AE69">
            <v>9506</v>
          </cell>
          <cell r="AF69">
            <v>7721</v>
          </cell>
          <cell r="AG69">
            <v>4.9145791848123732E-2</v>
          </cell>
        </row>
        <row r="70">
          <cell r="A70" t="str">
            <v>OEM:</v>
          </cell>
          <cell r="B70" t="str">
            <v>Boards</v>
          </cell>
          <cell r="C70">
            <v>2526364</v>
          </cell>
          <cell r="D70">
            <v>60.383222686833726</v>
          </cell>
          <cell r="E70">
            <v>152550</v>
          </cell>
          <cell r="F70">
            <v>51.245188737648256</v>
          </cell>
          <cell r="G70">
            <v>129464</v>
          </cell>
          <cell r="H70">
            <v>23086</v>
          </cell>
          <cell r="I70">
            <v>0.15133398885611274</v>
          </cell>
          <cell r="S70">
            <v>2442132</v>
          </cell>
          <cell r="T70">
            <v>53.246917038063458</v>
          </cell>
          <cell r="U70">
            <v>130036</v>
          </cell>
          <cell r="V70">
            <v>45.744456073627468</v>
          </cell>
          <cell r="W70">
            <v>111714</v>
          </cell>
          <cell r="X70">
            <v>18322</v>
          </cell>
          <cell r="Y70">
            <v>0.14089944323110523</v>
          </cell>
          <cell r="AA70">
            <v>84232</v>
          </cell>
          <cell r="AB70">
            <v>7.1363056487702679</v>
          </cell>
          <cell r="AC70">
            <v>22514</v>
          </cell>
          <cell r="AD70">
            <v>5.5007326640207879</v>
          </cell>
          <cell r="AE70">
            <v>17750</v>
          </cell>
          <cell r="AF70">
            <v>4764</v>
          </cell>
          <cell r="AG70">
            <v>1.0434545625007507E-2</v>
          </cell>
        </row>
        <row r="71">
          <cell r="B71" t="str">
            <v>Subtotal:</v>
          </cell>
          <cell r="C71">
            <v>3004541</v>
          </cell>
          <cell r="D71">
            <v>66.767935601477902</v>
          </cell>
          <cell r="E71">
            <v>200607</v>
          </cell>
          <cell r="F71">
            <v>53.322287830320839</v>
          </cell>
          <cell r="G71">
            <v>160209</v>
          </cell>
          <cell r="H71">
            <v>40398</v>
          </cell>
          <cell r="I71">
            <v>0.20137881529557791</v>
          </cell>
          <cell r="S71">
            <v>2839524</v>
          </cell>
          <cell r="T71">
            <v>56.652453016773237</v>
          </cell>
          <cell r="U71">
            <v>160866</v>
          </cell>
          <cell r="V71">
            <v>46.822284298354226</v>
          </cell>
          <cell r="W71">
            <v>132953</v>
          </cell>
          <cell r="X71">
            <v>27913</v>
          </cell>
          <cell r="Y71">
            <v>0.17351708875710217</v>
          </cell>
          <cell r="AA71">
            <v>165017</v>
          </cell>
          <cell r="AB71">
            <v>10.115482584704665</v>
          </cell>
          <cell r="AC71">
            <v>39741</v>
          </cell>
          <cell r="AD71">
            <v>6.5000035319666125</v>
          </cell>
          <cell r="AE71">
            <v>27256</v>
          </cell>
          <cell r="AF71">
            <v>12485</v>
          </cell>
          <cell r="AG71">
            <v>2.786172653847574E-2</v>
          </cell>
        </row>
        <row r="73">
          <cell r="A73" t="str">
            <v>OEM:</v>
          </cell>
          <cell r="B73" t="str">
            <v>Components</v>
          </cell>
          <cell r="C73">
            <v>6308623</v>
          </cell>
          <cell r="D73">
            <v>23.202527714843637</v>
          </cell>
          <cell r="E73">
            <v>146376</v>
          </cell>
          <cell r="F73">
            <v>15.290500002932495</v>
          </cell>
          <cell r="G73">
            <v>96462</v>
          </cell>
          <cell r="H73">
            <v>49914</v>
          </cell>
          <cell r="I73">
            <v>0.34099852434825384</v>
          </cell>
          <cell r="S73">
            <v>5690884</v>
          </cell>
          <cell r="T73">
            <v>22.155608864984771</v>
          </cell>
          <cell r="U73">
            <v>126085</v>
          </cell>
          <cell r="V73">
            <v>15.756954455581944</v>
          </cell>
          <cell r="W73">
            <v>89671</v>
          </cell>
          <cell r="X73">
            <v>36414</v>
          </cell>
          <cell r="Y73">
            <v>0.2888051711147242</v>
          </cell>
          <cell r="AA73">
            <v>617739</v>
          </cell>
          <cell r="AB73">
            <v>1.0469188498588657</v>
          </cell>
          <cell r="AC73">
            <v>20291</v>
          </cell>
          <cell r="AD73">
            <v>-0.46645445264944918</v>
          </cell>
          <cell r="AE73">
            <v>6791</v>
          </cell>
          <cell r="AF73">
            <v>13500</v>
          </cell>
          <cell r="AG73">
            <v>5.2193353233529638E-2</v>
          </cell>
        </row>
        <row r="75">
          <cell r="B75" t="str">
            <v>Total:</v>
          </cell>
          <cell r="C75">
            <v>9313164</v>
          </cell>
          <cell r="D75">
            <v>37.257262945224625</v>
          </cell>
          <cell r="E75">
            <v>346983</v>
          </cell>
          <cell r="F75">
            <v>27.560021492158842</v>
          </cell>
          <cell r="G75">
            <v>256671</v>
          </cell>
          <cell r="H75">
            <v>90312</v>
          </cell>
          <cell r="I75">
            <v>0.26027788104892746</v>
          </cell>
          <cell r="S75">
            <v>8530408</v>
          </cell>
          <cell r="T75">
            <v>33.638602045763811</v>
          </cell>
          <cell r="U75">
            <v>286951</v>
          </cell>
          <cell r="V75">
            <v>26.097696616621388</v>
          </cell>
          <cell r="W75">
            <v>222624</v>
          </cell>
          <cell r="X75">
            <v>64327</v>
          </cell>
          <cell r="Y75">
            <v>0.22417416213918057</v>
          </cell>
          <cell r="AA75">
            <v>782756</v>
          </cell>
          <cell r="AB75">
            <v>3.6186608994608136</v>
          </cell>
          <cell r="AC75">
            <v>60032</v>
          </cell>
          <cell r="AD75">
            <v>1.4623248755374547</v>
          </cell>
          <cell r="AE75">
            <v>34047</v>
          </cell>
          <cell r="AF75">
            <v>25985</v>
          </cell>
          <cell r="AG75">
            <v>3.6103718909746896E-2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JE"/>
      <sheetName val="Reclass JE"/>
      <sheetName val="DropDown Menu Data"/>
      <sheetName val="Cust Data"/>
      <sheetName val="By Chnl , Bd Type (000)bfr comb"/>
      <sheetName val="By Terri af combo &amp; rma rc (WL)"/>
    </sheetNames>
    <sheetDataSet>
      <sheetData sheetId="0" refreshError="1"/>
      <sheetData sheetId="1" refreshError="1"/>
      <sheetData sheetId="2" refreshError="1">
        <row r="4">
          <cell r="T4" t="str">
            <v>ACER INCORPORATED</v>
          </cell>
        </row>
        <row r="5">
          <cell r="T5" t="str">
            <v>ACTEBIS INTERN. DISTRIBUTION GMBH</v>
          </cell>
        </row>
        <row r="6">
          <cell r="T6" t="str">
            <v>ACTINA</v>
          </cell>
        </row>
        <row r="7">
          <cell r="T7" t="str">
            <v>ADAM RIESIG GMBH</v>
          </cell>
        </row>
        <row r="8">
          <cell r="T8" t="str">
            <v>AMAZON PC IND.E.COM</v>
          </cell>
        </row>
        <row r="9">
          <cell r="T9" t="str">
            <v>AMITECH DANMARK A/S</v>
          </cell>
        </row>
        <row r="10">
          <cell r="T10" t="str">
            <v>ARIMA COMPUTER CORP.</v>
          </cell>
        </row>
        <row r="11">
          <cell r="T11" t="str">
            <v>ASUSTEK COMPUTER INC.</v>
          </cell>
        </row>
        <row r="12">
          <cell r="T12" t="str">
            <v>BAZAR AVENIDA</v>
          </cell>
        </row>
        <row r="13">
          <cell r="T13" t="str">
            <v>BenQ MOBILE GMBH &amp; CO. OHG</v>
          </cell>
        </row>
        <row r="14">
          <cell r="T14" t="str">
            <v>CDC POINT SPA</v>
          </cell>
        </row>
        <row r="15">
          <cell r="T15" t="str">
            <v>CHILIGREEN COMPUTER GMBH AUSTRIA</v>
          </cell>
        </row>
        <row r="16">
          <cell r="T16" t="str">
            <v>COMPAL ELECTRONICS, INC.</v>
          </cell>
        </row>
        <row r="17">
          <cell r="T17" t="str">
            <v>CRAY INC.</v>
          </cell>
        </row>
        <row r="18">
          <cell r="T18" t="str">
            <v>DELL GRANDPARENT</v>
          </cell>
        </row>
        <row r="19">
          <cell r="T19" t="str">
            <v>DSG INTERNATIONAL PLC</v>
          </cell>
        </row>
        <row r="20">
          <cell r="T20" t="str">
            <v>EGENERA</v>
          </cell>
        </row>
        <row r="21">
          <cell r="T21" t="str">
            <v>E-SLIM KOREA INC.</v>
          </cell>
        </row>
        <row r="22">
          <cell r="T22" t="str">
            <v>EVESHAM TECHNOLOGY LTD</v>
          </cell>
        </row>
        <row r="23">
          <cell r="T23" t="str">
            <v>FABRIC7 SYSTEMS, INC</v>
          </cell>
        </row>
        <row r="24">
          <cell r="T24" t="str">
            <v>FIRST INT'L COMPUTER, INC.</v>
          </cell>
        </row>
        <row r="25">
          <cell r="T25" t="str">
            <v>FORMOZA ELECTRONICS GMBH</v>
          </cell>
        </row>
        <row r="26">
          <cell r="T26" t="str">
            <v>FUJITSU LIMITED</v>
          </cell>
        </row>
        <row r="27">
          <cell r="T27" t="str">
            <v>FUJITSU SIEMENS COMPUTER GMBH</v>
          </cell>
        </row>
        <row r="28">
          <cell r="T28" t="str">
            <v>GARBARINO S.A.</v>
          </cell>
        </row>
        <row r="29">
          <cell r="T29" t="str">
            <v>GATEWAY / EMACHINES INC.</v>
          </cell>
        </row>
        <row r="30">
          <cell r="T30" t="str">
            <v>GERICOM AG</v>
          </cell>
        </row>
        <row r="31">
          <cell r="T31" t="str">
            <v>GIGA-BYTE TECHNOLOGY CO., LTD</v>
          </cell>
        </row>
        <row r="32">
          <cell r="T32" t="str">
            <v>GOODWILL ENERGY LTD.</v>
          </cell>
        </row>
        <row r="33">
          <cell r="T33" t="str">
            <v>GOOGLE INC.</v>
          </cell>
        </row>
        <row r="34">
          <cell r="T34" t="str">
            <v>GUANGZHOU PCI GROUP CO LTD</v>
          </cell>
        </row>
        <row r="35">
          <cell r="T35" t="str">
            <v>HCL INFOSYSTEMS LTD</v>
          </cell>
        </row>
        <row r="36">
          <cell r="T36" t="str">
            <v>HEWLETT PACKARD</v>
          </cell>
        </row>
        <row r="37">
          <cell r="T37" t="str">
            <v>HON HAI PRECISION INDUSTRY CO LTD.</v>
          </cell>
        </row>
        <row r="38">
          <cell r="T38" t="str">
            <v>HT SYSTEMS LLC</v>
          </cell>
        </row>
        <row r="39">
          <cell r="T39" t="str">
            <v>HYRICAN INFORMATIONSSYSTEME AG</v>
          </cell>
        </row>
        <row r="40">
          <cell r="T40" t="str">
            <v>IBM CORPORATION</v>
          </cell>
        </row>
        <row r="41">
          <cell r="T41" t="str">
            <v>INVENTEC CORPORATION</v>
          </cell>
        </row>
        <row r="42">
          <cell r="T42" t="str">
            <v>IQON TECHNOLOGIES LIMITED</v>
          </cell>
        </row>
        <row r="43">
          <cell r="T43" t="str">
            <v>ITAUTEC AMERICA, INC</v>
          </cell>
        </row>
        <row r="44">
          <cell r="T44" t="str">
            <v>IWILL USA</v>
          </cell>
        </row>
        <row r="45">
          <cell r="T45" t="str">
            <v>JOOYONTECH CO., LTD</v>
          </cell>
        </row>
        <row r="46">
          <cell r="T46" t="str">
            <v>LEF ARGENTINA S.A.</v>
          </cell>
        </row>
        <row r="47">
          <cell r="T47" t="str">
            <v>LENOVO COMPUTER SYSTEM LTD PARENT</v>
          </cell>
        </row>
        <row r="48">
          <cell r="T48" t="str">
            <v>LEVI INTERNATIONAL A.S.</v>
          </cell>
        </row>
        <row r="49">
          <cell r="T49" t="str">
            <v>LG WORLDWIDE</v>
          </cell>
        </row>
        <row r="50">
          <cell r="T50" t="str">
            <v>LINUX NETWORX</v>
          </cell>
        </row>
        <row r="51">
          <cell r="T51" t="str">
            <v>LINUX NETWORX</v>
          </cell>
        </row>
        <row r="52">
          <cell r="T52" t="str">
            <v>LION ELECTRONICS INTERNATIONAL</v>
          </cell>
        </row>
        <row r="53">
          <cell r="T53" t="str">
            <v>LME CORPORATE</v>
          </cell>
        </row>
        <row r="54">
          <cell r="T54" t="str">
            <v>LOGICAN TECHNOLOGIES INC.</v>
          </cell>
        </row>
        <row r="55">
          <cell r="T55" t="str">
            <v>MAXDATA SYSTEME GmbH</v>
          </cell>
        </row>
        <row r="56">
          <cell r="T56" t="str">
            <v>McKINNON MICRO DISTRIBUTING</v>
          </cell>
        </row>
        <row r="57">
          <cell r="T57" t="str">
            <v>MEDION AG</v>
          </cell>
        </row>
        <row r="58">
          <cell r="T58" t="str">
            <v>MESH COMPUTERS PLC</v>
          </cell>
        </row>
        <row r="59">
          <cell r="T59" t="str">
            <v>MICRO-STAR INT'L CO., LTD.</v>
          </cell>
        </row>
        <row r="60">
          <cell r="T60" t="str">
            <v>MITAC INTERNATIONAL CORPORATION</v>
          </cell>
        </row>
        <row r="61">
          <cell r="T61" t="str">
            <v>MONARCH COMPUTER SYSTEMS</v>
          </cell>
        </row>
        <row r="62">
          <cell r="T62" t="str">
            <v>NEC COMPUTERS INTERNATIONAL BV</v>
          </cell>
        </row>
        <row r="63">
          <cell r="T63" t="str">
            <v>NEC WORLD WIDE</v>
          </cell>
        </row>
        <row r="64">
          <cell r="T64" t="str">
            <v>NETWORK APPLIANCE</v>
          </cell>
        </row>
        <row r="65">
          <cell r="T65" t="str">
            <v>NEW TREE S.A.  ARGENTINA</v>
          </cell>
        </row>
        <row r="66">
          <cell r="T66" t="str">
            <v>NOVADATA SIST. E COMPUTADORES S/A</v>
          </cell>
        </row>
        <row r="67">
          <cell r="T67" t="str">
            <v>NTT SYSTEM LTD</v>
          </cell>
        </row>
        <row r="68">
          <cell r="T68" t="str">
            <v>OLIDATA SPA</v>
          </cell>
        </row>
        <row r="69">
          <cell r="T69" t="str">
            <v>PCS TECHNOLOGY LTD</v>
          </cell>
        </row>
        <row r="70">
          <cell r="T70" t="str">
            <v>QUANTA COMPUTER INC.</v>
          </cell>
        </row>
        <row r="71">
          <cell r="T71" t="str">
            <v>SAMSUNG ELECTRONICS CO., LTD.</v>
          </cell>
        </row>
        <row r="72">
          <cell r="T72" t="str">
            <v>SHENZHEN HASEE</v>
          </cell>
        </row>
        <row r="73">
          <cell r="T73" t="str">
            <v>SHUTTLE INC.</v>
          </cell>
        </row>
        <row r="74">
          <cell r="T74" t="str">
            <v>SICSA</v>
          </cell>
        </row>
        <row r="75">
          <cell r="T75" t="str">
            <v>SIEMENS AG</v>
          </cell>
        </row>
        <row r="76">
          <cell r="T76" t="str">
            <v>SKY COMPUTER EUROPE</v>
          </cell>
        </row>
        <row r="77">
          <cell r="T77" t="str">
            <v>SR AMERICA, LLC</v>
          </cell>
        </row>
        <row r="78">
          <cell r="T78" t="str">
            <v>STAR/MIC IMPORT (MIAMI TO BRAZIL)</v>
          </cell>
        </row>
        <row r="79">
          <cell r="T79" t="str">
            <v>SUMAYA TECH. CHILE</v>
          </cell>
        </row>
        <row r="80">
          <cell r="T80" t="str">
            <v>SUN MICROSYSTEMS</v>
          </cell>
        </row>
        <row r="81">
          <cell r="T81" t="str">
            <v>SUPER MICRO</v>
          </cell>
        </row>
        <row r="82">
          <cell r="T82" t="str">
            <v>SUPERCOM CA LTD.</v>
          </cell>
        </row>
        <row r="83">
          <cell r="T83" t="str">
            <v>TIGER DIRECT, INC.</v>
          </cell>
        </row>
        <row r="84">
          <cell r="T84" t="str">
            <v>TOSHIBA AMERICA CONSUMER PROD INC</v>
          </cell>
        </row>
        <row r="85">
          <cell r="T85" t="str">
            <v>TRANSTEC AG</v>
          </cell>
        </row>
        <row r="86">
          <cell r="T86" t="str">
            <v>TRIGEM COMPUTER INC.</v>
          </cell>
        </row>
        <row r="87">
          <cell r="T87" t="str">
            <v>TRONIC INTERNATIONAL PTE LTD</v>
          </cell>
        </row>
        <row r="88">
          <cell r="T88" t="str">
            <v>TSINGHUA TONGFANG CO LTD</v>
          </cell>
        </row>
        <row r="89">
          <cell r="T89" t="str">
            <v>TWINHEAD INTERNATIONAL CORP.</v>
          </cell>
        </row>
        <row r="90">
          <cell r="T90" t="str">
            <v>UNIKA</v>
          </cell>
        </row>
        <row r="91">
          <cell r="T91" t="str">
            <v>UNIWIDE TECHNOLOGIES INC.</v>
          </cell>
        </row>
        <row r="92">
          <cell r="T92" t="str">
            <v>UNIWILL COMPUTER CORP</v>
          </cell>
        </row>
        <row r="93">
          <cell r="T93" t="str">
            <v>VERARI (WAS RACKSAVER,CHG'D 9/3/04)</v>
          </cell>
        </row>
        <row r="94">
          <cell r="T94" t="str">
            <v>WIPRO LIMITED</v>
          </cell>
        </row>
        <row r="95">
          <cell r="T95" t="str">
            <v>WISTRON</v>
          </cell>
        </row>
        <row r="96">
          <cell r="T96" t="str">
            <v>WORTMANN AG</v>
          </cell>
        </row>
        <row r="97">
          <cell r="T97" t="str">
            <v>ZENITH COMPUTERS LIMITED</v>
          </cell>
        </row>
        <row r="98">
          <cell r="T98" t="str">
            <v>ZT GROUP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MDF per Unit Here"/>
      <sheetName val="Enter Unit Data Here"/>
      <sheetName val="Dropdown Menus"/>
      <sheetName val="Unit Pivot"/>
      <sheetName val="MDF Pivot"/>
    </sheetNames>
    <sheetDataSet>
      <sheetData sheetId="0"/>
      <sheetData sheetId="1"/>
      <sheetData sheetId="2">
        <row r="3">
          <cell r="G3" t="str">
            <v>TBD</v>
          </cell>
        </row>
        <row r="4">
          <cell r="G4" t="str">
            <v>New Etailer</v>
          </cell>
        </row>
        <row r="5">
          <cell r="G5" t="str">
            <v>Aera</v>
          </cell>
        </row>
        <row r="6">
          <cell r="G6" t="str">
            <v>Aldi</v>
          </cell>
        </row>
        <row r="7">
          <cell r="G7" t="str">
            <v>Alph Tecc</v>
          </cell>
        </row>
        <row r="8">
          <cell r="G8" t="str">
            <v>Amazon</v>
          </cell>
        </row>
        <row r="9">
          <cell r="G9" t="str">
            <v>Atelco</v>
          </cell>
        </row>
        <row r="10">
          <cell r="G10" t="str">
            <v>Bemi</v>
          </cell>
        </row>
        <row r="11">
          <cell r="G11" t="str">
            <v>Bening</v>
          </cell>
        </row>
        <row r="12">
          <cell r="G12" t="str">
            <v>Birg   (Vobite )</v>
          </cell>
        </row>
        <row r="13">
          <cell r="G13" t="str">
            <v>Carrefour</v>
          </cell>
        </row>
        <row r="14">
          <cell r="G14" t="str">
            <v>Comteam</v>
          </cell>
        </row>
        <row r="15">
          <cell r="G15" t="str">
            <v>Conrad Elektronik</v>
          </cell>
        </row>
        <row r="16">
          <cell r="G16" t="str">
            <v xml:space="preserve">Cosmos  </v>
          </cell>
        </row>
        <row r="17">
          <cell r="G17" t="str">
            <v>Deutsche Expert</v>
          </cell>
        </row>
        <row r="18">
          <cell r="G18" t="str">
            <v>Deutsche Telekom</v>
          </cell>
        </row>
        <row r="19">
          <cell r="G19" t="str">
            <v>EP</v>
          </cell>
        </row>
        <row r="20">
          <cell r="G20" t="str">
            <v>Euronics (RIC)</v>
          </cell>
        </row>
        <row r="21">
          <cell r="G21" t="str">
            <v>Expert Handels</v>
          </cell>
        </row>
        <row r="22">
          <cell r="G22" t="str">
            <v>Fegro (Media GmbH)</v>
          </cell>
        </row>
        <row r="23">
          <cell r="G23" t="str">
            <v>FSC</v>
          </cell>
        </row>
        <row r="24">
          <cell r="G24" t="str">
            <v>Fust</v>
          </cell>
        </row>
        <row r="25">
          <cell r="G25" t="str">
            <v>Gericom</v>
          </cell>
        </row>
        <row r="26">
          <cell r="G26" t="str">
            <v xml:space="preserve">Haas  </v>
          </cell>
        </row>
        <row r="27">
          <cell r="G27" t="str">
            <v>Hofer</v>
          </cell>
        </row>
        <row r="28">
          <cell r="G28" t="str">
            <v xml:space="preserve">Interdiscount  </v>
          </cell>
        </row>
        <row r="29">
          <cell r="G29" t="str">
            <v xml:space="preserve">Interspar  </v>
          </cell>
        </row>
        <row r="30">
          <cell r="G30" t="str">
            <v>Karstadt</v>
          </cell>
        </row>
        <row r="31">
          <cell r="G31" t="str">
            <v>Libro</v>
          </cell>
        </row>
        <row r="32">
          <cell r="G32" t="str">
            <v xml:space="preserve">Lidl </v>
          </cell>
        </row>
        <row r="33">
          <cell r="G33" t="str">
            <v>Makro Markt Wegert</v>
          </cell>
        </row>
        <row r="34">
          <cell r="G34" t="str">
            <v>Manor</v>
          </cell>
        </row>
        <row r="35">
          <cell r="G35" t="str">
            <v>MediMax</v>
          </cell>
        </row>
        <row r="36">
          <cell r="G36" t="str">
            <v>Medion</v>
          </cell>
        </row>
        <row r="37">
          <cell r="G37" t="str">
            <v xml:space="preserve">Megashop (Jet)  </v>
          </cell>
        </row>
        <row r="38">
          <cell r="G38" t="str">
            <v>Metro CC</v>
          </cell>
        </row>
        <row r="39">
          <cell r="G39" t="str">
            <v>Metro Kaufhof</v>
          </cell>
        </row>
        <row r="40">
          <cell r="G40" t="str">
            <v>Metro Real</v>
          </cell>
        </row>
        <row r="41">
          <cell r="G41" t="str">
            <v>Migros</v>
          </cell>
        </row>
        <row r="42">
          <cell r="G42" t="str">
            <v>Neckermann</v>
          </cell>
        </row>
        <row r="43">
          <cell r="G43" t="str">
            <v xml:space="preserve">Niedermeyer   </v>
          </cell>
        </row>
        <row r="44">
          <cell r="G44" t="str">
            <v>Norma</v>
          </cell>
        </row>
        <row r="45">
          <cell r="G45" t="str">
            <v>Notebooksbilliger</v>
          </cell>
        </row>
        <row r="46">
          <cell r="G46" t="str">
            <v>OBI</v>
          </cell>
        </row>
        <row r="47">
          <cell r="G47" t="str">
            <v>Office World</v>
          </cell>
        </row>
        <row r="48">
          <cell r="G48" t="str">
            <v>Otto/Baur</v>
          </cell>
        </row>
        <row r="49">
          <cell r="G49" t="str">
            <v>PC Spezialist</v>
          </cell>
        </row>
        <row r="50">
          <cell r="G50" t="str">
            <v>Penny</v>
          </cell>
        </row>
        <row r="51">
          <cell r="G51" t="str">
            <v>Plus</v>
          </cell>
        </row>
        <row r="52">
          <cell r="G52" t="str">
            <v>Pro Markt Online</v>
          </cell>
        </row>
        <row r="53">
          <cell r="G53" t="str">
            <v>Pro/Rewe</v>
          </cell>
        </row>
        <row r="54">
          <cell r="G54" t="str">
            <v>Product&amp;Concept</v>
          </cell>
        </row>
        <row r="55">
          <cell r="G55" t="str">
            <v>Quelle</v>
          </cell>
        </row>
        <row r="56">
          <cell r="G56" t="str">
            <v xml:space="preserve">Steg   </v>
          </cell>
        </row>
        <row r="57">
          <cell r="G57" t="str">
            <v>Stoll</v>
          </cell>
        </row>
        <row r="58">
          <cell r="G58" t="str">
            <v>T-Online</v>
          </cell>
        </row>
        <row r="59">
          <cell r="G59" t="str">
            <v>Tchibo</v>
          </cell>
        </row>
        <row r="60">
          <cell r="G60" t="str">
            <v>Toys 'r Us</v>
          </cell>
        </row>
        <row r="61">
          <cell r="G61" t="str">
            <v>Ultim TopD</v>
          </cell>
        </row>
        <row r="62">
          <cell r="G62" t="str">
            <v>Vobis</v>
          </cell>
        </row>
        <row r="63">
          <cell r="G63" t="str">
            <v>Walmart</v>
          </cell>
        </row>
      </sheetData>
      <sheetData sheetId="3"/>
      <sheetData sheetId="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sktop Products"/>
      <sheetName val="Graphs"/>
      <sheetName val="System Price Bands"/>
      <sheetName val="FAB Yield"/>
      <sheetName val="Revenue"/>
      <sheetName val="Units"/>
      <sheetName val="Cost Lookup"/>
      <sheetName val="Desktop 2005 Q3"/>
      <sheetName val="PRODH 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7">
          <cell r="D17" t="str">
            <v>Desktop</v>
          </cell>
          <cell r="E17" t="str">
            <v>D</v>
          </cell>
        </row>
        <row r="18">
          <cell r="D18" t="str">
            <v>Mobile</v>
          </cell>
          <cell r="E18" t="str">
            <v>M</v>
          </cell>
        </row>
        <row r="19">
          <cell r="D19" t="str">
            <v>Server</v>
          </cell>
          <cell r="E19" t="str">
            <v>S</v>
          </cell>
        </row>
        <row r="23">
          <cell r="D23" t="str">
            <v>Athlon 64</v>
          </cell>
          <cell r="E23" t="str">
            <v>A6</v>
          </cell>
        </row>
        <row r="24">
          <cell r="D24" t="str">
            <v>Athlon 64FX</v>
          </cell>
          <cell r="E24" t="str">
            <v>AF</v>
          </cell>
        </row>
        <row r="25">
          <cell r="D25" t="str">
            <v>Athlon 64 X2</v>
          </cell>
          <cell r="E25" t="str">
            <v>A2</v>
          </cell>
        </row>
        <row r="26">
          <cell r="D26" t="str">
            <v>Athlon XP</v>
          </cell>
          <cell r="E26" t="str">
            <v>AX</v>
          </cell>
        </row>
        <row r="27">
          <cell r="D27" t="str">
            <v>Athlon MP</v>
          </cell>
          <cell r="E27" t="str">
            <v>AM</v>
          </cell>
        </row>
        <row r="28">
          <cell r="D28" t="str">
            <v>Duron</v>
          </cell>
          <cell r="E28" t="str">
            <v>.D</v>
          </cell>
        </row>
        <row r="29">
          <cell r="D29" t="str">
            <v>Opteron</v>
          </cell>
          <cell r="E29" t="str">
            <v>.O</v>
          </cell>
        </row>
        <row r="30">
          <cell r="D30" t="str">
            <v>Sempron</v>
          </cell>
          <cell r="E30" t="str">
            <v>.S</v>
          </cell>
        </row>
        <row r="31">
          <cell r="D31" t="str">
            <v>Turion 64</v>
          </cell>
          <cell r="E31" t="str">
            <v>.T</v>
          </cell>
        </row>
        <row r="44">
          <cell r="D44" t="str">
            <v>Power Not Specified</v>
          </cell>
          <cell r="E44" t="str">
            <v>..</v>
          </cell>
        </row>
        <row r="45">
          <cell r="D45" t="str">
            <v>Standard Power</v>
          </cell>
          <cell r="E45" t="str">
            <v>.A</v>
          </cell>
        </row>
        <row r="46">
          <cell r="D46" t="str">
            <v>9 W</v>
          </cell>
          <cell r="E46" t="str">
            <v>.C</v>
          </cell>
        </row>
        <row r="47">
          <cell r="D47" t="str">
            <v>16 W</v>
          </cell>
          <cell r="E47" t="str">
            <v>.L</v>
          </cell>
        </row>
        <row r="48">
          <cell r="D48" t="str">
            <v>25 W</v>
          </cell>
          <cell r="E48" t="str">
            <v>.S</v>
          </cell>
        </row>
        <row r="49">
          <cell r="D49" t="str">
            <v>30 W</v>
          </cell>
          <cell r="E49" t="str">
            <v>.B</v>
          </cell>
        </row>
        <row r="50">
          <cell r="D50" t="str">
            <v>35 W</v>
          </cell>
          <cell r="E50" t="str">
            <v>.D</v>
          </cell>
        </row>
        <row r="51">
          <cell r="D51" t="str">
            <v>45 W</v>
          </cell>
          <cell r="E51" t="str">
            <v>.H</v>
          </cell>
        </row>
        <row r="52">
          <cell r="D52" t="str">
            <v>55 W</v>
          </cell>
          <cell r="E52" t="str">
            <v>.K</v>
          </cell>
        </row>
        <row r="53">
          <cell r="D53" t="str">
            <v>62 W</v>
          </cell>
          <cell r="E53" t="str">
            <v>.N</v>
          </cell>
        </row>
        <row r="54">
          <cell r="D54" t="str">
            <v>68 W</v>
          </cell>
          <cell r="E54" t="str">
            <v>.P</v>
          </cell>
        </row>
        <row r="55">
          <cell r="D55" t="str">
            <v>81.5 W</v>
          </cell>
          <cell r="E55" t="str">
            <v>.U</v>
          </cell>
        </row>
        <row r="56">
          <cell r="D56" t="str">
            <v>85 W</v>
          </cell>
          <cell r="E56" t="str">
            <v>.T</v>
          </cell>
        </row>
        <row r="57">
          <cell r="D57" t="str">
            <v>89 W</v>
          </cell>
          <cell r="E57" t="str">
            <v>.V</v>
          </cell>
        </row>
        <row r="58">
          <cell r="D58" t="str">
            <v>140 W</v>
          </cell>
          <cell r="E58" t="str">
            <v>.Y</v>
          </cell>
        </row>
        <row r="59">
          <cell r="D59" t="str">
            <v>40 W</v>
          </cell>
          <cell r="E59" t="str">
            <v>XF</v>
          </cell>
        </row>
        <row r="60">
          <cell r="D60" t="str">
            <v>47 W</v>
          </cell>
          <cell r="E60" t="str">
            <v>XG</v>
          </cell>
        </row>
        <row r="61">
          <cell r="D61" t="str">
            <v>53 W</v>
          </cell>
          <cell r="E61" t="str">
            <v>XJ</v>
          </cell>
        </row>
        <row r="62">
          <cell r="D62" t="str">
            <v>27 W</v>
          </cell>
          <cell r="E62" t="str">
            <v>XT</v>
          </cell>
        </row>
        <row r="67">
          <cell r="D67" t="str">
            <v>Socket Not Specified</v>
          </cell>
          <cell r="E67" t="str">
            <v>..</v>
          </cell>
        </row>
        <row r="68">
          <cell r="D68" t="str">
            <v>Socket A</v>
          </cell>
          <cell r="E68" t="str">
            <v>.P</v>
          </cell>
        </row>
        <row r="69">
          <cell r="D69" t="str">
            <v>Socket 754</v>
          </cell>
          <cell r="E69" t="str">
            <v>.Q</v>
          </cell>
        </row>
        <row r="70">
          <cell r="D70" t="str">
            <v>Socket 939</v>
          </cell>
          <cell r="E70" t="str">
            <v>.R</v>
          </cell>
        </row>
        <row r="71">
          <cell r="D71" t="str">
            <v>Socket 940</v>
          </cell>
          <cell r="E71" t="str">
            <v>.S</v>
          </cell>
        </row>
        <row r="75">
          <cell r="D75" t="str">
            <v>Tray</v>
          </cell>
          <cell r="E75" t="str">
            <v>T</v>
          </cell>
        </row>
        <row r="76">
          <cell r="D76" t="str">
            <v>PIB (BOX)</v>
          </cell>
          <cell r="E76" t="str">
            <v>P</v>
          </cell>
        </row>
        <row r="77">
          <cell r="D77" t="str">
            <v>Slim (WOF)</v>
          </cell>
          <cell r="E77" t="str">
            <v>S</v>
          </cell>
        </row>
        <row r="78">
          <cell r="D78" t="str">
            <v>Multipack (PACK)</v>
          </cell>
          <cell r="E78" t="str">
            <v>M</v>
          </cell>
        </row>
        <row r="82">
          <cell r="D82" t="str">
            <v>Revision Not Specified</v>
          </cell>
          <cell r="E82" t="str">
            <v>..</v>
          </cell>
        </row>
        <row r="87">
          <cell r="D87" t="str">
            <v>Cache Not Specified</v>
          </cell>
          <cell r="E87" t="str">
            <v>.</v>
          </cell>
        </row>
        <row r="88">
          <cell r="D88" t="str">
            <v>64K</v>
          </cell>
          <cell r="E88">
            <v>1</v>
          </cell>
        </row>
        <row r="89">
          <cell r="D89" t="str">
            <v>128K</v>
          </cell>
          <cell r="E89">
            <v>2</v>
          </cell>
        </row>
        <row r="90">
          <cell r="D90" t="str">
            <v>256K</v>
          </cell>
          <cell r="E90">
            <v>3</v>
          </cell>
        </row>
        <row r="91">
          <cell r="D91" t="str">
            <v>512K</v>
          </cell>
          <cell r="E91">
            <v>4</v>
          </cell>
        </row>
        <row r="92">
          <cell r="D92" t="str">
            <v>1M</v>
          </cell>
          <cell r="E92">
            <v>5</v>
          </cell>
        </row>
        <row r="93">
          <cell r="D93" t="str">
            <v>2M</v>
          </cell>
          <cell r="E93">
            <v>6</v>
          </cell>
        </row>
        <row r="97">
          <cell r="D97" t="str">
            <v>Core Not Specified</v>
          </cell>
          <cell r="E97" t="str">
            <v>..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s"/>
      <sheetName val="Earned Funds"/>
      <sheetName val="List of Claims"/>
      <sheetName val="RECON"/>
      <sheetName val="List of POs"/>
      <sheetName val="PO TRACK RPT"/>
      <sheetName val="SUN KSB1 Pivot"/>
      <sheetName val="Sheet1"/>
      <sheetName val="KSB1 01-01-05 through 12-19-07"/>
      <sheetName val="PO_TRACK Pivot - Detail"/>
      <sheetName val="PO_Track Pivot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CNE II - 5600001216</v>
          </cell>
        </row>
        <row r="3">
          <cell r="A3" t="str">
            <v>Eastern Europe  (S.E.E) I - 5600001059</v>
          </cell>
        </row>
        <row r="4">
          <cell r="A4" t="str">
            <v>Eastern Europe  (S.E.E) II - 5200112574</v>
          </cell>
        </row>
        <row r="5">
          <cell r="A5" t="str">
            <v>Eastern Europe  (S.E.E) III - 5600001215</v>
          </cell>
        </row>
        <row r="6">
          <cell r="A6" t="str">
            <v>France - 5600001187</v>
          </cell>
        </row>
        <row r="7">
          <cell r="A7" t="str">
            <v>Greater China - 5200130673</v>
          </cell>
        </row>
        <row r="8">
          <cell r="A8" t="str">
            <v>HQ - 5600001138</v>
          </cell>
        </row>
        <row r="9">
          <cell r="A9" t="str">
            <v>Iberia - 5600001186</v>
          </cell>
        </row>
        <row r="10">
          <cell r="A10" t="str">
            <v>India - 5600001244</v>
          </cell>
        </row>
        <row r="11">
          <cell r="A11" t="str">
            <v>Japan - 5200113611</v>
          </cell>
        </row>
        <row r="12">
          <cell r="A12" t="str">
            <v>Japan - 5600001134</v>
          </cell>
        </row>
        <row r="13">
          <cell r="A13" t="str">
            <v>Korea - 5600001114</v>
          </cell>
        </row>
        <row r="14">
          <cell r="A14" t="str">
            <v>Latin America I - 5600001054</v>
          </cell>
        </row>
        <row r="15">
          <cell r="A15" t="str">
            <v>Latin America II - 5600001232</v>
          </cell>
        </row>
        <row r="16">
          <cell r="A16" t="str">
            <v>North America (Canada) - 5600001047</v>
          </cell>
        </row>
        <row r="17">
          <cell r="A17" t="str">
            <v>North America (USA) I - 5200095880</v>
          </cell>
        </row>
        <row r="18">
          <cell r="A18" t="str">
            <v>North America (USA) II - 5600001049</v>
          </cell>
        </row>
        <row r="19">
          <cell r="A19" t="str">
            <v>South Asia (Australia) I - 5200109834</v>
          </cell>
        </row>
        <row r="20">
          <cell r="A20" t="str">
            <v>South Asia (Australia) II - 5600001229</v>
          </cell>
        </row>
        <row r="21">
          <cell r="A21" t="str">
            <v>South Asia I - 5200116929</v>
          </cell>
        </row>
        <row r="22">
          <cell r="A22" t="str">
            <v>South Asia II - 5600001050</v>
          </cell>
        </row>
        <row r="23">
          <cell r="A23" t="str">
            <v>South Asia III - 5600001228</v>
          </cell>
        </row>
        <row r="24">
          <cell r="A24" t="str">
            <v>US - 5600001225</v>
          </cell>
        </row>
        <row r="25">
          <cell r="A25" t="str">
            <v>Western Europe (France) - 5200110610</v>
          </cell>
        </row>
        <row r="26">
          <cell r="A26" t="str">
            <v>Western Europe (Germany) I - 5600001057</v>
          </cell>
        </row>
        <row r="27">
          <cell r="A27" t="str">
            <v>Western Europe (Germany) II - 5600000763</v>
          </cell>
        </row>
        <row r="28">
          <cell r="A28" t="str">
            <v>Western Europe (UK) I - 5600000692</v>
          </cell>
        </row>
        <row r="29">
          <cell r="A29" t="str">
            <v>Western Europe (UK) II - 5600001058</v>
          </cell>
        </row>
        <row r="30">
          <cell r="A30" t="str">
            <v>Eastern Europe  (S.E.E) I - PENDING</v>
          </cell>
        </row>
        <row r="31">
          <cell r="A31" t="str">
            <v>Western Europe (France) - PENDING</v>
          </cell>
        </row>
        <row r="32">
          <cell r="A32" t="str">
            <v>HQ - PENDING</v>
          </cell>
        </row>
        <row r="33">
          <cell r="A33" t="str">
            <v>Western Europe (Iberia) - PENDING</v>
          </cell>
        </row>
        <row r="34">
          <cell r="A34" t="str">
            <v>Japan - PENDING</v>
          </cell>
        </row>
        <row r="35">
          <cell r="A35" t="str">
            <v>Korea - PENDING</v>
          </cell>
        </row>
        <row r="36">
          <cell r="A36" t="str">
            <v>Latin America - PENDING</v>
          </cell>
        </row>
        <row r="37">
          <cell r="A37" t="str">
            <v>North America (USA) - PENDING</v>
          </cell>
        </row>
        <row r="38">
          <cell r="A38" t="str">
            <v>South Asia (Australia) - PENDING</v>
          </cell>
        </row>
        <row r="39">
          <cell r="A39" t="str">
            <v>South Asia - PENDING</v>
          </cell>
        </row>
        <row r="40">
          <cell r="A40" t="str">
            <v>Western Europe (UK) - PENDING</v>
          </cell>
        </row>
        <row r="41">
          <cell r="A41" t="str">
            <v>Western Europe (Germany) - PENDING</v>
          </cell>
        </row>
        <row r="42">
          <cell r="A42" t="str">
            <v>Greater China - PENDING</v>
          </cell>
        </row>
        <row r="43">
          <cell r="A43" t="str">
            <v>CNE - PENDING</v>
          </cell>
        </row>
        <row r="44">
          <cell r="A44" t="str">
            <v>India - PENDING</v>
          </cell>
        </row>
        <row r="45">
          <cell r="A45" t="str">
            <v>Italy - PENDING</v>
          </cell>
        </row>
        <row r="46">
          <cell r="A46" t="str">
            <v>Iberia - PENDING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tive"/>
      <sheetName val="Spend_Type_Setup"/>
      <sheetName val="FM_Product_List"/>
      <sheetName val="Sheet1"/>
    </sheetNames>
    <sheetDataSet>
      <sheetData sheetId="0" refreshError="1"/>
      <sheetData sheetId="1" refreshError="1"/>
      <sheetData sheetId="2">
        <row r="2">
          <cell r="A2" t="str">
            <v>BOARD: EMBEDDED</v>
          </cell>
        </row>
        <row r="3">
          <cell r="A3" t="str">
            <v>BOARD: FIRE GL</v>
          </cell>
        </row>
        <row r="4">
          <cell r="A4" t="str">
            <v>BOARD: FIRE MV</v>
          </cell>
        </row>
        <row r="5">
          <cell r="A5" t="str">
            <v>BOARD: FIRESTREAM</v>
          </cell>
        </row>
        <row r="6">
          <cell r="A6" t="str">
            <v>BOARD: MAC GIFTBOX</v>
          </cell>
        </row>
        <row r="7">
          <cell r="A7" t="str">
            <v>BOARD: MOBILITY RADEON</v>
          </cell>
        </row>
        <row r="8">
          <cell r="A8" t="str">
            <v>BOARD: MULTIMEDIA</v>
          </cell>
        </row>
        <row r="9">
          <cell r="A9" t="str">
            <v>BOARD: RADEON</v>
          </cell>
        </row>
        <row r="10">
          <cell r="A10" t="str">
            <v>BOARD: RADEON AIB</v>
          </cell>
        </row>
        <row r="11">
          <cell r="A11" t="str">
            <v>BOARD: RADEON GIFTBOX</v>
          </cell>
        </row>
        <row r="12">
          <cell r="A12" t="str">
            <v>BOARD: RADEON OEM</v>
          </cell>
        </row>
        <row r="13">
          <cell r="A13" t="str">
            <v>BOARD: SERVER CHIPSET</v>
          </cell>
        </row>
        <row r="14">
          <cell r="A14" t="str">
            <v>BRAND INFRASTRUCTURE</v>
          </cell>
        </row>
        <row r="15">
          <cell r="A15" t="str">
            <v>CLIENT: ATHLON 64</v>
          </cell>
        </row>
        <row r="16">
          <cell r="A16" t="str">
            <v>CLIENT: ATHLON 64 X2</v>
          </cell>
        </row>
        <row r="17">
          <cell r="A17" t="str">
            <v>CLIENT: ATHLON 64 X3</v>
          </cell>
        </row>
        <row r="18">
          <cell r="A18" t="str">
            <v>CLIENT: ATHLON 64FX</v>
          </cell>
        </row>
        <row r="19">
          <cell r="A19" t="str">
            <v>CLIENT: ATHLON NEO</v>
          </cell>
        </row>
        <row r="20">
          <cell r="A20" t="str">
            <v>CLIENT: ATHLON X4</v>
          </cell>
        </row>
        <row r="21">
          <cell r="A21" t="str">
            <v>CLIENT: DURON</v>
          </cell>
        </row>
        <row r="22">
          <cell r="A22" t="str">
            <v>CLIENT: PHENOM</v>
          </cell>
        </row>
        <row r="23">
          <cell r="A23" t="str">
            <v>CLIENT: PHENOM X2</v>
          </cell>
        </row>
        <row r="24">
          <cell r="A24" t="str">
            <v>CLIENT: PHENOM X4</v>
          </cell>
        </row>
        <row r="25">
          <cell r="A25" t="str">
            <v>CLIENT: SEMPRON</v>
          </cell>
        </row>
        <row r="26">
          <cell r="A26" t="str">
            <v>CLIENT: SEMPRON DUAL CORE</v>
          </cell>
        </row>
        <row r="27">
          <cell r="A27" t="str">
            <v>DISCRETE: RADEON HD 2400</v>
          </cell>
        </row>
        <row r="28">
          <cell r="A28" t="str">
            <v>DISCRETE: RADEON HD 2600</v>
          </cell>
        </row>
        <row r="29">
          <cell r="A29" t="str">
            <v>DISCRETE: RADEON HD 2900</v>
          </cell>
        </row>
        <row r="30">
          <cell r="A30" t="str">
            <v>DISCRETE: RADEON HD 3400</v>
          </cell>
        </row>
        <row r="31">
          <cell r="A31" t="str">
            <v>DISCRETE: RADEON HD 3600</v>
          </cell>
        </row>
        <row r="32">
          <cell r="A32" t="str">
            <v>DISCRETE: RADEON HD 3800</v>
          </cell>
        </row>
        <row r="33">
          <cell r="A33" t="str">
            <v>DISCRETE: RADEON HD 4500</v>
          </cell>
        </row>
        <row r="34">
          <cell r="A34" t="str">
            <v>DISCRETE: RADEON HD 4600</v>
          </cell>
        </row>
        <row r="35">
          <cell r="A35" t="str">
            <v>DISCRETE: RADEON HD 4700</v>
          </cell>
        </row>
        <row r="36">
          <cell r="A36" t="str">
            <v>DISCRETE: RADEON HD 4800F</v>
          </cell>
        </row>
        <row r="37">
          <cell r="A37" t="str">
            <v>DISCRETE: RADEON HD 5700</v>
          </cell>
        </row>
        <row r="38">
          <cell r="A38" t="str">
            <v>DISCRETE: RADEON HD 5800</v>
          </cell>
        </row>
        <row r="39">
          <cell r="A39" t="str">
            <v>DISCRETE: RADEON X1300</v>
          </cell>
        </row>
        <row r="40">
          <cell r="A40" t="str">
            <v>DISCRETE: RADEON X1550</v>
          </cell>
        </row>
        <row r="41">
          <cell r="A41" t="str">
            <v>DISCRETE: RADEON X1600</v>
          </cell>
        </row>
        <row r="42">
          <cell r="A42" t="str">
            <v>DISCRETE: RADEON X1800</v>
          </cell>
        </row>
        <row r="43">
          <cell r="A43" t="str">
            <v>DISCRETE: RADEON X1900</v>
          </cell>
        </row>
        <row r="44">
          <cell r="A44" t="str">
            <v>EMBEDDED: ATHLON 64</v>
          </cell>
        </row>
        <row r="45">
          <cell r="A45" t="str">
            <v>EMBEDDED: ATHLON 64 X2</v>
          </cell>
        </row>
        <row r="46">
          <cell r="A46" t="str">
            <v>EMBEDDED: ATHLON NEO</v>
          </cell>
        </row>
        <row r="47">
          <cell r="A47" t="str">
            <v>EMBEDDED: CHIPSET</v>
          </cell>
        </row>
        <row r="48">
          <cell r="A48" t="str">
            <v>EMBEDDED: ELAN</v>
          </cell>
        </row>
        <row r="49">
          <cell r="A49" t="str">
            <v>EMBEDDED: EPD</v>
          </cell>
        </row>
        <row r="50">
          <cell r="A50" t="str">
            <v>EMBEDDED: GEODE BARTON</v>
          </cell>
        </row>
        <row r="51">
          <cell r="A51" t="str">
            <v>EMBEDDED: GEODE CS</v>
          </cell>
        </row>
        <row r="52">
          <cell r="A52" t="str">
            <v>EMBEDDED: GEODE GX</v>
          </cell>
        </row>
        <row r="53">
          <cell r="A53" t="str">
            <v>EMBEDDED: GEODE LX</v>
          </cell>
        </row>
        <row r="54">
          <cell r="A54" t="str">
            <v>EMBEDDED: GEODE NX</v>
          </cell>
        </row>
        <row r="55">
          <cell r="A55" t="str">
            <v>EMBEDDED: GEODE SC</v>
          </cell>
        </row>
        <row r="56">
          <cell r="A56" t="str">
            <v>EMBEDDED: HYPERTRANSPORT CHIPSET</v>
          </cell>
        </row>
        <row r="57">
          <cell r="A57" t="str">
            <v>EMBEDDED: MOBILE SOUTHBRIDGE</v>
          </cell>
        </row>
        <row r="58">
          <cell r="A58" t="str">
            <v>EMBEDDED: NPD</v>
          </cell>
        </row>
        <row r="59">
          <cell r="A59" t="str">
            <v>EMBEDDED: OPTERON</v>
          </cell>
        </row>
        <row r="60">
          <cell r="A60" t="str">
            <v>EMBEDDED: PHENOM X2</v>
          </cell>
        </row>
        <row r="61">
          <cell r="A61" t="str">
            <v>EMBEDDED: SEMPRON</v>
          </cell>
        </row>
        <row r="62">
          <cell r="A62" t="str">
            <v>EMBEDDED: SERVER CHIPSET</v>
          </cell>
        </row>
        <row r="63">
          <cell r="A63" t="str">
            <v>EMBEDDED: TURION 64</v>
          </cell>
        </row>
        <row r="64">
          <cell r="A64" t="str">
            <v>EMBEDDED: TURION 64 X2</v>
          </cell>
        </row>
        <row r="65">
          <cell r="A65" t="str">
            <v>HQ INFRASTRUCTURE</v>
          </cell>
        </row>
        <row r="66">
          <cell r="A66" t="str">
            <v>MOBILE: ATHLON 64</v>
          </cell>
        </row>
        <row r="67">
          <cell r="A67" t="str">
            <v>MOBILE: ATHLON 64 X2</v>
          </cell>
        </row>
        <row r="68">
          <cell r="A68" t="str">
            <v>MOBILE: ATHLON II</v>
          </cell>
        </row>
        <row r="69">
          <cell r="A69" t="str">
            <v>MOBILE: ATHLON NEO</v>
          </cell>
        </row>
        <row r="70">
          <cell r="A70" t="str">
            <v>MOBILE: ATHLON XP</v>
          </cell>
        </row>
        <row r="71">
          <cell r="A71" t="str">
            <v>MOBILE: BRAND TURION 64 X2</v>
          </cell>
        </row>
        <row r="72">
          <cell r="A72" t="str">
            <v>MOBILE: PHENOM</v>
          </cell>
        </row>
        <row r="73">
          <cell r="A73" t="str">
            <v>MOBILE: SEMPRON</v>
          </cell>
        </row>
        <row r="74">
          <cell r="A74" t="str">
            <v>MOBILE: SEMPRON DUAL CORE</v>
          </cell>
        </row>
        <row r="75">
          <cell r="A75" t="str">
            <v>MOBILE: TURION 64</v>
          </cell>
        </row>
        <row r="76">
          <cell r="A76" t="str">
            <v>MOBILE: TURION II</v>
          </cell>
        </row>
        <row r="77">
          <cell r="A77" t="str">
            <v>MOBILE: TURION II ULTRA</v>
          </cell>
        </row>
        <row r="78">
          <cell r="A78" t="str">
            <v>REGIONAL INFRASTRUCTURE</v>
          </cell>
        </row>
        <row r="79">
          <cell r="A79" t="str">
            <v>SERVER: ATHLON MP</v>
          </cell>
        </row>
        <row r="80">
          <cell r="A80" t="str">
            <v>SERVER: OPTERON</v>
          </cell>
        </row>
        <row r="81">
          <cell r="A81" t="str">
            <v>SERVER: OPTERON U</v>
          </cell>
        </row>
        <row r="82">
          <cell r="A82" t="str">
            <v>V PREM: ATHLON II DUAL +M RADEON HD 4330</v>
          </cell>
        </row>
        <row r="83">
          <cell r="A83" t="str">
            <v>V PREM: ATHLON II DUAL +M RADEON HD 4530</v>
          </cell>
        </row>
        <row r="84">
          <cell r="A84" t="str">
            <v>V PREM: ATHLON II DUAL +M RADEON HD 4570</v>
          </cell>
        </row>
        <row r="85">
          <cell r="A85" t="str">
            <v>V PREM: ATHLON II DUAL +M RADEON HD 4650</v>
          </cell>
        </row>
        <row r="86">
          <cell r="A86" t="str">
            <v>V PREM: ATHLON II DUAL +M RADEON HD 4670</v>
          </cell>
        </row>
        <row r="87">
          <cell r="A87" t="str">
            <v>V PREM: ATHLON II DUAL +M RADEON HD 4850</v>
          </cell>
        </row>
        <row r="88">
          <cell r="A88" t="str">
            <v>V PREM: ATHLON II DUAL +M RADEON HD 4870</v>
          </cell>
        </row>
        <row r="89">
          <cell r="A89" t="str">
            <v>V PREM: ATHLON NEO X2 + M RADEON HD 4330</v>
          </cell>
        </row>
        <row r="90">
          <cell r="A90" t="str">
            <v>V PREM: ATHLON NEO X2 + M RADEON HD 4530</v>
          </cell>
        </row>
        <row r="91">
          <cell r="A91" t="str">
            <v>V PREM: ATHLON NEO X2 + M RADEON HD 4570</v>
          </cell>
        </row>
        <row r="92">
          <cell r="A92" t="str">
            <v>V PREM: ATHLON NEO X2 + M RADEON HD 4670</v>
          </cell>
        </row>
        <row r="93">
          <cell r="A93" t="str">
            <v>V PREM: ATHLON NEO X2 + M RADEON HD 4850</v>
          </cell>
        </row>
        <row r="94">
          <cell r="A94" t="str">
            <v>V PREM: ATHLON NEO X2 + M RADEON HD 4870</v>
          </cell>
        </row>
        <row r="95">
          <cell r="A95" t="str">
            <v>V PREM: ATHLON NEO X2 + M RADEON HD4650</v>
          </cell>
        </row>
        <row r="96">
          <cell r="A96" t="str">
            <v>V PREM: TURION II DUAL +M RADEON HD 4200</v>
          </cell>
        </row>
        <row r="97">
          <cell r="A97" t="str">
            <v>V PREM: TURION II DUAL +M RADEON HD 4330</v>
          </cell>
        </row>
        <row r="98">
          <cell r="A98" t="str">
            <v>V PREM: TURION II DUAL +M RADEON HD 4530</v>
          </cell>
        </row>
        <row r="99">
          <cell r="A99" t="str">
            <v>V PREM: TURION II DUAL +M RADEON HD 4570</v>
          </cell>
        </row>
        <row r="100">
          <cell r="A100" t="str">
            <v>V PREM: TURION II ULTRA +M RADEON HD4200</v>
          </cell>
        </row>
        <row r="101">
          <cell r="A101" t="str">
            <v>V PREM: TURION II ULTRA +M RADEON HD4330</v>
          </cell>
        </row>
        <row r="102">
          <cell r="A102" t="str">
            <v>V PREM: TURION II ULTRA +M RADEON HD4530</v>
          </cell>
        </row>
        <row r="103">
          <cell r="A103" t="str">
            <v>V PREM: TURION NEO X2 + M RADEON HD 4330</v>
          </cell>
        </row>
        <row r="104">
          <cell r="A104" t="str">
            <v>V PREM: TURION NEO X2 + M RADEON HD 4530</v>
          </cell>
        </row>
        <row r="105">
          <cell r="A105" t="str">
            <v>V PREM: TURION NEO X2 + M RADEON HD 4570</v>
          </cell>
        </row>
        <row r="106">
          <cell r="A106" t="str">
            <v>V PREM: TURION NEO X2 + M RADEON HD 4650</v>
          </cell>
        </row>
        <row r="107">
          <cell r="A107" t="str">
            <v>V PREM: TURION NEO X2 + M RADEON HD 4670</v>
          </cell>
        </row>
        <row r="108">
          <cell r="A108" t="str">
            <v>V PREM: TURION NEO X2 + M RADEON HD 4850</v>
          </cell>
        </row>
        <row r="109">
          <cell r="A109" t="str">
            <v>V PREM: TURION NEO X2 + M RADEON HD 4870</v>
          </cell>
        </row>
        <row r="110">
          <cell r="A110" t="str">
            <v>V PREM: TURION NEO X2 + RADEON HD 3200</v>
          </cell>
        </row>
        <row r="111">
          <cell r="A111" t="str">
            <v>V PREM: TURION X2 + M RADEON HD 4330</v>
          </cell>
        </row>
        <row r="112">
          <cell r="A112" t="str">
            <v>V PREM: TURION X2 + M RADEON HD 4530</v>
          </cell>
        </row>
        <row r="113">
          <cell r="A113" t="str">
            <v>V PREM: TURION X2 + M RADEON HD 4570</v>
          </cell>
        </row>
        <row r="114">
          <cell r="A114" t="str">
            <v>V PREM: TURION X2 + M RADEON HD 4650</v>
          </cell>
        </row>
        <row r="115">
          <cell r="A115" t="str">
            <v>V PREM: TURION X2 + M RADEON HD 4670</v>
          </cell>
        </row>
        <row r="116">
          <cell r="A116" t="str">
            <v>V PREM: TURION X2 + M RADEON HD 4850</v>
          </cell>
        </row>
        <row r="117">
          <cell r="A117" t="str">
            <v>V PREM: TURION X2 + M RADEON HD 4870</v>
          </cell>
        </row>
        <row r="118">
          <cell r="A118" t="str">
            <v>V PREM: TURION X2 ULTRA +M RADEON HD4330</v>
          </cell>
        </row>
        <row r="119">
          <cell r="A119" t="str">
            <v>V PREM: TURION X2 ULTRA +M RADEON HD4530</v>
          </cell>
        </row>
        <row r="120">
          <cell r="A120" t="str">
            <v>V PREM: TURION X2 ULTRA +M RADEON HD4570</v>
          </cell>
        </row>
        <row r="121">
          <cell r="A121" t="str">
            <v>V PREM: TURION X2 ULTRA +M RADEON HD4650</v>
          </cell>
        </row>
        <row r="122">
          <cell r="A122" t="str">
            <v>V PREM: TURION X2 ULTRA +M RADEON HD4670</v>
          </cell>
        </row>
        <row r="123">
          <cell r="A123" t="str">
            <v>V PREM: TURION X2 ULTRA +M RADEON HD4850</v>
          </cell>
        </row>
        <row r="124">
          <cell r="A124" t="str">
            <v>V PREM: TURION X2 ULTRA +M RADEON HD4870</v>
          </cell>
        </row>
        <row r="125">
          <cell r="A125" t="str">
            <v>V PRO: ATHLON +  RADEON HD3200</v>
          </cell>
        </row>
        <row r="126">
          <cell r="A126" t="str">
            <v>V PRO: ATHLON II + M RADEON HD4200</v>
          </cell>
        </row>
        <row r="127">
          <cell r="A127" t="str">
            <v>V PRO: ATHLON NEO X2 + RADEON HD3200</v>
          </cell>
        </row>
        <row r="128">
          <cell r="A128" t="str">
            <v>V PRO: TURION II + M RADEON HD4200</v>
          </cell>
        </row>
        <row r="129">
          <cell r="A129" t="str">
            <v>V PRO: TURION II ULTRA + M RADEON HD4200</v>
          </cell>
        </row>
        <row r="130">
          <cell r="A130" t="str">
            <v>V PRO: TURION NEO X2 + RADEON HD3200</v>
          </cell>
        </row>
        <row r="131">
          <cell r="A131" t="str">
            <v>V ULTI: TURION II DUAL +M RADEON HD 4650</v>
          </cell>
        </row>
        <row r="132">
          <cell r="A132" t="str">
            <v>V ULTI: TURION II DUAL +M RADEON HD 4670</v>
          </cell>
        </row>
        <row r="133">
          <cell r="A133" t="str">
            <v>V ULTI: TURION II DUAL +M RADEON HD 4850</v>
          </cell>
        </row>
        <row r="134">
          <cell r="A134" t="str">
            <v>V ULTI: TURION II DUAL +M RADEON HD 4870</v>
          </cell>
        </row>
        <row r="135">
          <cell r="A135" t="str">
            <v>V ULTI: TURION II ULTRA +M RADEON HD4570</v>
          </cell>
        </row>
        <row r="136">
          <cell r="A136" t="str">
            <v>V ULTI: TURION II ULTRA +M RADEON HD4650</v>
          </cell>
        </row>
        <row r="137">
          <cell r="A137" t="str">
            <v>V ULTI: TURION II ULTRA +M RADEON HD4670</v>
          </cell>
        </row>
        <row r="138">
          <cell r="A138" t="str">
            <v>V ULTI: TURION II ULTRA +M RADEON HD4850</v>
          </cell>
        </row>
        <row r="139">
          <cell r="A139" t="str">
            <v>V ULTI: TURION II ULTRA +M RADEON HD4870</v>
          </cell>
        </row>
        <row r="140">
          <cell r="A140" t="str">
            <v>VISION BLACK: PLATFORM</v>
          </cell>
        </row>
        <row r="141">
          <cell r="A141" t="str">
            <v>VISION PRO: PLATFORM</v>
          </cell>
        </row>
        <row r="142">
          <cell r="A142" t="str">
            <v>VISION: ATHLON II DUAL + M RADEON 4100</v>
          </cell>
        </row>
        <row r="143">
          <cell r="A143" t="str">
            <v>VISION: ATHLON II DUAL + M RADEON HD4200</v>
          </cell>
        </row>
        <row r="144">
          <cell r="A144" t="str">
            <v>VISION: ATHLON NEO X2 2 + RADEON 3100</v>
          </cell>
        </row>
        <row r="145">
          <cell r="A145" t="str">
            <v>VISION: ATHLON NEO X2 2 + RADEON HD 3200</v>
          </cell>
        </row>
        <row r="146">
          <cell r="A146" t="str">
            <v>VISION: ATHLON X2 + M RADEON HD 4330</v>
          </cell>
        </row>
        <row r="147">
          <cell r="A147" t="str">
            <v>VISION: TURION X2 +  RADEON 3100</v>
          </cell>
        </row>
        <row r="148">
          <cell r="A148" t="str">
            <v>VISION: TURION X2 +  RADEON HD 3200</v>
          </cell>
        </row>
        <row r="149">
          <cell r="A149" t="str">
            <v>VSION: ATHLON X2 + M RADEON HD 4330</v>
          </cell>
        </row>
        <row r="150">
          <cell r="A150" t="str">
            <v>WORKSTATION GFX: CROSSFIRE</v>
          </cell>
        </row>
        <row r="151">
          <cell r="A151" t="str">
            <v>WORKSTATION GFX: FIRE GL</v>
          </cell>
        </row>
        <row r="152">
          <cell r="A152" t="str">
            <v>WORKSTATION GFX: IMAGEON</v>
          </cell>
        </row>
        <row r="153">
          <cell r="A153" t="str">
            <v>WORKSTATION GFX: MOBILE SOUTHBRIDGE</v>
          </cell>
        </row>
        <row r="154">
          <cell r="A154" t="str">
            <v>WORKSTATION GFX: RADEON</v>
          </cell>
        </row>
        <row r="155">
          <cell r="A155" t="str">
            <v>WORKSTATION GFX: RADEON AIB</v>
          </cell>
        </row>
        <row r="156">
          <cell r="A156" t="str">
            <v>WORKSTATION GFX: RADEON OEM</v>
          </cell>
        </row>
        <row r="157">
          <cell r="A157" t="str">
            <v>WORKSTATION GFX: RADEON XPRESS</v>
          </cell>
        </row>
        <row r="158">
          <cell r="A158" t="str">
            <v>WORKSTATION GFX: SERVER AIB</v>
          </cell>
        </row>
        <row r="159">
          <cell r="A159" t="str">
            <v>WORKSTATION GFX: SERVER CHIPSET</v>
          </cell>
        </row>
        <row r="160">
          <cell r="A160" t="str">
            <v>WORKSTATION GFX: SERVER OEM</v>
          </cell>
        </row>
        <row r="161">
          <cell r="A161" t="str">
            <v>WORKSTATION GFX: XILLEON</v>
          </cell>
        </row>
      </sheetData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JE"/>
      <sheetName val="Reclass JE"/>
      <sheetName val="DropDown Menu Data"/>
      <sheetName val="Cust Data"/>
      <sheetName val="Q2 WW5 BU SO Plan"/>
      <sheetName val="Input"/>
      <sheetName val="Q2 WW9 BU SO Plan (post fusion)"/>
    </sheetNames>
    <sheetDataSet>
      <sheetData sheetId="0" refreshError="1"/>
      <sheetData sheetId="1" refreshError="1"/>
      <sheetData sheetId="2" refreshError="1">
        <row r="4">
          <cell r="K4">
            <v>70003790</v>
          </cell>
          <cell r="V4" t="str">
            <v>ABBOUD TRADING INC.</v>
          </cell>
        </row>
        <row r="5">
          <cell r="K5">
            <v>70011205</v>
          </cell>
          <cell r="V5" t="str">
            <v>ACTION SP. Z O.O.</v>
          </cell>
        </row>
        <row r="6">
          <cell r="K6">
            <v>70006897</v>
          </cell>
          <cell r="V6" t="str">
            <v>AGRIZZI ENTERPRISES</v>
          </cell>
        </row>
        <row r="7">
          <cell r="K7">
            <v>70008317</v>
          </cell>
          <cell r="V7" t="str">
            <v>AIROLDI-AIR COMPUTERS</v>
          </cell>
        </row>
        <row r="8">
          <cell r="K8">
            <v>70003684</v>
          </cell>
          <cell r="V8" t="str">
            <v>ALL NATIONS COM. EXT. LTDA</v>
          </cell>
        </row>
        <row r="9">
          <cell r="K9">
            <v>70007477</v>
          </cell>
          <cell r="V9" t="str">
            <v>ALLPLUS/ ALCATEIA</v>
          </cell>
        </row>
        <row r="10">
          <cell r="K10">
            <v>70006320</v>
          </cell>
          <cell r="V10" t="str">
            <v>ALMASA IT DISTRIBUTION FZCO</v>
          </cell>
        </row>
        <row r="11">
          <cell r="K11">
            <v>70003792</v>
          </cell>
          <cell r="V11" t="str">
            <v>ANNEX DISTRIBUTION (PTY) LTD</v>
          </cell>
        </row>
        <row r="12">
          <cell r="K12">
            <v>70010880</v>
          </cell>
          <cell r="V12" t="str">
            <v>ARROW WORLDWIDE</v>
          </cell>
        </row>
        <row r="13">
          <cell r="K13">
            <v>70007783</v>
          </cell>
          <cell r="V13" t="str">
            <v>ASAHI GLASS CO. LTD</v>
          </cell>
        </row>
        <row r="14">
          <cell r="K14">
            <v>70007762</v>
          </cell>
          <cell r="V14" t="str">
            <v>ASI</v>
          </cell>
        </row>
        <row r="15">
          <cell r="K15">
            <v>70011945</v>
          </cell>
          <cell r="V15" t="str">
            <v>ASIACOM TECHNOLOGY (HK) LTD</v>
          </cell>
        </row>
        <row r="16">
          <cell r="K16">
            <v>70010146</v>
          </cell>
          <cell r="V16" t="str">
            <v>AVNET GROUP</v>
          </cell>
        </row>
        <row r="17">
          <cell r="K17">
            <v>70010208</v>
          </cell>
          <cell r="V17" t="str">
            <v>BELL MICROPRODUCTS</v>
          </cell>
        </row>
        <row r="18">
          <cell r="K18">
            <v>70003698</v>
          </cell>
          <cell r="V18" t="str">
            <v>BLUE RIVER SYSTEM</v>
          </cell>
        </row>
        <row r="19">
          <cell r="K19">
            <v>70009312</v>
          </cell>
          <cell r="V19" t="str">
            <v>BNF INTERNATIONAL PTE LTD</v>
          </cell>
        </row>
        <row r="20">
          <cell r="K20">
            <v>70008418</v>
          </cell>
          <cell r="V20" t="str">
            <v>BOGAZICI (ASSOCIATE DISTI)</v>
          </cell>
        </row>
        <row r="21">
          <cell r="V21" t="str">
            <v>BR-1 BRAZIL (DISTI)</v>
          </cell>
        </row>
        <row r="22">
          <cell r="V22" t="str">
            <v>CDI</v>
          </cell>
        </row>
        <row r="23">
          <cell r="V23" t="str">
            <v>CENTEL, S.A. DE C.V.</v>
          </cell>
        </row>
        <row r="24">
          <cell r="V24" t="str">
            <v>CFD SALES INC</v>
          </cell>
        </row>
        <row r="25">
          <cell r="V25" t="str">
            <v>CIL-COMERCIO DE INFORMATICA LTDA</v>
          </cell>
        </row>
        <row r="26">
          <cell r="V26" t="str">
            <v>D &amp; H DISTRIBUTING CO.-04100</v>
          </cell>
        </row>
        <row r="27">
          <cell r="V27" t="str">
            <v>DIGITAL CHINA TECHNOLOGY LTD</v>
          </cell>
        </row>
        <row r="28">
          <cell r="V28" t="str">
            <v>DIGITAL CNI CO.LTD</v>
          </cell>
        </row>
        <row r="29">
          <cell r="V29" t="str">
            <v>DIRECTIONS ELECTRONIC CO. LTD. C/O:</v>
          </cell>
        </row>
        <row r="30">
          <cell r="V30" t="str">
            <v>DTECH BRASIL</v>
          </cell>
        </row>
        <row r="31">
          <cell r="V31" t="str">
            <v>EBV ELEKTRONIK VERTRIEBS GMBH</v>
          </cell>
        </row>
        <row r="32">
          <cell r="V32" t="str">
            <v>EDOM TECHNOLOGY CO.LTD</v>
          </cell>
        </row>
        <row r="33">
          <cell r="V33" t="str">
            <v>FRY'S ELECTRONICS</v>
          </cell>
        </row>
        <row r="34">
          <cell r="V34" t="str">
            <v>FUTURE ELECTRONICS CORP</v>
          </cell>
        </row>
        <row r="35">
          <cell r="V35" t="str">
            <v>GNT FINLAND OY</v>
          </cell>
        </row>
        <row r="36">
          <cell r="V36" t="str">
            <v>GREENTECH DE VENEZUELA, C.A.</v>
          </cell>
        </row>
        <row r="37">
          <cell r="V37" t="str">
            <v>INCOM S.A.</v>
          </cell>
        </row>
        <row r="38">
          <cell r="V38" t="str">
            <v>INGRAM MICRO WORLDWIDE</v>
          </cell>
        </row>
        <row r="39">
          <cell r="V39" t="str">
            <v>INTCOMEX</v>
          </cell>
        </row>
        <row r="40">
          <cell r="V40" t="str">
            <v>INTRACO TECHNOLOGY PTE LTD</v>
          </cell>
        </row>
        <row r="41">
          <cell r="V41" t="str">
            <v>ISA HARDWARE</v>
          </cell>
        </row>
        <row r="42">
          <cell r="V42" t="str">
            <v>JAY WAVE INC.</v>
          </cell>
        </row>
        <row r="43">
          <cell r="V43" t="str">
            <v>JC HYUN SYSTEMS, INC</v>
          </cell>
        </row>
        <row r="44">
          <cell r="V44" t="str">
            <v>KAGA ELECTRONICS CO.LTD</v>
          </cell>
        </row>
        <row r="45">
          <cell r="V45" t="str">
            <v>KOMATSU TRILINK LTD</v>
          </cell>
        </row>
        <row r="46">
          <cell r="V46" t="str">
            <v>KUEN CHAANG UPPERTECH CORP</v>
          </cell>
        </row>
        <row r="47">
          <cell r="V47" t="str">
            <v>MACNICA INC</v>
          </cell>
        </row>
        <row r="48">
          <cell r="V48" t="str">
            <v>MARVEL COMPUTER SOLUTIONS LIMITED</v>
          </cell>
        </row>
        <row r="49">
          <cell r="V49" t="str">
            <v>MICRO ELECTRONICS, INC</v>
          </cell>
        </row>
        <row r="50">
          <cell r="V50" t="str">
            <v>MICROTEK INC.</v>
          </cell>
        </row>
        <row r="51">
          <cell r="V51" t="str">
            <v>MICROTEL</v>
          </cell>
        </row>
        <row r="52">
          <cell r="V52" t="str">
            <v>MILLENIUM DISTRIBUTION LIMITED</v>
          </cell>
        </row>
        <row r="53">
          <cell r="V53" t="str">
            <v>MINCO TECHNOLOGY LABS, INC.</v>
          </cell>
        </row>
        <row r="54">
          <cell r="V54" t="str">
            <v>MSD (WAS KIST)</v>
          </cell>
        </row>
        <row r="55">
          <cell r="V55" t="str">
            <v>MULTIWAVE WWES</v>
          </cell>
        </row>
        <row r="56">
          <cell r="V56" t="str">
            <v>NAVE INFORMATICA</v>
          </cell>
        </row>
        <row r="57">
          <cell r="V57" t="str">
            <v>NEWARK ELECTRONICS</v>
          </cell>
        </row>
        <row r="58">
          <cell r="V58" t="str">
            <v>NISSHO ELECTRONICS CORP</v>
          </cell>
        </row>
        <row r="59">
          <cell r="V59" t="str">
            <v>OKTABIT S.A.</v>
          </cell>
        </row>
        <row r="60">
          <cell r="V60" t="str">
            <v>OOO R&amp;K SYSTEMS</v>
          </cell>
        </row>
        <row r="61">
          <cell r="V61" t="str">
            <v>PC DIRECT</v>
          </cell>
        </row>
        <row r="62">
          <cell r="V62" t="str">
            <v>RECTRON</v>
          </cell>
        </row>
        <row r="63">
          <cell r="V63" t="str">
            <v>RICHPOWER ELECTRONIC DEVICES CO LTD</v>
          </cell>
        </row>
        <row r="64">
          <cell r="V64" t="str">
            <v>SAGITRON S.A. GENERAL DE</v>
          </cell>
        </row>
        <row r="65">
          <cell r="V65" t="str">
            <v>SANTECH MICRO GROUP HOLDING APS</v>
          </cell>
        </row>
        <row r="66">
          <cell r="V66" t="str">
            <v>SEUNG JUN SANG SA, LTD.</v>
          </cell>
        </row>
        <row r="67">
          <cell r="V67" t="str">
            <v>SOLOMON QCE LIMITED</v>
          </cell>
        </row>
        <row r="68">
          <cell r="V68" t="str">
            <v>SUPERCOM</v>
          </cell>
        </row>
        <row r="69">
          <cell r="V69" t="str">
            <v>SYNNEX</v>
          </cell>
        </row>
        <row r="70">
          <cell r="V70" t="str">
            <v>TECH DATA WORLDWIDE</v>
          </cell>
        </row>
        <row r="71">
          <cell r="V71" t="str">
            <v>TEKTRON ELECTRONICS (HK) LTD.</v>
          </cell>
        </row>
        <row r="72">
          <cell r="V72" t="str">
            <v>THACKER FZE</v>
          </cell>
        </row>
        <row r="73">
          <cell r="V73" t="str">
            <v>TOKYO ELECTRON DEVICE LTD</v>
          </cell>
        </row>
        <row r="74">
          <cell r="V74" t="str">
            <v>TTT TRADE AND CONSULTING GMBH</v>
          </cell>
        </row>
        <row r="75">
          <cell r="V75" t="str">
            <v>TWC THE WISE COMPUTER</v>
          </cell>
        </row>
        <row r="76">
          <cell r="V76" t="str">
            <v>VICSA COMPUTERCRAFT PTY LTD</v>
          </cell>
        </row>
        <row r="77">
          <cell r="V77" t="str">
            <v>VIP COMPUTER CENTRE LTD</v>
          </cell>
        </row>
        <row r="78">
          <cell r="V78" t="str">
            <v>VST WW</v>
          </cell>
        </row>
        <row r="79">
          <cell r="V79" t="str">
            <v>WEIKENG</v>
          </cell>
        </row>
        <row r="80">
          <cell r="V80" t="str">
            <v>XANDER</v>
          </cell>
        </row>
        <row r="81">
          <cell r="V81" t="str">
            <v>ZODIA TRADING CO. LTD.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7574"/>
      <sheetName val="1007575"/>
      <sheetName val="100 to 9007579"/>
      <sheetName val="900 to 1007579"/>
      <sheetName val="1007581"/>
      <sheetName val="1007583"/>
      <sheetName val="1007591"/>
      <sheetName val="1007594"/>
      <sheetName val="Back-up"/>
      <sheetName val="100 to 9007574"/>
      <sheetName val="900 to 1007574"/>
      <sheetName val="10075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QE"/>
      <sheetName val="YE"/>
      <sheetName val="Table"/>
      <sheetName val="Module1"/>
      <sheetName val="Sheet2"/>
    </sheetNames>
    <sheetDataSet>
      <sheetData sheetId="0">
        <row r="18">
          <cell r="D18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>
            <v>0</v>
          </cell>
          <cell r="C4" t="str">
            <v>DECEMBER 27, 2009</v>
          </cell>
        </row>
        <row r="5">
          <cell r="B5">
            <v>1</v>
          </cell>
          <cell r="C5" t="str">
            <v>MARCH 27, 2010</v>
          </cell>
        </row>
        <row r="6">
          <cell r="B6">
            <v>2</v>
          </cell>
          <cell r="C6" t="str">
            <v>JUNE 26, 2010</v>
          </cell>
        </row>
        <row r="7">
          <cell r="B7">
            <v>3</v>
          </cell>
          <cell r="C7" t="str">
            <v>SEPTEMBER 25, 2010</v>
          </cell>
        </row>
        <row r="8">
          <cell r="B8">
            <v>4</v>
          </cell>
          <cell r="C8" t="str">
            <v>DECEMBER 25, 2010</v>
          </cell>
        </row>
      </sheetData>
      <sheetData sheetId="16"/>
      <sheetData sheetId="1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 &amp; GM by Divison - Yearly"/>
      <sheetName val="Rev &amp; GM by BU - Qtrly"/>
      <sheetName val="Revenues &amp; Margins - Details"/>
      <sheetName val="PC Contribution Statement"/>
      <sheetName val="Consumer Contribution Statement"/>
      <sheetName val="Tax Entry"/>
      <sheetName val="PRODH Lookup"/>
      <sheetName val="DropDown Menu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oduct Data"/>
      <sheetName val="Summary"/>
      <sheetName val="By BU (vs Outlook)"/>
      <sheetName val="By BU (Gross vs Net)"/>
      <sheetName val="By Product"/>
      <sheetName val="MarginTrend"/>
      <sheetName val="Top 3 list"/>
      <sheetName val="Rebates Estimate"/>
      <sheetName val="PC Contribution Statement"/>
    </sheetNames>
    <sheetDataSet>
      <sheetData sheetId="0" refreshError="1"/>
      <sheetData sheetId="1" refreshError="1">
        <row r="24">
          <cell r="A24" t="str">
            <v>Radeon 9000 Board</v>
          </cell>
          <cell r="C24" t="str">
            <v>Sales</v>
          </cell>
          <cell r="D24" t="str">
            <v>Margin</v>
          </cell>
          <cell r="E24" t="str">
            <v>Unit Sales</v>
          </cell>
          <cell r="F24" t="str">
            <v>Unit Cost</v>
          </cell>
          <cell r="G24" t="str">
            <v>Unit Margin</v>
          </cell>
          <cell r="I24" t="str">
            <v>Radeon 9700 Board</v>
          </cell>
          <cell r="K24" t="str">
            <v>Sales</v>
          </cell>
          <cell r="L24" t="str">
            <v>Margin</v>
          </cell>
          <cell r="M24" t="str">
            <v>Unit Sales</v>
          </cell>
          <cell r="N24" t="str">
            <v>Unit Cost</v>
          </cell>
          <cell r="O24" t="str">
            <v>Unit Margin</v>
          </cell>
        </row>
        <row r="25">
          <cell r="A25" t="str">
            <v>07-2002</v>
          </cell>
          <cell r="C25">
            <v>962170.32809999993</v>
          </cell>
          <cell r="D25">
            <v>209358.74109999998</v>
          </cell>
          <cell r="E25">
            <v>104.17608576223472</v>
          </cell>
          <cell r="F25">
            <v>81.508400498051088</v>
          </cell>
          <cell r="G25">
            <v>22.667685264183628</v>
          </cell>
          <cell r="I25" t="str">
            <v>07-2002</v>
          </cell>
        </row>
        <row r="26">
          <cell r="A26" t="str">
            <v>08-2002</v>
          </cell>
          <cell r="C26">
            <v>6750972.9699999997</v>
          </cell>
          <cell r="D26">
            <v>1234750.1665000012</v>
          </cell>
          <cell r="E26">
            <v>87.73536291213432</v>
          </cell>
          <cell r="F26">
            <v>71.688601290498639</v>
          </cell>
          <cell r="G26">
            <v>16.046761621635689</v>
          </cell>
          <cell r="I26" t="str">
            <v>08-2002</v>
          </cell>
          <cell r="K26">
            <v>17946732.5</v>
          </cell>
          <cell r="L26">
            <v>7287626.0136000011</v>
          </cell>
          <cell r="M26">
            <v>285.43964913954892</v>
          </cell>
          <cell r="N26">
            <v>169.53122890861084</v>
          </cell>
          <cell r="O26">
            <v>115.90842023093809</v>
          </cell>
        </row>
        <row r="27">
          <cell r="A27" t="str">
            <v>09-2002</v>
          </cell>
          <cell r="C27">
            <v>7256007.5388999991</v>
          </cell>
          <cell r="D27">
            <v>96701.722099998879</v>
          </cell>
          <cell r="E27">
            <v>87.227355158982974</v>
          </cell>
          <cell r="F27">
            <v>86.064865261765945</v>
          </cell>
          <cell r="G27">
            <v>1.1624898972170328</v>
          </cell>
          <cell r="I27" t="str">
            <v>09-2002</v>
          </cell>
          <cell r="K27">
            <v>8018355.1742000002</v>
          </cell>
          <cell r="L27">
            <v>3166414.4774999991</v>
          </cell>
          <cell r="M27">
            <v>283.38417297048949</v>
          </cell>
          <cell r="N27">
            <v>171.47696401130946</v>
          </cell>
          <cell r="O27">
            <v>111.90720895918004</v>
          </cell>
        </row>
        <row r="28">
          <cell r="A28" t="str">
            <v>10-2002</v>
          </cell>
          <cell r="C28">
            <v>7524024.4616808491</v>
          </cell>
          <cell r="D28">
            <v>453695.88338085113</v>
          </cell>
          <cell r="E28">
            <v>84.259367291713502</v>
          </cell>
          <cell r="F28">
            <v>79.178558706996924</v>
          </cell>
          <cell r="G28">
            <v>5.0808085847165732</v>
          </cell>
          <cell r="I28" t="str">
            <v>10-2002</v>
          </cell>
          <cell r="K28">
            <v>9720896.3159565609</v>
          </cell>
          <cell r="L28">
            <v>3684862.2483565658</v>
          </cell>
          <cell r="M28">
            <v>272.48483015995964</v>
          </cell>
          <cell r="N28">
            <v>169.19506846811475</v>
          </cell>
          <cell r="O28">
            <v>103.28976169184487</v>
          </cell>
        </row>
        <row r="29">
          <cell r="A29" t="str">
            <v>11-2002</v>
          </cell>
          <cell r="C29">
            <v>4599051.6075368412</v>
          </cell>
          <cell r="D29">
            <v>844297.23383684398</v>
          </cell>
          <cell r="E29">
            <v>83.197084019914271</v>
          </cell>
          <cell r="F29">
            <v>67.923702919734382</v>
          </cell>
          <cell r="G29">
            <v>15.273381100179886</v>
          </cell>
          <cell r="I29" t="str">
            <v>11-2002</v>
          </cell>
          <cell r="K29">
            <v>25809374.717315745</v>
          </cell>
          <cell r="L29">
            <v>8257364.9093157863</v>
          </cell>
          <cell r="M29">
            <v>196.14669724822349</v>
          </cell>
          <cell r="N29">
            <v>133.39217984222734</v>
          </cell>
          <cell r="O29">
            <v>62.754517405996154</v>
          </cell>
        </row>
        <row r="30">
          <cell r="A30" t="str">
            <v>12-2002</v>
          </cell>
          <cell r="E30">
            <v>0</v>
          </cell>
          <cell r="F30">
            <v>0</v>
          </cell>
          <cell r="G30">
            <v>0</v>
          </cell>
          <cell r="I30" t="str">
            <v>12-2002</v>
          </cell>
          <cell r="M30">
            <v>0</v>
          </cell>
          <cell r="N30">
            <v>0</v>
          </cell>
          <cell r="O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Summary Report"/>
      <sheetName val="Input-Analysis"/>
      <sheetName val="Actual"/>
      <sheetName val="Input - 7000"/>
      <sheetName val="Input - 7010"/>
      <sheetName val="Input - 7020"/>
      <sheetName val="Input - 7030"/>
      <sheetName val="Plan"/>
      <sheetName val="List"/>
      <sheetName val="Produc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 t="str">
            <v>Flash</v>
          </cell>
          <cell r="J4" t="str">
            <v>Flash Submission</v>
          </cell>
        </row>
        <row r="5">
          <cell r="I5" t="str">
            <v>Final</v>
          </cell>
          <cell r="J5" t="str">
            <v>Final Submission</v>
          </cell>
        </row>
      </sheetData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Notes"/>
      <sheetName val="M01 - Debt Rollforward"/>
    </sheetNames>
    <sheetDataSet>
      <sheetData sheetId="0"/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y BU (vs Outlook)"/>
      <sheetName val="By Product (BU)"/>
      <sheetName val="By Product (Asic)"/>
      <sheetName val="Input"/>
      <sheetName val="List"/>
    </sheetNames>
    <sheetDataSet>
      <sheetData sheetId="0"/>
      <sheetData sheetId="1"/>
      <sheetData sheetId="2"/>
      <sheetData sheetId="3"/>
      <sheetData sheetId="4" refreshError="1">
        <row r="4">
          <cell r="B4">
            <v>1</v>
          </cell>
        </row>
      </sheetData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'000 (FS)-adj for Internal"/>
      <sheetName val="Sheet1"/>
      <sheetName val="Q4 '000 (FS)-Final"/>
      <sheetName val="Q4 (FS)-Final "/>
      <sheetName val="Q4 - ADJ.(no use)"/>
      <sheetName val="invty_ note"/>
      <sheetName val="p1 to 3 (not used)"/>
      <sheetName val="p1 to 3 (final)"/>
      <sheetName val="p 10"/>
      <sheetName val="Q4 AVG PRICE - FORECAST(X)"/>
      <sheetName val="Q4 '000 (FS)-not used "/>
      <sheetName val="Q4 (FS)-notused "/>
      <sheetName val="Lis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Channels_Customers"/>
      <sheetName val="Sales Channels"/>
      <sheetName val="multiple channel cust pn assign"/>
      <sheetName val="HP_HPQ"/>
      <sheetName val="Channel Adjustments"/>
      <sheetName val="Sales Districts List"/>
      <sheetName val="WS for Rowena"/>
      <sheetName val="Q4 '000 (FS)-not used 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Flash-1"/>
      <sheetName val="Detail"/>
      <sheetName val="Gen Data"/>
      <sheetName val="multiple channel cust pn assign"/>
      <sheetName val="Q4 '000 (FS)-not used "/>
    </sheetNames>
    <sheetDataSet>
      <sheetData sheetId="0" refreshError="1"/>
      <sheetData sheetId="1" refreshError="1"/>
      <sheetData sheetId="2">
        <row r="12">
          <cell r="C12" t="str">
            <v xml:space="preserve"> Special Charges</v>
          </cell>
          <cell r="D12">
            <v>-498510.27</v>
          </cell>
          <cell r="E12">
            <v>0</v>
          </cell>
          <cell r="F12">
            <v>498510.27</v>
          </cell>
          <cell r="G12">
            <v>-5309.97</v>
          </cell>
          <cell r="H12">
            <v>0</v>
          </cell>
          <cell r="I12">
            <v>89961.74</v>
          </cell>
        </row>
        <row r="13">
          <cell r="C13" t="str">
            <v xml:space="preserve"> Amortization</v>
          </cell>
          <cell r="D13">
            <v>509495.83</v>
          </cell>
          <cell r="E13">
            <v>0</v>
          </cell>
          <cell r="F13">
            <v>-509495.83</v>
          </cell>
          <cell r="G13">
            <v>3083444.99</v>
          </cell>
          <cell r="H13">
            <v>0</v>
          </cell>
          <cell r="I13">
            <v>-153168.29999999999</v>
          </cell>
        </row>
        <row r="14">
          <cell r="C14" t="str">
            <v>TOTAL OPERATING EXPENSES</v>
          </cell>
          <cell r="D14">
            <v>37656675.590000004</v>
          </cell>
          <cell r="E14">
            <v>40424173.469999999</v>
          </cell>
          <cell r="F14">
            <v>2767497.88</v>
          </cell>
          <cell r="G14">
            <v>215311138.38</v>
          </cell>
          <cell r="H14">
            <v>225232138.43000001</v>
          </cell>
          <cell r="I14">
            <v>-54464.45</v>
          </cell>
        </row>
        <row r="15">
          <cell r="A15" t="str">
            <v>1000SSELLING</v>
          </cell>
          <cell r="B15" t="str">
            <v>1000S</v>
          </cell>
          <cell r="C15" t="str">
            <v>SELLING</v>
          </cell>
          <cell r="D15">
            <v>8859353.6699999999</v>
          </cell>
          <cell r="E15">
            <v>9363999.2899999991</v>
          </cell>
          <cell r="F15">
            <v>504645.62</v>
          </cell>
          <cell r="G15">
            <v>56352409.850000001</v>
          </cell>
          <cell r="H15">
            <v>56642740.159999996</v>
          </cell>
          <cell r="I15">
            <v>45137.08</v>
          </cell>
        </row>
        <row r="16">
          <cell r="A16" t="str">
            <v>1000SCo-op Advertising</v>
          </cell>
          <cell r="B16" t="str">
            <v>1000S</v>
          </cell>
          <cell r="C16" t="str">
            <v>Co-op Advertising</v>
          </cell>
          <cell r="D16">
            <v>202182.2</v>
          </cell>
          <cell r="E16">
            <v>674843.66</v>
          </cell>
          <cell r="F16">
            <v>472661.46</v>
          </cell>
          <cell r="G16">
            <v>3424225.29</v>
          </cell>
          <cell r="H16">
            <v>4136560</v>
          </cell>
          <cell r="I16">
            <v>-72533.929999999993</v>
          </cell>
        </row>
        <row r="17">
          <cell r="A17" t="str">
            <v>1000SCommission to outsider</v>
          </cell>
          <cell r="B17" t="str">
            <v>1000S</v>
          </cell>
          <cell r="C17" t="str">
            <v>Commission to outsider</v>
          </cell>
          <cell r="D17">
            <v>166671.76999999999</v>
          </cell>
          <cell r="E17">
            <v>160667.34</v>
          </cell>
          <cell r="F17">
            <v>-6004.43</v>
          </cell>
          <cell r="G17">
            <v>984881.65</v>
          </cell>
          <cell r="H17">
            <v>970000</v>
          </cell>
          <cell r="I17">
            <v>37917.35</v>
          </cell>
        </row>
        <row r="18">
          <cell r="A18" t="str">
            <v>1000SEDC Insurance</v>
          </cell>
          <cell r="B18" t="str">
            <v>1000S</v>
          </cell>
          <cell r="C18" t="str">
            <v>EDC Insurance</v>
          </cell>
          <cell r="D18">
            <v>26975.94</v>
          </cell>
          <cell r="E18">
            <v>0</v>
          </cell>
          <cell r="F18">
            <v>-26975.94</v>
          </cell>
          <cell r="G18">
            <v>115353.22</v>
          </cell>
          <cell r="H18">
            <v>0</v>
          </cell>
          <cell r="I18">
            <v>21891.72</v>
          </cell>
        </row>
        <row r="19">
          <cell r="A19" t="str">
            <v>1000SShipping Expenses</v>
          </cell>
          <cell r="B19" t="str">
            <v>1000S</v>
          </cell>
          <cell r="C19" t="str">
            <v>Shipping Expenses</v>
          </cell>
          <cell r="D19">
            <v>142353.49</v>
          </cell>
          <cell r="E19">
            <v>0</v>
          </cell>
          <cell r="F19">
            <v>-142353.49</v>
          </cell>
          <cell r="G19">
            <v>860182.93</v>
          </cell>
          <cell r="H19">
            <v>0</v>
          </cell>
          <cell r="I19">
            <v>209649</v>
          </cell>
        </row>
        <row r="20">
          <cell r="A20" t="str">
            <v>1000SATI Canada Variable Selling</v>
          </cell>
          <cell r="B20" t="str">
            <v>1000S</v>
          </cell>
          <cell r="C20" t="str">
            <v>ATI Canada Variable Selling</v>
          </cell>
          <cell r="D20">
            <v>538183.4</v>
          </cell>
          <cell r="E20">
            <v>835511</v>
          </cell>
          <cell r="F20">
            <v>297327.59999999998</v>
          </cell>
          <cell r="G20">
            <v>5384643.0899999999</v>
          </cell>
          <cell r="H20">
            <v>5106560</v>
          </cell>
          <cell r="I20">
            <v>269458.07</v>
          </cell>
        </row>
        <row r="21">
          <cell r="A21" t="str">
            <v>1000SStaff Salaries &amp; Benefits</v>
          </cell>
          <cell r="B21" t="str">
            <v>1000S</v>
          </cell>
          <cell r="C21" t="str">
            <v>Staff Salaries &amp; Benefits</v>
          </cell>
          <cell r="D21">
            <v>1480993.81</v>
          </cell>
          <cell r="E21">
            <v>1358403.88</v>
          </cell>
          <cell r="F21">
            <v>-122589.93</v>
          </cell>
          <cell r="G21">
            <v>7991782.4000000004</v>
          </cell>
          <cell r="H21">
            <v>8241938.3099999996</v>
          </cell>
          <cell r="I21">
            <v>23074</v>
          </cell>
        </row>
        <row r="22">
          <cell r="A22" t="str">
            <v>1000SAdvertising</v>
          </cell>
          <cell r="B22" t="str">
            <v>1000S</v>
          </cell>
          <cell r="C22" t="str">
            <v>Advertising</v>
          </cell>
          <cell r="D22">
            <v>1401245.89</v>
          </cell>
          <cell r="E22">
            <v>1800200.04</v>
          </cell>
          <cell r="F22">
            <v>398954.15</v>
          </cell>
          <cell r="G22">
            <v>10095191.57</v>
          </cell>
          <cell r="H22">
            <v>10288200</v>
          </cell>
          <cell r="I22">
            <v>-8049.87</v>
          </cell>
        </row>
        <row r="23">
          <cell r="A23" t="str">
            <v>1000SOther Overhead Expenses</v>
          </cell>
          <cell r="B23" t="str">
            <v>1000S</v>
          </cell>
          <cell r="C23" t="str">
            <v>Other Overhead Expenses</v>
          </cell>
          <cell r="D23">
            <v>1212656.52</v>
          </cell>
          <cell r="E23">
            <v>979165.16</v>
          </cell>
          <cell r="F23">
            <v>-233491.36</v>
          </cell>
          <cell r="G23">
            <v>6147487.71</v>
          </cell>
          <cell r="H23">
            <v>6155741.8600000003</v>
          </cell>
          <cell r="I23">
            <v>17032.919999999998</v>
          </cell>
        </row>
        <row r="24">
          <cell r="A24" t="str">
            <v>1000SATI Canada Fixed Selling</v>
          </cell>
          <cell r="B24" t="str">
            <v>1000S</v>
          </cell>
          <cell r="C24" t="str">
            <v>ATI Canada Fixed Selling</v>
          </cell>
          <cell r="D24">
            <v>4094896.22</v>
          </cell>
          <cell r="E24">
            <v>4137769.08</v>
          </cell>
          <cell r="F24">
            <v>42872.86</v>
          </cell>
          <cell r="G24">
            <v>24234461.68</v>
          </cell>
          <cell r="H24">
            <v>24685880.170000002</v>
          </cell>
          <cell r="I24">
            <v>139383.98000000001</v>
          </cell>
        </row>
        <row r="25">
          <cell r="A25" t="str">
            <v>2200SCo-op Advertising</v>
          </cell>
          <cell r="B25" t="str">
            <v>2200S</v>
          </cell>
          <cell r="C25" t="str">
            <v>Co-op Advertising</v>
          </cell>
          <cell r="D25">
            <v>2622.08</v>
          </cell>
          <cell r="E25">
            <v>0</v>
          </cell>
          <cell r="F25">
            <v>-2622.08</v>
          </cell>
          <cell r="G25">
            <v>7332.28</v>
          </cell>
          <cell r="H25">
            <v>0</v>
          </cell>
          <cell r="I25">
            <v>171441.03</v>
          </cell>
        </row>
        <row r="26">
          <cell r="A26" t="str">
            <v>2200SCommission to outsider</v>
          </cell>
          <cell r="B26" t="str">
            <v>2200S</v>
          </cell>
          <cell r="C26" t="str">
            <v>Commission to outsider</v>
          </cell>
          <cell r="D26">
            <v>0</v>
          </cell>
          <cell r="E26">
            <v>0</v>
          </cell>
          <cell r="F26">
            <v>0</v>
          </cell>
          <cell r="G26">
            <v>11379.38</v>
          </cell>
          <cell r="H26">
            <v>0</v>
          </cell>
          <cell r="I26">
            <v>-169993.22</v>
          </cell>
        </row>
        <row r="27">
          <cell r="A27" t="str">
            <v>2200SEDC Insurance</v>
          </cell>
          <cell r="B27" t="str">
            <v>2200S</v>
          </cell>
          <cell r="C27" t="str">
            <v>EDC Insurance</v>
          </cell>
          <cell r="D27">
            <v>16908.5</v>
          </cell>
          <cell r="E27">
            <v>0</v>
          </cell>
          <cell r="F27">
            <v>-16908.5</v>
          </cell>
          <cell r="G27">
            <v>77001.399999999994</v>
          </cell>
          <cell r="H27">
            <v>0</v>
          </cell>
          <cell r="I27">
            <v>-1875.8</v>
          </cell>
        </row>
        <row r="28">
          <cell r="A28" t="str">
            <v>2200SShipping Expenses</v>
          </cell>
          <cell r="B28" t="str">
            <v>2200S</v>
          </cell>
          <cell r="C28" t="str">
            <v>Shipping Expenses</v>
          </cell>
          <cell r="D28">
            <v>52396.29</v>
          </cell>
          <cell r="E28">
            <v>64860.37</v>
          </cell>
          <cell r="F28">
            <v>12464.08</v>
          </cell>
          <cell r="G28">
            <v>456114.93</v>
          </cell>
          <cell r="H28">
            <v>389162.2</v>
          </cell>
          <cell r="I28">
            <v>-89144.13</v>
          </cell>
        </row>
        <row r="29">
          <cell r="A29" t="str">
            <v>2200SATI Systems Variable Selling</v>
          </cell>
          <cell r="B29" t="str">
            <v>2200S</v>
          </cell>
          <cell r="C29" t="str">
            <v>ATI Systems Variable Selling</v>
          </cell>
          <cell r="D29">
            <v>71926.87</v>
          </cell>
          <cell r="E29">
            <v>64860.37</v>
          </cell>
          <cell r="F29">
            <v>-7066.5</v>
          </cell>
          <cell r="G29">
            <v>551827.99</v>
          </cell>
          <cell r="H29">
            <v>389162.2</v>
          </cell>
          <cell r="I29">
            <v>-261013.15</v>
          </cell>
        </row>
        <row r="30">
          <cell r="A30" t="str">
            <v>2200SStaff Salaries &amp; Benefits</v>
          </cell>
          <cell r="B30" t="str">
            <v>2200S</v>
          </cell>
          <cell r="C30" t="str">
            <v>Staff Salaries &amp; Benefits</v>
          </cell>
          <cell r="D30">
            <v>575762.43999999994</v>
          </cell>
          <cell r="E30">
            <v>564302</v>
          </cell>
          <cell r="F30">
            <v>-11460.44</v>
          </cell>
          <cell r="G30">
            <v>4388178.37</v>
          </cell>
          <cell r="H30">
            <v>3290636.36</v>
          </cell>
          <cell r="I30">
            <v>-108256.52</v>
          </cell>
        </row>
        <row r="31">
          <cell r="A31" t="str">
            <v>2200SAdvertising</v>
          </cell>
          <cell r="B31" t="str">
            <v>2200S</v>
          </cell>
          <cell r="C31" t="str">
            <v>Advertising</v>
          </cell>
          <cell r="D31">
            <v>9950.0400000000009</v>
          </cell>
          <cell r="E31">
            <v>9182.07</v>
          </cell>
          <cell r="F31">
            <v>-767.97</v>
          </cell>
          <cell r="G31">
            <v>29155.52</v>
          </cell>
          <cell r="H31">
            <v>55092.42</v>
          </cell>
          <cell r="I31">
            <v>140872</v>
          </cell>
        </row>
        <row r="32">
          <cell r="A32" t="str">
            <v>2200SOther Overhead Expenses</v>
          </cell>
          <cell r="B32" t="str">
            <v>2200S</v>
          </cell>
          <cell r="C32" t="str">
            <v>Other Overhead Expenses</v>
          </cell>
          <cell r="D32">
            <v>304985.13</v>
          </cell>
          <cell r="E32">
            <v>238632.19</v>
          </cell>
          <cell r="F32">
            <v>-66352.94</v>
          </cell>
          <cell r="G32">
            <v>2014035.46</v>
          </cell>
          <cell r="H32">
            <v>1417389.85</v>
          </cell>
          <cell r="I32">
            <v>26269.01</v>
          </cell>
        </row>
        <row r="33">
          <cell r="A33" t="str">
            <v>2200SATI Systems Fixed Selling</v>
          </cell>
          <cell r="B33" t="str">
            <v>2200S</v>
          </cell>
          <cell r="C33" t="str">
            <v>ATI Systems Fixed Selling</v>
          </cell>
          <cell r="D33">
            <v>890697.61</v>
          </cell>
          <cell r="E33">
            <v>812116.26</v>
          </cell>
          <cell r="F33">
            <v>-78581.350000000006</v>
          </cell>
          <cell r="G33">
            <v>6431369.3499999996</v>
          </cell>
          <cell r="H33">
            <v>4763118.63</v>
          </cell>
          <cell r="I33">
            <v>-1953.96</v>
          </cell>
        </row>
        <row r="34">
          <cell r="A34" t="str">
            <v>5000S</v>
          </cell>
          <cell r="B34" t="str">
            <v>5000S</v>
          </cell>
          <cell r="I34">
            <v>56930.53</v>
          </cell>
        </row>
        <row r="35">
          <cell r="A35" t="str">
            <v>5000S</v>
          </cell>
          <cell r="B35" t="str">
            <v>5000S</v>
          </cell>
          <cell r="I35">
            <v>13317.63</v>
          </cell>
        </row>
        <row r="36">
          <cell r="A36" t="str">
            <v>5000S</v>
          </cell>
          <cell r="B36" t="str">
            <v>5000S</v>
          </cell>
          <cell r="I36">
            <v>-5528.38</v>
          </cell>
        </row>
        <row r="37">
          <cell r="A37" t="str">
            <v>5000SEDC Insurance</v>
          </cell>
          <cell r="B37" t="str">
            <v>5000S</v>
          </cell>
          <cell r="C37" t="str">
            <v>EDC Insurance</v>
          </cell>
          <cell r="D37">
            <v>0</v>
          </cell>
          <cell r="E37">
            <v>0</v>
          </cell>
          <cell r="F37">
            <v>0</v>
          </cell>
          <cell r="G37">
            <v>-27775</v>
          </cell>
          <cell r="H37">
            <v>0</v>
          </cell>
          <cell r="I37">
            <v>48603.6</v>
          </cell>
        </row>
        <row r="38">
          <cell r="A38" t="str">
            <v>5000SATEL Variable Selling</v>
          </cell>
          <cell r="B38" t="str">
            <v>5000S</v>
          </cell>
          <cell r="C38" t="str">
            <v>ATEL Variable Selling</v>
          </cell>
          <cell r="D38">
            <v>0</v>
          </cell>
          <cell r="E38">
            <v>0</v>
          </cell>
          <cell r="F38">
            <v>0</v>
          </cell>
          <cell r="G38">
            <v>-27775</v>
          </cell>
          <cell r="H38">
            <v>0</v>
          </cell>
          <cell r="I38">
            <v>56392.85</v>
          </cell>
        </row>
        <row r="39">
          <cell r="A39" t="str">
            <v>5000S</v>
          </cell>
          <cell r="B39" t="str">
            <v>5000S</v>
          </cell>
          <cell r="I39">
            <v>-92180.46</v>
          </cell>
        </row>
        <row r="40">
          <cell r="A40" t="str">
            <v>5000S</v>
          </cell>
          <cell r="B40" t="str">
            <v>5000S</v>
          </cell>
          <cell r="I40">
            <v>-81397.88</v>
          </cell>
        </row>
        <row r="41">
          <cell r="A41" t="str">
            <v>5000SOther Overhead Expenses</v>
          </cell>
          <cell r="B41" t="str">
            <v>5000S</v>
          </cell>
          <cell r="C41" t="str">
            <v>Other Overhead Expenses</v>
          </cell>
          <cell r="D41">
            <v>0</v>
          </cell>
          <cell r="E41">
            <v>0</v>
          </cell>
          <cell r="F41">
            <v>0</v>
          </cell>
          <cell r="G41">
            <v>-14374.85</v>
          </cell>
          <cell r="H41">
            <v>0</v>
          </cell>
          <cell r="I41">
            <v>-67427.740000000005</v>
          </cell>
        </row>
        <row r="42">
          <cell r="A42" t="str">
            <v>5000SATEL Fixed Selling</v>
          </cell>
          <cell r="B42" t="str">
            <v>5000S</v>
          </cell>
          <cell r="C42" t="str">
            <v>ATEL Fixed Selling</v>
          </cell>
          <cell r="D42">
            <v>0</v>
          </cell>
          <cell r="E42">
            <v>0</v>
          </cell>
          <cell r="F42">
            <v>0</v>
          </cell>
          <cell r="G42">
            <v>-14374.85</v>
          </cell>
          <cell r="H42">
            <v>0</v>
          </cell>
          <cell r="I42">
            <v>-241006.07999999999</v>
          </cell>
        </row>
        <row r="43">
          <cell r="A43" t="str">
            <v>7000SCommission to outsider</v>
          </cell>
          <cell r="B43" t="str">
            <v>7000S</v>
          </cell>
          <cell r="C43" t="str">
            <v>Commission to outsider</v>
          </cell>
          <cell r="D43">
            <v>352849.89</v>
          </cell>
          <cell r="E43">
            <v>415000</v>
          </cell>
          <cell r="F43">
            <v>62150.11</v>
          </cell>
          <cell r="G43">
            <v>3022403.9</v>
          </cell>
          <cell r="H43">
            <v>2493000</v>
          </cell>
          <cell r="I43">
            <v>5525.72</v>
          </cell>
        </row>
        <row r="44">
          <cell r="A44" t="str">
            <v>7000SEDC Insurance</v>
          </cell>
          <cell r="B44" t="str">
            <v>7000S</v>
          </cell>
          <cell r="C44" t="str">
            <v>EDC Insurance</v>
          </cell>
          <cell r="D44">
            <v>83929</v>
          </cell>
          <cell r="E44">
            <v>171667</v>
          </cell>
          <cell r="F44">
            <v>87738</v>
          </cell>
          <cell r="G44">
            <v>595285.81000000006</v>
          </cell>
          <cell r="H44">
            <v>1015000</v>
          </cell>
          <cell r="I44">
            <v>-174.09</v>
          </cell>
        </row>
        <row r="45">
          <cell r="A45" t="str">
            <v>7000SShipping Expenses</v>
          </cell>
          <cell r="B45" t="str">
            <v>7000S</v>
          </cell>
          <cell r="C45" t="str">
            <v>Shipping Expenses</v>
          </cell>
          <cell r="D45">
            <v>92913.67</v>
          </cell>
          <cell r="E45">
            <v>289222.23</v>
          </cell>
          <cell r="F45">
            <v>196308.56</v>
          </cell>
          <cell r="G45">
            <v>702781.69</v>
          </cell>
          <cell r="H45">
            <v>1735333.36</v>
          </cell>
          <cell r="I45">
            <v>-77096.350000000006</v>
          </cell>
        </row>
        <row r="46">
          <cell r="A46" t="str">
            <v>7000SATI(L) Variable Selling</v>
          </cell>
          <cell r="B46" t="str">
            <v>7000S</v>
          </cell>
          <cell r="C46" t="str">
            <v>ATI(L) Variable Selling</v>
          </cell>
          <cell r="D46">
            <v>529692.56000000006</v>
          </cell>
          <cell r="E46">
            <v>875889.23</v>
          </cell>
          <cell r="F46">
            <v>346196.67</v>
          </cell>
          <cell r="G46">
            <v>4320471.4000000004</v>
          </cell>
          <cell r="H46">
            <v>5243333.3600000003</v>
          </cell>
          <cell r="I46">
            <v>-71744.72</v>
          </cell>
        </row>
        <row r="47">
          <cell r="A47" t="str">
            <v>7000SStaff Salaries &amp; Benefits</v>
          </cell>
          <cell r="B47" t="str">
            <v>7000S</v>
          </cell>
          <cell r="C47" t="str">
            <v>Staff Salaries &amp; Benefits</v>
          </cell>
          <cell r="D47">
            <v>39731.760000000002</v>
          </cell>
          <cell r="E47">
            <v>40585.49</v>
          </cell>
          <cell r="F47">
            <v>853.73</v>
          </cell>
          <cell r="G47">
            <v>188824.05</v>
          </cell>
          <cell r="H47">
            <v>234703.46</v>
          </cell>
          <cell r="I47">
            <v>-20094.84</v>
          </cell>
        </row>
        <row r="48">
          <cell r="A48" t="str">
            <v>7000SAdvertising</v>
          </cell>
          <cell r="B48" t="str">
            <v>7000S</v>
          </cell>
          <cell r="C48" t="str">
            <v>Advertising</v>
          </cell>
          <cell r="D48">
            <v>-124209.86</v>
          </cell>
          <cell r="E48">
            <v>0</v>
          </cell>
          <cell r="F48">
            <v>124209.86</v>
          </cell>
          <cell r="G48">
            <v>2169.6799999999998</v>
          </cell>
          <cell r="H48">
            <v>0</v>
          </cell>
          <cell r="I48">
            <v>25605.59</v>
          </cell>
        </row>
        <row r="49">
          <cell r="A49" t="str">
            <v>7000SOther Overhead Expenses</v>
          </cell>
          <cell r="B49" t="str">
            <v>7000S</v>
          </cell>
          <cell r="C49" t="str">
            <v>Other Overhead Expenses</v>
          </cell>
          <cell r="D49">
            <v>190958.25</v>
          </cell>
          <cell r="E49">
            <v>173010.77</v>
          </cell>
          <cell r="F49">
            <v>-17947.48</v>
          </cell>
          <cell r="G49">
            <v>954655.81</v>
          </cell>
          <cell r="H49">
            <v>1038797.37</v>
          </cell>
          <cell r="I49">
            <v>-166633.12</v>
          </cell>
        </row>
        <row r="50">
          <cell r="A50" t="str">
            <v>7000SATI (L) Fixed Selling</v>
          </cell>
          <cell r="B50" t="str">
            <v>7000S</v>
          </cell>
          <cell r="C50" t="str">
            <v>ATI (L) Fixed Selling</v>
          </cell>
          <cell r="D50">
            <v>106480.15</v>
          </cell>
          <cell r="E50">
            <v>213596.26</v>
          </cell>
          <cell r="F50">
            <v>107116.11</v>
          </cell>
          <cell r="G50">
            <v>1145649.54</v>
          </cell>
          <cell r="H50">
            <v>1273500.83</v>
          </cell>
          <cell r="I50">
            <v>33900.54</v>
          </cell>
        </row>
        <row r="51">
          <cell r="A51" t="str">
            <v>2100ATI Research Fixed Selling</v>
          </cell>
          <cell r="B51">
            <v>2100</v>
          </cell>
          <cell r="C51" t="str">
            <v>ATI Research Fixed Selling</v>
          </cell>
          <cell r="D51">
            <v>386080.61</v>
          </cell>
          <cell r="E51">
            <v>320843.03000000003</v>
          </cell>
          <cell r="F51">
            <v>-65237.58</v>
          </cell>
          <cell r="G51">
            <v>2150394.92</v>
          </cell>
          <cell r="H51">
            <v>2324045.56</v>
          </cell>
          <cell r="I51">
            <v>1348748.78</v>
          </cell>
        </row>
        <row r="52">
          <cell r="A52" t="str">
            <v>2300ATI Res SV Fixed Selling</v>
          </cell>
          <cell r="B52">
            <v>2300</v>
          </cell>
          <cell r="C52" t="str">
            <v>ATI Res SV Fixed Selling</v>
          </cell>
          <cell r="D52">
            <v>289522.03000000003</v>
          </cell>
          <cell r="E52">
            <v>287233.34999999998</v>
          </cell>
          <cell r="F52">
            <v>-2288.6799999999998</v>
          </cell>
          <cell r="G52">
            <v>1820125.98</v>
          </cell>
          <cell r="H52">
            <v>1716962.67</v>
          </cell>
          <cell r="I52">
            <v>-166796.13</v>
          </cell>
        </row>
        <row r="53">
          <cell r="A53" t="str">
            <v>5300ATI GmbH Fixed Selling</v>
          </cell>
          <cell r="B53">
            <v>5300</v>
          </cell>
          <cell r="C53" t="str">
            <v>ATI GmbH Fixed Selling</v>
          </cell>
          <cell r="D53">
            <v>1194726.07</v>
          </cell>
          <cell r="E53">
            <v>866049.61</v>
          </cell>
          <cell r="F53">
            <v>-328676.46000000002</v>
          </cell>
          <cell r="G53">
            <v>5245641.24</v>
          </cell>
          <cell r="H53">
            <v>5281795.6900000004</v>
          </cell>
          <cell r="I53">
            <v>-89575.25</v>
          </cell>
        </row>
        <row r="54">
          <cell r="A54" t="str">
            <v>7120ATI Taiwan Fixed Selling</v>
          </cell>
          <cell r="B54">
            <v>7120</v>
          </cell>
          <cell r="C54" t="str">
            <v>ATI Taiwan Fixed Selling</v>
          </cell>
          <cell r="D54">
            <v>758206.06</v>
          </cell>
          <cell r="E54">
            <v>602550.35</v>
          </cell>
          <cell r="F54">
            <v>-155655.71</v>
          </cell>
          <cell r="G54">
            <v>3292564.28</v>
          </cell>
          <cell r="H54">
            <v>3523023.3</v>
          </cell>
          <cell r="I54">
            <v>240275.9</v>
          </cell>
        </row>
        <row r="55">
          <cell r="A55" t="str">
            <v>8000ATI Japan Fixed Selling</v>
          </cell>
          <cell r="B55">
            <v>8000</v>
          </cell>
          <cell r="C55" t="str">
            <v>ATI Japan Fixed Selling</v>
          </cell>
          <cell r="D55">
            <v>-1057.9100000000001</v>
          </cell>
          <cell r="E55">
            <v>347580.75</v>
          </cell>
          <cell r="F55">
            <v>348638.66</v>
          </cell>
          <cell r="G55">
            <v>1817410.23</v>
          </cell>
          <cell r="H55">
            <v>2335357.75</v>
          </cell>
          <cell r="I55">
            <v>461750.15</v>
          </cell>
        </row>
        <row r="56">
          <cell r="A56" t="str">
            <v>1000RR &amp; D</v>
          </cell>
          <cell r="B56" t="str">
            <v>1000R</v>
          </cell>
          <cell r="C56" t="str">
            <v>R &amp; D</v>
          </cell>
          <cell r="D56">
            <v>25526367.41</v>
          </cell>
          <cell r="E56">
            <v>24317241.34</v>
          </cell>
          <cell r="F56">
            <v>-1209126.07</v>
          </cell>
          <cell r="G56">
            <v>114427891.66</v>
          </cell>
          <cell r="H56">
            <v>129268923.88</v>
          </cell>
          <cell r="I56">
            <v>209598.6</v>
          </cell>
        </row>
        <row r="57">
          <cell r="A57" t="str">
            <v>1000RStaff Salaries &amp; Benefits</v>
          </cell>
          <cell r="B57" t="str">
            <v>1000R</v>
          </cell>
          <cell r="C57" t="str">
            <v>Staff Salaries &amp; Benefits</v>
          </cell>
          <cell r="D57">
            <v>6043345.3499999996</v>
          </cell>
          <cell r="E57">
            <v>6436087.7800000003</v>
          </cell>
          <cell r="F57">
            <v>392742.43</v>
          </cell>
          <cell r="G57">
            <v>35164432.439999998</v>
          </cell>
          <cell r="H57">
            <v>38961501.950000003</v>
          </cell>
          <cell r="I57">
            <v>-46003.3</v>
          </cell>
        </row>
        <row r="58">
          <cell r="A58" t="str">
            <v>1000REngineering &amp; Design</v>
          </cell>
          <cell r="B58" t="str">
            <v>1000R</v>
          </cell>
          <cell r="C58" t="str">
            <v>Engineering &amp; Design</v>
          </cell>
          <cell r="D58">
            <v>428850.76</v>
          </cell>
          <cell r="E58">
            <v>644500</v>
          </cell>
          <cell r="F58">
            <v>215649.24</v>
          </cell>
          <cell r="G58">
            <v>2020718.6</v>
          </cell>
          <cell r="H58">
            <v>3155000</v>
          </cell>
          <cell r="I58">
            <v>609249.97</v>
          </cell>
        </row>
        <row r="59">
          <cell r="A59" t="str">
            <v>1000RPrototype</v>
          </cell>
          <cell r="B59" t="str">
            <v>1000R</v>
          </cell>
          <cell r="C59" t="str">
            <v>Prototype</v>
          </cell>
          <cell r="D59">
            <v>-153852.79</v>
          </cell>
          <cell r="E59">
            <v>1022500</v>
          </cell>
          <cell r="F59">
            <v>1176352.79</v>
          </cell>
          <cell r="G59">
            <v>3725077.94</v>
          </cell>
          <cell r="H59">
            <v>5017500</v>
          </cell>
          <cell r="I59">
            <v>137826.35999999999</v>
          </cell>
        </row>
        <row r="60">
          <cell r="A60" t="str">
            <v>1000RLicense Fees</v>
          </cell>
          <cell r="B60" t="str">
            <v>1000R</v>
          </cell>
          <cell r="C60" t="str">
            <v>License Fees</v>
          </cell>
          <cell r="D60">
            <v>1826090.4</v>
          </cell>
          <cell r="E60">
            <v>947208</v>
          </cell>
          <cell r="F60">
            <v>-878882.4</v>
          </cell>
          <cell r="G60">
            <v>7853651.6500000004</v>
          </cell>
          <cell r="H60">
            <v>5212373.01</v>
          </cell>
          <cell r="I60">
            <v>214181.46</v>
          </cell>
        </row>
        <row r="61">
          <cell r="A61" t="str">
            <v>1000RComputer Services &amp; Support</v>
          </cell>
          <cell r="B61" t="str">
            <v>1000R</v>
          </cell>
          <cell r="C61" t="str">
            <v>Computer Services &amp; Support</v>
          </cell>
          <cell r="D61">
            <v>520000.21</v>
          </cell>
          <cell r="E61">
            <v>432299.85</v>
          </cell>
          <cell r="F61">
            <v>-87700.36</v>
          </cell>
          <cell r="G61">
            <v>2623129.5499999998</v>
          </cell>
          <cell r="H61">
            <v>2378382.75</v>
          </cell>
          <cell r="I61">
            <v>-355090.3</v>
          </cell>
        </row>
        <row r="62">
          <cell r="A62" t="str">
            <v>1000ROther Overhead Expenses for R&amp;D</v>
          </cell>
          <cell r="B62" t="str">
            <v>1000R</v>
          </cell>
          <cell r="C62" t="str">
            <v>Other Overhead Expenses for R&amp;D</v>
          </cell>
          <cell r="D62">
            <v>2724892.35</v>
          </cell>
          <cell r="E62">
            <v>2729118.49</v>
          </cell>
          <cell r="F62">
            <v>4226.1400000000003</v>
          </cell>
          <cell r="G62">
            <v>15307736.18</v>
          </cell>
          <cell r="H62">
            <v>16336308.09</v>
          </cell>
          <cell r="I62">
            <v>-22600.61</v>
          </cell>
        </row>
        <row r="63">
          <cell r="A63" t="str">
            <v>1000RATI Canada R&amp;D</v>
          </cell>
          <cell r="B63" t="str">
            <v>1000R</v>
          </cell>
          <cell r="C63" t="str">
            <v>ATI Canada R&amp;D</v>
          </cell>
          <cell r="D63">
            <v>11389326.279999999</v>
          </cell>
          <cell r="E63">
            <v>12211714.119999999</v>
          </cell>
          <cell r="F63">
            <v>822387.84</v>
          </cell>
          <cell r="G63">
            <v>66694746.359999999</v>
          </cell>
          <cell r="H63">
            <v>71061065.799999997</v>
          </cell>
          <cell r="I63">
            <v>110358.21</v>
          </cell>
        </row>
        <row r="64">
          <cell r="A64" t="str">
            <v>2100RStaff Salaries &amp; Benefits</v>
          </cell>
          <cell r="B64" t="str">
            <v>2100R</v>
          </cell>
          <cell r="C64" t="str">
            <v>Staff Salaries &amp; Benefits</v>
          </cell>
          <cell r="D64">
            <v>2976283.74</v>
          </cell>
          <cell r="E64">
            <v>2558092.7000000002</v>
          </cell>
          <cell r="F64">
            <v>-418191.04</v>
          </cell>
          <cell r="G64">
            <v>16112850.02</v>
          </cell>
          <cell r="H64">
            <v>15715461.65</v>
          </cell>
          <cell r="I64">
            <v>389156.5</v>
          </cell>
        </row>
        <row r="65">
          <cell r="A65" t="str">
            <v>2100REngineering &amp; Design</v>
          </cell>
          <cell r="B65" t="str">
            <v>2100R</v>
          </cell>
          <cell r="C65" t="str">
            <v>Engineering &amp; Design</v>
          </cell>
          <cell r="D65">
            <v>1175405.95</v>
          </cell>
          <cell r="E65">
            <v>747156.67</v>
          </cell>
          <cell r="F65">
            <v>-428249.28</v>
          </cell>
          <cell r="G65">
            <v>3682486.04</v>
          </cell>
          <cell r="H65">
            <v>4230065</v>
          </cell>
          <cell r="I65">
            <v>473831.62</v>
          </cell>
        </row>
        <row r="66">
          <cell r="A66" t="str">
            <v>2100RPrototype</v>
          </cell>
          <cell r="B66" t="str">
            <v>2100R</v>
          </cell>
          <cell r="C66" t="str">
            <v>Prototype</v>
          </cell>
          <cell r="D66">
            <v>-1333.51</v>
          </cell>
          <cell r="E66">
            <v>0</v>
          </cell>
          <cell r="F66">
            <v>1333.51</v>
          </cell>
          <cell r="G66">
            <v>180398.24</v>
          </cell>
          <cell r="H66">
            <v>700000</v>
          </cell>
          <cell r="I66">
            <v>288228.65999999997</v>
          </cell>
        </row>
        <row r="67">
          <cell r="A67" t="str">
            <v>2100RLicense Fees</v>
          </cell>
          <cell r="B67" t="str">
            <v>2100R</v>
          </cell>
          <cell r="C67" t="str">
            <v>License Fees</v>
          </cell>
          <cell r="D67">
            <v>396939.59</v>
          </cell>
          <cell r="E67">
            <v>304284</v>
          </cell>
          <cell r="F67">
            <v>-92655.59</v>
          </cell>
          <cell r="G67">
            <v>2073962.61</v>
          </cell>
          <cell r="H67">
            <v>1660705</v>
          </cell>
          <cell r="I67">
            <v>-452054.66</v>
          </cell>
        </row>
        <row r="68">
          <cell r="A68" t="str">
            <v>2100RComputer Services &amp; Support</v>
          </cell>
          <cell r="B68" t="str">
            <v>2100R</v>
          </cell>
          <cell r="C68" t="str">
            <v>Computer Services &amp; Support</v>
          </cell>
          <cell r="D68">
            <v>31786.75</v>
          </cell>
          <cell r="E68">
            <v>94467</v>
          </cell>
          <cell r="F68">
            <v>62680.25</v>
          </cell>
          <cell r="G68">
            <v>186784.79</v>
          </cell>
          <cell r="H68">
            <v>566802</v>
          </cell>
          <cell r="I68">
            <v>493580.25</v>
          </cell>
        </row>
        <row r="69">
          <cell r="A69" t="str">
            <v>2100ROther Overhead Expenses for R&amp;D</v>
          </cell>
          <cell r="B69" t="str">
            <v>2100R</v>
          </cell>
          <cell r="C69" t="str">
            <v>Other Overhead Expenses for R&amp;D</v>
          </cell>
          <cell r="D69">
            <v>967612.45</v>
          </cell>
          <cell r="E69">
            <v>838068.18</v>
          </cell>
          <cell r="F69">
            <v>-129544.27</v>
          </cell>
          <cell r="G69">
            <v>5133509.09</v>
          </cell>
          <cell r="H69">
            <v>5329125.08</v>
          </cell>
          <cell r="I69">
            <v>299009.56</v>
          </cell>
        </row>
        <row r="70">
          <cell r="A70" t="str">
            <v>2100RATI Research R &amp; D</v>
          </cell>
          <cell r="B70" t="str">
            <v>2100R</v>
          </cell>
          <cell r="C70" t="str">
            <v>ATI Research R &amp; D</v>
          </cell>
          <cell r="D70">
            <v>5546694.9699999997</v>
          </cell>
          <cell r="E70">
            <v>4542068.55</v>
          </cell>
          <cell r="F70">
            <v>-1004626.42</v>
          </cell>
          <cell r="G70">
            <v>27369990.789999999</v>
          </cell>
          <cell r="H70">
            <v>28202158.73</v>
          </cell>
          <cell r="I70">
            <v>-46735.41</v>
          </cell>
        </row>
        <row r="71">
          <cell r="A71" t="str">
            <v>2300RStaff Salaries &amp; Benefits</v>
          </cell>
          <cell r="B71" t="str">
            <v>2300R</v>
          </cell>
          <cell r="C71" t="str">
            <v>Staff Salaries &amp; Benefits</v>
          </cell>
          <cell r="D71">
            <v>3009446.76</v>
          </cell>
          <cell r="E71">
            <v>3182008.08</v>
          </cell>
          <cell r="F71">
            <v>172561.32</v>
          </cell>
          <cell r="G71">
            <v>17034111.07</v>
          </cell>
          <cell r="H71">
            <v>16808221.190000001</v>
          </cell>
          <cell r="I71">
            <v>252599.06</v>
          </cell>
        </row>
        <row r="72">
          <cell r="A72" t="str">
            <v>2300REngineering &amp; Design</v>
          </cell>
          <cell r="B72" t="str">
            <v>2300R</v>
          </cell>
          <cell r="C72" t="str">
            <v>Engineering &amp; Design</v>
          </cell>
          <cell r="D72">
            <v>778637.01</v>
          </cell>
          <cell r="E72">
            <v>562233.67000000004</v>
          </cell>
          <cell r="F72">
            <v>-216403.34</v>
          </cell>
          <cell r="G72">
            <v>4012787.12</v>
          </cell>
          <cell r="H72">
            <v>3371063.02</v>
          </cell>
          <cell r="I72">
            <v>834627.46</v>
          </cell>
        </row>
        <row r="73">
          <cell r="A73" t="str">
            <v>2300RPrototype</v>
          </cell>
          <cell r="B73" t="str">
            <v>2300R</v>
          </cell>
          <cell r="C73" t="str">
            <v>Prototype</v>
          </cell>
          <cell r="D73">
            <v>2537253.48</v>
          </cell>
          <cell r="E73">
            <v>3386000</v>
          </cell>
          <cell r="F73">
            <v>848746.52</v>
          </cell>
          <cell r="G73">
            <v>9535866.9399999995</v>
          </cell>
          <cell r="H73">
            <v>8585000</v>
          </cell>
          <cell r="I73">
            <v>79066.570000000007</v>
          </cell>
        </row>
        <row r="74">
          <cell r="A74" t="str">
            <v>2300RLicense Fees</v>
          </cell>
          <cell r="B74" t="str">
            <v>2300R</v>
          </cell>
          <cell r="C74" t="str">
            <v>License Fees</v>
          </cell>
          <cell r="D74">
            <v>1457887.43</v>
          </cell>
          <cell r="E74">
            <v>1295892.93</v>
          </cell>
          <cell r="F74">
            <v>-161994.5</v>
          </cell>
          <cell r="G74">
            <v>6786559.6600000001</v>
          </cell>
          <cell r="H74">
            <v>6109046.4699999997</v>
          </cell>
          <cell r="I74">
            <v>2000</v>
          </cell>
        </row>
        <row r="75">
          <cell r="A75" t="str">
            <v>2300RComputer Services &amp; Support</v>
          </cell>
          <cell r="B75" t="str">
            <v>2300R</v>
          </cell>
          <cell r="C75" t="str">
            <v>Computer Services &amp; Support</v>
          </cell>
          <cell r="D75">
            <v>146599.87</v>
          </cell>
          <cell r="E75">
            <v>70709.33</v>
          </cell>
          <cell r="F75">
            <v>-75890.539999999994</v>
          </cell>
          <cell r="G75">
            <v>635144.46</v>
          </cell>
          <cell r="H75">
            <v>424255.98</v>
          </cell>
          <cell r="I75">
            <v>10641.09</v>
          </cell>
        </row>
        <row r="76">
          <cell r="A76" t="str">
            <v>2300ROther Overhead Expenses for R&amp;D</v>
          </cell>
          <cell r="B76" t="str">
            <v>2300R</v>
          </cell>
          <cell r="C76" t="str">
            <v>Other Overhead Expenses for R&amp;D</v>
          </cell>
          <cell r="D76">
            <v>634742.1</v>
          </cell>
          <cell r="E76">
            <v>703893.13</v>
          </cell>
          <cell r="F76">
            <v>69151.03</v>
          </cell>
          <cell r="G76">
            <v>3400641.65</v>
          </cell>
          <cell r="H76">
            <v>4547487.6900000004</v>
          </cell>
          <cell r="I76">
            <v>-19.579999999999998</v>
          </cell>
        </row>
        <row r="77">
          <cell r="A77" t="str">
            <v>2300RATI Research SV R &amp; D</v>
          </cell>
          <cell r="B77" t="str">
            <v>2300R</v>
          </cell>
          <cell r="C77" t="str">
            <v>ATI Research SV R &amp; D</v>
          </cell>
          <cell r="D77">
            <v>8564566.6500000004</v>
          </cell>
          <cell r="E77">
            <v>9200737.1400000006</v>
          </cell>
          <cell r="F77">
            <v>636170.49</v>
          </cell>
          <cell r="G77">
            <v>41405110.899999999</v>
          </cell>
          <cell r="H77">
            <v>39845074.350000001</v>
          </cell>
          <cell r="I77">
            <v>-200.22</v>
          </cell>
        </row>
        <row r="78">
          <cell r="A78" t="str">
            <v>FGLRStaff Salaries &amp; Benefits</v>
          </cell>
          <cell r="B78" t="str">
            <v>FGLR</v>
          </cell>
          <cell r="C78" t="str">
            <v>Staff Salaries &amp; Benefits</v>
          </cell>
          <cell r="D78">
            <v>148008.35</v>
          </cell>
          <cell r="E78">
            <v>112928.32000000001</v>
          </cell>
          <cell r="F78">
            <v>-35080.03</v>
          </cell>
          <cell r="G78">
            <v>989246.33</v>
          </cell>
          <cell r="H78">
            <v>605333.69999999995</v>
          </cell>
          <cell r="I78">
            <v>59854.8</v>
          </cell>
        </row>
        <row r="79">
          <cell r="A79" t="str">
            <v>FGLR</v>
          </cell>
          <cell r="B79" t="str">
            <v>FGLR</v>
          </cell>
          <cell r="I79">
            <v>151342.66</v>
          </cell>
        </row>
        <row r="80">
          <cell r="A80" t="str">
            <v>FGLR</v>
          </cell>
          <cell r="B80" t="str">
            <v>FGLR</v>
          </cell>
          <cell r="I80">
            <v>-230465.78</v>
          </cell>
        </row>
        <row r="81">
          <cell r="A81" t="str">
            <v>FGLRLicense Fees</v>
          </cell>
          <cell r="B81" t="str">
            <v>FGLR</v>
          </cell>
          <cell r="C81" t="str">
            <v>License Fees</v>
          </cell>
          <cell r="D81">
            <v>240.64</v>
          </cell>
          <cell r="E81">
            <v>0</v>
          </cell>
          <cell r="F81">
            <v>-240.64</v>
          </cell>
          <cell r="G81">
            <v>1885.98</v>
          </cell>
          <cell r="H81">
            <v>0</v>
          </cell>
          <cell r="I81">
            <v>-68756</v>
          </cell>
        </row>
        <row r="82">
          <cell r="A82" t="str">
            <v>FGLRComputer Services &amp; Support</v>
          </cell>
          <cell r="B82" t="str">
            <v>FGLR</v>
          </cell>
          <cell r="C82" t="str">
            <v>Computer Services &amp; Support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800</v>
          </cell>
          <cell r="I82">
            <v>-101941.05</v>
          </cell>
        </row>
        <row r="83">
          <cell r="A83" t="str">
            <v>FGLROther Overhead Expenses for R&amp;D</v>
          </cell>
          <cell r="B83" t="str">
            <v>FGLR</v>
          </cell>
          <cell r="C83" t="str">
            <v>Other Overhead Expenses for R&amp;D</v>
          </cell>
          <cell r="D83">
            <v>51987.93</v>
          </cell>
          <cell r="E83">
            <v>58126.55</v>
          </cell>
          <cell r="F83">
            <v>6138.62</v>
          </cell>
          <cell r="G83">
            <v>311666.88</v>
          </cell>
          <cell r="H83">
            <v>404491.3</v>
          </cell>
          <cell r="I83">
            <v>119241.81</v>
          </cell>
        </row>
        <row r="84">
          <cell r="A84" t="str">
            <v>FGLRFireGL R &amp; D</v>
          </cell>
          <cell r="B84" t="str">
            <v>FGLR</v>
          </cell>
          <cell r="C84" t="str">
            <v>FireGL R &amp; D</v>
          </cell>
          <cell r="D84">
            <v>200236.92</v>
          </cell>
          <cell r="E84">
            <v>171054.87</v>
          </cell>
          <cell r="F84">
            <v>-29182.05</v>
          </cell>
          <cell r="G84">
            <v>1302799.19</v>
          </cell>
          <cell r="H84">
            <v>1010625</v>
          </cell>
          <cell r="I84">
            <v>-184355.28</v>
          </cell>
        </row>
        <row r="85">
          <cell r="A85" t="str">
            <v>FGLR</v>
          </cell>
          <cell r="B85" t="str">
            <v>FGLR</v>
          </cell>
          <cell r="I85">
            <v>-466276.3</v>
          </cell>
        </row>
        <row r="86">
          <cell r="A86" t="str">
            <v>2600R</v>
          </cell>
          <cell r="B86" t="str">
            <v>2600R</v>
          </cell>
          <cell r="I86">
            <v>-17462.82</v>
          </cell>
        </row>
        <row r="87">
          <cell r="A87" t="str">
            <v>2600R</v>
          </cell>
          <cell r="B87" t="str">
            <v>2600R</v>
          </cell>
          <cell r="I87">
            <v>-305563.81</v>
          </cell>
        </row>
        <row r="88">
          <cell r="A88" t="str">
            <v>2600R</v>
          </cell>
          <cell r="B88" t="str">
            <v>2600R</v>
          </cell>
        </row>
        <row r="89">
          <cell r="A89" t="str">
            <v>2600R</v>
          </cell>
          <cell r="B89" t="str">
            <v>2600R</v>
          </cell>
          <cell r="I89">
            <v>38000</v>
          </cell>
        </row>
        <row r="90">
          <cell r="A90" t="str">
            <v>2600R</v>
          </cell>
          <cell r="B90" t="str">
            <v>2600R</v>
          </cell>
          <cell r="I90">
            <v>31000</v>
          </cell>
        </row>
        <row r="91">
          <cell r="A91" t="str">
            <v>2600R</v>
          </cell>
          <cell r="B91" t="str">
            <v>2600R</v>
          </cell>
          <cell r="I91">
            <v>413245.23</v>
          </cell>
        </row>
        <row r="92">
          <cell r="A92" t="str">
            <v>3000ATI Barbados-Patent Expenses</v>
          </cell>
          <cell r="B92">
            <v>3000</v>
          </cell>
          <cell r="C92" t="str">
            <v>ATI Barbados-Patent Expenses</v>
          </cell>
          <cell r="D92">
            <v>145542.59</v>
          </cell>
          <cell r="E92">
            <v>191666.67</v>
          </cell>
          <cell r="F92">
            <v>46124.08</v>
          </cell>
          <cell r="G92">
            <v>887740.42</v>
          </cell>
          <cell r="H92">
            <v>1150000</v>
          </cell>
          <cell r="I92">
            <v>258643.38</v>
          </cell>
        </row>
        <row r="93">
          <cell r="A93" t="str">
            <v>5500ATI Hungary R&amp;D Reallocation to COS</v>
          </cell>
          <cell r="B93">
            <v>5500</v>
          </cell>
          <cell r="C93" t="str">
            <v>ATI Hungary R&amp;D Reallocation to COS</v>
          </cell>
          <cell r="D93">
            <v>0</v>
          </cell>
          <cell r="E93">
            <v>0</v>
          </cell>
          <cell r="F93">
            <v>0</v>
          </cell>
          <cell r="G93">
            <v>-11849854</v>
          </cell>
          <cell r="H93">
            <v>0</v>
          </cell>
          <cell r="I93">
            <v>180926.95</v>
          </cell>
        </row>
        <row r="94">
          <cell r="A94" t="str">
            <v>1000Investment tax credit - ATI Canada</v>
          </cell>
          <cell r="B94">
            <v>1000</v>
          </cell>
          <cell r="C94" t="str">
            <v>Investment tax credit - ATI Canada</v>
          </cell>
          <cell r="D94">
            <v>0</v>
          </cell>
          <cell r="E94">
            <v>-1766666.67</v>
          </cell>
          <cell r="F94">
            <v>-1766666.67</v>
          </cell>
          <cell r="G94">
            <v>-9523642</v>
          </cell>
          <cell r="H94">
            <v>-10600000</v>
          </cell>
          <cell r="I94">
            <v>439570.33</v>
          </cell>
        </row>
        <row r="95">
          <cell r="A95" t="str">
            <v>2100R&amp;D Credits - ATI Research</v>
          </cell>
          <cell r="B95">
            <v>2100</v>
          </cell>
          <cell r="C95" t="str">
            <v>R&amp;D Credits - ATI Research</v>
          </cell>
          <cell r="D95">
            <v>-160000</v>
          </cell>
          <cell r="E95">
            <v>-91666.67</v>
          </cell>
          <cell r="F95">
            <v>68333.33</v>
          </cell>
          <cell r="G95">
            <v>-972000</v>
          </cell>
          <cell r="H95">
            <v>-550000</v>
          </cell>
          <cell r="I95">
            <v>-44767.51</v>
          </cell>
        </row>
        <row r="96">
          <cell r="A96" t="str">
            <v>2300R&amp;D Credits - ATI Res Silicon Valley</v>
          </cell>
          <cell r="B96">
            <v>2300</v>
          </cell>
          <cell r="C96" t="str">
            <v>R&amp;D Credits - ATI Res Silicon Valley</v>
          </cell>
          <cell r="D96">
            <v>-160000</v>
          </cell>
          <cell r="E96">
            <v>-141666.67000000001</v>
          </cell>
          <cell r="F96">
            <v>18333.330000000002</v>
          </cell>
          <cell r="G96">
            <v>-887000</v>
          </cell>
          <cell r="H96">
            <v>-850000</v>
          </cell>
          <cell r="I96">
            <v>13308.34</v>
          </cell>
        </row>
        <row r="97">
          <cell r="A97" t="str">
            <v>1000AADMIN. AND OTHER</v>
          </cell>
          <cell r="B97" t="str">
            <v>1000A</v>
          </cell>
          <cell r="C97" t="str">
            <v>ADMIN. AND OTHER</v>
          </cell>
          <cell r="D97">
            <v>2470204.54</v>
          </cell>
          <cell r="E97">
            <v>2360168.81</v>
          </cell>
          <cell r="F97">
            <v>-110035.73</v>
          </cell>
          <cell r="G97">
            <v>13695904.07</v>
          </cell>
          <cell r="H97">
            <v>13582969.359999999</v>
          </cell>
          <cell r="I97">
            <v>-11539.64</v>
          </cell>
        </row>
        <row r="98">
          <cell r="A98" t="str">
            <v>1000AStaff Salaries &amp; Benefits</v>
          </cell>
          <cell r="B98" t="str">
            <v>1000A</v>
          </cell>
          <cell r="C98" t="str">
            <v>Staff Salaries &amp; Benefits</v>
          </cell>
          <cell r="D98">
            <v>910677.42</v>
          </cell>
          <cell r="E98">
            <v>895644.28</v>
          </cell>
          <cell r="F98">
            <v>-15033.14</v>
          </cell>
          <cell r="G98">
            <v>5174471.6500000004</v>
          </cell>
          <cell r="H98">
            <v>5377036.9699999997</v>
          </cell>
          <cell r="I98">
            <v>12695.07</v>
          </cell>
        </row>
        <row r="99">
          <cell r="A99" t="str">
            <v>1000AAdvertising</v>
          </cell>
          <cell r="B99" t="str">
            <v>1000A</v>
          </cell>
          <cell r="C99" t="str">
            <v>Advertising</v>
          </cell>
          <cell r="D99">
            <v>10418.49</v>
          </cell>
          <cell r="E99">
            <v>278</v>
          </cell>
          <cell r="F99">
            <v>-10140.49</v>
          </cell>
          <cell r="G99">
            <v>33452.339999999997</v>
          </cell>
          <cell r="H99">
            <v>1668</v>
          </cell>
          <cell r="I99">
            <v>13833.77</v>
          </cell>
        </row>
        <row r="100">
          <cell r="A100" t="str">
            <v>1000AOther Overhead Expenses</v>
          </cell>
          <cell r="B100" t="str">
            <v>1000A</v>
          </cell>
          <cell r="C100" t="str">
            <v>Other Overhead Expenses</v>
          </cell>
          <cell r="D100">
            <v>1282747.48</v>
          </cell>
          <cell r="E100">
            <v>1175147.45</v>
          </cell>
          <cell r="F100">
            <v>-107600.03</v>
          </cell>
          <cell r="G100">
            <v>6878457.9500000002</v>
          </cell>
          <cell r="H100">
            <v>6552412.5700000003</v>
          </cell>
          <cell r="I100">
            <v>17140.71</v>
          </cell>
        </row>
        <row r="101">
          <cell r="A101" t="str">
            <v>1000AATI Canada Admin</v>
          </cell>
          <cell r="B101" t="str">
            <v>1000A</v>
          </cell>
          <cell r="C101" t="str">
            <v>ATI Canada Admin</v>
          </cell>
          <cell r="D101">
            <v>2203843.39</v>
          </cell>
          <cell r="E101">
            <v>2071069.73</v>
          </cell>
          <cell r="F101">
            <v>-132773.66</v>
          </cell>
          <cell r="G101">
            <v>12086381.939999999</v>
          </cell>
          <cell r="H101">
            <v>11931117.539999999</v>
          </cell>
          <cell r="I101">
            <v>-7931.07</v>
          </cell>
        </row>
        <row r="102">
          <cell r="A102" t="str">
            <v>1200ACommerce Valley Realty Holdings</v>
          </cell>
          <cell r="B102" t="str">
            <v>1200A</v>
          </cell>
          <cell r="C102" t="str">
            <v>Commerce Valley Realty Holdings</v>
          </cell>
          <cell r="D102">
            <v>-5280.6</v>
          </cell>
          <cell r="E102">
            <v>0</v>
          </cell>
          <cell r="F102">
            <v>5280.6</v>
          </cell>
          <cell r="G102">
            <v>28481.38</v>
          </cell>
          <cell r="H102">
            <v>0</v>
          </cell>
          <cell r="I102">
            <v>9209.64</v>
          </cell>
        </row>
        <row r="103">
          <cell r="A103" t="str">
            <v>2100AStaff Salaries &amp; Benefits</v>
          </cell>
          <cell r="B103" t="str">
            <v>2100A</v>
          </cell>
          <cell r="C103" t="str">
            <v>Staff Salaries &amp; Benefits</v>
          </cell>
          <cell r="D103">
            <v>42794.64</v>
          </cell>
          <cell r="E103">
            <v>63179.839999999997</v>
          </cell>
          <cell r="F103">
            <v>20385.2</v>
          </cell>
          <cell r="G103">
            <v>308431.59999999998</v>
          </cell>
          <cell r="H103">
            <v>373280.57</v>
          </cell>
          <cell r="I103">
            <v>-4601</v>
          </cell>
        </row>
        <row r="104">
          <cell r="A104" t="str">
            <v>2100AAdvertising</v>
          </cell>
          <cell r="B104" t="str">
            <v>2100A</v>
          </cell>
          <cell r="C104" t="str">
            <v>Advertising</v>
          </cell>
          <cell r="D104">
            <v>395</v>
          </cell>
          <cell r="E104">
            <v>0</v>
          </cell>
          <cell r="F104">
            <v>-395</v>
          </cell>
          <cell r="G104">
            <v>790</v>
          </cell>
          <cell r="H104">
            <v>0</v>
          </cell>
          <cell r="I104">
            <v>62094.95</v>
          </cell>
        </row>
        <row r="105">
          <cell r="A105" t="str">
            <v>2100AOther Overhead Expenses</v>
          </cell>
          <cell r="B105" t="str">
            <v>2100A</v>
          </cell>
          <cell r="C105" t="str">
            <v>Other Overhead Expenses</v>
          </cell>
          <cell r="D105">
            <v>34161.42</v>
          </cell>
          <cell r="E105">
            <v>41803.33</v>
          </cell>
          <cell r="F105">
            <v>7641.91</v>
          </cell>
          <cell r="G105">
            <v>140154.03</v>
          </cell>
          <cell r="H105">
            <v>203288.98</v>
          </cell>
          <cell r="I105">
            <v>24299.03</v>
          </cell>
        </row>
        <row r="106">
          <cell r="A106" t="str">
            <v>2100AATI Research Admin</v>
          </cell>
          <cell r="B106" t="str">
            <v>2100A</v>
          </cell>
          <cell r="C106" t="str">
            <v>ATI Research Admin</v>
          </cell>
          <cell r="D106">
            <v>77351.06</v>
          </cell>
          <cell r="E106">
            <v>104983.17</v>
          </cell>
          <cell r="F106">
            <v>27632.11</v>
          </cell>
          <cell r="G106">
            <v>449375.63</v>
          </cell>
          <cell r="H106">
            <v>576569.55000000005</v>
          </cell>
          <cell r="I106">
            <v>-2083.37</v>
          </cell>
        </row>
        <row r="107">
          <cell r="A107" t="str">
            <v>2300AStaff Salaries &amp; Benefits</v>
          </cell>
          <cell r="B107" t="str">
            <v>2300A</v>
          </cell>
          <cell r="C107" t="str">
            <v>Staff Salaries &amp; Benefits</v>
          </cell>
          <cell r="D107">
            <v>158550.46</v>
          </cell>
          <cell r="E107">
            <v>158111.4</v>
          </cell>
          <cell r="F107">
            <v>-439.06</v>
          </cell>
          <cell r="G107">
            <v>993250.82</v>
          </cell>
          <cell r="H107">
            <v>919255.21</v>
          </cell>
          <cell r="I107">
            <v>22215.66</v>
          </cell>
        </row>
        <row r="108">
          <cell r="A108" t="str">
            <v>2300AOther Overhead Expenses</v>
          </cell>
          <cell r="B108" t="str">
            <v>2300A</v>
          </cell>
          <cell r="C108" t="str">
            <v>Other Overhead Expenses</v>
          </cell>
          <cell r="D108">
            <v>35740.230000000003</v>
          </cell>
          <cell r="E108">
            <v>26004.51</v>
          </cell>
          <cell r="F108">
            <v>-9735.7199999999993</v>
          </cell>
          <cell r="G108">
            <v>122224.3</v>
          </cell>
          <cell r="H108">
            <v>156027.06</v>
          </cell>
          <cell r="I108">
            <v>-16351.09</v>
          </cell>
        </row>
        <row r="109">
          <cell r="A109" t="str">
            <v>2300AATI Res Silicon Vally Admin</v>
          </cell>
          <cell r="B109" t="str">
            <v>2300A</v>
          </cell>
          <cell r="C109" t="str">
            <v>ATI Res Silicon Vally Admin</v>
          </cell>
          <cell r="D109">
            <v>194290.69</v>
          </cell>
          <cell r="E109">
            <v>184115.91</v>
          </cell>
          <cell r="F109">
            <v>-10174.780000000001</v>
          </cell>
          <cell r="G109">
            <v>1115475.1200000001</v>
          </cell>
          <cell r="H109">
            <v>1075282.27</v>
          </cell>
          <cell r="I109">
            <v>-24565.19</v>
          </cell>
        </row>
        <row r="110">
          <cell r="A110" t="str">
            <v>5500AATI Hungary</v>
          </cell>
          <cell r="B110" t="str">
            <v>5500A</v>
          </cell>
          <cell r="C110" t="str">
            <v>ATI Hungary</v>
          </cell>
          <cell r="D110">
            <v>0</v>
          </cell>
          <cell r="E110">
            <v>0</v>
          </cell>
          <cell r="F110">
            <v>0</v>
          </cell>
          <cell r="G110">
            <v>16190</v>
          </cell>
          <cell r="H110">
            <v>0</v>
          </cell>
          <cell r="I110">
            <v>-40916.28</v>
          </cell>
        </row>
        <row r="111">
          <cell r="A111" t="str">
            <v>1000OOPERATION ADMIN</v>
          </cell>
          <cell r="B111" t="str">
            <v>1000O</v>
          </cell>
          <cell r="C111" t="str">
            <v>OPERATION ADMIN</v>
          </cell>
          <cell r="D111">
            <v>1153005.05</v>
          </cell>
          <cell r="E111">
            <v>1175680.7</v>
          </cell>
          <cell r="F111">
            <v>22675.65</v>
          </cell>
          <cell r="G111">
            <v>6923481.8200000003</v>
          </cell>
          <cell r="H111">
            <v>6495005.0300000003</v>
          </cell>
          <cell r="I111">
            <v>-14610.97</v>
          </cell>
        </row>
        <row r="112">
          <cell r="A112" t="str">
            <v>1000OStaff Salaries &amp; Benefits</v>
          </cell>
          <cell r="B112" t="str">
            <v>1000O</v>
          </cell>
          <cell r="C112" t="str">
            <v>Staff Salaries &amp; Benefits</v>
          </cell>
          <cell r="D112">
            <v>466444.11</v>
          </cell>
          <cell r="E112">
            <v>450474.88</v>
          </cell>
          <cell r="F112">
            <v>-15969.23</v>
          </cell>
          <cell r="G112">
            <v>2875021.89</v>
          </cell>
          <cell r="H112">
            <v>2791203.66</v>
          </cell>
          <cell r="I112">
            <v>-13500.67</v>
          </cell>
        </row>
        <row r="113">
          <cell r="A113" t="str">
            <v>1000OAdvertising</v>
          </cell>
          <cell r="B113" t="str">
            <v>1000O</v>
          </cell>
          <cell r="C113" t="str">
            <v>Advertising</v>
          </cell>
          <cell r="I113">
            <v>-28111.64</v>
          </cell>
        </row>
        <row r="114">
          <cell r="A114" t="str">
            <v>1000OOther Overhead Expenses</v>
          </cell>
          <cell r="B114" t="str">
            <v>1000O</v>
          </cell>
          <cell r="C114" t="str">
            <v>Other Overhead Expenses</v>
          </cell>
          <cell r="D114">
            <v>221872.52</v>
          </cell>
          <cell r="E114">
            <v>179792</v>
          </cell>
          <cell r="F114">
            <v>-42080.52</v>
          </cell>
          <cell r="G114">
            <v>1219806.6499999999</v>
          </cell>
          <cell r="H114">
            <v>1069242.1499999999</v>
          </cell>
        </row>
        <row r="115">
          <cell r="A115" t="str">
            <v>1000OATI Canada Operations Admin</v>
          </cell>
          <cell r="B115" t="str">
            <v>1000O</v>
          </cell>
          <cell r="C115" t="str">
            <v>ATI Canada Operations Admin</v>
          </cell>
          <cell r="D115">
            <v>688316.63</v>
          </cell>
          <cell r="E115">
            <v>630266.88</v>
          </cell>
          <cell r="F115">
            <v>-58049.75</v>
          </cell>
          <cell r="G115">
            <v>4094828.54</v>
          </cell>
          <cell r="H115">
            <v>3860445.81</v>
          </cell>
          <cell r="I115">
            <v>-265.02999999999997</v>
          </cell>
        </row>
        <row r="116">
          <cell r="A116" t="str">
            <v>2200OStaff Salaries &amp; Benefits</v>
          </cell>
          <cell r="B116" t="str">
            <v>2200O</v>
          </cell>
          <cell r="C116" t="str">
            <v>Staff Salaries &amp; Benefits</v>
          </cell>
          <cell r="D116">
            <v>9625.4</v>
          </cell>
          <cell r="E116">
            <v>9242.6</v>
          </cell>
          <cell r="F116">
            <v>-382.8</v>
          </cell>
          <cell r="G116">
            <v>49962.35</v>
          </cell>
          <cell r="H116">
            <v>54590.76</v>
          </cell>
          <cell r="I116">
            <v>1650.84</v>
          </cell>
        </row>
        <row r="117">
          <cell r="A117" t="str">
            <v>2200OOther Overhead Expenses</v>
          </cell>
          <cell r="B117" t="str">
            <v>2200O</v>
          </cell>
          <cell r="C117" t="str">
            <v>Other Overhead Expenses</v>
          </cell>
          <cell r="D117">
            <v>-4170.75</v>
          </cell>
          <cell r="E117">
            <v>2750</v>
          </cell>
          <cell r="F117">
            <v>6920.75</v>
          </cell>
          <cell r="G117">
            <v>23860.959999999999</v>
          </cell>
          <cell r="H117">
            <v>17500</v>
          </cell>
          <cell r="I117">
            <v>1385.81</v>
          </cell>
        </row>
        <row r="118">
          <cell r="A118" t="str">
            <v>2200OATI Systems Operations Admin</v>
          </cell>
          <cell r="B118" t="str">
            <v>2200O</v>
          </cell>
          <cell r="C118" t="str">
            <v>ATI Systems Operations Admin</v>
          </cell>
          <cell r="D118">
            <v>5454.65</v>
          </cell>
          <cell r="E118">
            <v>11992.6</v>
          </cell>
          <cell r="F118">
            <v>6537.95</v>
          </cell>
          <cell r="G118">
            <v>73823.31</v>
          </cell>
          <cell r="H118">
            <v>72090.759999999995</v>
          </cell>
          <cell r="I118">
            <v>-681.56</v>
          </cell>
        </row>
        <row r="119">
          <cell r="A119" t="str">
            <v>5000OStaff Salaries &amp; Benefits</v>
          </cell>
          <cell r="B119" t="str">
            <v>5000O</v>
          </cell>
          <cell r="C119" t="str">
            <v>Staff Salaries &amp; Benefits</v>
          </cell>
          <cell r="D119">
            <v>0</v>
          </cell>
          <cell r="E119">
            <v>0</v>
          </cell>
          <cell r="F119">
            <v>0</v>
          </cell>
          <cell r="G119">
            <v>89929.65</v>
          </cell>
          <cell r="H119">
            <v>0</v>
          </cell>
          <cell r="I119">
            <v>-27074.03</v>
          </cell>
        </row>
        <row r="120">
          <cell r="A120" t="str">
            <v>5000O</v>
          </cell>
          <cell r="B120" t="str">
            <v>5000O</v>
          </cell>
          <cell r="I120">
            <v>-27755.59</v>
          </cell>
        </row>
        <row r="121">
          <cell r="A121" t="str">
            <v>5000OOther Overhead Expenses</v>
          </cell>
          <cell r="B121" t="str">
            <v>5000O</v>
          </cell>
          <cell r="C121" t="str">
            <v>Other Overhead Expenses</v>
          </cell>
          <cell r="D121">
            <v>14928.05</v>
          </cell>
          <cell r="E121">
            <v>0</v>
          </cell>
          <cell r="F121">
            <v>-14928.05</v>
          </cell>
          <cell r="G121">
            <v>86392.56</v>
          </cell>
          <cell r="H121">
            <v>0</v>
          </cell>
          <cell r="I121">
            <v>-2551.46</v>
          </cell>
        </row>
        <row r="122">
          <cell r="A122" t="str">
            <v>5000OATEL Operations Admin</v>
          </cell>
          <cell r="B122" t="str">
            <v>5000O</v>
          </cell>
          <cell r="C122" t="str">
            <v>ATEL Operations Admin</v>
          </cell>
          <cell r="D122">
            <v>14928.05</v>
          </cell>
          <cell r="E122">
            <v>0</v>
          </cell>
          <cell r="F122">
            <v>-14928.05</v>
          </cell>
          <cell r="G122">
            <v>176322.21</v>
          </cell>
          <cell r="H122">
            <v>0</v>
          </cell>
          <cell r="I122">
            <v>22223.82</v>
          </cell>
        </row>
        <row r="123">
          <cell r="A123" t="str">
            <v>3000OStaff Salaries &amp; Benefits</v>
          </cell>
          <cell r="B123" t="str">
            <v>3000O</v>
          </cell>
          <cell r="C123" t="str">
            <v>Staff Salaries &amp; Benefits</v>
          </cell>
          <cell r="D123">
            <v>20362.71</v>
          </cell>
          <cell r="E123">
            <v>20923</v>
          </cell>
          <cell r="F123">
            <v>560.29</v>
          </cell>
          <cell r="G123">
            <v>122185.68</v>
          </cell>
          <cell r="H123">
            <v>124948</v>
          </cell>
          <cell r="I123">
            <v>19672.36</v>
          </cell>
        </row>
        <row r="124">
          <cell r="A124" t="str">
            <v>3000OOther Overhead Expenses</v>
          </cell>
          <cell r="B124" t="str">
            <v>3000O</v>
          </cell>
          <cell r="C124" t="str">
            <v>Other Overhead Expenses</v>
          </cell>
          <cell r="D124">
            <v>11455.41</v>
          </cell>
          <cell r="E124">
            <v>10485</v>
          </cell>
          <cell r="F124">
            <v>-970.41</v>
          </cell>
          <cell r="G124">
            <v>54357.81</v>
          </cell>
          <cell r="H124">
            <v>53890</v>
          </cell>
          <cell r="I124">
            <v>-0.89</v>
          </cell>
        </row>
        <row r="125">
          <cell r="A125" t="str">
            <v>3000OATI Barbados Opearation Admin</v>
          </cell>
          <cell r="B125" t="str">
            <v>3000O</v>
          </cell>
          <cell r="C125" t="str">
            <v>ATI Barbados Opearation Admin</v>
          </cell>
          <cell r="D125">
            <v>31818.12</v>
          </cell>
          <cell r="E125">
            <v>31408</v>
          </cell>
          <cell r="F125">
            <v>-410.12</v>
          </cell>
          <cell r="G125">
            <v>176543.49</v>
          </cell>
          <cell r="H125">
            <v>178838</v>
          </cell>
          <cell r="I125">
            <v>83976.26</v>
          </cell>
        </row>
        <row r="126">
          <cell r="A126" t="str">
            <v>7000OStaff Salaries &amp; Benefits</v>
          </cell>
          <cell r="B126" t="str">
            <v>7000O</v>
          </cell>
          <cell r="C126" t="str">
            <v>Staff Salaries &amp; Benefits</v>
          </cell>
          <cell r="D126">
            <v>37920.629999999997</v>
          </cell>
          <cell r="E126">
            <v>38362.17</v>
          </cell>
          <cell r="F126">
            <v>441.54</v>
          </cell>
          <cell r="G126">
            <v>240288.35</v>
          </cell>
          <cell r="H126">
            <v>229176.83</v>
          </cell>
          <cell r="I126">
            <v>31629.26</v>
          </cell>
        </row>
        <row r="127">
          <cell r="A127" t="str">
            <v>7000OOther Overhead Expenses</v>
          </cell>
          <cell r="B127" t="str">
            <v>7000O</v>
          </cell>
          <cell r="C127" t="str">
            <v>Other Overhead Expenses</v>
          </cell>
          <cell r="D127">
            <v>50818.45</v>
          </cell>
          <cell r="E127">
            <v>22902.52</v>
          </cell>
          <cell r="F127">
            <v>-27915.93</v>
          </cell>
          <cell r="G127">
            <v>178731.69</v>
          </cell>
          <cell r="H127">
            <v>140953.07</v>
          </cell>
          <cell r="I127">
            <v>115605.52</v>
          </cell>
        </row>
        <row r="128">
          <cell r="A128" t="str">
            <v>7000OATI (L) Operation Admin</v>
          </cell>
          <cell r="B128" t="str">
            <v>7000O</v>
          </cell>
          <cell r="C128" t="str">
            <v>ATI (L) Operation Admin</v>
          </cell>
          <cell r="D128">
            <v>88739.08</v>
          </cell>
          <cell r="E128">
            <v>61264.69</v>
          </cell>
          <cell r="F128">
            <v>-27474.39</v>
          </cell>
          <cell r="G128">
            <v>419020.04</v>
          </cell>
          <cell r="H128">
            <v>370129.9</v>
          </cell>
          <cell r="I128">
            <v>1474.3</v>
          </cell>
        </row>
        <row r="129">
          <cell r="A129" t="str">
            <v>7100OStaff Salaries &amp; Benefits</v>
          </cell>
          <cell r="B129" t="str">
            <v>7100O</v>
          </cell>
          <cell r="C129" t="str">
            <v>Staff Salaries &amp; Benefits</v>
          </cell>
          <cell r="D129">
            <v>68191.08</v>
          </cell>
          <cell r="E129">
            <v>66502.87</v>
          </cell>
          <cell r="F129">
            <v>-1688.21</v>
          </cell>
          <cell r="G129">
            <v>437000.54</v>
          </cell>
          <cell r="H129">
            <v>397411.14</v>
          </cell>
          <cell r="I129">
            <v>1606266.03</v>
          </cell>
        </row>
        <row r="130">
          <cell r="A130" t="str">
            <v>7100OOther Overhead Expenses</v>
          </cell>
          <cell r="B130" t="str">
            <v>7100O</v>
          </cell>
          <cell r="C130" t="str">
            <v>Other Overhead Expenses</v>
          </cell>
          <cell r="D130">
            <v>47238.86</v>
          </cell>
          <cell r="E130">
            <v>36576.36</v>
          </cell>
          <cell r="F130">
            <v>-10662.5</v>
          </cell>
          <cell r="G130">
            <v>258780.51</v>
          </cell>
          <cell r="H130">
            <v>234504.62</v>
          </cell>
          <cell r="I130">
            <v>-210212</v>
          </cell>
        </row>
        <row r="131">
          <cell r="A131" t="str">
            <v>7100OATI Ltd Operation Admin</v>
          </cell>
          <cell r="B131" t="str">
            <v>7100O</v>
          </cell>
          <cell r="C131" t="str">
            <v>ATI Ltd Operation Admin</v>
          </cell>
          <cell r="D131">
            <v>115429.94</v>
          </cell>
          <cell r="E131">
            <v>103079.23</v>
          </cell>
          <cell r="F131">
            <v>-12350.71</v>
          </cell>
          <cell r="G131">
            <v>695781.05</v>
          </cell>
          <cell r="H131">
            <v>631915.76</v>
          </cell>
          <cell r="I131">
            <v>-1901074.56</v>
          </cell>
        </row>
        <row r="132">
          <cell r="A132" t="str">
            <v>7030O</v>
          </cell>
          <cell r="B132" t="str">
            <v>7030O</v>
          </cell>
          <cell r="I132">
            <v>-505020.53</v>
          </cell>
        </row>
        <row r="133">
          <cell r="A133" t="str">
            <v>7120OStaff Salaries &amp; Benefits</v>
          </cell>
          <cell r="B133" t="str">
            <v>7120O</v>
          </cell>
          <cell r="C133" t="str">
            <v>Staff Salaries &amp; Benefits</v>
          </cell>
          <cell r="D133">
            <v>156536.07999999999</v>
          </cell>
          <cell r="E133">
            <v>280004.65999999997</v>
          </cell>
          <cell r="F133">
            <v>123468.58</v>
          </cell>
          <cell r="G133">
            <v>1024668.97</v>
          </cell>
          <cell r="H133">
            <v>1035596.96</v>
          </cell>
        </row>
        <row r="134">
          <cell r="A134" t="str">
            <v>7120OOther Overhead Expenses</v>
          </cell>
          <cell r="B134" t="str">
            <v>7120O</v>
          </cell>
          <cell r="C134" t="str">
            <v>Other Overhead Expenses</v>
          </cell>
          <cell r="D134">
            <v>51782.5</v>
          </cell>
          <cell r="E134">
            <v>57664.639999999999</v>
          </cell>
          <cell r="F134">
            <v>5882.14</v>
          </cell>
          <cell r="G134">
            <v>262494.21000000002</v>
          </cell>
          <cell r="H134">
            <v>345987.84000000003</v>
          </cell>
        </row>
        <row r="135">
          <cell r="A135" t="str">
            <v>7120OATI LTD Tawian Branch Operation Admin</v>
          </cell>
          <cell r="B135" t="str">
            <v>7120O</v>
          </cell>
          <cell r="C135" t="str">
            <v>ATI LTD Tawian Branch Operation Admin</v>
          </cell>
          <cell r="D135">
            <v>208318.58</v>
          </cell>
          <cell r="E135">
            <v>337669.3</v>
          </cell>
          <cell r="F135">
            <v>129350.72</v>
          </cell>
          <cell r="G135">
            <v>1287163.18</v>
          </cell>
          <cell r="H135">
            <v>1381584.8</v>
          </cell>
        </row>
        <row r="136">
          <cell r="A136" t="str">
            <v>AllEmployee bonus pools</v>
          </cell>
          <cell r="B136" t="str">
            <v>All</v>
          </cell>
          <cell r="C136" t="str">
            <v>Employee bonus pools</v>
          </cell>
          <cell r="D136">
            <v>-934140.24</v>
          </cell>
          <cell r="E136">
            <v>1333333.3400000001</v>
          </cell>
          <cell r="F136">
            <v>2267473.58</v>
          </cell>
          <cell r="G136">
            <v>9468264.7100000009</v>
          </cell>
          <cell r="H136">
            <v>8000000</v>
          </cell>
        </row>
        <row r="137">
          <cell r="A137" t="str">
            <v>AllRSU Expense </v>
          </cell>
          <cell r="B137" t="str">
            <v>All</v>
          </cell>
          <cell r="C137" t="str">
            <v>RSU Expense </v>
          </cell>
          <cell r="D137">
            <v>611069.6</v>
          </cell>
          <cell r="E137">
            <v>1250000</v>
          </cell>
          <cell r="F137">
            <v>638930.4</v>
          </cell>
          <cell r="G137">
            <v>10494712.25</v>
          </cell>
          <cell r="H137">
            <v>7500000</v>
          </cell>
        </row>
        <row r="138">
          <cell r="A138" t="str">
            <v>AllDSU Expense </v>
          </cell>
          <cell r="B138" t="str">
            <v>All</v>
          </cell>
          <cell r="C138" t="str">
            <v>DSU Expense </v>
          </cell>
          <cell r="D138">
            <v>-40170</v>
          </cell>
          <cell r="E138">
            <v>0</v>
          </cell>
          <cell r="F138">
            <v>40170</v>
          </cell>
          <cell r="G138">
            <v>870339</v>
          </cell>
          <cell r="H138">
            <v>0</v>
          </cell>
        </row>
        <row r="139">
          <cell r="A139" t="str">
            <v>AllCorporate contingency</v>
          </cell>
          <cell r="B139" t="str">
            <v>All</v>
          </cell>
          <cell r="C139" t="str">
            <v>Corporate contingency</v>
          </cell>
          <cell r="D139">
            <v>0</v>
          </cell>
          <cell r="E139">
            <v>623749.99</v>
          </cell>
          <cell r="F139">
            <v>623749.99</v>
          </cell>
          <cell r="G139">
            <v>0</v>
          </cell>
          <cell r="H139">
            <v>3742500</v>
          </cell>
        </row>
        <row r="140">
          <cell r="A140" t="str">
            <v>AllEXPENSE BEF SPECIALCHG &amp; AMORT</v>
          </cell>
          <cell r="B140" t="str">
            <v>All</v>
          </cell>
          <cell r="C140" t="str">
            <v>EXPENSE BEF SPECIALCHG &amp; AMORT</v>
          </cell>
          <cell r="D140">
            <v>37645690.030000001</v>
          </cell>
          <cell r="E140">
            <v>40424173.469999999</v>
          </cell>
          <cell r="F140">
            <v>2778483.44</v>
          </cell>
          <cell r="G140">
            <v>212233003.36000001</v>
          </cell>
          <cell r="H140">
            <v>225232138.43000001</v>
          </cell>
        </row>
        <row r="141">
          <cell r="A141" t="str">
            <v>1000Special Charges ATI Canada</v>
          </cell>
          <cell r="B141">
            <v>1000</v>
          </cell>
          <cell r="C141" t="str">
            <v>Special Charges ATI Canada</v>
          </cell>
          <cell r="D141">
            <v>-498510.27</v>
          </cell>
          <cell r="E141">
            <v>0</v>
          </cell>
          <cell r="F141">
            <v>498510.27</v>
          </cell>
          <cell r="G141">
            <v>532289.02</v>
          </cell>
          <cell r="H141">
            <v>0</v>
          </cell>
        </row>
        <row r="142">
          <cell r="A142" t="str">
            <v>2200</v>
          </cell>
          <cell r="B142">
            <v>2200</v>
          </cell>
        </row>
        <row r="143">
          <cell r="A143" t="str">
            <v>5000Special Charges ATEL</v>
          </cell>
          <cell r="B143">
            <v>5000</v>
          </cell>
          <cell r="C143" t="str">
            <v>Special Charges ATEL</v>
          </cell>
          <cell r="D143">
            <v>0</v>
          </cell>
          <cell r="E143">
            <v>0</v>
          </cell>
          <cell r="F143">
            <v>0</v>
          </cell>
          <cell r="G143">
            <v>-537598.99</v>
          </cell>
          <cell r="H143">
            <v>0</v>
          </cell>
        </row>
        <row r="144">
          <cell r="A144" t="str">
            <v>5200</v>
          </cell>
          <cell r="B144">
            <v>5200</v>
          </cell>
        </row>
        <row r="145">
          <cell r="A145" t="str">
            <v>AllEXPENSES BEF AMORTIZATION</v>
          </cell>
          <cell r="B145" t="str">
            <v>All</v>
          </cell>
          <cell r="C145" t="str">
            <v>EXPENSES BEF AMORTIZATION</v>
          </cell>
          <cell r="D145">
            <v>37147179.759999998</v>
          </cell>
          <cell r="E145">
            <v>40424173.469999999</v>
          </cell>
          <cell r="F145">
            <v>3276993.71</v>
          </cell>
          <cell r="G145">
            <v>212227693.38999999</v>
          </cell>
          <cell r="H145">
            <v>225232138.43000001</v>
          </cell>
        </row>
        <row r="146">
          <cell r="A146" t="str">
            <v>2300Amortization of Intangibles - Res SV</v>
          </cell>
          <cell r="B146">
            <v>2300</v>
          </cell>
          <cell r="C146" t="str">
            <v>Amortization of Intangibles - Res SV</v>
          </cell>
          <cell r="D146">
            <v>99937</v>
          </cell>
          <cell r="E146">
            <v>0</v>
          </cell>
          <cell r="F146">
            <v>-99937</v>
          </cell>
          <cell r="G146">
            <v>627190</v>
          </cell>
          <cell r="H146">
            <v>0</v>
          </cell>
        </row>
        <row r="147">
          <cell r="A147" t="str">
            <v>3000Amortization of Intangibles - ATI Barbad</v>
          </cell>
          <cell r="B147">
            <v>3000</v>
          </cell>
          <cell r="C147" t="str">
            <v>Amortization of Intangibles - ATI Barbad</v>
          </cell>
          <cell r="D147">
            <v>170834</v>
          </cell>
          <cell r="E147">
            <v>0</v>
          </cell>
          <cell r="F147">
            <v>-170834</v>
          </cell>
          <cell r="G147">
            <v>1025004</v>
          </cell>
          <cell r="H147">
            <v>0</v>
          </cell>
        </row>
        <row r="148">
          <cell r="A148" t="str">
            <v>7000Amortization of Intangibles - (L)</v>
          </cell>
          <cell r="B148">
            <v>7000</v>
          </cell>
          <cell r="C148" t="str">
            <v>Amortization of Intangibles - (L)</v>
          </cell>
          <cell r="D148">
            <v>220176.33</v>
          </cell>
          <cell r="E148">
            <v>0</v>
          </cell>
          <cell r="F148">
            <v>-220176.33</v>
          </cell>
          <cell r="G148">
            <v>1321057.99</v>
          </cell>
          <cell r="H148">
            <v>0</v>
          </cell>
        </row>
        <row r="149">
          <cell r="A149" t="str">
            <v>7120Amortization of Intangible-Ltd Taiwan Bh</v>
          </cell>
          <cell r="B149">
            <v>7120</v>
          </cell>
          <cell r="C149" t="str">
            <v>Amortization of Intangible-Ltd Taiwan Bh</v>
          </cell>
          <cell r="D149">
            <v>18548.5</v>
          </cell>
          <cell r="E149">
            <v>0</v>
          </cell>
          <cell r="F149">
            <v>-18548.5</v>
          </cell>
          <cell r="G149">
            <v>110193</v>
          </cell>
          <cell r="H149">
            <v>0</v>
          </cell>
        </row>
        <row r="150">
          <cell r="A150" t="str">
            <v>AllTOTAL EXPENSES AFTER AMORTIZATION</v>
          </cell>
          <cell r="B150" t="str">
            <v>All</v>
          </cell>
          <cell r="C150" t="str">
            <v>TOTAL EXPENSES AFTER AMORTIZATION</v>
          </cell>
          <cell r="D150">
            <v>37656675.590000004</v>
          </cell>
          <cell r="E150">
            <v>40424173.469999999</v>
          </cell>
          <cell r="F150">
            <v>2767497.88</v>
          </cell>
          <cell r="G150">
            <v>215311138.38</v>
          </cell>
          <cell r="H150">
            <v>225232138.43000001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&amp; GM by Divison - Yearly"/>
      <sheetName val="Rev &amp; GM by BU - Qtrly"/>
      <sheetName val="EV_##PARKEDGET##"/>
      <sheetName val="EV_##PARKEDPROPS##"/>
      <sheetName val="Revenues &amp; Margins - Details"/>
      <sheetName val="Rev &amp; GM - Corp Adj Input"/>
      <sheetName val="Corp Adj Details"/>
      <sheetName val="CONVERSION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03"/>
      <sheetName val="Detail line items"/>
    </sheetNames>
    <sheetDataSet>
      <sheetData sheetId="0">
        <row r="2">
          <cell r="C2" t="str">
            <v>D</v>
          </cell>
          <cell r="D2" t="str">
            <v>S</v>
          </cell>
        </row>
        <row r="4">
          <cell r="C4" t="str">
            <v>D</v>
          </cell>
          <cell r="D4" t="str">
            <v>S</v>
          </cell>
        </row>
        <row r="6">
          <cell r="C6" t="str">
            <v>D</v>
          </cell>
          <cell r="D6" t="str">
            <v>S</v>
          </cell>
        </row>
        <row r="7">
          <cell r="C7" t="str">
            <v>D</v>
          </cell>
          <cell r="D7" t="str">
            <v>S</v>
          </cell>
        </row>
        <row r="8">
          <cell r="C8" t="str">
            <v>C</v>
          </cell>
          <cell r="D8" t="str">
            <v>S</v>
          </cell>
        </row>
        <row r="9">
          <cell r="C9" t="str">
            <v>C</v>
          </cell>
          <cell r="D9" t="str">
            <v>S</v>
          </cell>
        </row>
        <row r="11">
          <cell r="C11" t="str">
            <v>D</v>
          </cell>
          <cell r="D11" t="str">
            <v>S</v>
          </cell>
        </row>
        <row r="12">
          <cell r="C12" t="str">
            <v>D</v>
          </cell>
          <cell r="D12" t="str">
            <v>S</v>
          </cell>
        </row>
        <row r="14">
          <cell r="C14" t="str">
            <v>D</v>
          </cell>
          <cell r="D14" t="str">
            <v>S</v>
          </cell>
        </row>
        <row r="15">
          <cell r="C15" t="str">
            <v>D</v>
          </cell>
          <cell r="D15" t="str">
            <v>S</v>
          </cell>
        </row>
        <row r="17">
          <cell r="C17" t="str">
            <v>D</v>
          </cell>
          <cell r="D17" t="str">
            <v>S</v>
          </cell>
        </row>
        <row r="18">
          <cell r="C18" t="str">
            <v>D</v>
          </cell>
          <cell r="D18" t="str">
            <v>S</v>
          </cell>
        </row>
        <row r="19">
          <cell r="C19" t="str">
            <v>D</v>
          </cell>
          <cell r="D19" t="str">
            <v>S</v>
          </cell>
        </row>
        <row r="21">
          <cell r="C21" t="str">
            <v>D</v>
          </cell>
          <cell r="D21" t="str">
            <v>S</v>
          </cell>
        </row>
        <row r="23">
          <cell r="C23" t="str">
            <v>D</v>
          </cell>
          <cell r="D23" t="str">
            <v>S</v>
          </cell>
        </row>
        <row r="24">
          <cell r="C24" t="str">
            <v>D</v>
          </cell>
          <cell r="D24" t="str">
            <v>S</v>
          </cell>
        </row>
        <row r="25">
          <cell r="C25" t="str">
            <v>D</v>
          </cell>
          <cell r="D25" t="str">
            <v>S</v>
          </cell>
        </row>
        <row r="27">
          <cell r="C27" t="str">
            <v>D</v>
          </cell>
          <cell r="D27" t="str">
            <v>S</v>
          </cell>
        </row>
        <row r="28">
          <cell r="C28" t="str">
            <v>D</v>
          </cell>
          <cell r="D28" t="str">
            <v>S</v>
          </cell>
        </row>
        <row r="29">
          <cell r="C29" t="str">
            <v>D</v>
          </cell>
          <cell r="D29" t="str">
            <v>S</v>
          </cell>
        </row>
        <row r="31">
          <cell r="C31" t="str">
            <v>D</v>
          </cell>
          <cell r="D31" t="str">
            <v>S</v>
          </cell>
        </row>
        <row r="32">
          <cell r="C32" t="str">
            <v>D</v>
          </cell>
          <cell r="D32" t="str">
            <v>S</v>
          </cell>
        </row>
        <row r="33">
          <cell r="C33" t="str">
            <v>D</v>
          </cell>
          <cell r="D33" t="str">
            <v>S</v>
          </cell>
        </row>
        <row r="35">
          <cell r="C35" t="str">
            <v>D</v>
          </cell>
          <cell r="D35" t="str">
            <v>S</v>
          </cell>
        </row>
        <row r="37">
          <cell r="C37" t="str">
            <v>D</v>
          </cell>
          <cell r="D37" t="str">
            <v>S</v>
          </cell>
        </row>
        <row r="38">
          <cell r="C38" t="str">
            <v>D</v>
          </cell>
          <cell r="D38" t="str">
            <v>S</v>
          </cell>
        </row>
        <row r="39">
          <cell r="C39" t="str">
            <v>D</v>
          </cell>
          <cell r="D39" t="str">
            <v>S</v>
          </cell>
        </row>
        <row r="40">
          <cell r="C40" t="str">
            <v>D</v>
          </cell>
          <cell r="D40" t="str">
            <v>S</v>
          </cell>
        </row>
        <row r="42">
          <cell r="C42" t="str">
            <v>D</v>
          </cell>
          <cell r="D42" t="str">
            <v>S</v>
          </cell>
        </row>
        <row r="43">
          <cell r="C43" t="str">
            <v>D</v>
          </cell>
          <cell r="D43" t="str">
            <v>S</v>
          </cell>
        </row>
        <row r="45">
          <cell r="C45" t="str">
            <v>D</v>
          </cell>
          <cell r="D45" t="str">
            <v>S</v>
          </cell>
        </row>
        <row r="46">
          <cell r="C46" t="str">
            <v>D</v>
          </cell>
          <cell r="D46" t="str">
            <v>S</v>
          </cell>
        </row>
        <row r="47">
          <cell r="C47" t="str">
            <v>D</v>
          </cell>
          <cell r="D47" t="str">
            <v>S</v>
          </cell>
        </row>
        <row r="48">
          <cell r="C48" t="str">
            <v>D</v>
          </cell>
          <cell r="D48" t="str">
            <v>S</v>
          </cell>
        </row>
        <row r="50">
          <cell r="C50" t="str">
            <v>D</v>
          </cell>
          <cell r="D50" t="str">
            <v>S</v>
          </cell>
        </row>
        <row r="51">
          <cell r="C51" t="str">
            <v>C</v>
          </cell>
          <cell r="D51" t="str">
            <v>S</v>
          </cell>
        </row>
        <row r="53">
          <cell r="C53" t="str">
            <v>D</v>
          </cell>
          <cell r="D53" t="str">
            <v>S</v>
          </cell>
        </row>
        <row r="54">
          <cell r="C54" t="str">
            <v>D</v>
          </cell>
          <cell r="D54" t="str">
            <v>S</v>
          </cell>
        </row>
        <row r="55">
          <cell r="C55" t="str">
            <v>D</v>
          </cell>
          <cell r="D55" t="str">
            <v>S</v>
          </cell>
        </row>
        <row r="56">
          <cell r="C56" t="str">
            <v>D</v>
          </cell>
          <cell r="D56" t="str">
            <v>S</v>
          </cell>
        </row>
        <row r="57">
          <cell r="C57" t="str">
            <v>D</v>
          </cell>
          <cell r="D57" t="str">
            <v>S</v>
          </cell>
        </row>
        <row r="58">
          <cell r="C58" t="str">
            <v>D</v>
          </cell>
          <cell r="D58" t="str">
            <v>S</v>
          </cell>
        </row>
        <row r="59">
          <cell r="C59" t="str">
            <v>D</v>
          </cell>
          <cell r="D59" t="str">
            <v>S</v>
          </cell>
        </row>
        <row r="60">
          <cell r="C60" t="str">
            <v>D</v>
          </cell>
          <cell r="D60" t="str">
            <v>S</v>
          </cell>
        </row>
        <row r="61">
          <cell r="C61" t="str">
            <v>D</v>
          </cell>
          <cell r="D61" t="str">
            <v>S</v>
          </cell>
        </row>
        <row r="62">
          <cell r="C62" t="str">
            <v>D</v>
          </cell>
          <cell r="D62" t="str">
            <v>S</v>
          </cell>
        </row>
        <row r="63">
          <cell r="C63" t="str">
            <v>D</v>
          </cell>
          <cell r="D63" t="str">
            <v>S</v>
          </cell>
        </row>
        <row r="64">
          <cell r="C64" t="str">
            <v>D</v>
          </cell>
          <cell r="D64" t="str">
            <v>S</v>
          </cell>
        </row>
        <row r="65">
          <cell r="C65" t="str">
            <v>D</v>
          </cell>
          <cell r="D65" t="str">
            <v>S</v>
          </cell>
        </row>
        <row r="66">
          <cell r="C66" t="str">
            <v>D</v>
          </cell>
          <cell r="D66" t="str">
            <v>S</v>
          </cell>
        </row>
        <row r="67">
          <cell r="C67" t="str">
            <v>D</v>
          </cell>
          <cell r="D67" t="str">
            <v>S</v>
          </cell>
        </row>
        <row r="68">
          <cell r="C68" t="str">
            <v>D</v>
          </cell>
          <cell r="D68" t="str">
            <v>S</v>
          </cell>
        </row>
        <row r="69">
          <cell r="C69" t="str">
            <v>D</v>
          </cell>
          <cell r="D69" t="str">
            <v>S</v>
          </cell>
        </row>
        <row r="70">
          <cell r="C70" t="str">
            <v>D</v>
          </cell>
          <cell r="D70" t="str">
            <v>S</v>
          </cell>
        </row>
        <row r="71">
          <cell r="C71" t="str">
            <v>D</v>
          </cell>
          <cell r="D71" t="str">
            <v>S</v>
          </cell>
        </row>
        <row r="72">
          <cell r="C72" t="str">
            <v>D</v>
          </cell>
          <cell r="D72" t="str">
            <v>S</v>
          </cell>
        </row>
        <row r="73">
          <cell r="C73" t="str">
            <v>D</v>
          </cell>
          <cell r="D73" t="str">
            <v>S</v>
          </cell>
        </row>
        <row r="74">
          <cell r="C74" t="str">
            <v>D</v>
          </cell>
          <cell r="D74" t="str">
            <v>S</v>
          </cell>
        </row>
        <row r="75">
          <cell r="C75" t="str">
            <v>D</v>
          </cell>
          <cell r="D75" t="str">
            <v>S</v>
          </cell>
        </row>
        <row r="76">
          <cell r="C76" t="str">
            <v>D</v>
          </cell>
          <cell r="D76" t="str">
            <v>S</v>
          </cell>
        </row>
        <row r="77">
          <cell r="C77" t="str">
            <v>D</v>
          </cell>
          <cell r="D77" t="str">
            <v>S</v>
          </cell>
        </row>
        <row r="78">
          <cell r="C78" t="str">
            <v>D</v>
          </cell>
          <cell r="D78" t="str">
            <v>S</v>
          </cell>
        </row>
        <row r="79">
          <cell r="C79" t="str">
            <v>D</v>
          </cell>
          <cell r="D79" t="str">
            <v>S</v>
          </cell>
        </row>
        <row r="80">
          <cell r="C80" t="str">
            <v>D</v>
          </cell>
          <cell r="D80" t="str">
            <v>S</v>
          </cell>
        </row>
        <row r="81">
          <cell r="C81" t="str">
            <v>D</v>
          </cell>
          <cell r="D81" t="str">
            <v>S</v>
          </cell>
        </row>
        <row r="82">
          <cell r="C82" t="str">
            <v>D</v>
          </cell>
          <cell r="D82" t="str">
            <v>S</v>
          </cell>
        </row>
        <row r="83">
          <cell r="C83" t="str">
            <v>D</v>
          </cell>
          <cell r="D83" t="str">
            <v>S</v>
          </cell>
        </row>
        <row r="84">
          <cell r="C84" t="str">
            <v>D</v>
          </cell>
          <cell r="D84" t="str">
            <v>S</v>
          </cell>
        </row>
        <row r="85">
          <cell r="C85" t="str">
            <v>D</v>
          </cell>
          <cell r="D85" t="str">
            <v>S</v>
          </cell>
        </row>
        <row r="86">
          <cell r="C86" t="str">
            <v>D</v>
          </cell>
          <cell r="D86" t="str">
            <v>S</v>
          </cell>
        </row>
        <row r="88">
          <cell r="C88" t="str">
            <v>D</v>
          </cell>
          <cell r="D88" t="str">
            <v>S</v>
          </cell>
        </row>
        <row r="89">
          <cell r="C89" t="str">
            <v>D</v>
          </cell>
          <cell r="D89" t="str">
            <v>S</v>
          </cell>
        </row>
        <row r="90">
          <cell r="C90" t="str">
            <v>D</v>
          </cell>
          <cell r="D90" t="str">
            <v>S</v>
          </cell>
        </row>
        <row r="92">
          <cell r="C92" t="str">
            <v>D</v>
          </cell>
          <cell r="D92" t="str">
            <v>S</v>
          </cell>
        </row>
        <row r="93">
          <cell r="C93" t="str">
            <v>D</v>
          </cell>
          <cell r="D93" t="str">
            <v>S</v>
          </cell>
        </row>
        <row r="94">
          <cell r="C94" t="str">
            <v>D</v>
          </cell>
          <cell r="D94" t="str">
            <v>S</v>
          </cell>
        </row>
        <row r="96">
          <cell r="C96" t="str">
            <v>D</v>
          </cell>
          <cell r="D96" t="str">
            <v>S</v>
          </cell>
        </row>
        <row r="97">
          <cell r="C97" t="str">
            <v>D</v>
          </cell>
          <cell r="D97" t="str">
            <v>S</v>
          </cell>
        </row>
        <row r="98">
          <cell r="C98" t="str">
            <v>D</v>
          </cell>
          <cell r="D98" t="str">
            <v>S</v>
          </cell>
        </row>
        <row r="99">
          <cell r="C99" t="str">
            <v>D</v>
          </cell>
          <cell r="D99" t="str">
            <v>S</v>
          </cell>
        </row>
        <row r="100">
          <cell r="C100" t="str">
            <v>D</v>
          </cell>
          <cell r="D100" t="str">
            <v>S</v>
          </cell>
        </row>
        <row r="101">
          <cell r="C101" t="str">
            <v>D</v>
          </cell>
          <cell r="D101" t="str">
            <v>S</v>
          </cell>
        </row>
        <row r="103">
          <cell r="C103" t="str">
            <v>D</v>
          </cell>
          <cell r="D103" t="str">
            <v>S</v>
          </cell>
        </row>
        <row r="105">
          <cell r="C105" t="str">
            <v>D</v>
          </cell>
          <cell r="D105" t="str">
            <v>S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"/>
      <sheetName val="Consolidated schedule"/>
      <sheetName val="Consolidated Summary"/>
      <sheetName val="Accrued Exp"/>
      <sheetName val="TB"/>
      <sheetName val="Rev &amp; GM by Divison - Yearly"/>
      <sheetName val="CONVERSION"/>
    </sheetNames>
    <sheetDataSet>
      <sheetData sheetId="0" refreshError="1"/>
      <sheetData sheetId="1">
        <row r="8">
          <cell r="CN8" t="str">
            <v>Commission Payable</v>
          </cell>
          <cell r="CS8">
            <v>175</v>
          </cell>
        </row>
        <row r="9">
          <cell r="CN9" t="str">
            <v xml:space="preserve">Royalties Payable </v>
          </cell>
          <cell r="CS9">
            <v>1789</v>
          </cell>
        </row>
        <row r="10">
          <cell r="CN10" t="str">
            <v>Payroll Withholding Taxes Payable</v>
          </cell>
          <cell r="CS10">
            <v>-10</v>
          </cell>
        </row>
        <row r="11">
          <cell r="CN11" t="str">
            <v>Co-op Advertising Payable - Distribution</v>
          </cell>
          <cell r="CS11">
            <v>2561</v>
          </cell>
        </row>
        <row r="12">
          <cell r="CN12" t="str">
            <v>Co-op Advertising Payable - Retail</v>
          </cell>
          <cell r="CS12">
            <v>549</v>
          </cell>
        </row>
        <row r="13">
          <cell r="CN13" t="str">
            <v>Rebate Payable - Distribution</v>
          </cell>
          <cell r="CS13">
            <v>2403</v>
          </cell>
        </row>
        <row r="14">
          <cell r="CN14" t="str">
            <v>Rebate Payable - Dell</v>
          </cell>
          <cell r="CS14">
            <v>2596</v>
          </cell>
        </row>
        <row r="15">
          <cell r="CN15" t="str">
            <v>Rebate Payable - OEM</v>
          </cell>
          <cell r="CS15">
            <v>617</v>
          </cell>
        </row>
        <row r="16">
          <cell r="CN16" t="str">
            <v>Rebate Payable - Compaq</v>
          </cell>
          <cell r="CS16">
            <v>125</v>
          </cell>
        </row>
        <row r="17">
          <cell r="CN17" t="str">
            <v>Rebate Payable - Mails in</v>
          </cell>
          <cell r="CS17">
            <v>668</v>
          </cell>
        </row>
        <row r="18">
          <cell r="CN18" t="str">
            <v>Price Protection Payable - Distribution</v>
          </cell>
          <cell r="CS18">
            <v>2874</v>
          </cell>
        </row>
        <row r="19">
          <cell r="CN19" t="str">
            <v>Price Protection Payable - OEM</v>
          </cell>
          <cell r="CS19">
            <v>2290</v>
          </cell>
        </row>
        <row r="20">
          <cell r="CN20" t="str">
            <v>Accrued Bonus Payable</v>
          </cell>
          <cell r="CS20">
            <v>2667</v>
          </cell>
        </row>
        <row r="21">
          <cell r="CN21" t="str">
            <v xml:space="preserve">Accrued Audit Fees </v>
          </cell>
          <cell r="CS21">
            <v>70</v>
          </cell>
        </row>
        <row r="22">
          <cell r="CN22" t="str">
            <v>Accrued A/R Credit Balance</v>
          </cell>
          <cell r="CS22">
            <v>82</v>
          </cell>
        </row>
        <row r="23">
          <cell r="CN23" t="str">
            <v>A P - Building In Progress</v>
          </cell>
          <cell r="CS23">
            <v>6</v>
          </cell>
        </row>
        <row r="24">
          <cell r="CN24" t="str">
            <v>Accrued Annual Report &amp; Mailing</v>
          </cell>
          <cell r="CS24">
            <v>445</v>
          </cell>
        </row>
        <row r="25">
          <cell r="CN25" t="str">
            <v>Accrued Cargo Marine Insurance</v>
          </cell>
          <cell r="CS25">
            <v>0</v>
          </cell>
        </row>
        <row r="26">
          <cell r="CN26" t="str">
            <v>Accrued EDC Insurance</v>
          </cell>
          <cell r="CS26">
            <v>146</v>
          </cell>
        </row>
        <row r="27">
          <cell r="CN27" t="str">
            <v>Accrued Localization</v>
          </cell>
          <cell r="CS27">
            <v>3</v>
          </cell>
        </row>
        <row r="28">
          <cell r="CN28" t="str">
            <v>Accrued Freight Out</v>
          </cell>
          <cell r="CS28">
            <v>100</v>
          </cell>
        </row>
        <row r="29">
          <cell r="CN29" t="str">
            <v>Accrued Wages Payable</v>
          </cell>
          <cell r="CS29">
            <v>1040</v>
          </cell>
        </row>
        <row r="30">
          <cell r="CN30" t="str">
            <v>Warranty Provision</v>
          </cell>
          <cell r="CS30">
            <v>725</v>
          </cell>
        </row>
        <row r="31">
          <cell r="CN31" t="str">
            <v>General Provision</v>
          </cell>
          <cell r="CS31">
            <v>220</v>
          </cell>
        </row>
        <row r="32">
          <cell r="CN32" t="str">
            <v>Other Provision</v>
          </cell>
          <cell r="CS32">
            <v>630</v>
          </cell>
        </row>
        <row r="33">
          <cell r="CN33" t="str">
            <v>Reserve for Acquisition of Artx</v>
          </cell>
          <cell r="CS33">
            <v>0</v>
          </cell>
        </row>
        <row r="34">
          <cell r="CN34" t="str">
            <v>Reserve for Gain on Sale of Ravisent</v>
          </cell>
          <cell r="CS34">
            <v>250</v>
          </cell>
        </row>
        <row r="35">
          <cell r="CN35" t="str">
            <v>Capital Lease Obligations</v>
          </cell>
          <cell r="CS35">
            <v>0</v>
          </cell>
        </row>
        <row r="36">
          <cell r="CN36" t="str">
            <v>Accrued Vacation Payable</v>
          </cell>
          <cell r="CS36">
            <v>1735</v>
          </cell>
        </row>
        <row r="37">
          <cell r="CN37" t="str">
            <v>GRIR Clearing - Consignment Purchases</v>
          </cell>
          <cell r="CS37">
            <v>1061</v>
          </cell>
        </row>
        <row r="38">
          <cell r="CN38" t="str">
            <v>Accrued Advertising</v>
          </cell>
          <cell r="CS38">
            <v>1027</v>
          </cell>
        </row>
        <row r="39">
          <cell r="CN39" t="str">
            <v>Accrued Utilities</v>
          </cell>
          <cell r="CS39">
            <v>94</v>
          </cell>
        </row>
        <row r="40">
          <cell r="CN40" t="str">
            <v>Accrual of FGL Royalty</v>
          </cell>
          <cell r="CS40">
            <v>0</v>
          </cell>
        </row>
        <row r="41">
          <cell r="CN41" t="str">
            <v>Accrued Public Relation Services</v>
          </cell>
          <cell r="CS41">
            <v>0</v>
          </cell>
        </row>
        <row r="42">
          <cell r="CN42" t="str">
            <v>Accrued Property Tax</v>
          </cell>
          <cell r="CS42">
            <v>0</v>
          </cell>
        </row>
        <row r="43">
          <cell r="CN43" t="str">
            <v>Accrued Royalty Prepayment to Ravisent</v>
          </cell>
          <cell r="CS43">
            <v>0</v>
          </cell>
        </row>
        <row r="44">
          <cell r="CN44" t="str">
            <v>Accrued Salaries</v>
          </cell>
          <cell r="CS44">
            <v>25</v>
          </cell>
        </row>
        <row r="45">
          <cell r="CN45" t="str">
            <v>Accrual of Product / Certification</v>
          </cell>
          <cell r="CS45">
            <v>272</v>
          </cell>
        </row>
        <row r="46">
          <cell r="CN46" t="str">
            <v>Accrued Computer Services &amp; Support</v>
          </cell>
          <cell r="CS46">
            <v>150</v>
          </cell>
        </row>
        <row r="47">
          <cell r="CN47" t="str">
            <v>Accrued Wafer Scrap &amp; Component Prototype</v>
          </cell>
          <cell r="CS47">
            <v>802</v>
          </cell>
        </row>
        <row r="48">
          <cell r="CN48" t="str">
            <v>Accrual of Component Prototype</v>
          </cell>
          <cell r="CS48">
            <v>0</v>
          </cell>
        </row>
        <row r="49">
          <cell r="CN49" t="str">
            <v>Accrued Recruiting Fee</v>
          </cell>
          <cell r="CS49">
            <v>100</v>
          </cell>
        </row>
        <row r="50">
          <cell r="CN50" t="str">
            <v>Accrued General Insurance</v>
          </cell>
          <cell r="CS50">
            <v>0</v>
          </cell>
        </row>
        <row r="51">
          <cell r="CN51" t="str">
            <v>Accrued Maintenance Fees</v>
          </cell>
          <cell r="CS51">
            <v>663</v>
          </cell>
        </row>
        <row r="52">
          <cell r="CN52" t="str">
            <v>Accrued Legal Fees - Corporate Matters</v>
          </cell>
          <cell r="CS52">
            <v>50</v>
          </cell>
        </row>
        <row r="53">
          <cell r="CN53" t="str">
            <v>Accrued 2nd payment for NDS Ltd.</v>
          </cell>
          <cell r="CS53">
            <v>81</v>
          </cell>
        </row>
        <row r="54">
          <cell r="CN54" t="str">
            <v>Accrued Tradeshow</v>
          </cell>
          <cell r="CS54">
            <v>0</v>
          </cell>
        </row>
        <row r="55">
          <cell r="CN55" t="str">
            <v>Accrued Comdex Show</v>
          </cell>
          <cell r="CS55">
            <v>0</v>
          </cell>
        </row>
        <row r="56">
          <cell r="CN56" t="str">
            <v>Tax Service Payable for Group</v>
          </cell>
          <cell r="CS56">
            <v>51</v>
          </cell>
        </row>
        <row r="57">
          <cell r="CN57" t="str">
            <v>Other Miscellaneous</v>
          </cell>
          <cell r="CS57">
            <v>418</v>
          </cell>
        </row>
        <row r="58">
          <cell r="CN58" t="str">
            <v>Total Accrued Liabilities - ATI Canada</v>
          </cell>
          <cell r="CS58">
            <v>29550</v>
          </cell>
        </row>
        <row r="59">
          <cell r="CN59" t="str">
            <v>Add : Subsidiaries' Accrued Expenses :</v>
          </cell>
        </row>
        <row r="60">
          <cell r="CN60" t="str">
            <v>ATI Research</v>
          </cell>
          <cell r="CS60">
            <v>1810</v>
          </cell>
        </row>
        <row r="61">
          <cell r="CN61" t="str">
            <v>ATI Research SV</v>
          </cell>
          <cell r="CS61">
            <v>1893</v>
          </cell>
        </row>
        <row r="62">
          <cell r="CN62" t="str">
            <v>ATI Systems</v>
          </cell>
          <cell r="CS62">
            <v>1723</v>
          </cell>
        </row>
        <row r="63">
          <cell r="CN63" t="str">
            <v>ATI (US)</v>
          </cell>
          <cell r="CS63">
            <v>0</v>
          </cell>
        </row>
        <row r="64">
          <cell r="CN64" t="str">
            <v>ATI Hungary</v>
          </cell>
          <cell r="CS64">
            <v>7</v>
          </cell>
        </row>
        <row r="65">
          <cell r="CN65" t="str">
            <v>ATI Research Gmbh</v>
          </cell>
          <cell r="CS65">
            <v>231</v>
          </cell>
        </row>
        <row r="66">
          <cell r="CN66" t="str">
            <v>ATEL</v>
          </cell>
          <cell r="CS66">
            <v>6327</v>
          </cell>
        </row>
        <row r="67">
          <cell r="CN67" t="str">
            <v>ATI Japan</v>
          </cell>
          <cell r="CS67">
            <v>51</v>
          </cell>
        </row>
        <row r="68">
          <cell r="CN68" t="str">
            <v>ATI GMBH</v>
          </cell>
          <cell r="CS68">
            <v>838</v>
          </cell>
        </row>
        <row r="69">
          <cell r="CN69" t="str">
            <v>ATI (L)</v>
          </cell>
          <cell r="CS69">
            <v>15026</v>
          </cell>
        </row>
        <row r="70">
          <cell r="CN70" t="str">
            <v>ATI Ltd.</v>
          </cell>
          <cell r="CS70">
            <v>194</v>
          </cell>
        </row>
        <row r="71">
          <cell r="CN71" t="str">
            <v>ATI Barbados</v>
          </cell>
          <cell r="CS71">
            <v>145</v>
          </cell>
        </row>
        <row r="72">
          <cell r="CN72" t="str">
            <v>Total Accrued Liabilities</v>
          </cell>
          <cell r="CR72" t="str">
            <v>$</v>
          </cell>
          <cell r="CS72">
            <v>57795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Note 1 - Cash Equiv"/>
      <sheetName val="Note 2 - AR Aging"/>
      <sheetName val="Note 3 - Prepaid"/>
      <sheetName val="Note 4 - Inventory"/>
      <sheetName val="Note 5 - AP aging"/>
      <sheetName val="Note 6 - Accrued Liab"/>
      <sheetName val="Note 13"/>
      <sheetName val="Note 7 - Current account Rec"/>
      <sheetName val="TB"/>
      <sheetName val="AlliantData"/>
      <sheetName val="EBV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 t="str">
            <v>FROM DOWNLOAD FILE</v>
          </cell>
        </row>
        <row r="7">
          <cell r="F7">
            <v>11120000</v>
          </cell>
          <cell r="H7" t="str">
            <v>HSBC CAD account (Downtown)</v>
          </cell>
          <cell r="I7">
            <v>220203.08</v>
          </cell>
        </row>
        <row r="8">
          <cell r="F8">
            <v>11120100</v>
          </cell>
          <cell r="H8" t="str">
            <v>HSBC CAD - AP clear (Downtown)</v>
          </cell>
          <cell r="I8">
            <v>-10392.219999999999</v>
          </cell>
        </row>
        <row r="9">
          <cell r="F9">
            <v>11120200</v>
          </cell>
          <cell r="H9" t="str">
            <v>HSBC CAD - Deposit Clearing (Downtown)</v>
          </cell>
          <cell r="I9">
            <v>0</v>
          </cell>
        </row>
        <row r="10">
          <cell r="F10">
            <v>11205000</v>
          </cell>
          <cell r="H10" t="str">
            <v>HSBC USA - USD account</v>
          </cell>
          <cell r="I10">
            <v>5511.02</v>
          </cell>
        </row>
        <row r="11">
          <cell r="F11">
            <v>11205100</v>
          </cell>
          <cell r="H11" t="str">
            <v>HSBC USA - USD AP clear</v>
          </cell>
          <cell r="I11">
            <v>-95.67</v>
          </cell>
        </row>
        <row r="12">
          <cell r="F12">
            <v>11205200</v>
          </cell>
          <cell r="H12" t="str">
            <v>HSBC USA - USD Deposit Clearing</v>
          </cell>
          <cell r="I12">
            <v>0</v>
          </cell>
        </row>
        <row r="13">
          <cell r="F13">
            <v>11215000</v>
          </cell>
          <cell r="H13" t="str">
            <v>HSBC USD account (Downtown)</v>
          </cell>
          <cell r="I13">
            <v>2880730.03</v>
          </cell>
        </row>
        <row r="14">
          <cell r="F14">
            <v>11215100</v>
          </cell>
          <cell r="H14" t="str">
            <v>HSBC USD - AP clear (Downtown)</v>
          </cell>
          <cell r="I14">
            <v>-996584.5</v>
          </cell>
        </row>
        <row r="15">
          <cell r="F15">
            <v>11215200</v>
          </cell>
          <cell r="H15" t="str">
            <v>HSBC USD - Deposit Clearing (Downtown)</v>
          </cell>
          <cell r="I15">
            <v>-964</v>
          </cell>
        </row>
        <row r="16">
          <cell r="F16">
            <v>11690000</v>
          </cell>
          <cell r="H16" t="str">
            <v>Bank - adjustments</v>
          </cell>
          <cell r="I16">
            <v>-121.23</v>
          </cell>
        </row>
        <row r="17">
          <cell r="F17">
            <v>12000000</v>
          </cell>
          <cell r="H17" t="str">
            <v>Accounts receivable-domestic</v>
          </cell>
          <cell r="I17">
            <v>30634040.719999999</v>
          </cell>
        </row>
        <row r="18">
          <cell r="F18">
            <v>12001000</v>
          </cell>
          <cell r="H18" t="str">
            <v>Accounts receivable-domestic, ONE-time accounts</v>
          </cell>
          <cell r="I18">
            <v>-439.15</v>
          </cell>
        </row>
        <row r="19">
          <cell r="F19">
            <v>12190000</v>
          </cell>
          <cell r="H19" t="str">
            <v>Accounts receivable-GL adjustment</v>
          </cell>
          <cell r="I19">
            <v>-3890028.53</v>
          </cell>
        </row>
        <row r="20">
          <cell r="F20">
            <v>12201000</v>
          </cell>
          <cell r="H20" t="str">
            <v>Allowance for doubtful accounts - specific</v>
          </cell>
          <cell r="I20">
            <v>-88313.279999999999</v>
          </cell>
        </row>
        <row r="21">
          <cell r="F21">
            <v>12600000</v>
          </cell>
          <cell r="H21" t="str">
            <v>Miscellaneous receivables</v>
          </cell>
          <cell r="I21">
            <v>9392.83</v>
          </cell>
        </row>
        <row r="22">
          <cell r="F22">
            <v>12603000</v>
          </cell>
          <cell r="H22" t="str">
            <v>Interest receivable</v>
          </cell>
          <cell r="I22">
            <v>0</v>
          </cell>
        </row>
        <row r="23">
          <cell r="F23">
            <v>12640000</v>
          </cell>
          <cell r="H23" t="str">
            <v>GST receivable</v>
          </cell>
          <cell r="I23">
            <v>0</v>
          </cell>
        </row>
        <row r="24">
          <cell r="F24">
            <v>12640100</v>
          </cell>
          <cell r="H24" t="str">
            <v>GST return</v>
          </cell>
          <cell r="I24">
            <v>1330.35</v>
          </cell>
        </row>
        <row r="25">
          <cell r="F25">
            <v>12643000</v>
          </cell>
          <cell r="H25" t="str">
            <v>HST receivable</v>
          </cell>
          <cell r="I25">
            <v>0</v>
          </cell>
        </row>
        <row r="26">
          <cell r="F26">
            <v>12700000</v>
          </cell>
          <cell r="H26" t="str">
            <v>Prepaid expenses</v>
          </cell>
          <cell r="I26">
            <v>3300</v>
          </cell>
        </row>
        <row r="27">
          <cell r="F27">
            <v>13000000</v>
          </cell>
          <cell r="H27" t="str">
            <v>Interco trade receivables from ATI-Canada</v>
          </cell>
          <cell r="I27">
            <v>5733305.7800000003</v>
          </cell>
        </row>
        <row r="28">
          <cell r="F28">
            <v>13001000</v>
          </cell>
          <cell r="H28" t="str">
            <v>Interco trade receivables from ATI-Systems</v>
          </cell>
          <cell r="I28">
            <v>2004819.83</v>
          </cell>
        </row>
        <row r="29">
          <cell r="F29">
            <v>13003000</v>
          </cell>
          <cell r="H29" t="str">
            <v>Interco trade receivables from ATI (Labuan)</v>
          </cell>
          <cell r="I29">
            <v>514261.01</v>
          </cell>
        </row>
        <row r="30">
          <cell r="F30">
            <v>13004000</v>
          </cell>
          <cell r="H30" t="str">
            <v>Interco trade receivables from ATI-Limited</v>
          </cell>
          <cell r="I30">
            <v>3387612.42</v>
          </cell>
        </row>
        <row r="31">
          <cell r="F31">
            <v>13090000</v>
          </cell>
          <cell r="H31" t="str">
            <v>Intercompany trade receivable fm ATI Can - GL adj</v>
          </cell>
          <cell r="I31">
            <v>737048.7</v>
          </cell>
        </row>
        <row r="32">
          <cell r="F32">
            <v>13090100</v>
          </cell>
          <cell r="H32" t="str">
            <v>Intercompany trade receivable from ATI Sys-GL adj</v>
          </cell>
          <cell r="I32">
            <v>0</v>
          </cell>
        </row>
        <row r="33">
          <cell r="F33">
            <v>13090300</v>
          </cell>
          <cell r="H33" t="str">
            <v>Intercompany trade receivable from ATI Lab-GL adj</v>
          </cell>
          <cell r="I33">
            <v>-870.75</v>
          </cell>
        </row>
        <row r="34">
          <cell r="F34">
            <v>13090400</v>
          </cell>
          <cell r="H34" t="str">
            <v>Intercompany trade receivable from ATI Ltd-GL adj</v>
          </cell>
          <cell r="I34">
            <v>69015.520000000004</v>
          </cell>
        </row>
        <row r="35">
          <cell r="F35">
            <v>13098000</v>
          </cell>
          <cell r="H35" t="str">
            <v>Interco clearing trade receivables/payables</v>
          </cell>
          <cell r="I35">
            <v>0</v>
          </cell>
        </row>
        <row r="36">
          <cell r="F36">
            <v>13200000</v>
          </cell>
          <cell r="H36" t="str">
            <v>IC cur account ATI-Canada</v>
          </cell>
          <cell r="I36">
            <v>14166156.310000001</v>
          </cell>
        </row>
        <row r="37">
          <cell r="F37">
            <v>13203000</v>
          </cell>
          <cell r="H37" t="str">
            <v>IC cur account ATI-Systems</v>
          </cell>
          <cell r="I37">
            <v>-1530679.37</v>
          </cell>
        </row>
        <row r="38">
          <cell r="F38">
            <v>13204000</v>
          </cell>
          <cell r="H38" t="str">
            <v>IC cur account ATI-SRL Barbados</v>
          </cell>
          <cell r="I38">
            <v>-981674.12</v>
          </cell>
        </row>
        <row r="39">
          <cell r="F39">
            <v>13205000</v>
          </cell>
          <cell r="H39" t="str">
            <v>IC cur account ATI-(L)</v>
          </cell>
          <cell r="I39">
            <v>4525</v>
          </cell>
        </row>
        <row r="40">
          <cell r="F40">
            <v>13208000</v>
          </cell>
          <cell r="H40" t="str">
            <v>IC cur account ATI-Limited</v>
          </cell>
          <cell r="I40">
            <v>-877912.94</v>
          </cell>
        </row>
        <row r="41">
          <cell r="F41">
            <v>13215000</v>
          </cell>
          <cell r="H41" t="str">
            <v>IC cur account ATI Res SV</v>
          </cell>
          <cell r="I41">
            <v>36106.639999999999</v>
          </cell>
        </row>
        <row r="42">
          <cell r="F42">
            <v>14000000</v>
          </cell>
          <cell r="H42" t="str">
            <v>Raw materials-components</v>
          </cell>
          <cell r="I42">
            <v>3092246.8</v>
          </cell>
        </row>
        <row r="43">
          <cell r="F43">
            <v>14002000</v>
          </cell>
          <cell r="H43" t="str">
            <v>Inventory - others</v>
          </cell>
          <cell r="I43">
            <v>0</v>
          </cell>
        </row>
        <row r="44">
          <cell r="F44">
            <v>14250000</v>
          </cell>
          <cell r="H44" t="str">
            <v>Inventory in transit</v>
          </cell>
          <cell r="I44">
            <v>0</v>
          </cell>
        </row>
        <row r="45">
          <cell r="F45">
            <v>14280000</v>
          </cell>
          <cell r="H45" t="str">
            <v>Duty/brokerage in inventory</v>
          </cell>
          <cell r="I45">
            <v>473541.28</v>
          </cell>
        </row>
        <row r="46">
          <cell r="F46">
            <v>14400000</v>
          </cell>
          <cell r="H46" t="str">
            <v>Finished goods-boards</v>
          </cell>
          <cell r="I46">
            <v>15980974.43</v>
          </cell>
        </row>
        <row r="47">
          <cell r="F47">
            <v>14401000</v>
          </cell>
          <cell r="H47" t="str">
            <v>Semi-Finished goods-boards</v>
          </cell>
          <cell r="I47">
            <v>13495190.710000001</v>
          </cell>
        </row>
        <row r="48">
          <cell r="F48">
            <v>14600000</v>
          </cell>
          <cell r="H48" t="str">
            <v>Raw material - GL adjustment</v>
          </cell>
          <cell r="I48">
            <v>0</v>
          </cell>
        </row>
        <row r="49">
          <cell r="F49">
            <v>14601000</v>
          </cell>
          <cell r="H49" t="str">
            <v>Finished goods - GL adjustment</v>
          </cell>
          <cell r="I49">
            <v>3714343.94</v>
          </cell>
        </row>
        <row r="50">
          <cell r="F50">
            <v>14605000</v>
          </cell>
          <cell r="H50" t="str">
            <v>Non-inventory</v>
          </cell>
          <cell r="I50">
            <v>-203818.81</v>
          </cell>
        </row>
        <row r="51">
          <cell r="F51">
            <v>14700000</v>
          </cell>
          <cell r="H51" t="str">
            <v>Specific Inventory Reserve</v>
          </cell>
          <cell r="I51">
            <v>-383181.12</v>
          </cell>
        </row>
        <row r="52">
          <cell r="F52">
            <v>14701000</v>
          </cell>
          <cell r="H52" t="str">
            <v>Deferred Valuation Reserve</v>
          </cell>
          <cell r="I52">
            <v>363831.99</v>
          </cell>
        </row>
        <row r="53">
          <cell r="F53">
            <v>14703000</v>
          </cell>
          <cell r="H53" t="str">
            <v>Material burden reserve</v>
          </cell>
          <cell r="I53">
            <v>0</v>
          </cell>
        </row>
        <row r="54">
          <cell r="F54">
            <v>15201000</v>
          </cell>
          <cell r="H54" t="str">
            <v>Future income tax assets - long term</v>
          </cell>
          <cell r="I54">
            <v>0</v>
          </cell>
        </row>
        <row r="55">
          <cell r="F55">
            <v>22000000</v>
          </cell>
          <cell r="H55" t="str">
            <v>Accounts payable-domestic</v>
          </cell>
          <cell r="I55">
            <v>-189085.67</v>
          </cell>
        </row>
        <row r="56">
          <cell r="F56">
            <v>22001000</v>
          </cell>
          <cell r="H56" t="str">
            <v>Accounts payable-domestic-one-time accounts</v>
          </cell>
          <cell r="I56">
            <v>0</v>
          </cell>
        </row>
        <row r="57">
          <cell r="F57">
            <v>22002000</v>
          </cell>
          <cell r="H57" t="str">
            <v>Accounts payable-domestic-adjustments</v>
          </cell>
          <cell r="I57">
            <v>0</v>
          </cell>
        </row>
        <row r="58">
          <cell r="F58">
            <v>22090000</v>
          </cell>
          <cell r="H58" t="str">
            <v>Accounts payable - GL adjustment</v>
          </cell>
          <cell r="I58">
            <v>0</v>
          </cell>
        </row>
        <row r="59">
          <cell r="F59">
            <v>22100000</v>
          </cell>
          <cell r="H59" t="str">
            <v>Accounts payable-foreign</v>
          </cell>
          <cell r="I59">
            <v>0</v>
          </cell>
        </row>
        <row r="60">
          <cell r="F60">
            <v>22101000</v>
          </cell>
          <cell r="H60" t="str">
            <v>Accounts payable-foreign-one-time accounts</v>
          </cell>
          <cell r="I60">
            <v>0</v>
          </cell>
        </row>
        <row r="61">
          <cell r="F61">
            <v>22102000</v>
          </cell>
          <cell r="H61" t="str">
            <v>Accounts payable-foreign-adjustments</v>
          </cell>
          <cell r="I61">
            <v>0</v>
          </cell>
        </row>
        <row r="62">
          <cell r="F62">
            <v>22507000</v>
          </cell>
          <cell r="H62" t="str">
            <v>Texas sales tax payable</v>
          </cell>
          <cell r="I62">
            <v>-2934.27</v>
          </cell>
        </row>
        <row r="63">
          <cell r="F63">
            <v>22507100</v>
          </cell>
          <cell r="H63" t="str">
            <v>Texas sales tax return</v>
          </cell>
          <cell r="I63">
            <v>2308.38</v>
          </cell>
        </row>
        <row r="64">
          <cell r="F64">
            <v>22510000</v>
          </cell>
          <cell r="H64" t="str">
            <v>3rd party commissions payable</v>
          </cell>
          <cell r="I64">
            <v>-30833</v>
          </cell>
        </row>
        <row r="65">
          <cell r="F65">
            <v>22600000</v>
          </cell>
          <cell r="H65" t="str">
            <v>Capital taxes payable</v>
          </cell>
          <cell r="I65">
            <v>19325.080000000002</v>
          </cell>
        </row>
        <row r="66">
          <cell r="F66">
            <v>23000000</v>
          </cell>
          <cell r="H66" t="str">
            <v>Interco trade payables to ATI-Canada</v>
          </cell>
          <cell r="I66">
            <v>-63253441.799999997</v>
          </cell>
        </row>
        <row r="67">
          <cell r="F67">
            <v>23001000</v>
          </cell>
          <cell r="H67" t="str">
            <v>Interco trade payables to ATI-Systems</v>
          </cell>
          <cell r="I67">
            <v>-127514.61</v>
          </cell>
        </row>
        <row r="68">
          <cell r="F68">
            <v>23004000</v>
          </cell>
          <cell r="H68" t="str">
            <v>Interco trade payables to ATI-Limited</v>
          </cell>
          <cell r="I68">
            <v>-1118779.76</v>
          </cell>
        </row>
        <row r="69">
          <cell r="F69">
            <v>23090000</v>
          </cell>
          <cell r="H69" t="str">
            <v>Interco trade payable to ATI Canada-GL adjustment</v>
          </cell>
          <cell r="I69">
            <v>-1755749.12</v>
          </cell>
        </row>
        <row r="70">
          <cell r="F70">
            <v>23090100</v>
          </cell>
          <cell r="H70" t="str">
            <v>Interco trade payable to ATI Systems - GL adjust</v>
          </cell>
          <cell r="I70">
            <v>0</v>
          </cell>
        </row>
        <row r="71">
          <cell r="F71">
            <v>23090400</v>
          </cell>
          <cell r="H71" t="str">
            <v>Interco trade payable to ATI Ltd - GL adjust</v>
          </cell>
          <cell r="I71">
            <v>-561132.07999999996</v>
          </cell>
        </row>
        <row r="72">
          <cell r="F72">
            <v>23600000</v>
          </cell>
          <cell r="H72" t="str">
            <v>Interco loan payable ATI Canada</v>
          </cell>
          <cell r="I72">
            <v>-27971286.399999999</v>
          </cell>
        </row>
        <row r="73">
          <cell r="F73">
            <v>23700000</v>
          </cell>
          <cell r="H73" t="str">
            <v>Interco interest payable ATI Canada</v>
          </cell>
          <cell r="I73">
            <v>-1092278.73</v>
          </cell>
        </row>
        <row r="74">
          <cell r="F74">
            <v>24020000</v>
          </cell>
          <cell r="H74" t="str">
            <v>Co-op dist 2%</v>
          </cell>
          <cell r="I74">
            <v>-1837470.01</v>
          </cell>
        </row>
        <row r="75">
          <cell r="F75">
            <v>24023000</v>
          </cell>
          <cell r="H75" t="str">
            <v>Co-op catalogue 5%</v>
          </cell>
          <cell r="I75">
            <v>0</v>
          </cell>
        </row>
        <row r="76">
          <cell r="F76">
            <v>24031000</v>
          </cell>
          <cell r="H76" t="str">
            <v>MDF - retail</v>
          </cell>
          <cell r="I76">
            <v>-912733.16</v>
          </cell>
        </row>
        <row r="77">
          <cell r="F77">
            <v>24040000</v>
          </cell>
          <cell r="H77" t="str">
            <v>Payable - Price Variance Tier 1 Distributors</v>
          </cell>
          <cell r="I77">
            <v>-2311089.5</v>
          </cell>
        </row>
        <row r="78">
          <cell r="F78">
            <v>24050000</v>
          </cell>
          <cell r="H78" t="str">
            <v>Price protection-dist Desktop</v>
          </cell>
          <cell r="I78">
            <v>-2490302.12</v>
          </cell>
        </row>
        <row r="79">
          <cell r="F79">
            <v>24051000</v>
          </cell>
          <cell r="H79" t="str">
            <v>Price protection-OEM Desktop</v>
          </cell>
          <cell r="I79">
            <v>0</v>
          </cell>
        </row>
        <row r="80">
          <cell r="F80">
            <v>24060000</v>
          </cell>
          <cell r="H80" t="str">
            <v>Reb pay-dist Desktop</v>
          </cell>
          <cell r="I80">
            <v>-1496194.99</v>
          </cell>
        </row>
        <row r="81">
          <cell r="F81">
            <v>24062000</v>
          </cell>
          <cell r="H81" t="str">
            <v>Reb pay-Mail-in</v>
          </cell>
          <cell r="I81">
            <v>-1264166.29</v>
          </cell>
        </row>
        <row r="82">
          <cell r="F82">
            <v>24070000</v>
          </cell>
          <cell r="H82" t="str">
            <v>Reb pay - Regular OEM Desktop</v>
          </cell>
          <cell r="I82">
            <v>0</v>
          </cell>
        </row>
        <row r="83">
          <cell r="F83">
            <v>24070200</v>
          </cell>
          <cell r="H83" t="str">
            <v>Reb pay - SIPP/DIPP OEM Desktop</v>
          </cell>
          <cell r="I83">
            <v>0</v>
          </cell>
        </row>
        <row r="84">
          <cell r="F84">
            <v>24075000</v>
          </cell>
          <cell r="H84" t="str">
            <v>Reb pay - Regular AIB Desktop</v>
          </cell>
          <cell r="I84">
            <v>-223112.92</v>
          </cell>
        </row>
        <row r="85">
          <cell r="F85">
            <v>24097000</v>
          </cell>
          <cell r="H85" t="str">
            <v>Accr liab-AR</v>
          </cell>
          <cell r="I85">
            <v>-299.39999999999998</v>
          </cell>
        </row>
        <row r="86">
          <cell r="F86">
            <v>24130000</v>
          </cell>
          <cell r="H86" t="str">
            <v>Other accr liab</v>
          </cell>
          <cell r="I86">
            <v>-444416.7</v>
          </cell>
        </row>
        <row r="87">
          <cell r="F87">
            <v>24133000</v>
          </cell>
          <cell r="H87" t="str">
            <v>Accrued payable</v>
          </cell>
          <cell r="I87">
            <v>-21667</v>
          </cell>
        </row>
        <row r="88">
          <cell r="F88">
            <v>24271100</v>
          </cell>
          <cell r="H88" t="str">
            <v>Roy pay-control Matchware Med Pro</v>
          </cell>
          <cell r="I88">
            <v>0</v>
          </cell>
        </row>
        <row r="89">
          <cell r="F89">
            <v>24271300</v>
          </cell>
          <cell r="H89" t="str">
            <v>Roy pay-control SP-3 DSP</v>
          </cell>
          <cell r="I89">
            <v>0</v>
          </cell>
        </row>
        <row r="90">
          <cell r="F90">
            <v>24271500</v>
          </cell>
          <cell r="H90" t="str">
            <v>Roy pay-control MIPS 4Kc/4KEc Core</v>
          </cell>
          <cell r="I90">
            <v>0</v>
          </cell>
        </row>
        <row r="91">
          <cell r="F91">
            <v>24271600</v>
          </cell>
          <cell r="H91" t="str">
            <v>Roy pay-control Nordic</v>
          </cell>
          <cell r="I91">
            <v>0</v>
          </cell>
        </row>
        <row r="92">
          <cell r="F92">
            <v>24271700</v>
          </cell>
          <cell r="H92" t="str">
            <v>Roy pay-control Jacobs J1</v>
          </cell>
          <cell r="I92">
            <v>0</v>
          </cell>
        </row>
        <row r="93">
          <cell r="F93">
            <v>24272700</v>
          </cell>
          <cell r="H93" t="str">
            <v>Roy pay-control Cyberlink DVD</v>
          </cell>
          <cell r="I93">
            <v>0</v>
          </cell>
        </row>
        <row r="94">
          <cell r="F94">
            <v>24272900</v>
          </cell>
          <cell r="H94" t="str">
            <v>Roy pay-control Pinnacle</v>
          </cell>
          <cell r="I94">
            <v>0</v>
          </cell>
        </row>
        <row r="95">
          <cell r="F95">
            <v>24273300</v>
          </cell>
          <cell r="H95" t="str">
            <v>Roy Pay - control Elder Scrolls III Morrowind</v>
          </cell>
          <cell r="I95">
            <v>0</v>
          </cell>
        </row>
        <row r="96">
          <cell r="F96">
            <v>24273500</v>
          </cell>
          <cell r="H96" t="str">
            <v>Roy Pay - control Muvee</v>
          </cell>
          <cell r="I96">
            <v>0</v>
          </cell>
        </row>
        <row r="97">
          <cell r="F97">
            <v>24273900</v>
          </cell>
          <cell r="H97" t="str">
            <v>Roy pay - control Sonic Solutions</v>
          </cell>
          <cell r="I97">
            <v>0</v>
          </cell>
        </row>
        <row r="98">
          <cell r="F98">
            <v>24274000</v>
          </cell>
          <cell r="H98" t="str">
            <v>Roy pay - control Valve HL2</v>
          </cell>
          <cell r="I98">
            <v>0</v>
          </cell>
        </row>
        <row r="99">
          <cell r="F99">
            <v>24274600</v>
          </cell>
          <cell r="H99" t="str">
            <v>Roy pay-control Cyberlink MMC DTV decoder Rtl+OEM</v>
          </cell>
          <cell r="I99">
            <v>0</v>
          </cell>
        </row>
        <row r="100">
          <cell r="F100">
            <v>24299000</v>
          </cell>
          <cell r="H100" t="str">
            <v>Roy pay-clearing</v>
          </cell>
          <cell r="I100">
            <v>0</v>
          </cell>
        </row>
        <row r="101">
          <cell r="F101">
            <v>24502000</v>
          </cell>
          <cell r="H101" t="str">
            <v>Provincial taxes payable</v>
          </cell>
          <cell r="I101">
            <v>47387.48</v>
          </cell>
        </row>
        <row r="102">
          <cell r="F102">
            <v>25000000</v>
          </cell>
          <cell r="H102" t="str">
            <v>GR/IR clearing-external procurement</v>
          </cell>
          <cell r="I102">
            <v>-300139.8</v>
          </cell>
        </row>
        <row r="103">
          <cell r="F103">
            <v>25002000</v>
          </cell>
          <cell r="H103" t="str">
            <v>GRIR clearing-interco-GL adjustment</v>
          </cell>
          <cell r="I103">
            <v>0</v>
          </cell>
        </row>
        <row r="104">
          <cell r="F104">
            <v>25050000</v>
          </cell>
          <cell r="H104" t="str">
            <v>GRIR subcontracting service-boards,packaging</v>
          </cell>
          <cell r="I104">
            <v>-365132.65</v>
          </cell>
        </row>
        <row r="105">
          <cell r="F105">
            <v>25100000</v>
          </cell>
          <cell r="H105" t="str">
            <v>GRIR services/consumables</v>
          </cell>
          <cell r="I105">
            <v>-40181.949999999997</v>
          </cell>
        </row>
        <row r="106">
          <cell r="F106">
            <v>28000000</v>
          </cell>
          <cell r="H106" t="str">
            <v>Future income tax liabilities - long term</v>
          </cell>
          <cell r="I106">
            <v>0</v>
          </cell>
        </row>
        <row r="107">
          <cell r="F107">
            <v>32000000</v>
          </cell>
          <cell r="H107" t="str">
            <v>Opening Retained Earnings</v>
          </cell>
          <cell r="I107">
            <v>-194242.82</v>
          </cell>
        </row>
        <row r="108">
          <cell r="F108">
            <v>50002000</v>
          </cell>
          <cell r="H108" t="str">
            <v>Sales other</v>
          </cell>
          <cell r="I108">
            <v>-61483.4</v>
          </cell>
        </row>
        <row r="109">
          <cell r="F109">
            <v>50003000</v>
          </cell>
          <cell r="H109" t="str">
            <v>Sales board</v>
          </cell>
          <cell r="I109">
            <v>-120422302.84</v>
          </cell>
        </row>
        <row r="110">
          <cell r="F110">
            <v>50060000</v>
          </cell>
          <cell r="H110" t="str">
            <v>Upgrade sales</v>
          </cell>
          <cell r="I110">
            <v>-1306467.3500000001</v>
          </cell>
        </row>
        <row r="111">
          <cell r="F111">
            <v>51010000</v>
          </cell>
          <cell r="H111" t="str">
            <v>Sale board - GL adjustment</v>
          </cell>
          <cell r="I111">
            <v>0</v>
          </cell>
        </row>
        <row r="112">
          <cell r="F112">
            <v>51011000</v>
          </cell>
          <cell r="H112" t="str">
            <v>Sale chip - GL adjustment</v>
          </cell>
          <cell r="I112">
            <v>0</v>
          </cell>
        </row>
        <row r="113">
          <cell r="F113">
            <v>51022000</v>
          </cell>
          <cell r="H113" t="str">
            <v>RMA Provision - Distribution North America Board</v>
          </cell>
          <cell r="I113">
            <v>246000</v>
          </cell>
        </row>
        <row r="114">
          <cell r="F114">
            <v>51023000</v>
          </cell>
          <cell r="H114" t="str">
            <v>RMA Provision - OEM Distribution Board</v>
          </cell>
          <cell r="I114">
            <v>-30000</v>
          </cell>
        </row>
        <row r="115">
          <cell r="F115">
            <v>51032000</v>
          </cell>
          <cell r="H115" t="str">
            <v>Price Adjustment - Tier 1 Distributors</v>
          </cell>
          <cell r="I115">
            <v>4062141.8</v>
          </cell>
        </row>
        <row r="116">
          <cell r="F116">
            <v>51071000</v>
          </cell>
          <cell r="H116" t="str">
            <v>Sale discount - DFI</v>
          </cell>
          <cell r="I116">
            <v>1027257.11</v>
          </cell>
        </row>
        <row r="117">
          <cell r="F117">
            <v>51202000</v>
          </cell>
          <cell r="H117" t="str">
            <v>Price Protection - DISTRIBUTION N.A. Board</v>
          </cell>
          <cell r="I117">
            <v>4173552.16</v>
          </cell>
        </row>
        <row r="118">
          <cell r="F118">
            <v>51203000</v>
          </cell>
          <cell r="H118" t="str">
            <v>Price Protection - OEM Distribution Board</v>
          </cell>
          <cell r="I118">
            <v>0</v>
          </cell>
        </row>
        <row r="119">
          <cell r="F119">
            <v>51212000</v>
          </cell>
          <cell r="H119" t="str">
            <v>Sales Rebates - Distribution N.A. Board</v>
          </cell>
          <cell r="I119">
            <v>3805038.43</v>
          </cell>
        </row>
        <row r="120">
          <cell r="F120">
            <v>51213000</v>
          </cell>
          <cell r="H120" t="str">
            <v>Sales Rebates - OEM Distribution Board</v>
          </cell>
          <cell r="I120">
            <v>195111.32</v>
          </cell>
        </row>
        <row r="121">
          <cell r="F121">
            <v>51220000</v>
          </cell>
          <cell r="H121" t="str">
            <v>Mail in Rebates - Distribution N.A. Board</v>
          </cell>
          <cell r="I121">
            <v>3040102.41</v>
          </cell>
        </row>
        <row r="122">
          <cell r="F122">
            <v>52000000</v>
          </cell>
          <cell r="H122" t="str">
            <v>Sales to ATI Canada by SAP auto-posting</v>
          </cell>
          <cell r="I122">
            <v>-11025321.98</v>
          </cell>
        </row>
        <row r="123">
          <cell r="F123">
            <v>52001000</v>
          </cell>
          <cell r="H123" t="str">
            <v>Sales to ATI Systems SAP auto-posting</v>
          </cell>
          <cell r="I123">
            <v>-2032006.48</v>
          </cell>
        </row>
        <row r="124">
          <cell r="F124">
            <v>52004000</v>
          </cell>
          <cell r="H124" t="str">
            <v>Sales to ATI(L) by SAP auto-posting</v>
          </cell>
          <cell r="I124">
            <v>-1652030.37</v>
          </cell>
        </row>
        <row r="125">
          <cell r="F125">
            <v>52090000</v>
          </cell>
          <cell r="H125" t="str">
            <v>Sales to ATI Canada by SAP auto-posting-GL adjust</v>
          </cell>
          <cell r="I125">
            <v>-30064.99</v>
          </cell>
        </row>
        <row r="126">
          <cell r="F126">
            <v>52091000</v>
          </cell>
          <cell r="H126" t="str">
            <v>Sales to ATI Systems by SAP auto-posting-GL adjust</v>
          </cell>
          <cell r="I126">
            <v>-249773.2</v>
          </cell>
        </row>
        <row r="127">
          <cell r="F127">
            <v>52094000</v>
          </cell>
          <cell r="H127" t="str">
            <v>Sales to ATI (L) by SAP auto-posting-GL adjustment</v>
          </cell>
          <cell r="I127">
            <v>-64071.4</v>
          </cell>
        </row>
        <row r="128">
          <cell r="F128">
            <v>52100000</v>
          </cell>
          <cell r="H128" t="str">
            <v>Sales to ATI Canada by Plant to Plant Transfer</v>
          </cell>
          <cell r="I128">
            <v>-7547905.2300000004</v>
          </cell>
        </row>
        <row r="129">
          <cell r="F129">
            <v>52105000</v>
          </cell>
          <cell r="H129" t="str">
            <v>Sales to ATI LTD by Plant to Plant Transfer</v>
          </cell>
          <cell r="I129">
            <v>-3165009.13</v>
          </cell>
        </row>
        <row r="130">
          <cell r="F130">
            <v>52200000</v>
          </cell>
          <cell r="H130" t="str">
            <v>Other interco sales</v>
          </cell>
          <cell r="I130">
            <v>0</v>
          </cell>
        </row>
        <row r="131">
          <cell r="F131">
            <v>54200000</v>
          </cell>
          <cell r="H131" t="str">
            <v>Interest income</v>
          </cell>
          <cell r="I131">
            <v>-85178.08</v>
          </cell>
        </row>
        <row r="132">
          <cell r="F132">
            <v>61000000</v>
          </cell>
          <cell r="H132" t="str">
            <v>Standard cost of sales - external sales</v>
          </cell>
          <cell r="I132">
            <v>111740341.86</v>
          </cell>
        </row>
        <row r="133">
          <cell r="F133">
            <v>61000100</v>
          </cell>
          <cell r="H133" t="str">
            <v>Standard cost of sales - external sales - GL adj</v>
          </cell>
          <cell r="I133">
            <v>-15524909.689999999</v>
          </cell>
        </row>
        <row r="134">
          <cell r="F134">
            <v>61000200</v>
          </cell>
          <cell r="H134" t="str">
            <v>Standard cost of sales-ATI Can by SAP auto-posting</v>
          </cell>
          <cell r="I134">
            <v>11055442.4</v>
          </cell>
        </row>
        <row r="135">
          <cell r="F135">
            <v>61000210</v>
          </cell>
          <cell r="H135" t="str">
            <v>Stand cost of sales-ATI Can by Plant to Plant tran</v>
          </cell>
          <cell r="I135">
            <v>7546845.9800000004</v>
          </cell>
        </row>
        <row r="136">
          <cell r="F136">
            <v>61000300</v>
          </cell>
          <cell r="H136" t="str">
            <v>Standard cost of sales-ATI Sys by SAP auto-posting</v>
          </cell>
          <cell r="I136">
            <v>1995583.25</v>
          </cell>
        </row>
        <row r="137">
          <cell r="F137">
            <v>61000600</v>
          </cell>
          <cell r="H137" t="str">
            <v>Standard cost of sales-ATI (L) by SAP auto-posting</v>
          </cell>
          <cell r="I137">
            <v>1738974.92</v>
          </cell>
        </row>
        <row r="138">
          <cell r="F138">
            <v>61000700</v>
          </cell>
          <cell r="H138" t="str">
            <v>Standard cost of sales-ATI Ltd by SAP auto-posting</v>
          </cell>
          <cell r="I138">
            <v>0</v>
          </cell>
        </row>
        <row r="139">
          <cell r="F139">
            <v>61000710</v>
          </cell>
          <cell r="H139" t="str">
            <v>Standard cost of sales-ATILtd by PlanttoPlant tran</v>
          </cell>
          <cell r="I139">
            <v>3165009.13</v>
          </cell>
        </row>
        <row r="140">
          <cell r="F140">
            <v>61000900</v>
          </cell>
          <cell r="H140" t="str">
            <v>Other interco cost</v>
          </cell>
          <cell r="I140">
            <v>3175.81</v>
          </cell>
        </row>
        <row r="141">
          <cell r="F141">
            <v>61001000</v>
          </cell>
          <cell r="H141" t="str">
            <v>COS-others</v>
          </cell>
          <cell r="I141">
            <v>-285505.40000000002</v>
          </cell>
        </row>
        <row r="142">
          <cell r="F142">
            <v>61002000</v>
          </cell>
          <cell r="H142" t="str">
            <v>COS-material burden</v>
          </cell>
          <cell r="I142">
            <v>0</v>
          </cell>
        </row>
        <row r="143">
          <cell r="F143">
            <v>61003000</v>
          </cell>
          <cell r="H143" t="str">
            <v>COS-royalty</v>
          </cell>
          <cell r="I143">
            <v>662769.47</v>
          </cell>
        </row>
        <row r="144">
          <cell r="F144">
            <v>61004000</v>
          </cell>
          <cell r="H144" t="str">
            <v>Valuation adjustment</v>
          </cell>
          <cell r="I144">
            <v>4613812.5</v>
          </cell>
        </row>
        <row r="145">
          <cell r="F145">
            <v>61005000</v>
          </cell>
          <cell r="H145" t="str">
            <v>ASIC Production variance</v>
          </cell>
          <cell r="I145">
            <v>0</v>
          </cell>
        </row>
        <row r="146">
          <cell r="F146">
            <v>61006000</v>
          </cell>
          <cell r="H146" t="str">
            <v>Purchase Price Variance</v>
          </cell>
          <cell r="I146">
            <v>-624567.04000000004</v>
          </cell>
        </row>
        <row r="147">
          <cell r="F147">
            <v>61007000</v>
          </cell>
          <cell r="H147" t="str">
            <v>Reserve expense</v>
          </cell>
          <cell r="I147">
            <v>285107.94</v>
          </cell>
        </row>
        <row r="148">
          <cell r="F148">
            <v>61008000</v>
          </cell>
          <cell r="H148" t="str">
            <v>Component Sales and Costs</v>
          </cell>
          <cell r="I148">
            <v>44758.47</v>
          </cell>
        </row>
        <row r="149">
          <cell r="F149">
            <v>62200000</v>
          </cell>
          <cell r="H149" t="str">
            <v>Subcon Output - Board</v>
          </cell>
          <cell r="I149">
            <v>0</v>
          </cell>
        </row>
        <row r="150">
          <cell r="F150">
            <v>63000000</v>
          </cell>
          <cell r="H150" t="str">
            <v>Inventory adjustment</v>
          </cell>
          <cell r="I150">
            <v>0</v>
          </cell>
        </row>
        <row r="151">
          <cell r="F151">
            <v>64000001</v>
          </cell>
          <cell r="H151" t="str">
            <v>Customers' Rework Charges</v>
          </cell>
          <cell r="I151">
            <v>13270.6</v>
          </cell>
        </row>
        <row r="152">
          <cell r="F152">
            <v>65000000</v>
          </cell>
          <cell r="H152" t="str">
            <v>Raw Material Consumption (For Production Order)</v>
          </cell>
          <cell r="I152">
            <v>0</v>
          </cell>
        </row>
        <row r="153">
          <cell r="F153">
            <v>65000050</v>
          </cell>
          <cell r="H153" t="str">
            <v>Material Consumption (Subcontracting PO)</v>
          </cell>
          <cell r="I153">
            <v>0</v>
          </cell>
        </row>
        <row r="154">
          <cell r="F154">
            <v>65000100</v>
          </cell>
          <cell r="H154" t="str">
            <v>Semi-Material Consumption (For Production Order)</v>
          </cell>
          <cell r="I154">
            <v>0</v>
          </cell>
        </row>
        <row r="155">
          <cell r="F155">
            <v>65000200</v>
          </cell>
          <cell r="H155" t="str">
            <v>Finished Goods Consumption (For Production Order)</v>
          </cell>
          <cell r="I155">
            <v>0</v>
          </cell>
        </row>
        <row r="156">
          <cell r="F156">
            <v>65001000</v>
          </cell>
          <cell r="H156" t="str">
            <v>Production Output</v>
          </cell>
          <cell r="I156">
            <v>0</v>
          </cell>
        </row>
        <row r="157">
          <cell r="F157">
            <v>65003000</v>
          </cell>
          <cell r="H157" t="str">
            <v>Production Price Difference</v>
          </cell>
          <cell r="I157">
            <v>-2784139.84</v>
          </cell>
        </row>
        <row r="158">
          <cell r="F158">
            <v>70026000</v>
          </cell>
          <cell r="H158" t="str">
            <v>Thrid party commission</v>
          </cell>
          <cell r="I158">
            <v>621386.77</v>
          </cell>
        </row>
        <row r="159">
          <cell r="F159">
            <v>70100000</v>
          </cell>
          <cell r="H159" t="str">
            <v>Travel/hotel/auto</v>
          </cell>
          <cell r="I159">
            <v>500</v>
          </cell>
        </row>
        <row r="160">
          <cell r="F160">
            <v>70140000</v>
          </cell>
          <cell r="H160" t="str">
            <v>Air ticket</v>
          </cell>
          <cell r="I160">
            <v>4043.73</v>
          </cell>
        </row>
        <row r="161">
          <cell r="F161">
            <v>70160000</v>
          </cell>
          <cell r="H161" t="str">
            <v>Meals &amp; entertainment</v>
          </cell>
          <cell r="I161">
            <v>44.81</v>
          </cell>
        </row>
        <row r="162">
          <cell r="F162">
            <v>70303000</v>
          </cell>
          <cell r="H162" t="str">
            <v>Training &amp; seminars</v>
          </cell>
          <cell r="I162">
            <v>1952.31</v>
          </cell>
        </row>
        <row r="163">
          <cell r="F163">
            <v>70400000</v>
          </cell>
          <cell r="H163" t="str">
            <v>Courier</v>
          </cell>
          <cell r="I163">
            <v>22.12</v>
          </cell>
        </row>
        <row r="164">
          <cell r="F164">
            <v>70620000</v>
          </cell>
          <cell r="H164" t="str">
            <v>Software expenses</v>
          </cell>
          <cell r="I164">
            <v>0</v>
          </cell>
        </row>
        <row r="165">
          <cell r="F165">
            <v>70700000</v>
          </cell>
          <cell r="H165" t="str">
            <v>Office supplies &amp; stationary</v>
          </cell>
          <cell r="I165">
            <v>1318.11</v>
          </cell>
        </row>
        <row r="166">
          <cell r="F166">
            <v>70800000</v>
          </cell>
          <cell r="H166" t="str">
            <v>Sample &amp; evaluation</v>
          </cell>
          <cell r="I166">
            <v>600</v>
          </cell>
        </row>
        <row r="167">
          <cell r="F167">
            <v>70902000</v>
          </cell>
          <cell r="H167" t="str">
            <v>Marine insurance</v>
          </cell>
          <cell r="I167">
            <v>48431.99</v>
          </cell>
        </row>
        <row r="168">
          <cell r="F168">
            <v>70905000</v>
          </cell>
          <cell r="H168" t="str">
            <v>EDC insurance</v>
          </cell>
          <cell r="I168">
            <v>112018.17</v>
          </cell>
        </row>
        <row r="169">
          <cell r="F169">
            <v>70909000</v>
          </cell>
          <cell r="H169" t="str">
            <v>Ins claim deductible</v>
          </cell>
          <cell r="I169">
            <v>75</v>
          </cell>
        </row>
        <row r="170">
          <cell r="F170">
            <v>71005000</v>
          </cell>
          <cell r="H170" t="str">
            <v>Sundry</v>
          </cell>
          <cell r="I170">
            <v>250.49</v>
          </cell>
        </row>
        <row r="171">
          <cell r="F171">
            <v>71200000</v>
          </cell>
          <cell r="H171" t="str">
            <v>Exp from ATI Canada</v>
          </cell>
          <cell r="I171">
            <v>11000000</v>
          </cell>
        </row>
        <row r="172">
          <cell r="F172">
            <v>71203000</v>
          </cell>
          <cell r="H172" t="str">
            <v>Exp from ATI Systems</v>
          </cell>
          <cell r="I172">
            <v>1933135</v>
          </cell>
        </row>
        <row r="173">
          <cell r="F173">
            <v>71300000</v>
          </cell>
          <cell r="H173" t="str">
            <v>Interest Exp from ATI Canada</v>
          </cell>
          <cell r="I173">
            <v>1077811.53</v>
          </cell>
        </row>
        <row r="174">
          <cell r="F174">
            <v>72040000</v>
          </cell>
          <cell r="H174" t="str">
            <v>Bank charge</v>
          </cell>
          <cell r="I174">
            <v>3861.53</v>
          </cell>
        </row>
        <row r="175">
          <cell r="F175">
            <v>72040100</v>
          </cell>
          <cell r="H175" t="str">
            <v>Customer Underpayments</v>
          </cell>
          <cell r="I175">
            <v>334.86</v>
          </cell>
        </row>
        <row r="176">
          <cell r="F176">
            <v>72042000</v>
          </cell>
          <cell r="H176" t="str">
            <v>Capital tax</v>
          </cell>
          <cell r="I176">
            <v>0</v>
          </cell>
        </row>
        <row r="177">
          <cell r="F177">
            <v>72051000</v>
          </cell>
          <cell r="H177" t="str">
            <v>Penalties</v>
          </cell>
          <cell r="I177">
            <v>95.67</v>
          </cell>
        </row>
        <row r="178">
          <cell r="F178">
            <v>72110000</v>
          </cell>
          <cell r="H178" t="str">
            <v>VAT (value add tax)</v>
          </cell>
          <cell r="I178">
            <v>1191.8</v>
          </cell>
        </row>
        <row r="179">
          <cell r="F179">
            <v>74033000</v>
          </cell>
          <cell r="H179" t="str">
            <v>PR - mag re-prints</v>
          </cell>
          <cell r="I179">
            <v>1733.59</v>
          </cell>
        </row>
        <row r="180">
          <cell r="F180">
            <v>74080000</v>
          </cell>
          <cell r="H180" t="str">
            <v>Co-Marketing initiatives - OEM Co-mktg</v>
          </cell>
          <cell r="I180">
            <v>0</v>
          </cell>
        </row>
      </sheetData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02.11"/>
      <sheetName val="TB"/>
      <sheetName val="TEST Detail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(SAP)"/>
      <sheetName val="FundsInitiatives"/>
      <sheetName val="Fund Bdgts"/>
      <sheetName val="1008691"/>
      <sheetName val="1008499"/>
      <sheetName val="1008468"/>
      <sheetName val="1008448"/>
      <sheetName val="1008428"/>
      <sheetName val="1008178"/>
      <sheetName val="1008305"/>
      <sheetName val="1008630"/>
      <sheetName val="1008492"/>
      <sheetName val="FUND10"/>
      <sheetName val="FUND11"/>
      <sheetName val="FUND12"/>
      <sheetName val="FUND13"/>
      <sheetName val="FUND14"/>
      <sheetName val="FUND15"/>
      <sheetName val="FUND16"/>
      <sheetName val="FM05 Pivot"/>
      <sheetName val="FM05 Report"/>
      <sheetName val="Instructions"/>
      <sheetName val="Drop Down"/>
      <sheetName val="Youngblood_Budget Breakout"/>
      <sheetName val="Stachura_Budget Breakout"/>
      <sheetName val="Fenwick_Budget Breakout"/>
      <sheetName val="Canare_Budget Breakout"/>
      <sheetName val="Canare_Staff"/>
      <sheetName val="KSB1_8428_Jul_Aug"/>
      <sheetName val="Persaud_Budget Breakout"/>
      <sheetName val="McFarland_Budget Breakout"/>
      <sheetName val="Winiewicz"/>
      <sheetName val="Public Sector"/>
      <sheetName val="Stickers"/>
    </sheetNames>
    <sheetDataSet>
      <sheetData sheetId="0"/>
      <sheetData sheetId="1"/>
      <sheetData sheetId="2">
        <row r="34">
          <cell r="A34" t="str">
            <v>Budget Transfer</v>
          </cell>
        </row>
        <row r="35">
          <cell r="A35" t="str">
            <v>Not Transferred</v>
          </cell>
        </row>
        <row r="36">
          <cell r="A36" t="str">
            <v>Other</v>
          </cell>
        </row>
        <row r="37">
          <cell r="A37" t="str">
            <v>Transferred</v>
          </cell>
        </row>
        <row r="38">
          <cell r="A38" t="str">
            <v>Reclass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Summary Report"/>
      <sheetName val="Input-Analysis"/>
      <sheetName val="Actual"/>
      <sheetName val="Input - 7000"/>
      <sheetName val="Input - 7010"/>
      <sheetName val="Input - 7020"/>
      <sheetName val="Input - 7030"/>
      <sheetName val="Plan"/>
      <sheetName val="List"/>
      <sheetName val="AlliantData"/>
      <sheetName val="Drop down"/>
      <sheetName val="BudConfer"/>
      <sheetName val="ToolCapacity(50G)"/>
      <sheetName val="Product Data"/>
    </sheetNames>
    <sheetDataSet>
      <sheetData sheetId="0">
        <row r="4">
          <cell r="I4" t="str">
            <v>Flash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 t="str">
            <v>Flash</v>
          </cell>
          <cell r="J4" t="str">
            <v>Flash Submission</v>
          </cell>
        </row>
        <row r="5">
          <cell r="I5" t="str">
            <v>Final</v>
          </cell>
          <cell r="J5" t="str">
            <v>Final Submission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 "/>
      <sheetName val="Q3 (V2) "/>
      <sheetName val="Q4"/>
      <sheetName val="List"/>
    </sheetNames>
    <sheetDataSet>
      <sheetData sheetId="0" refreshError="1"/>
      <sheetData sheetId="1" refreshError="1"/>
      <sheetData sheetId="2" refreshError="1">
        <row r="87">
          <cell r="A87" t="str">
            <v>Sales analysis by product</v>
          </cell>
        </row>
        <row r="88">
          <cell r="E88" t="str">
            <v>Q2</v>
          </cell>
          <cell r="I88" t="str">
            <v>Q2</v>
          </cell>
          <cell r="R88" t="str">
            <v>Q2</v>
          </cell>
        </row>
        <row r="89">
          <cell r="E89" t="str">
            <v>Actual</v>
          </cell>
          <cell r="I89" t="str">
            <v>Plan</v>
          </cell>
          <cell r="R89" t="str">
            <v>Plan</v>
          </cell>
        </row>
        <row r="90">
          <cell r="E90" t="str">
            <v>(000's)</v>
          </cell>
          <cell r="F90" t="str">
            <v>Unit</v>
          </cell>
          <cell r="I90" t="str">
            <v>(000's)</v>
          </cell>
          <cell r="J90" t="str">
            <v>Unit</v>
          </cell>
          <cell r="R90" t="str">
            <v>(000's)</v>
          </cell>
          <cell r="S90" t="str">
            <v>Unit</v>
          </cell>
        </row>
        <row r="91">
          <cell r="D91" t="str">
            <v>Qty</v>
          </cell>
          <cell r="E91" t="str">
            <v>$</v>
          </cell>
          <cell r="F91" t="str">
            <v>$ ASP</v>
          </cell>
          <cell r="H91" t="str">
            <v>Qty</v>
          </cell>
          <cell r="I91" t="str">
            <v>$</v>
          </cell>
          <cell r="J91" t="str">
            <v>$ ASP</v>
          </cell>
          <cell r="Q91" t="str">
            <v>Qty</v>
          </cell>
          <cell r="R91" t="str">
            <v>$</v>
          </cell>
          <cell r="S91" t="str">
            <v>$ ASP</v>
          </cell>
        </row>
        <row r="93">
          <cell r="A93" t="str">
            <v>Boards</v>
          </cell>
        </row>
        <row r="94">
          <cell r="B94" t="str">
            <v>VT-based</v>
          </cell>
          <cell r="D94">
            <v>0</v>
          </cell>
          <cell r="E94">
            <v>0</v>
          </cell>
          <cell r="F94" t="str">
            <v>N/A</v>
          </cell>
          <cell r="H94">
            <v>0</v>
          </cell>
          <cell r="I94">
            <v>0</v>
          </cell>
          <cell r="J94" t="str">
            <v>N/A</v>
          </cell>
          <cell r="Q94">
            <v>0</v>
          </cell>
          <cell r="R94">
            <v>0</v>
          </cell>
          <cell r="S94" t="str">
            <v>N/A</v>
          </cell>
        </row>
        <row r="95">
          <cell r="B95" t="str">
            <v>GT-based</v>
          </cell>
          <cell r="D95">
            <v>0</v>
          </cell>
          <cell r="E95">
            <v>0</v>
          </cell>
          <cell r="F95" t="str">
            <v>N/A</v>
          </cell>
          <cell r="H95">
            <v>0</v>
          </cell>
          <cell r="I95">
            <v>0</v>
          </cell>
          <cell r="J95" t="str">
            <v>N/A</v>
          </cell>
          <cell r="Q95">
            <v>0</v>
          </cell>
          <cell r="R95">
            <v>0</v>
          </cell>
          <cell r="S95" t="str">
            <v>N/A</v>
          </cell>
        </row>
        <row r="96">
          <cell r="B96" t="str">
            <v>Rage Pro/XL</v>
          </cell>
          <cell r="D96">
            <v>794617</v>
          </cell>
          <cell r="E96">
            <v>29271</v>
          </cell>
          <cell r="F96">
            <v>36.840000000000003</v>
          </cell>
          <cell r="H96">
            <v>1675000</v>
          </cell>
          <cell r="I96">
            <v>62621</v>
          </cell>
          <cell r="J96">
            <v>37.380000000000003</v>
          </cell>
          <cell r="Q96">
            <v>1675000</v>
          </cell>
          <cell r="R96">
            <v>62621</v>
          </cell>
          <cell r="S96">
            <v>37.380000000000003</v>
          </cell>
        </row>
        <row r="97">
          <cell r="B97" t="str">
            <v>Rage IIC</v>
          </cell>
          <cell r="D97">
            <v>368404</v>
          </cell>
          <cell r="E97">
            <v>9595</v>
          </cell>
          <cell r="F97">
            <v>26.04</v>
          </cell>
          <cell r="H97">
            <v>771000</v>
          </cell>
          <cell r="I97">
            <v>22882</v>
          </cell>
          <cell r="J97">
            <v>29.69</v>
          </cell>
          <cell r="Q97">
            <v>771000</v>
          </cell>
          <cell r="R97">
            <v>22882</v>
          </cell>
          <cell r="S97">
            <v>29.69</v>
          </cell>
        </row>
        <row r="98">
          <cell r="B98" t="str">
            <v xml:space="preserve">Rage LT Pro </v>
          </cell>
          <cell r="D98">
            <v>15230</v>
          </cell>
          <cell r="E98">
            <v>915</v>
          </cell>
          <cell r="F98">
            <v>60.08</v>
          </cell>
          <cell r="H98">
            <v>15000</v>
          </cell>
          <cell r="I98">
            <v>1107</v>
          </cell>
          <cell r="J98">
            <v>73.8</v>
          </cell>
          <cell r="Q98">
            <v>15000</v>
          </cell>
          <cell r="R98">
            <v>1107</v>
          </cell>
          <cell r="S98">
            <v>73.8</v>
          </cell>
        </row>
        <row r="99">
          <cell r="B99" t="str">
            <v>Rage 128</v>
          </cell>
          <cell r="D99">
            <v>947830</v>
          </cell>
          <cell r="E99">
            <v>68706</v>
          </cell>
          <cell r="F99">
            <v>72.489999999999995</v>
          </cell>
          <cell r="H99">
            <v>1508000</v>
          </cell>
          <cell r="I99">
            <v>117126</v>
          </cell>
          <cell r="J99">
            <v>77.67</v>
          </cell>
          <cell r="Q99">
            <v>1508000</v>
          </cell>
          <cell r="R99">
            <v>117126</v>
          </cell>
          <cell r="S99">
            <v>77.67</v>
          </cell>
        </row>
        <row r="100">
          <cell r="B100" t="str">
            <v>Rage 128 Pro</v>
          </cell>
          <cell r="D100">
            <v>741511</v>
          </cell>
          <cell r="E100">
            <v>52775</v>
          </cell>
          <cell r="F100">
            <v>71.17</v>
          </cell>
          <cell r="H100">
            <v>795000</v>
          </cell>
          <cell r="I100">
            <v>70177</v>
          </cell>
          <cell r="J100">
            <v>88.27</v>
          </cell>
          <cell r="Q100">
            <v>795000</v>
          </cell>
          <cell r="R100">
            <v>70177</v>
          </cell>
          <cell r="S100">
            <v>88.27</v>
          </cell>
        </row>
        <row r="101">
          <cell r="B101" t="str">
            <v>TV Tuner</v>
          </cell>
          <cell r="D101">
            <v>37552</v>
          </cell>
          <cell r="E101">
            <v>1562</v>
          </cell>
          <cell r="F101">
            <v>41.6</v>
          </cell>
          <cell r="H101">
            <v>16000</v>
          </cell>
          <cell r="I101">
            <v>1012</v>
          </cell>
          <cell r="J101">
            <v>63.25</v>
          </cell>
          <cell r="Q101">
            <v>16000</v>
          </cell>
          <cell r="R101">
            <v>1012</v>
          </cell>
          <cell r="S101">
            <v>63.25</v>
          </cell>
        </row>
        <row r="102">
          <cell r="B102" t="str">
            <v>ATI - DVD</v>
          </cell>
          <cell r="D102">
            <v>437</v>
          </cell>
          <cell r="E102">
            <v>29</v>
          </cell>
          <cell r="F102">
            <v>66.36</v>
          </cell>
          <cell r="H102">
            <v>0</v>
          </cell>
          <cell r="I102">
            <v>0</v>
          </cell>
          <cell r="J102" t="str">
            <v>N/A</v>
          </cell>
          <cell r="Q102">
            <v>0</v>
          </cell>
          <cell r="R102">
            <v>0</v>
          </cell>
          <cell r="S102" t="str">
            <v>N/A</v>
          </cell>
        </row>
        <row r="103">
          <cell r="B103" t="str">
            <v>Aurora</v>
          </cell>
          <cell r="D103">
            <v>0</v>
          </cell>
          <cell r="E103">
            <v>0</v>
          </cell>
          <cell r="F103">
            <v>0</v>
          </cell>
          <cell r="H103">
            <v>42000</v>
          </cell>
          <cell r="I103">
            <v>9553</v>
          </cell>
          <cell r="J103">
            <v>227.45</v>
          </cell>
          <cell r="Q103">
            <v>42000</v>
          </cell>
          <cell r="R103">
            <v>9553</v>
          </cell>
          <cell r="S103">
            <v>227.45</v>
          </cell>
        </row>
        <row r="104">
          <cell r="B104" t="str">
            <v>Others - Memory Kit/Module</v>
          </cell>
          <cell r="D104">
            <v>11210</v>
          </cell>
          <cell r="E104">
            <v>411</v>
          </cell>
          <cell r="F104">
            <v>36.659999999999997</v>
          </cell>
          <cell r="H104">
            <v>0</v>
          </cell>
          <cell r="I104">
            <v>0</v>
          </cell>
          <cell r="J104" t="str">
            <v>N/A</v>
          </cell>
          <cell r="Q104">
            <v>0</v>
          </cell>
          <cell r="R104">
            <v>0</v>
          </cell>
          <cell r="S104" t="str">
            <v>N/A</v>
          </cell>
        </row>
        <row r="105">
          <cell r="A105" t="str">
            <v>Total Boards</v>
          </cell>
          <cell r="D105">
            <v>2916791</v>
          </cell>
          <cell r="E105">
            <v>163264</v>
          </cell>
          <cell r="F105">
            <v>55.97</v>
          </cell>
          <cell r="H105">
            <v>4822000</v>
          </cell>
          <cell r="I105">
            <v>284478</v>
          </cell>
          <cell r="J105">
            <v>59</v>
          </cell>
          <cell r="Q105">
            <v>4822000</v>
          </cell>
          <cell r="R105">
            <v>284478</v>
          </cell>
          <cell r="S105">
            <v>59</v>
          </cell>
        </row>
        <row r="107">
          <cell r="A107" t="str">
            <v>Components</v>
          </cell>
        </row>
        <row r="108">
          <cell r="B108" t="str">
            <v>VT</v>
          </cell>
          <cell r="D108">
            <v>0</v>
          </cell>
          <cell r="E108">
            <v>0</v>
          </cell>
          <cell r="F108" t="str">
            <v>N/A</v>
          </cell>
          <cell r="H108">
            <v>0</v>
          </cell>
          <cell r="I108">
            <v>0</v>
          </cell>
          <cell r="J108" t="str">
            <v>N/A</v>
          </cell>
          <cell r="Q108">
            <v>0</v>
          </cell>
          <cell r="R108">
            <v>0</v>
          </cell>
          <cell r="S108" t="str">
            <v>N/A</v>
          </cell>
        </row>
        <row r="109">
          <cell r="B109" t="str">
            <v>GT</v>
          </cell>
          <cell r="D109">
            <v>0</v>
          </cell>
          <cell r="E109">
            <v>0</v>
          </cell>
          <cell r="F109" t="str">
            <v>N/A</v>
          </cell>
          <cell r="H109">
            <v>0</v>
          </cell>
          <cell r="I109">
            <v>0</v>
          </cell>
          <cell r="J109" t="str">
            <v>N/A</v>
          </cell>
          <cell r="Q109">
            <v>0</v>
          </cell>
          <cell r="R109">
            <v>0</v>
          </cell>
          <cell r="S109" t="str">
            <v>N/A</v>
          </cell>
        </row>
        <row r="110">
          <cell r="B110" t="str">
            <v>Rage Pro</v>
          </cell>
          <cell r="D110">
            <v>701305</v>
          </cell>
          <cell r="E110">
            <v>8691</v>
          </cell>
          <cell r="F110">
            <v>12.39</v>
          </cell>
          <cell r="H110">
            <v>1938000</v>
          </cell>
          <cell r="I110">
            <v>20354</v>
          </cell>
          <cell r="J110">
            <v>10.5</v>
          </cell>
          <cell r="Q110">
            <v>1938000</v>
          </cell>
          <cell r="R110">
            <v>20354</v>
          </cell>
          <cell r="S110">
            <v>10.5</v>
          </cell>
        </row>
        <row r="111">
          <cell r="B111" t="str">
            <v>Rage IIC</v>
          </cell>
          <cell r="D111">
            <v>651744</v>
          </cell>
          <cell r="E111">
            <v>4894</v>
          </cell>
          <cell r="F111">
            <v>7.51</v>
          </cell>
          <cell r="H111">
            <v>582000</v>
          </cell>
          <cell r="I111">
            <v>4216</v>
          </cell>
          <cell r="J111">
            <v>7.25</v>
          </cell>
          <cell r="Q111">
            <v>582000</v>
          </cell>
          <cell r="R111">
            <v>4216</v>
          </cell>
          <cell r="S111">
            <v>7.25</v>
          </cell>
        </row>
        <row r="112">
          <cell r="B112" t="str">
            <v>Rage LT</v>
          </cell>
          <cell r="D112">
            <v>571312</v>
          </cell>
          <cell r="E112">
            <v>8526</v>
          </cell>
          <cell r="F112">
            <v>14.92</v>
          </cell>
          <cell r="H112">
            <v>485000</v>
          </cell>
          <cell r="I112">
            <v>7512</v>
          </cell>
          <cell r="J112">
            <v>15.5</v>
          </cell>
          <cell r="Q112">
            <v>485000</v>
          </cell>
          <cell r="R112">
            <v>7512</v>
          </cell>
          <cell r="S112">
            <v>15.5</v>
          </cell>
        </row>
        <row r="113">
          <cell r="B113" t="str">
            <v>Rage 128</v>
          </cell>
          <cell r="D113">
            <v>553634</v>
          </cell>
          <cell r="E113">
            <v>7242</v>
          </cell>
          <cell r="F113">
            <v>13.08</v>
          </cell>
          <cell r="H113">
            <v>974000</v>
          </cell>
          <cell r="I113">
            <v>13159</v>
          </cell>
          <cell r="J113">
            <v>13.51</v>
          </cell>
          <cell r="Q113">
            <v>974000</v>
          </cell>
          <cell r="R113">
            <v>13159</v>
          </cell>
          <cell r="S113">
            <v>13.51</v>
          </cell>
        </row>
        <row r="114">
          <cell r="B114" t="str">
            <v>Rage 128 Pro</v>
          </cell>
          <cell r="D114">
            <v>168490</v>
          </cell>
          <cell r="E114">
            <v>2661</v>
          </cell>
          <cell r="F114">
            <v>15.79</v>
          </cell>
          <cell r="H114">
            <v>58000</v>
          </cell>
          <cell r="I114">
            <v>960</v>
          </cell>
          <cell r="J114">
            <v>16.55</v>
          </cell>
          <cell r="Q114">
            <v>58000</v>
          </cell>
          <cell r="R114">
            <v>960</v>
          </cell>
          <cell r="S114">
            <v>16.55</v>
          </cell>
        </row>
        <row r="115">
          <cell r="B115" t="str">
            <v>Impact TV</v>
          </cell>
          <cell r="D115">
            <v>0</v>
          </cell>
          <cell r="E115">
            <v>0</v>
          </cell>
          <cell r="F115" t="str">
            <v>N/A</v>
          </cell>
          <cell r="J115" t="str">
            <v>N/A</v>
          </cell>
          <cell r="S115" t="str">
            <v>N/A</v>
          </cell>
        </row>
        <row r="116">
          <cell r="B116" t="str">
            <v>Rage XL/XC</v>
          </cell>
          <cell r="D116">
            <v>77377</v>
          </cell>
          <cell r="E116">
            <v>836</v>
          </cell>
          <cell r="F116">
            <v>10.8</v>
          </cell>
          <cell r="H116">
            <v>630000</v>
          </cell>
          <cell r="I116">
            <v>8044</v>
          </cell>
          <cell r="J116">
            <v>12.77</v>
          </cell>
          <cell r="Q116">
            <v>630000</v>
          </cell>
          <cell r="R116">
            <v>8044</v>
          </cell>
          <cell r="S116">
            <v>12.77</v>
          </cell>
        </row>
        <row r="117">
          <cell r="B117" t="str">
            <v>Rage Theater</v>
          </cell>
          <cell r="D117">
            <v>1080</v>
          </cell>
          <cell r="E117">
            <v>10</v>
          </cell>
          <cell r="F117">
            <v>9.26</v>
          </cell>
          <cell r="H117">
            <v>495000</v>
          </cell>
          <cell r="I117">
            <v>2754</v>
          </cell>
          <cell r="J117">
            <v>5.56</v>
          </cell>
          <cell r="Q117">
            <v>495000</v>
          </cell>
          <cell r="R117">
            <v>2754</v>
          </cell>
          <cell r="S117">
            <v>5.56</v>
          </cell>
        </row>
        <row r="118">
          <cell r="B118" t="str">
            <v>Rage Mobility</v>
          </cell>
          <cell r="D118">
            <v>3016436</v>
          </cell>
          <cell r="E118">
            <v>80330</v>
          </cell>
          <cell r="F118">
            <v>26.63</v>
          </cell>
          <cell r="H118">
            <v>2083000</v>
          </cell>
          <cell r="I118">
            <v>53522</v>
          </cell>
          <cell r="J118">
            <v>25.69</v>
          </cell>
          <cell r="Q118">
            <v>2083000</v>
          </cell>
          <cell r="R118">
            <v>53522</v>
          </cell>
          <cell r="S118">
            <v>25.69</v>
          </cell>
        </row>
        <row r="119">
          <cell r="B119" t="str">
            <v>Thunder</v>
          </cell>
          <cell r="D119">
            <v>0</v>
          </cell>
          <cell r="E119">
            <v>0</v>
          </cell>
          <cell r="F119" t="str">
            <v>N/A</v>
          </cell>
          <cell r="H119">
            <v>0</v>
          </cell>
          <cell r="I119">
            <v>0</v>
          </cell>
          <cell r="J119" t="str">
            <v>N/A</v>
          </cell>
          <cell r="Q119">
            <v>0</v>
          </cell>
          <cell r="R119">
            <v>0</v>
          </cell>
          <cell r="S119" t="str">
            <v>N/A</v>
          </cell>
        </row>
        <row r="120">
          <cell r="B120" t="str">
            <v>Rage HDTV</v>
          </cell>
          <cell r="D120">
            <v>0</v>
          </cell>
          <cell r="E120">
            <v>0</v>
          </cell>
          <cell r="F120" t="str">
            <v>N/A</v>
          </cell>
          <cell r="H120">
            <v>0</v>
          </cell>
          <cell r="I120">
            <v>0</v>
          </cell>
          <cell r="J120" t="str">
            <v>N/A</v>
          </cell>
          <cell r="Q120">
            <v>0</v>
          </cell>
          <cell r="R120">
            <v>0</v>
          </cell>
          <cell r="S120" t="str">
            <v>N/A</v>
          </cell>
        </row>
        <row r="121">
          <cell r="B121" t="str">
            <v>Rage 5</v>
          </cell>
          <cell r="D121">
            <v>0</v>
          </cell>
          <cell r="E121">
            <v>0</v>
          </cell>
          <cell r="F121" t="str">
            <v>N/A</v>
          </cell>
          <cell r="H121">
            <v>0</v>
          </cell>
          <cell r="I121">
            <v>0</v>
          </cell>
          <cell r="J121" t="str">
            <v>N/A</v>
          </cell>
          <cell r="Q121">
            <v>0</v>
          </cell>
          <cell r="R121">
            <v>0</v>
          </cell>
          <cell r="S121" t="str">
            <v>N/A</v>
          </cell>
        </row>
        <row r="122">
          <cell r="A122" t="str">
            <v>Total ASIC</v>
          </cell>
          <cell r="D122">
            <v>5741378</v>
          </cell>
          <cell r="E122">
            <v>113190</v>
          </cell>
          <cell r="F122">
            <v>19.71</v>
          </cell>
          <cell r="H122">
            <v>7245000</v>
          </cell>
          <cell r="I122">
            <v>110521</v>
          </cell>
          <cell r="J122">
            <v>15.25</v>
          </cell>
          <cell r="Q122">
            <v>7245000</v>
          </cell>
          <cell r="R122">
            <v>110521</v>
          </cell>
          <cell r="S122">
            <v>15.25</v>
          </cell>
        </row>
        <row r="124">
          <cell r="A124" t="str">
            <v>Games</v>
          </cell>
          <cell r="D124">
            <v>0</v>
          </cell>
          <cell r="E124">
            <v>0</v>
          </cell>
          <cell r="F124" t="str">
            <v>N/A</v>
          </cell>
        </row>
        <row r="125">
          <cell r="A125" t="str">
            <v>Other - Licence income</v>
          </cell>
          <cell r="E125">
            <v>2936</v>
          </cell>
        </row>
        <row r="126">
          <cell r="A126" t="str">
            <v>Other Components</v>
          </cell>
          <cell r="D126" t="str">
            <v>N/A</v>
          </cell>
          <cell r="E126">
            <v>8822</v>
          </cell>
        </row>
        <row r="128">
          <cell r="A128" t="str">
            <v>Total Sales</v>
          </cell>
          <cell r="E128">
            <v>288212</v>
          </cell>
          <cell r="I128">
            <v>394999</v>
          </cell>
          <cell r="R128">
            <v>394999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7574"/>
      <sheetName val="1007575"/>
      <sheetName val="100 to 9007579"/>
      <sheetName val="900 to 1007579"/>
      <sheetName val="1007581"/>
      <sheetName val="1007583"/>
      <sheetName val="1007591"/>
      <sheetName val="1007594"/>
      <sheetName val="Back-up"/>
      <sheetName val="100 to 9007574"/>
      <sheetName val="900 to 1007574"/>
      <sheetName val="10075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03"/>
      <sheetName val="Detail line items"/>
    </sheetNames>
    <sheetDataSet>
      <sheetData sheetId="0">
        <row r="2">
          <cell r="C2" t="str">
            <v>D</v>
          </cell>
          <cell r="D2" t="str">
            <v>S</v>
          </cell>
        </row>
        <row r="4">
          <cell r="C4" t="str">
            <v>D</v>
          </cell>
          <cell r="D4" t="str">
            <v>S</v>
          </cell>
        </row>
        <row r="6">
          <cell r="C6" t="str">
            <v>D</v>
          </cell>
          <cell r="D6" t="str">
            <v>S</v>
          </cell>
        </row>
        <row r="7">
          <cell r="C7" t="str">
            <v>D</v>
          </cell>
          <cell r="D7" t="str">
            <v>S</v>
          </cell>
        </row>
        <row r="8">
          <cell r="C8" t="str">
            <v>C</v>
          </cell>
          <cell r="D8" t="str">
            <v>S</v>
          </cell>
        </row>
        <row r="9">
          <cell r="C9" t="str">
            <v>C</v>
          </cell>
          <cell r="D9" t="str">
            <v>S</v>
          </cell>
        </row>
        <row r="11">
          <cell r="C11" t="str">
            <v>D</v>
          </cell>
          <cell r="D11" t="str">
            <v>S</v>
          </cell>
        </row>
        <row r="12">
          <cell r="C12" t="str">
            <v>D</v>
          </cell>
          <cell r="D12" t="str">
            <v>S</v>
          </cell>
        </row>
        <row r="14">
          <cell r="C14" t="str">
            <v>D</v>
          </cell>
          <cell r="D14" t="str">
            <v>S</v>
          </cell>
        </row>
        <row r="15">
          <cell r="C15" t="str">
            <v>D</v>
          </cell>
          <cell r="D15" t="str">
            <v>S</v>
          </cell>
        </row>
        <row r="17">
          <cell r="C17" t="str">
            <v>D</v>
          </cell>
          <cell r="D17" t="str">
            <v>S</v>
          </cell>
        </row>
        <row r="18">
          <cell r="C18" t="str">
            <v>D</v>
          </cell>
          <cell r="D18" t="str">
            <v>S</v>
          </cell>
        </row>
        <row r="19">
          <cell r="C19" t="str">
            <v>D</v>
          </cell>
          <cell r="D19" t="str">
            <v>S</v>
          </cell>
        </row>
        <row r="21">
          <cell r="C21" t="str">
            <v>D</v>
          </cell>
          <cell r="D21" t="str">
            <v>S</v>
          </cell>
        </row>
        <row r="23">
          <cell r="C23" t="str">
            <v>D</v>
          </cell>
          <cell r="D23" t="str">
            <v>S</v>
          </cell>
        </row>
        <row r="24">
          <cell r="C24" t="str">
            <v>D</v>
          </cell>
          <cell r="D24" t="str">
            <v>S</v>
          </cell>
        </row>
        <row r="25">
          <cell r="C25" t="str">
            <v>D</v>
          </cell>
          <cell r="D25" t="str">
            <v>S</v>
          </cell>
        </row>
        <row r="27">
          <cell r="C27" t="str">
            <v>D</v>
          </cell>
          <cell r="D27" t="str">
            <v>S</v>
          </cell>
        </row>
        <row r="28">
          <cell r="C28" t="str">
            <v>D</v>
          </cell>
          <cell r="D28" t="str">
            <v>S</v>
          </cell>
        </row>
        <row r="29">
          <cell r="C29" t="str">
            <v>D</v>
          </cell>
          <cell r="D29" t="str">
            <v>S</v>
          </cell>
        </row>
        <row r="31">
          <cell r="C31" t="str">
            <v>D</v>
          </cell>
          <cell r="D31" t="str">
            <v>S</v>
          </cell>
        </row>
        <row r="32">
          <cell r="C32" t="str">
            <v>D</v>
          </cell>
          <cell r="D32" t="str">
            <v>S</v>
          </cell>
        </row>
        <row r="33">
          <cell r="C33" t="str">
            <v>D</v>
          </cell>
          <cell r="D33" t="str">
            <v>S</v>
          </cell>
        </row>
        <row r="35">
          <cell r="C35" t="str">
            <v>D</v>
          </cell>
          <cell r="D35" t="str">
            <v>S</v>
          </cell>
        </row>
        <row r="37">
          <cell r="C37" t="str">
            <v>D</v>
          </cell>
          <cell r="D37" t="str">
            <v>S</v>
          </cell>
        </row>
        <row r="38">
          <cell r="C38" t="str">
            <v>D</v>
          </cell>
          <cell r="D38" t="str">
            <v>S</v>
          </cell>
        </row>
        <row r="39">
          <cell r="C39" t="str">
            <v>D</v>
          </cell>
          <cell r="D39" t="str">
            <v>S</v>
          </cell>
        </row>
        <row r="40">
          <cell r="C40" t="str">
            <v>D</v>
          </cell>
          <cell r="D40" t="str">
            <v>S</v>
          </cell>
        </row>
        <row r="42">
          <cell r="C42" t="str">
            <v>D</v>
          </cell>
          <cell r="D42" t="str">
            <v>S</v>
          </cell>
        </row>
        <row r="43">
          <cell r="C43" t="str">
            <v>D</v>
          </cell>
          <cell r="D43" t="str">
            <v>S</v>
          </cell>
        </row>
        <row r="45">
          <cell r="C45" t="str">
            <v>D</v>
          </cell>
          <cell r="D45" t="str">
            <v>S</v>
          </cell>
        </row>
        <row r="46">
          <cell r="C46" t="str">
            <v>D</v>
          </cell>
          <cell r="D46" t="str">
            <v>S</v>
          </cell>
        </row>
        <row r="47">
          <cell r="C47" t="str">
            <v>D</v>
          </cell>
          <cell r="D47" t="str">
            <v>S</v>
          </cell>
        </row>
        <row r="48">
          <cell r="C48" t="str">
            <v>D</v>
          </cell>
          <cell r="D48" t="str">
            <v>S</v>
          </cell>
        </row>
        <row r="50">
          <cell r="C50" t="str">
            <v>D</v>
          </cell>
          <cell r="D50" t="str">
            <v>S</v>
          </cell>
        </row>
        <row r="51">
          <cell r="C51" t="str">
            <v>C</v>
          </cell>
          <cell r="D51" t="str">
            <v>S</v>
          </cell>
        </row>
        <row r="53">
          <cell r="C53" t="str">
            <v>D</v>
          </cell>
          <cell r="D53" t="str">
            <v>S</v>
          </cell>
        </row>
        <row r="54">
          <cell r="C54" t="str">
            <v>D</v>
          </cell>
          <cell r="D54" t="str">
            <v>S</v>
          </cell>
        </row>
        <row r="55">
          <cell r="C55" t="str">
            <v>D</v>
          </cell>
          <cell r="D55" t="str">
            <v>S</v>
          </cell>
        </row>
        <row r="56">
          <cell r="C56" t="str">
            <v>D</v>
          </cell>
          <cell r="D56" t="str">
            <v>S</v>
          </cell>
        </row>
        <row r="57">
          <cell r="C57" t="str">
            <v>D</v>
          </cell>
          <cell r="D57" t="str">
            <v>S</v>
          </cell>
        </row>
        <row r="58">
          <cell r="C58" t="str">
            <v>D</v>
          </cell>
          <cell r="D58" t="str">
            <v>S</v>
          </cell>
        </row>
        <row r="59">
          <cell r="C59" t="str">
            <v>D</v>
          </cell>
          <cell r="D59" t="str">
            <v>S</v>
          </cell>
        </row>
        <row r="60">
          <cell r="C60" t="str">
            <v>D</v>
          </cell>
          <cell r="D60" t="str">
            <v>S</v>
          </cell>
        </row>
        <row r="61">
          <cell r="C61" t="str">
            <v>D</v>
          </cell>
          <cell r="D61" t="str">
            <v>S</v>
          </cell>
        </row>
        <row r="62">
          <cell r="C62" t="str">
            <v>D</v>
          </cell>
          <cell r="D62" t="str">
            <v>S</v>
          </cell>
        </row>
        <row r="63">
          <cell r="C63" t="str">
            <v>D</v>
          </cell>
          <cell r="D63" t="str">
            <v>S</v>
          </cell>
        </row>
        <row r="64">
          <cell r="C64" t="str">
            <v>D</v>
          </cell>
          <cell r="D64" t="str">
            <v>S</v>
          </cell>
        </row>
        <row r="65">
          <cell r="C65" t="str">
            <v>D</v>
          </cell>
          <cell r="D65" t="str">
            <v>S</v>
          </cell>
        </row>
        <row r="66">
          <cell r="C66" t="str">
            <v>D</v>
          </cell>
          <cell r="D66" t="str">
            <v>S</v>
          </cell>
        </row>
        <row r="67">
          <cell r="C67" t="str">
            <v>D</v>
          </cell>
          <cell r="D67" t="str">
            <v>S</v>
          </cell>
        </row>
        <row r="68">
          <cell r="C68" t="str">
            <v>D</v>
          </cell>
          <cell r="D68" t="str">
            <v>S</v>
          </cell>
        </row>
        <row r="69">
          <cell r="C69" t="str">
            <v>D</v>
          </cell>
          <cell r="D69" t="str">
            <v>S</v>
          </cell>
        </row>
        <row r="70">
          <cell r="C70" t="str">
            <v>D</v>
          </cell>
          <cell r="D70" t="str">
            <v>S</v>
          </cell>
        </row>
        <row r="71">
          <cell r="C71" t="str">
            <v>D</v>
          </cell>
          <cell r="D71" t="str">
            <v>S</v>
          </cell>
        </row>
        <row r="72">
          <cell r="C72" t="str">
            <v>D</v>
          </cell>
          <cell r="D72" t="str">
            <v>S</v>
          </cell>
        </row>
        <row r="73">
          <cell r="C73" t="str">
            <v>D</v>
          </cell>
          <cell r="D73" t="str">
            <v>S</v>
          </cell>
        </row>
        <row r="74">
          <cell r="C74" t="str">
            <v>D</v>
          </cell>
          <cell r="D74" t="str">
            <v>S</v>
          </cell>
        </row>
        <row r="75">
          <cell r="C75" t="str">
            <v>D</v>
          </cell>
          <cell r="D75" t="str">
            <v>S</v>
          </cell>
        </row>
        <row r="76">
          <cell r="C76" t="str">
            <v>D</v>
          </cell>
          <cell r="D76" t="str">
            <v>S</v>
          </cell>
        </row>
        <row r="77">
          <cell r="C77" t="str">
            <v>D</v>
          </cell>
          <cell r="D77" t="str">
            <v>S</v>
          </cell>
        </row>
        <row r="78">
          <cell r="C78" t="str">
            <v>D</v>
          </cell>
          <cell r="D78" t="str">
            <v>S</v>
          </cell>
        </row>
        <row r="79">
          <cell r="C79" t="str">
            <v>D</v>
          </cell>
          <cell r="D79" t="str">
            <v>S</v>
          </cell>
        </row>
        <row r="80">
          <cell r="C80" t="str">
            <v>D</v>
          </cell>
          <cell r="D80" t="str">
            <v>S</v>
          </cell>
        </row>
        <row r="81">
          <cell r="C81" t="str">
            <v>D</v>
          </cell>
          <cell r="D81" t="str">
            <v>S</v>
          </cell>
        </row>
        <row r="82">
          <cell r="C82" t="str">
            <v>D</v>
          </cell>
          <cell r="D82" t="str">
            <v>S</v>
          </cell>
        </row>
        <row r="83">
          <cell r="C83" t="str">
            <v>D</v>
          </cell>
          <cell r="D83" t="str">
            <v>S</v>
          </cell>
        </row>
        <row r="84">
          <cell r="C84" t="str">
            <v>D</v>
          </cell>
          <cell r="D84" t="str">
            <v>S</v>
          </cell>
        </row>
        <row r="85">
          <cell r="C85" t="str">
            <v>D</v>
          </cell>
          <cell r="D85" t="str">
            <v>S</v>
          </cell>
        </row>
        <row r="86">
          <cell r="C86" t="str">
            <v>D</v>
          </cell>
          <cell r="D86" t="str">
            <v>S</v>
          </cell>
        </row>
        <row r="88">
          <cell r="C88" t="str">
            <v>D</v>
          </cell>
          <cell r="D88" t="str">
            <v>S</v>
          </cell>
        </row>
        <row r="89">
          <cell r="C89" t="str">
            <v>D</v>
          </cell>
          <cell r="D89" t="str">
            <v>S</v>
          </cell>
        </row>
        <row r="90">
          <cell r="C90" t="str">
            <v>D</v>
          </cell>
          <cell r="D90" t="str">
            <v>S</v>
          </cell>
        </row>
        <row r="92">
          <cell r="C92" t="str">
            <v>D</v>
          </cell>
          <cell r="D92" t="str">
            <v>S</v>
          </cell>
        </row>
        <row r="93">
          <cell r="C93" t="str">
            <v>D</v>
          </cell>
          <cell r="D93" t="str">
            <v>S</v>
          </cell>
        </row>
        <row r="94">
          <cell r="C94" t="str">
            <v>D</v>
          </cell>
          <cell r="D94" t="str">
            <v>S</v>
          </cell>
        </row>
        <row r="96">
          <cell r="C96" t="str">
            <v>D</v>
          </cell>
          <cell r="D96" t="str">
            <v>S</v>
          </cell>
        </row>
        <row r="97">
          <cell r="C97" t="str">
            <v>D</v>
          </cell>
          <cell r="D97" t="str">
            <v>S</v>
          </cell>
        </row>
        <row r="98">
          <cell r="C98" t="str">
            <v>D</v>
          </cell>
          <cell r="D98" t="str">
            <v>S</v>
          </cell>
        </row>
        <row r="99">
          <cell r="C99" t="str">
            <v>D</v>
          </cell>
          <cell r="D99" t="str">
            <v>S</v>
          </cell>
        </row>
        <row r="100">
          <cell r="C100" t="str">
            <v>D</v>
          </cell>
          <cell r="D100" t="str">
            <v>S</v>
          </cell>
        </row>
        <row r="101">
          <cell r="C101" t="str">
            <v>D</v>
          </cell>
          <cell r="D101" t="str">
            <v>S</v>
          </cell>
        </row>
        <row r="103">
          <cell r="C103" t="str">
            <v>D</v>
          </cell>
          <cell r="D103" t="str">
            <v>S</v>
          </cell>
        </row>
        <row r="105">
          <cell r="C105" t="str">
            <v>D</v>
          </cell>
          <cell r="D105" t="str">
            <v>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1AC5-21AE-44F6-8E5A-87CA40F30868}">
  <dimension ref="A1:A2"/>
  <sheetViews>
    <sheetView showGridLines="0" tabSelected="1" workbookViewId="0">
      <selection activeCell="A11" sqref="A11"/>
    </sheetView>
  </sheetViews>
  <sheetFormatPr defaultRowHeight="15"/>
  <cols>
    <col min="1" max="1" width="138.42578125" customWidth="1"/>
  </cols>
  <sheetData>
    <row r="1" spans="1:1" ht="33.75">
      <c r="A1" s="370" t="s">
        <v>125</v>
      </c>
    </row>
    <row r="2" spans="1:1" ht="67.5">
      <c r="A2" s="371" t="s">
        <v>180</v>
      </c>
    </row>
  </sheetData>
  <printOptions verticalCentered="1"/>
  <pageMargins left="0.25" right="0.16" top="0.75" bottom="0.75" header="0.3" footer="0.3"/>
  <pageSetup firstPageNumber="6" orientation="landscape" useFirstPageNumber="1" verticalDpi="1200" r:id="rId1"/>
  <headerFooter>
    <oddFooter>&amp;L&amp;"-,Bold"&amp;8AMD Adoption of ASC 606 Revenue Recognition Standard&amp;C&amp;"-,Bold"&amp;8Page &amp;P&amp;R&amp;"-,Bold"&amp;8February 27,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02F3-6D46-40B6-8DC3-62268C274BCD}">
  <sheetPr>
    <pageSetUpPr fitToPage="1"/>
  </sheetPr>
  <dimension ref="A1:BWX286"/>
  <sheetViews>
    <sheetView showGridLines="0" view="pageBreakPreview" topLeftCell="A119" zoomScale="60" zoomScaleNormal="60" zoomScalePageLayoutView="60" workbookViewId="0">
      <selection activeCell="B162" sqref="B162"/>
    </sheetView>
  </sheetViews>
  <sheetFormatPr defaultColWidth="9.140625" defaultRowHeight="24.75" customHeight="1"/>
  <cols>
    <col min="1" max="1" width="3.28515625" style="95" customWidth="1"/>
    <col min="2" max="2" width="59" style="107" customWidth="1"/>
    <col min="3" max="3" width="3.28515625" style="95" customWidth="1"/>
    <col min="4" max="6" width="12.85546875" style="107" customWidth="1"/>
    <col min="7" max="7" width="3.28515625" style="95" customWidth="1"/>
    <col min="8" max="10" width="12.85546875" style="107" customWidth="1"/>
    <col min="11" max="11" width="3.28515625" style="95" customWidth="1"/>
    <col min="12" max="14" width="12.85546875" style="107" customWidth="1"/>
    <col min="15" max="15" width="3.28515625" style="95" customWidth="1"/>
    <col min="16" max="18" width="12.85546875" style="107" customWidth="1"/>
    <col min="19" max="19" width="3.28515625" style="95" customWidth="1"/>
    <col min="20" max="20" width="12.85546875" style="107" customWidth="1" collapsed="1"/>
    <col min="21" max="22" width="12.85546875" style="107" customWidth="1"/>
    <col min="23" max="23" width="52.42578125" style="95" customWidth="1"/>
    <col min="24" max="26" width="10.5703125" style="95" customWidth="1"/>
    <col min="27" max="27" width="1.28515625" style="95" customWidth="1"/>
    <col min="28" max="30" width="10.5703125" style="95" customWidth="1"/>
    <col min="31" max="31" width="1.28515625" style="95" customWidth="1"/>
    <col min="32" max="34" width="10.5703125" style="152" customWidth="1"/>
    <col min="35" max="35" width="1.28515625" style="95" customWidth="1"/>
    <col min="36" max="38" width="10.5703125" style="152" customWidth="1"/>
    <col min="39" max="39" width="1.28515625" style="95" customWidth="1"/>
    <col min="40" max="42" width="10.5703125" style="152" customWidth="1"/>
    <col min="43" max="43" width="3.28515625" style="105" customWidth="1"/>
    <col min="44" max="1974" width="9.140625" style="152"/>
    <col min="1975" max="16384" width="9.140625" style="107"/>
  </cols>
  <sheetData>
    <row r="1" spans="1:1974" ht="24.75" customHeight="1">
      <c r="B1" s="108" t="s">
        <v>125</v>
      </c>
      <c r="T1" s="115"/>
    </row>
    <row r="2" spans="1:1974" ht="24.75" customHeight="1">
      <c r="B2" s="108" t="s">
        <v>196</v>
      </c>
    </row>
    <row r="3" spans="1:1974" ht="24.75" customHeight="1">
      <c r="B3" s="109" t="s">
        <v>0</v>
      </c>
    </row>
    <row r="4" spans="1:1974" ht="24.75" customHeight="1" thickBot="1">
      <c r="B4" s="109"/>
    </row>
    <row r="5" spans="1:1974" s="108" customFormat="1" ht="24.75" customHeight="1" thickTop="1">
      <c r="A5" s="95"/>
      <c r="B5" s="182"/>
      <c r="C5" s="95"/>
      <c r="D5" s="407"/>
      <c r="E5" s="407">
        <v>2016</v>
      </c>
      <c r="F5" s="407"/>
      <c r="G5" s="95"/>
      <c r="H5" s="131"/>
      <c r="I5" s="131">
        <v>2017</v>
      </c>
      <c r="J5" s="131"/>
      <c r="K5" s="95"/>
      <c r="L5" s="107"/>
      <c r="M5" s="107"/>
      <c r="N5" s="107"/>
      <c r="O5" s="95"/>
      <c r="P5" s="107"/>
      <c r="Q5" s="107"/>
      <c r="R5" s="107"/>
      <c r="S5" s="95"/>
      <c r="T5" s="107"/>
      <c r="U5" s="107"/>
      <c r="V5" s="107"/>
      <c r="W5" s="83"/>
      <c r="X5" s="95"/>
      <c r="Y5" s="95"/>
      <c r="Z5" s="95"/>
      <c r="AA5" s="95"/>
      <c r="AB5" s="95"/>
      <c r="AC5" s="95"/>
      <c r="AD5" s="95"/>
      <c r="AE5" s="95"/>
      <c r="AF5" s="152"/>
      <c r="AG5" s="152"/>
      <c r="AH5" s="152"/>
      <c r="AI5" s="95"/>
      <c r="AJ5" s="152"/>
      <c r="AK5" s="152"/>
      <c r="AL5" s="152"/>
      <c r="AM5" s="95"/>
      <c r="AN5" s="152"/>
      <c r="AO5" s="152"/>
      <c r="AP5" s="152"/>
      <c r="AQ5" s="110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O5" s="399"/>
      <c r="FP5" s="399"/>
      <c r="FQ5" s="399"/>
      <c r="FR5" s="399"/>
      <c r="FS5" s="399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399"/>
      <c r="GF5" s="399"/>
      <c r="GG5" s="399"/>
      <c r="GH5" s="399"/>
      <c r="GI5" s="399"/>
      <c r="GJ5" s="399"/>
      <c r="GK5" s="399"/>
      <c r="GL5" s="399"/>
      <c r="GM5" s="399"/>
      <c r="GN5" s="399"/>
      <c r="GO5" s="399"/>
      <c r="GP5" s="399"/>
      <c r="GQ5" s="399"/>
      <c r="GR5" s="399"/>
      <c r="GS5" s="399"/>
      <c r="GT5" s="399"/>
      <c r="GU5" s="399"/>
      <c r="GV5" s="399"/>
      <c r="GW5" s="399"/>
      <c r="GX5" s="399"/>
      <c r="GY5" s="399"/>
      <c r="GZ5" s="399"/>
      <c r="HA5" s="399"/>
      <c r="HB5" s="399"/>
      <c r="HC5" s="399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  <c r="HQ5" s="399"/>
      <c r="HR5" s="399"/>
      <c r="HS5" s="399"/>
      <c r="HT5" s="399"/>
      <c r="HU5" s="399"/>
      <c r="HV5" s="399"/>
      <c r="HW5" s="399"/>
      <c r="HX5" s="399"/>
      <c r="HY5" s="399"/>
      <c r="HZ5" s="399"/>
      <c r="IA5" s="399"/>
      <c r="IB5" s="399"/>
      <c r="IC5" s="399"/>
      <c r="ID5" s="399"/>
      <c r="IE5" s="399"/>
      <c r="IF5" s="399"/>
      <c r="IG5" s="399"/>
      <c r="IH5" s="399"/>
      <c r="II5" s="399"/>
      <c r="IJ5" s="399"/>
      <c r="IK5" s="399"/>
      <c r="IL5" s="399"/>
      <c r="IM5" s="399"/>
      <c r="IN5" s="399"/>
      <c r="IO5" s="399"/>
      <c r="IP5" s="399"/>
      <c r="IQ5" s="399"/>
      <c r="IR5" s="399"/>
      <c r="IS5" s="399"/>
      <c r="IT5" s="399"/>
      <c r="IU5" s="399"/>
      <c r="IV5" s="399"/>
      <c r="IW5" s="399"/>
      <c r="IX5" s="399"/>
      <c r="IY5" s="399"/>
      <c r="IZ5" s="399"/>
      <c r="JA5" s="399"/>
      <c r="JB5" s="399"/>
      <c r="JC5" s="399"/>
      <c r="JD5" s="399"/>
      <c r="JE5" s="399"/>
      <c r="JF5" s="399"/>
      <c r="JG5" s="399"/>
      <c r="JH5" s="399"/>
      <c r="JI5" s="399"/>
      <c r="JJ5" s="399"/>
      <c r="JK5" s="399"/>
      <c r="JL5" s="399"/>
      <c r="JM5" s="399"/>
      <c r="JN5" s="399"/>
      <c r="JO5" s="399"/>
      <c r="JP5" s="399"/>
      <c r="JQ5" s="399"/>
      <c r="JR5" s="399"/>
      <c r="JS5" s="399"/>
      <c r="JT5" s="399"/>
      <c r="JU5" s="399"/>
      <c r="JV5" s="399"/>
      <c r="JW5" s="399"/>
      <c r="JX5" s="399"/>
      <c r="JY5" s="399"/>
      <c r="JZ5" s="399"/>
      <c r="KA5" s="399"/>
      <c r="KB5" s="399"/>
      <c r="KC5" s="399"/>
      <c r="KD5" s="399"/>
      <c r="KE5" s="399"/>
      <c r="KF5" s="399"/>
      <c r="KG5" s="399"/>
      <c r="KH5" s="399"/>
      <c r="KI5" s="399"/>
      <c r="KJ5" s="399"/>
      <c r="KK5" s="399"/>
      <c r="KL5" s="399"/>
      <c r="KM5" s="399"/>
      <c r="KN5" s="399"/>
      <c r="KO5" s="399"/>
      <c r="KP5" s="399"/>
      <c r="KQ5" s="399"/>
      <c r="KR5" s="399"/>
      <c r="KS5" s="399"/>
      <c r="KT5" s="399"/>
      <c r="KU5" s="399"/>
      <c r="KV5" s="399"/>
      <c r="KW5" s="399"/>
      <c r="KX5" s="399"/>
      <c r="KY5" s="399"/>
      <c r="KZ5" s="399"/>
      <c r="LA5" s="399"/>
      <c r="LB5" s="399"/>
      <c r="LC5" s="399"/>
      <c r="LD5" s="399"/>
      <c r="LE5" s="399"/>
      <c r="LF5" s="399"/>
      <c r="LG5" s="399"/>
      <c r="LH5" s="399"/>
      <c r="LI5" s="399"/>
      <c r="LJ5" s="399"/>
      <c r="LK5" s="399"/>
      <c r="LL5" s="399"/>
      <c r="LM5" s="399"/>
      <c r="LN5" s="399"/>
      <c r="LO5" s="399"/>
      <c r="LP5" s="399"/>
      <c r="LQ5" s="399"/>
      <c r="LR5" s="399"/>
      <c r="LS5" s="399"/>
      <c r="LT5" s="399"/>
      <c r="LU5" s="399"/>
      <c r="LV5" s="399"/>
      <c r="LW5" s="399"/>
      <c r="LX5" s="399"/>
      <c r="LY5" s="399"/>
      <c r="LZ5" s="399"/>
      <c r="MA5" s="399"/>
      <c r="MB5" s="399"/>
      <c r="MC5" s="399"/>
      <c r="MD5" s="399"/>
      <c r="ME5" s="399"/>
      <c r="MF5" s="399"/>
      <c r="MG5" s="399"/>
      <c r="MH5" s="399"/>
      <c r="MI5" s="399"/>
      <c r="MJ5" s="399"/>
      <c r="MK5" s="399"/>
      <c r="ML5" s="399"/>
      <c r="MM5" s="399"/>
      <c r="MN5" s="399"/>
      <c r="MO5" s="399"/>
      <c r="MP5" s="399"/>
      <c r="MQ5" s="399"/>
      <c r="MR5" s="399"/>
      <c r="MS5" s="399"/>
      <c r="MT5" s="399"/>
      <c r="MU5" s="399"/>
      <c r="MV5" s="399"/>
      <c r="MW5" s="399"/>
      <c r="MX5" s="399"/>
      <c r="MY5" s="399"/>
      <c r="MZ5" s="399"/>
      <c r="NA5" s="399"/>
      <c r="NB5" s="399"/>
      <c r="NC5" s="399"/>
      <c r="ND5" s="399"/>
      <c r="NE5" s="399"/>
      <c r="NF5" s="399"/>
      <c r="NG5" s="399"/>
      <c r="NH5" s="399"/>
      <c r="NI5" s="399"/>
      <c r="NJ5" s="399"/>
      <c r="NK5" s="399"/>
      <c r="NL5" s="399"/>
      <c r="NM5" s="399"/>
      <c r="NN5" s="399"/>
      <c r="NO5" s="399"/>
      <c r="NP5" s="399"/>
      <c r="NQ5" s="399"/>
      <c r="NR5" s="399"/>
      <c r="NS5" s="399"/>
      <c r="NT5" s="399"/>
      <c r="NU5" s="399"/>
      <c r="NV5" s="399"/>
      <c r="NW5" s="399"/>
      <c r="NX5" s="399"/>
      <c r="NY5" s="399"/>
      <c r="NZ5" s="399"/>
      <c r="OA5" s="399"/>
      <c r="OB5" s="399"/>
      <c r="OC5" s="399"/>
      <c r="OD5" s="399"/>
      <c r="OE5" s="399"/>
      <c r="OF5" s="399"/>
      <c r="OG5" s="399"/>
      <c r="OH5" s="399"/>
      <c r="OI5" s="399"/>
      <c r="OJ5" s="399"/>
      <c r="OK5" s="399"/>
      <c r="OL5" s="399"/>
      <c r="OM5" s="399"/>
      <c r="ON5" s="399"/>
      <c r="OO5" s="399"/>
      <c r="OP5" s="399"/>
      <c r="OQ5" s="399"/>
      <c r="OR5" s="399"/>
      <c r="OS5" s="399"/>
      <c r="OT5" s="399"/>
      <c r="OU5" s="399"/>
      <c r="OV5" s="399"/>
      <c r="OW5" s="399"/>
      <c r="OX5" s="399"/>
      <c r="OY5" s="399"/>
      <c r="OZ5" s="399"/>
      <c r="PA5" s="399"/>
      <c r="PB5" s="399"/>
      <c r="PC5" s="399"/>
      <c r="PD5" s="399"/>
      <c r="PE5" s="399"/>
      <c r="PF5" s="399"/>
      <c r="PG5" s="399"/>
      <c r="PH5" s="399"/>
      <c r="PI5" s="399"/>
      <c r="PJ5" s="399"/>
      <c r="PK5" s="399"/>
      <c r="PL5" s="399"/>
      <c r="PM5" s="399"/>
      <c r="PN5" s="399"/>
      <c r="PO5" s="399"/>
      <c r="PP5" s="399"/>
      <c r="PQ5" s="399"/>
      <c r="PR5" s="399"/>
      <c r="PS5" s="399"/>
      <c r="PT5" s="399"/>
      <c r="PU5" s="399"/>
      <c r="PV5" s="399"/>
      <c r="PW5" s="399"/>
      <c r="PX5" s="399"/>
      <c r="PY5" s="399"/>
      <c r="PZ5" s="399"/>
      <c r="QA5" s="399"/>
      <c r="QB5" s="399"/>
      <c r="QC5" s="399"/>
      <c r="QD5" s="399"/>
      <c r="QE5" s="399"/>
      <c r="QF5" s="399"/>
      <c r="QG5" s="399"/>
      <c r="QH5" s="399"/>
      <c r="QI5" s="399"/>
      <c r="QJ5" s="399"/>
      <c r="QK5" s="399"/>
      <c r="QL5" s="399"/>
      <c r="QM5" s="399"/>
      <c r="QN5" s="399"/>
      <c r="QO5" s="399"/>
      <c r="QP5" s="399"/>
      <c r="QQ5" s="399"/>
      <c r="QR5" s="399"/>
      <c r="QS5" s="399"/>
      <c r="QT5" s="399"/>
      <c r="QU5" s="399"/>
      <c r="QV5" s="399"/>
      <c r="QW5" s="399"/>
      <c r="QX5" s="399"/>
      <c r="QY5" s="399"/>
      <c r="QZ5" s="399"/>
      <c r="RA5" s="399"/>
      <c r="RB5" s="399"/>
      <c r="RC5" s="399"/>
      <c r="RD5" s="399"/>
      <c r="RE5" s="399"/>
      <c r="RF5" s="399"/>
      <c r="RG5" s="399"/>
      <c r="RH5" s="399"/>
      <c r="RI5" s="399"/>
      <c r="RJ5" s="399"/>
      <c r="RK5" s="399"/>
      <c r="RL5" s="399"/>
      <c r="RM5" s="399"/>
      <c r="RN5" s="399"/>
      <c r="RO5" s="399"/>
      <c r="RP5" s="399"/>
      <c r="RQ5" s="399"/>
      <c r="RR5" s="399"/>
      <c r="RS5" s="399"/>
      <c r="RT5" s="399"/>
      <c r="RU5" s="399"/>
      <c r="RV5" s="399"/>
      <c r="RW5" s="399"/>
      <c r="RX5" s="399"/>
      <c r="RY5" s="399"/>
      <c r="RZ5" s="399"/>
      <c r="SA5" s="399"/>
      <c r="SB5" s="399"/>
      <c r="SC5" s="399"/>
      <c r="SD5" s="399"/>
      <c r="SE5" s="399"/>
      <c r="SF5" s="399"/>
      <c r="SG5" s="399"/>
      <c r="SH5" s="399"/>
      <c r="SI5" s="399"/>
      <c r="SJ5" s="399"/>
      <c r="SK5" s="399"/>
      <c r="SL5" s="399"/>
      <c r="SM5" s="399"/>
      <c r="SN5" s="399"/>
      <c r="SO5" s="399"/>
      <c r="SP5" s="399"/>
      <c r="SQ5" s="399"/>
      <c r="SR5" s="399"/>
      <c r="SS5" s="399"/>
      <c r="ST5" s="399"/>
      <c r="SU5" s="399"/>
      <c r="SV5" s="399"/>
      <c r="SW5" s="399"/>
      <c r="SX5" s="399"/>
      <c r="SY5" s="399"/>
      <c r="SZ5" s="399"/>
      <c r="TA5" s="399"/>
      <c r="TB5" s="399"/>
      <c r="TC5" s="399"/>
      <c r="TD5" s="399"/>
      <c r="TE5" s="399"/>
      <c r="TF5" s="399"/>
      <c r="TG5" s="399"/>
      <c r="TH5" s="399"/>
      <c r="TI5" s="399"/>
      <c r="TJ5" s="399"/>
      <c r="TK5" s="399"/>
      <c r="TL5" s="399"/>
      <c r="TM5" s="399"/>
      <c r="TN5" s="399"/>
      <c r="TO5" s="399"/>
      <c r="TP5" s="399"/>
      <c r="TQ5" s="399"/>
      <c r="TR5" s="399"/>
      <c r="TS5" s="399"/>
      <c r="TT5" s="399"/>
      <c r="TU5" s="399"/>
      <c r="TV5" s="399"/>
      <c r="TW5" s="399"/>
      <c r="TX5" s="399"/>
      <c r="TY5" s="399"/>
      <c r="TZ5" s="399"/>
      <c r="UA5" s="399"/>
      <c r="UB5" s="399"/>
      <c r="UC5" s="399"/>
      <c r="UD5" s="399"/>
      <c r="UE5" s="399"/>
      <c r="UF5" s="399"/>
      <c r="UG5" s="399"/>
      <c r="UH5" s="399"/>
      <c r="UI5" s="399"/>
      <c r="UJ5" s="399"/>
      <c r="UK5" s="399"/>
      <c r="UL5" s="399"/>
      <c r="UM5" s="399"/>
      <c r="UN5" s="399"/>
      <c r="UO5" s="399"/>
      <c r="UP5" s="399"/>
      <c r="UQ5" s="399"/>
      <c r="UR5" s="399"/>
      <c r="US5" s="399"/>
      <c r="UT5" s="399"/>
      <c r="UU5" s="399"/>
      <c r="UV5" s="399"/>
      <c r="UW5" s="399"/>
      <c r="UX5" s="399"/>
      <c r="UY5" s="399"/>
      <c r="UZ5" s="399"/>
      <c r="VA5" s="399"/>
      <c r="VB5" s="399"/>
      <c r="VC5" s="399"/>
      <c r="VD5" s="399"/>
      <c r="VE5" s="399"/>
      <c r="VF5" s="399"/>
      <c r="VG5" s="399"/>
      <c r="VH5" s="399"/>
      <c r="VI5" s="399"/>
      <c r="VJ5" s="399"/>
      <c r="VK5" s="399"/>
      <c r="VL5" s="399"/>
      <c r="VM5" s="399"/>
      <c r="VN5" s="399"/>
      <c r="VO5" s="399"/>
      <c r="VP5" s="399"/>
      <c r="VQ5" s="399"/>
      <c r="VR5" s="399"/>
      <c r="VS5" s="399"/>
      <c r="VT5" s="399"/>
      <c r="VU5" s="399"/>
      <c r="VV5" s="399"/>
      <c r="VW5" s="399"/>
      <c r="VX5" s="399"/>
      <c r="VY5" s="399"/>
      <c r="VZ5" s="399"/>
      <c r="WA5" s="399"/>
      <c r="WB5" s="399"/>
      <c r="WC5" s="399"/>
      <c r="WD5" s="399"/>
      <c r="WE5" s="399"/>
      <c r="WF5" s="399"/>
      <c r="WG5" s="399"/>
      <c r="WH5" s="399"/>
      <c r="WI5" s="399"/>
      <c r="WJ5" s="399"/>
      <c r="WK5" s="399"/>
      <c r="WL5" s="399"/>
      <c r="WM5" s="399"/>
      <c r="WN5" s="399"/>
      <c r="WO5" s="399"/>
      <c r="WP5" s="399"/>
      <c r="WQ5" s="399"/>
      <c r="WR5" s="399"/>
      <c r="WS5" s="399"/>
      <c r="WT5" s="399"/>
      <c r="WU5" s="399"/>
      <c r="WV5" s="399"/>
      <c r="WW5" s="399"/>
      <c r="WX5" s="399"/>
      <c r="WY5" s="399"/>
      <c r="WZ5" s="399"/>
      <c r="XA5" s="399"/>
      <c r="XB5" s="399"/>
      <c r="XC5" s="399"/>
      <c r="XD5" s="399"/>
      <c r="XE5" s="399"/>
      <c r="XF5" s="399"/>
      <c r="XG5" s="399"/>
      <c r="XH5" s="399"/>
      <c r="XI5" s="399"/>
      <c r="XJ5" s="399"/>
      <c r="XK5" s="399"/>
      <c r="XL5" s="399"/>
      <c r="XM5" s="399"/>
      <c r="XN5" s="399"/>
      <c r="XO5" s="399"/>
      <c r="XP5" s="399"/>
      <c r="XQ5" s="399"/>
      <c r="XR5" s="399"/>
      <c r="XS5" s="399"/>
      <c r="XT5" s="399"/>
      <c r="XU5" s="399"/>
      <c r="XV5" s="399"/>
      <c r="XW5" s="399"/>
      <c r="XX5" s="399"/>
      <c r="XY5" s="399"/>
      <c r="XZ5" s="399"/>
      <c r="YA5" s="399"/>
      <c r="YB5" s="399"/>
      <c r="YC5" s="399"/>
      <c r="YD5" s="399"/>
      <c r="YE5" s="399"/>
      <c r="YF5" s="399"/>
      <c r="YG5" s="399"/>
      <c r="YH5" s="399"/>
      <c r="YI5" s="399"/>
      <c r="YJ5" s="399"/>
      <c r="YK5" s="399"/>
      <c r="YL5" s="399"/>
      <c r="YM5" s="399"/>
      <c r="YN5" s="399"/>
      <c r="YO5" s="399"/>
      <c r="YP5" s="399"/>
      <c r="YQ5" s="399"/>
      <c r="YR5" s="399"/>
      <c r="YS5" s="399"/>
      <c r="YT5" s="399"/>
      <c r="YU5" s="399"/>
      <c r="YV5" s="399"/>
      <c r="YW5" s="399"/>
      <c r="YX5" s="399"/>
      <c r="YY5" s="399"/>
      <c r="YZ5" s="399"/>
      <c r="ZA5" s="399"/>
      <c r="ZB5" s="399"/>
      <c r="ZC5" s="399"/>
      <c r="ZD5" s="399"/>
      <c r="ZE5" s="399"/>
      <c r="ZF5" s="399"/>
      <c r="ZG5" s="399"/>
      <c r="ZH5" s="399"/>
      <c r="ZI5" s="399"/>
      <c r="ZJ5" s="399"/>
      <c r="ZK5" s="399"/>
      <c r="ZL5" s="399"/>
      <c r="ZM5" s="399"/>
      <c r="ZN5" s="399"/>
      <c r="ZO5" s="399"/>
      <c r="ZP5" s="399"/>
      <c r="ZQ5" s="399"/>
      <c r="ZR5" s="399"/>
      <c r="ZS5" s="399"/>
      <c r="ZT5" s="399"/>
      <c r="ZU5" s="399"/>
      <c r="ZV5" s="399"/>
      <c r="ZW5" s="399"/>
      <c r="ZX5" s="399"/>
      <c r="ZY5" s="399"/>
      <c r="ZZ5" s="399"/>
      <c r="AAA5" s="399"/>
      <c r="AAB5" s="399"/>
      <c r="AAC5" s="399"/>
      <c r="AAD5" s="399"/>
      <c r="AAE5" s="399"/>
      <c r="AAF5" s="399"/>
      <c r="AAG5" s="399"/>
      <c r="AAH5" s="399"/>
      <c r="AAI5" s="399"/>
      <c r="AAJ5" s="399"/>
      <c r="AAK5" s="399"/>
      <c r="AAL5" s="399"/>
      <c r="AAM5" s="399"/>
      <c r="AAN5" s="399"/>
      <c r="AAO5" s="399"/>
      <c r="AAP5" s="399"/>
      <c r="AAQ5" s="399"/>
      <c r="AAR5" s="399"/>
      <c r="AAS5" s="399"/>
      <c r="AAT5" s="399"/>
      <c r="AAU5" s="399"/>
      <c r="AAV5" s="399"/>
      <c r="AAW5" s="399"/>
      <c r="AAX5" s="399"/>
      <c r="AAY5" s="399"/>
      <c r="AAZ5" s="399"/>
      <c r="ABA5" s="399"/>
      <c r="ABB5" s="399"/>
      <c r="ABC5" s="399"/>
      <c r="ABD5" s="399"/>
      <c r="ABE5" s="399"/>
      <c r="ABF5" s="399"/>
      <c r="ABG5" s="399"/>
      <c r="ABH5" s="399"/>
      <c r="ABI5" s="399"/>
      <c r="ABJ5" s="399"/>
      <c r="ABK5" s="399"/>
      <c r="ABL5" s="399"/>
      <c r="ABM5" s="399"/>
      <c r="ABN5" s="399"/>
      <c r="ABO5" s="399"/>
      <c r="ABP5" s="399"/>
      <c r="ABQ5" s="399"/>
      <c r="ABR5" s="399"/>
      <c r="ABS5" s="399"/>
      <c r="ABT5" s="399"/>
      <c r="ABU5" s="399"/>
      <c r="ABV5" s="399"/>
      <c r="ABW5" s="399"/>
      <c r="ABX5" s="399"/>
      <c r="ABY5" s="399"/>
      <c r="ABZ5" s="399"/>
      <c r="ACA5" s="399"/>
      <c r="ACB5" s="399"/>
      <c r="ACC5" s="399"/>
      <c r="ACD5" s="399"/>
      <c r="ACE5" s="399"/>
      <c r="ACF5" s="399"/>
      <c r="ACG5" s="399"/>
      <c r="ACH5" s="399"/>
      <c r="ACI5" s="399"/>
      <c r="ACJ5" s="399"/>
      <c r="ACK5" s="399"/>
      <c r="ACL5" s="399"/>
      <c r="ACM5" s="399"/>
      <c r="ACN5" s="399"/>
      <c r="ACO5" s="399"/>
      <c r="ACP5" s="399"/>
      <c r="ACQ5" s="399"/>
      <c r="ACR5" s="399"/>
      <c r="ACS5" s="399"/>
      <c r="ACT5" s="399"/>
      <c r="ACU5" s="399"/>
      <c r="ACV5" s="399"/>
      <c r="ACW5" s="399"/>
      <c r="ACX5" s="399"/>
      <c r="ACY5" s="399"/>
      <c r="ACZ5" s="399"/>
      <c r="ADA5" s="399"/>
      <c r="ADB5" s="399"/>
      <c r="ADC5" s="399"/>
      <c r="ADD5" s="399"/>
      <c r="ADE5" s="399"/>
      <c r="ADF5" s="399"/>
      <c r="ADG5" s="399"/>
      <c r="ADH5" s="399"/>
      <c r="ADI5" s="399"/>
      <c r="ADJ5" s="399"/>
      <c r="ADK5" s="399"/>
      <c r="ADL5" s="399"/>
      <c r="ADM5" s="399"/>
      <c r="ADN5" s="399"/>
      <c r="ADO5" s="399"/>
      <c r="ADP5" s="399"/>
      <c r="ADQ5" s="399"/>
      <c r="ADR5" s="399"/>
      <c r="ADS5" s="399"/>
      <c r="ADT5" s="399"/>
      <c r="ADU5" s="399"/>
      <c r="ADV5" s="399"/>
      <c r="ADW5" s="399"/>
      <c r="ADX5" s="399"/>
      <c r="ADY5" s="399"/>
      <c r="ADZ5" s="399"/>
      <c r="AEA5" s="399"/>
      <c r="AEB5" s="399"/>
      <c r="AEC5" s="399"/>
      <c r="AED5" s="399"/>
      <c r="AEE5" s="399"/>
      <c r="AEF5" s="399"/>
      <c r="AEG5" s="399"/>
      <c r="AEH5" s="399"/>
      <c r="AEI5" s="399"/>
      <c r="AEJ5" s="399"/>
      <c r="AEK5" s="399"/>
      <c r="AEL5" s="399"/>
      <c r="AEM5" s="399"/>
      <c r="AEN5" s="399"/>
      <c r="AEO5" s="399"/>
      <c r="AEP5" s="399"/>
      <c r="AEQ5" s="399"/>
      <c r="AER5" s="399"/>
      <c r="AES5" s="399"/>
      <c r="AET5" s="399"/>
      <c r="AEU5" s="399"/>
      <c r="AEV5" s="399"/>
      <c r="AEW5" s="399"/>
      <c r="AEX5" s="399"/>
      <c r="AEY5" s="399"/>
      <c r="AEZ5" s="399"/>
      <c r="AFA5" s="399"/>
      <c r="AFB5" s="399"/>
      <c r="AFC5" s="399"/>
      <c r="AFD5" s="399"/>
      <c r="AFE5" s="399"/>
      <c r="AFF5" s="399"/>
      <c r="AFG5" s="399"/>
      <c r="AFH5" s="399"/>
      <c r="AFI5" s="399"/>
      <c r="AFJ5" s="399"/>
      <c r="AFK5" s="399"/>
      <c r="AFL5" s="399"/>
      <c r="AFM5" s="399"/>
      <c r="AFN5" s="399"/>
      <c r="AFO5" s="399"/>
      <c r="AFP5" s="399"/>
      <c r="AFQ5" s="399"/>
      <c r="AFR5" s="399"/>
      <c r="AFS5" s="399"/>
      <c r="AFT5" s="399"/>
      <c r="AFU5" s="399"/>
      <c r="AFV5" s="399"/>
      <c r="AFW5" s="399"/>
      <c r="AFX5" s="399"/>
      <c r="AFY5" s="399"/>
      <c r="AFZ5" s="399"/>
      <c r="AGA5" s="399"/>
      <c r="AGB5" s="399"/>
      <c r="AGC5" s="399"/>
      <c r="AGD5" s="399"/>
      <c r="AGE5" s="399"/>
      <c r="AGF5" s="399"/>
      <c r="AGG5" s="399"/>
      <c r="AGH5" s="399"/>
      <c r="AGI5" s="399"/>
      <c r="AGJ5" s="399"/>
      <c r="AGK5" s="399"/>
      <c r="AGL5" s="399"/>
      <c r="AGM5" s="399"/>
      <c r="AGN5" s="399"/>
      <c r="AGO5" s="399"/>
      <c r="AGP5" s="399"/>
      <c r="AGQ5" s="399"/>
      <c r="AGR5" s="399"/>
      <c r="AGS5" s="399"/>
      <c r="AGT5" s="399"/>
      <c r="AGU5" s="399"/>
      <c r="AGV5" s="399"/>
      <c r="AGW5" s="399"/>
      <c r="AGX5" s="399"/>
      <c r="AGY5" s="399"/>
      <c r="AGZ5" s="399"/>
      <c r="AHA5" s="399"/>
      <c r="AHB5" s="399"/>
      <c r="AHC5" s="399"/>
      <c r="AHD5" s="399"/>
      <c r="AHE5" s="399"/>
      <c r="AHF5" s="399"/>
      <c r="AHG5" s="399"/>
      <c r="AHH5" s="399"/>
      <c r="AHI5" s="399"/>
      <c r="AHJ5" s="399"/>
      <c r="AHK5" s="399"/>
      <c r="AHL5" s="399"/>
      <c r="AHM5" s="399"/>
      <c r="AHN5" s="399"/>
      <c r="AHO5" s="399"/>
      <c r="AHP5" s="399"/>
      <c r="AHQ5" s="399"/>
      <c r="AHR5" s="399"/>
      <c r="AHS5" s="399"/>
      <c r="AHT5" s="399"/>
      <c r="AHU5" s="399"/>
      <c r="AHV5" s="399"/>
      <c r="AHW5" s="399"/>
      <c r="AHX5" s="399"/>
      <c r="AHY5" s="399"/>
      <c r="AHZ5" s="399"/>
      <c r="AIA5" s="399"/>
      <c r="AIB5" s="399"/>
      <c r="AIC5" s="399"/>
      <c r="AID5" s="399"/>
      <c r="AIE5" s="399"/>
      <c r="AIF5" s="399"/>
      <c r="AIG5" s="399"/>
      <c r="AIH5" s="399"/>
      <c r="AII5" s="399"/>
      <c r="AIJ5" s="399"/>
      <c r="AIK5" s="399"/>
      <c r="AIL5" s="399"/>
      <c r="AIM5" s="399"/>
      <c r="AIN5" s="399"/>
      <c r="AIO5" s="399"/>
      <c r="AIP5" s="399"/>
      <c r="AIQ5" s="399"/>
      <c r="AIR5" s="399"/>
      <c r="AIS5" s="399"/>
      <c r="AIT5" s="399"/>
      <c r="AIU5" s="399"/>
      <c r="AIV5" s="399"/>
      <c r="AIW5" s="399"/>
      <c r="AIX5" s="399"/>
      <c r="AIY5" s="399"/>
      <c r="AIZ5" s="399"/>
      <c r="AJA5" s="399"/>
      <c r="AJB5" s="399"/>
      <c r="AJC5" s="399"/>
      <c r="AJD5" s="399"/>
      <c r="AJE5" s="399"/>
      <c r="AJF5" s="399"/>
      <c r="AJG5" s="399"/>
      <c r="AJH5" s="399"/>
      <c r="AJI5" s="399"/>
      <c r="AJJ5" s="399"/>
      <c r="AJK5" s="399"/>
      <c r="AJL5" s="399"/>
      <c r="AJM5" s="399"/>
      <c r="AJN5" s="399"/>
      <c r="AJO5" s="399"/>
      <c r="AJP5" s="399"/>
      <c r="AJQ5" s="399"/>
      <c r="AJR5" s="399"/>
      <c r="AJS5" s="399"/>
      <c r="AJT5" s="399"/>
      <c r="AJU5" s="399"/>
      <c r="AJV5" s="399"/>
      <c r="AJW5" s="399"/>
      <c r="AJX5" s="399"/>
      <c r="AJY5" s="399"/>
      <c r="AJZ5" s="399"/>
      <c r="AKA5" s="399"/>
      <c r="AKB5" s="399"/>
      <c r="AKC5" s="399"/>
      <c r="AKD5" s="399"/>
      <c r="AKE5" s="399"/>
      <c r="AKF5" s="399"/>
      <c r="AKG5" s="399"/>
      <c r="AKH5" s="399"/>
      <c r="AKI5" s="399"/>
      <c r="AKJ5" s="399"/>
      <c r="AKK5" s="399"/>
      <c r="AKL5" s="399"/>
      <c r="AKM5" s="399"/>
      <c r="AKN5" s="399"/>
      <c r="AKO5" s="399"/>
      <c r="AKP5" s="399"/>
      <c r="AKQ5" s="399"/>
      <c r="AKR5" s="399"/>
      <c r="AKS5" s="399"/>
      <c r="AKT5" s="399"/>
      <c r="AKU5" s="399"/>
      <c r="AKV5" s="399"/>
      <c r="AKW5" s="399"/>
      <c r="AKX5" s="399"/>
      <c r="AKY5" s="399"/>
      <c r="AKZ5" s="399"/>
      <c r="ALA5" s="399"/>
      <c r="ALB5" s="399"/>
      <c r="ALC5" s="399"/>
      <c r="ALD5" s="399"/>
      <c r="ALE5" s="399"/>
      <c r="ALF5" s="399"/>
      <c r="ALG5" s="399"/>
      <c r="ALH5" s="399"/>
      <c r="ALI5" s="399"/>
      <c r="ALJ5" s="399"/>
      <c r="ALK5" s="399"/>
      <c r="ALL5" s="399"/>
      <c r="ALM5" s="399"/>
      <c r="ALN5" s="399"/>
      <c r="ALO5" s="399"/>
      <c r="ALP5" s="399"/>
      <c r="ALQ5" s="399"/>
      <c r="ALR5" s="399"/>
      <c r="ALS5" s="399"/>
      <c r="ALT5" s="399"/>
      <c r="ALU5" s="399"/>
      <c r="ALV5" s="399"/>
      <c r="ALW5" s="399"/>
      <c r="ALX5" s="399"/>
      <c r="ALY5" s="399"/>
      <c r="ALZ5" s="399"/>
      <c r="AMA5" s="399"/>
      <c r="AMB5" s="399"/>
      <c r="AMC5" s="399"/>
      <c r="AMD5" s="399"/>
      <c r="AME5" s="399"/>
      <c r="AMF5" s="399"/>
      <c r="AMG5" s="399"/>
      <c r="AMH5" s="399"/>
      <c r="AMI5" s="399"/>
      <c r="AMJ5" s="399"/>
      <c r="AMK5" s="399"/>
      <c r="AML5" s="399"/>
      <c r="AMM5" s="399"/>
      <c r="AMN5" s="399"/>
      <c r="AMO5" s="399"/>
      <c r="AMP5" s="399"/>
      <c r="AMQ5" s="399"/>
      <c r="AMR5" s="399"/>
      <c r="AMS5" s="399"/>
      <c r="AMT5" s="399"/>
      <c r="AMU5" s="399"/>
      <c r="AMV5" s="399"/>
      <c r="AMW5" s="399"/>
      <c r="AMX5" s="399"/>
      <c r="AMY5" s="399"/>
      <c r="AMZ5" s="399"/>
      <c r="ANA5" s="399"/>
      <c r="ANB5" s="399"/>
      <c r="ANC5" s="399"/>
      <c r="AND5" s="399"/>
      <c r="ANE5" s="399"/>
      <c r="ANF5" s="399"/>
      <c r="ANG5" s="399"/>
      <c r="ANH5" s="399"/>
      <c r="ANI5" s="399"/>
      <c r="ANJ5" s="399"/>
      <c r="ANK5" s="399"/>
      <c r="ANL5" s="399"/>
      <c r="ANM5" s="399"/>
      <c r="ANN5" s="399"/>
      <c r="ANO5" s="399"/>
      <c r="ANP5" s="399"/>
      <c r="ANQ5" s="399"/>
      <c r="ANR5" s="399"/>
      <c r="ANS5" s="399"/>
      <c r="ANT5" s="399"/>
      <c r="ANU5" s="399"/>
      <c r="ANV5" s="399"/>
      <c r="ANW5" s="399"/>
      <c r="ANX5" s="399"/>
      <c r="ANY5" s="399"/>
      <c r="ANZ5" s="399"/>
      <c r="AOA5" s="399"/>
      <c r="AOB5" s="399"/>
      <c r="AOC5" s="399"/>
      <c r="AOD5" s="399"/>
      <c r="AOE5" s="399"/>
      <c r="AOF5" s="399"/>
      <c r="AOG5" s="399"/>
      <c r="AOH5" s="399"/>
      <c r="AOI5" s="399"/>
      <c r="AOJ5" s="399"/>
      <c r="AOK5" s="399"/>
      <c r="AOL5" s="399"/>
      <c r="AOM5" s="399"/>
      <c r="AON5" s="399"/>
      <c r="AOO5" s="399"/>
      <c r="AOP5" s="399"/>
      <c r="AOQ5" s="399"/>
      <c r="AOR5" s="399"/>
      <c r="AOS5" s="399"/>
      <c r="AOT5" s="399"/>
      <c r="AOU5" s="399"/>
      <c r="AOV5" s="399"/>
      <c r="AOW5" s="399"/>
      <c r="AOX5" s="399"/>
      <c r="AOY5" s="399"/>
      <c r="AOZ5" s="399"/>
      <c r="APA5" s="399"/>
      <c r="APB5" s="399"/>
      <c r="APC5" s="399"/>
      <c r="APD5" s="399"/>
      <c r="APE5" s="399"/>
      <c r="APF5" s="399"/>
      <c r="APG5" s="399"/>
      <c r="APH5" s="399"/>
      <c r="API5" s="399"/>
      <c r="APJ5" s="399"/>
      <c r="APK5" s="399"/>
      <c r="APL5" s="399"/>
      <c r="APM5" s="399"/>
      <c r="APN5" s="399"/>
      <c r="APO5" s="399"/>
      <c r="APP5" s="399"/>
      <c r="APQ5" s="399"/>
      <c r="APR5" s="399"/>
      <c r="APS5" s="399"/>
      <c r="APT5" s="399"/>
      <c r="APU5" s="399"/>
      <c r="APV5" s="399"/>
      <c r="APW5" s="399"/>
      <c r="APX5" s="399"/>
      <c r="APY5" s="399"/>
      <c r="APZ5" s="399"/>
      <c r="AQA5" s="399"/>
      <c r="AQB5" s="399"/>
      <c r="AQC5" s="399"/>
      <c r="AQD5" s="399"/>
      <c r="AQE5" s="399"/>
      <c r="AQF5" s="399"/>
      <c r="AQG5" s="399"/>
      <c r="AQH5" s="399"/>
      <c r="AQI5" s="399"/>
      <c r="AQJ5" s="399"/>
      <c r="AQK5" s="399"/>
      <c r="AQL5" s="399"/>
      <c r="AQM5" s="399"/>
      <c r="AQN5" s="399"/>
      <c r="AQO5" s="399"/>
      <c r="AQP5" s="399"/>
      <c r="AQQ5" s="399"/>
      <c r="AQR5" s="399"/>
      <c r="AQS5" s="399"/>
      <c r="AQT5" s="399"/>
      <c r="AQU5" s="399"/>
      <c r="AQV5" s="399"/>
      <c r="AQW5" s="399"/>
      <c r="AQX5" s="399"/>
      <c r="AQY5" s="399"/>
      <c r="AQZ5" s="399"/>
      <c r="ARA5" s="399"/>
      <c r="ARB5" s="399"/>
      <c r="ARC5" s="399"/>
      <c r="ARD5" s="399"/>
      <c r="ARE5" s="399"/>
      <c r="ARF5" s="399"/>
      <c r="ARG5" s="399"/>
      <c r="ARH5" s="399"/>
      <c r="ARI5" s="399"/>
      <c r="ARJ5" s="399"/>
      <c r="ARK5" s="399"/>
      <c r="ARL5" s="399"/>
      <c r="ARM5" s="399"/>
      <c r="ARN5" s="399"/>
      <c r="ARO5" s="399"/>
      <c r="ARP5" s="399"/>
      <c r="ARQ5" s="399"/>
      <c r="ARR5" s="399"/>
      <c r="ARS5" s="399"/>
      <c r="ART5" s="399"/>
      <c r="ARU5" s="399"/>
      <c r="ARV5" s="399"/>
      <c r="ARW5" s="399"/>
      <c r="ARX5" s="399"/>
      <c r="ARY5" s="399"/>
      <c r="ARZ5" s="399"/>
      <c r="ASA5" s="399"/>
      <c r="ASB5" s="399"/>
      <c r="ASC5" s="399"/>
      <c r="ASD5" s="399"/>
      <c r="ASE5" s="399"/>
      <c r="ASF5" s="399"/>
      <c r="ASG5" s="399"/>
      <c r="ASH5" s="399"/>
      <c r="ASI5" s="399"/>
      <c r="ASJ5" s="399"/>
      <c r="ASK5" s="399"/>
      <c r="ASL5" s="399"/>
      <c r="ASM5" s="399"/>
      <c r="ASN5" s="399"/>
      <c r="ASO5" s="399"/>
      <c r="ASP5" s="399"/>
      <c r="ASQ5" s="399"/>
      <c r="ASR5" s="399"/>
      <c r="ASS5" s="399"/>
      <c r="AST5" s="399"/>
      <c r="ASU5" s="399"/>
      <c r="ASV5" s="399"/>
      <c r="ASW5" s="399"/>
      <c r="ASX5" s="399"/>
      <c r="ASY5" s="399"/>
      <c r="ASZ5" s="399"/>
      <c r="ATA5" s="399"/>
      <c r="ATB5" s="399"/>
      <c r="ATC5" s="399"/>
      <c r="ATD5" s="399"/>
      <c r="ATE5" s="399"/>
      <c r="ATF5" s="399"/>
      <c r="ATG5" s="399"/>
      <c r="ATH5" s="399"/>
      <c r="ATI5" s="399"/>
      <c r="ATJ5" s="399"/>
      <c r="ATK5" s="399"/>
      <c r="ATL5" s="399"/>
      <c r="ATM5" s="399"/>
      <c r="ATN5" s="399"/>
      <c r="ATO5" s="399"/>
      <c r="ATP5" s="399"/>
      <c r="ATQ5" s="399"/>
      <c r="ATR5" s="399"/>
      <c r="ATS5" s="399"/>
      <c r="ATT5" s="399"/>
      <c r="ATU5" s="399"/>
      <c r="ATV5" s="399"/>
      <c r="ATW5" s="399"/>
      <c r="ATX5" s="399"/>
      <c r="ATY5" s="399"/>
      <c r="ATZ5" s="399"/>
      <c r="AUA5" s="399"/>
      <c r="AUB5" s="399"/>
      <c r="AUC5" s="399"/>
      <c r="AUD5" s="399"/>
      <c r="AUE5" s="399"/>
      <c r="AUF5" s="399"/>
      <c r="AUG5" s="399"/>
      <c r="AUH5" s="399"/>
      <c r="AUI5" s="399"/>
      <c r="AUJ5" s="399"/>
      <c r="AUK5" s="399"/>
      <c r="AUL5" s="399"/>
      <c r="AUM5" s="399"/>
      <c r="AUN5" s="399"/>
      <c r="AUO5" s="399"/>
      <c r="AUP5" s="399"/>
      <c r="AUQ5" s="399"/>
      <c r="AUR5" s="399"/>
      <c r="AUS5" s="399"/>
      <c r="AUT5" s="399"/>
      <c r="AUU5" s="399"/>
      <c r="AUV5" s="399"/>
      <c r="AUW5" s="399"/>
      <c r="AUX5" s="399"/>
      <c r="AUY5" s="399"/>
      <c r="AUZ5" s="399"/>
      <c r="AVA5" s="399"/>
      <c r="AVB5" s="399"/>
      <c r="AVC5" s="399"/>
      <c r="AVD5" s="399"/>
      <c r="AVE5" s="399"/>
      <c r="AVF5" s="399"/>
      <c r="AVG5" s="399"/>
      <c r="AVH5" s="399"/>
      <c r="AVI5" s="399"/>
      <c r="AVJ5" s="399"/>
      <c r="AVK5" s="399"/>
      <c r="AVL5" s="399"/>
      <c r="AVM5" s="399"/>
      <c r="AVN5" s="399"/>
      <c r="AVO5" s="399"/>
      <c r="AVP5" s="399"/>
      <c r="AVQ5" s="399"/>
      <c r="AVR5" s="399"/>
      <c r="AVS5" s="399"/>
      <c r="AVT5" s="399"/>
      <c r="AVU5" s="399"/>
      <c r="AVV5" s="399"/>
      <c r="AVW5" s="399"/>
      <c r="AVX5" s="399"/>
      <c r="AVY5" s="399"/>
      <c r="AVZ5" s="399"/>
      <c r="AWA5" s="399"/>
      <c r="AWB5" s="399"/>
      <c r="AWC5" s="399"/>
      <c r="AWD5" s="399"/>
      <c r="AWE5" s="399"/>
      <c r="AWF5" s="399"/>
      <c r="AWG5" s="399"/>
      <c r="AWH5" s="399"/>
      <c r="AWI5" s="399"/>
      <c r="AWJ5" s="399"/>
      <c r="AWK5" s="399"/>
      <c r="AWL5" s="399"/>
      <c r="AWM5" s="399"/>
      <c r="AWN5" s="399"/>
      <c r="AWO5" s="399"/>
      <c r="AWP5" s="399"/>
      <c r="AWQ5" s="399"/>
      <c r="AWR5" s="399"/>
      <c r="AWS5" s="399"/>
      <c r="AWT5" s="399"/>
      <c r="AWU5" s="399"/>
      <c r="AWV5" s="399"/>
      <c r="AWW5" s="399"/>
      <c r="AWX5" s="399"/>
      <c r="AWY5" s="399"/>
      <c r="AWZ5" s="399"/>
      <c r="AXA5" s="399"/>
      <c r="AXB5" s="399"/>
      <c r="AXC5" s="399"/>
      <c r="AXD5" s="399"/>
      <c r="AXE5" s="399"/>
      <c r="AXF5" s="399"/>
      <c r="AXG5" s="399"/>
      <c r="AXH5" s="399"/>
      <c r="AXI5" s="399"/>
      <c r="AXJ5" s="399"/>
      <c r="AXK5" s="399"/>
      <c r="AXL5" s="399"/>
      <c r="AXM5" s="399"/>
      <c r="AXN5" s="399"/>
      <c r="AXO5" s="399"/>
      <c r="AXP5" s="399"/>
      <c r="AXQ5" s="399"/>
      <c r="AXR5" s="399"/>
      <c r="AXS5" s="399"/>
      <c r="AXT5" s="399"/>
      <c r="AXU5" s="399"/>
      <c r="AXV5" s="399"/>
      <c r="AXW5" s="399"/>
      <c r="AXX5" s="399"/>
      <c r="AXY5" s="399"/>
      <c r="AXZ5" s="399"/>
      <c r="AYA5" s="399"/>
      <c r="AYB5" s="399"/>
      <c r="AYC5" s="399"/>
      <c r="AYD5" s="399"/>
      <c r="AYE5" s="399"/>
      <c r="AYF5" s="399"/>
      <c r="AYG5" s="399"/>
      <c r="AYH5" s="399"/>
      <c r="AYI5" s="399"/>
      <c r="AYJ5" s="399"/>
      <c r="AYK5" s="399"/>
      <c r="AYL5" s="399"/>
      <c r="AYM5" s="399"/>
      <c r="AYN5" s="399"/>
      <c r="AYO5" s="399"/>
      <c r="AYP5" s="399"/>
      <c r="AYQ5" s="399"/>
      <c r="AYR5" s="399"/>
      <c r="AYS5" s="399"/>
      <c r="AYT5" s="399"/>
      <c r="AYU5" s="399"/>
      <c r="AYV5" s="399"/>
      <c r="AYW5" s="399"/>
      <c r="AYX5" s="399"/>
      <c r="AYY5" s="399"/>
      <c r="AYZ5" s="399"/>
      <c r="AZA5" s="399"/>
      <c r="AZB5" s="399"/>
      <c r="AZC5" s="399"/>
      <c r="AZD5" s="399"/>
      <c r="AZE5" s="399"/>
      <c r="AZF5" s="399"/>
      <c r="AZG5" s="399"/>
      <c r="AZH5" s="399"/>
      <c r="AZI5" s="399"/>
      <c r="AZJ5" s="399"/>
      <c r="AZK5" s="399"/>
      <c r="AZL5" s="399"/>
      <c r="AZM5" s="399"/>
      <c r="AZN5" s="399"/>
      <c r="AZO5" s="399"/>
      <c r="AZP5" s="399"/>
      <c r="AZQ5" s="399"/>
      <c r="AZR5" s="399"/>
      <c r="AZS5" s="399"/>
      <c r="AZT5" s="399"/>
      <c r="AZU5" s="399"/>
      <c r="AZV5" s="399"/>
      <c r="AZW5" s="399"/>
      <c r="AZX5" s="399"/>
      <c r="AZY5" s="399"/>
      <c r="AZZ5" s="399"/>
      <c r="BAA5" s="399"/>
      <c r="BAB5" s="399"/>
      <c r="BAC5" s="399"/>
      <c r="BAD5" s="399"/>
      <c r="BAE5" s="399"/>
      <c r="BAF5" s="399"/>
      <c r="BAG5" s="399"/>
      <c r="BAH5" s="399"/>
      <c r="BAI5" s="399"/>
      <c r="BAJ5" s="399"/>
      <c r="BAK5" s="399"/>
      <c r="BAL5" s="399"/>
      <c r="BAM5" s="399"/>
      <c r="BAN5" s="399"/>
      <c r="BAO5" s="399"/>
      <c r="BAP5" s="399"/>
      <c r="BAQ5" s="399"/>
      <c r="BAR5" s="399"/>
      <c r="BAS5" s="399"/>
      <c r="BAT5" s="399"/>
      <c r="BAU5" s="399"/>
      <c r="BAV5" s="399"/>
      <c r="BAW5" s="399"/>
      <c r="BAX5" s="399"/>
      <c r="BAY5" s="399"/>
      <c r="BAZ5" s="399"/>
      <c r="BBA5" s="399"/>
      <c r="BBB5" s="399"/>
      <c r="BBC5" s="399"/>
      <c r="BBD5" s="399"/>
      <c r="BBE5" s="399"/>
      <c r="BBF5" s="399"/>
      <c r="BBG5" s="399"/>
      <c r="BBH5" s="399"/>
      <c r="BBI5" s="399"/>
      <c r="BBJ5" s="399"/>
      <c r="BBK5" s="399"/>
      <c r="BBL5" s="399"/>
      <c r="BBM5" s="399"/>
      <c r="BBN5" s="399"/>
      <c r="BBO5" s="399"/>
      <c r="BBP5" s="399"/>
      <c r="BBQ5" s="399"/>
      <c r="BBR5" s="399"/>
      <c r="BBS5" s="399"/>
      <c r="BBT5" s="399"/>
      <c r="BBU5" s="399"/>
      <c r="BBV5" s="399"/>
      <c r="BBW5" s="399"/>
      <c r="BBX5" s="399"/>
      <c r="BBY5" s="399"/>
      <c r="BBZ5" s="399"/>
      <c r="BCA5" s="399"/>
      <c r="BCB5" s="399"/>
      <c r="BCC5" s="399"/>
      <c r="BCD5" s="399"/>
      <c r="BCE5" s="399"/>
      <c r="BCF5" s="399"/>
      <c r="BCG5" s="399"/>
      <c r="BCH5" s="399"/>
      <c r="BCI5" s="399"/>
      <c r="BCJ5" s="399"/>
      <c r="BCK5" s="399"/>
      <c r="BCL5" s="399"/>
      <c r="BCM5" s="399"/>
      <c r="BCN5" s="399"/>
      <c r="BCO5" s="399"/>
      <c r="BCP5" s="399"/>
      <c r="BCQ5" s="399"/>
      <c r="BCR5" s="399"/>
      <c r="BCS5" s="399"/>
      <c r="BCT5" s="399"/>
      <c r="BCU5" s="399"/>
      <c r="BCV5" s="399"/>
      <c r="BCW5" s="399"/>
      <c r="BCX5" s="399"/>
      <c r="BCY5" s="399"/>
      <c r="BCZ5" s="399"/>
      <c r="BDA5" s="399"/>
      <c r="BDB5" s="399"/>
      <c r="BDC5" s="399"/>
      <c r="BDD5" s="399"/>
      <c r="BDE5" s="399"/>
      <c r="BDF5" s="399"/>
      <c r="BDG5" s="399"/>
      <c r="BDH5" s="399"/>
      <c r="BDI5" s="399"/>
      <c r="BDJ5" s="399"/>
      <c r="BDK5" s="399"/>
      <c r="BDL5" s="399"/>
      <c r="BDM5" s="399"/>
      <c r="BDN5" s="399"/>
      <c r="BDO5" s="399"/>
      <c r="BDP5" s="399"/>
      <c r="BDQ5" s="399"/>
      <c r="BDR5" s="399"/>
      <c r="BDS5" s="399"/>
      <c r="BDT5" s="399"/>
      <c r="BDU5" s="399"/>
      <c r="BDV5" s="399"/>
      <c r="BDW5" s="399"/>
      <c r="BDX5" s="399"/>
      <c r="BDY5" s="399"/>
      <c r="BDZ5" s="399"/>
      <c r="BEA5" s="399"/>
      <c r="BEB5" s="399"/>
      <c r="BEC5" s="399"/>
      <c r="BED5" s="399"/>
      <c r="BEE5" s="399"/>
      <c r="BEF5" s="399"/>
      <c r="BEG5" s="399"/>
      <c r="BEH5" s="399"/>
      <c r="BEI5" s="399"/>
      <c r="BEJ5" s="399"/>
      <c r="BEK5" s="399"/>
      <c r="BEL5" s="399"/>
      <c r="BEM5" s="399"/>
      <c r="BEN5" s="399"/>
      <c r="BEO5" s="399"/>
      <c r="BEP5" s="399"/>
      <c r="BEQ5" s="399"/>
      <c r="BER5" s="399"/>
      <c r="BES5" s="399"/>
      <c r="BET5" s="399"/>
      <c r="BEU5" s="399"/>
      <c r="BEV5" s="399"/>
      <c r="BEW5" s="399"/>
      <c r="BEX5" s="399"/>
      <c r="BEY5" s="399"/>
      <c r="BEZ5" s="399"/>
      <c r="BFA5" s="399"/>
      <c r="BFB5" s="399"/>
      <c r="BFC5" s="399"/>
      <c r="BFD5" s="399"/>
      <c r="BFE5" s="399"/>
      <c r="BFF5" s="399"/>
      <c r="BFG5" s="399"/>
      <c r="BFH5" s="399"/>
      <c r="BFI5" s="399"/>
      <c r="BFJ5" s="399"/>
      <c r="BFK5" s="399"/>
      <c r="BFL5" s="399"/>
      <c r="BFM5" s="399"/>
      <c r="BFN5" s="399"/>
      <c r="BFO5" s="399"/>
      <c r="BFP5" s="399"/>
      <c r="BFQ5" s="399"/>
      <c r="BFR5" s="399"/>
      <c r="BFS5" s="399"/>
      <c r="BFT5" s="399"/>
      <c r="BFU5" s="399"/>
      <c r="BFV5" s="399"/>
      <c r="BFW5" s="399"/>
      <c r="BFX5" s="399"/>
      <c r="BFY5" s="399"/>
      <c r="BFZ5" s="399"/>
      <c r="BGA5" s="399"/>
      <c r="BGB5" s="399"/>
      <c r="BGC5" s="399"/>
      <c r="BGD5" s="399"/>
      <c r="BGE5" s="399"/>
      <c r="BGF5" s="399"/>
      <c r="BGG5" s="399"/>
      <c r="BGH5" s="399"/>
      <c r="BGI5" s="399"/>
      <c r="BGJ5" s="399"/>
      <c r="BGK5" s="399"/>
      <c r="BGL5" s="399"/>
      <c r="BGM5" s="399"/>
      <c r="BGN5" s="399"/>
      <c r="BGO5" s="399"/>
      <c r="BGP5" s="399"/>
      <c r="BGQ5" s="399"/>
      <c r="BGR5" s="399"/>
      <c r="BGS5" s="399"/>
      <c r="BGT5" s="399"/>
      <c r="BGU5" s="399"/>
      <c r="BGV5" s="399"/>
      <c r="BGW5" s="399"/>
      <c r="BGX5" s="399"/>
      <c r="BGY5" s="399"/>
      <c r="BGZ5" s="399"/>
      <c r="BHA5" s="399"/>
      <c r="BHB5" s="399"/>
      <c r="BHC5" s="399"/>
      <c r="BHD5" s="399"/>
      <c r="BHE5" s="399"/>
      <c r="BHF5" s="399"/>
      <c r="BHG5" s="399"/>
      <c r="BHH5" s="399"/>
      <c r="BHI5" s="399"/>
      <c r="BHJ5" s="399"/>
      <c r="BHK5" s="399"/>
      <c r="BHL5" s="399"/>
      <c r="BHM5" s="399"/>
      <c r="BHN5" s="399"/>
      <c r="BHO5" s="399"/>
      <c r="BHP5" s="399"/>
      <c r="BHQ5" s="399"/>
      <c r="BHR5" s="399"/>
      <c r="BHS5" s="399"/>
      <c r="BHT5" s="399"/>
      <c r="BHU5" s="399"/>
      <c r="BHV5" s="399"/>
      <c r="BHW5" s="399"/>
      <c r="BHX5" s="399"/>
      <c r="BHY5" s="399"/>
      <c r="BHZ5" s="399"/>
      <c r="BIA5" s="399"/>
      <c r="BIB5" s="399"/>
      <c r="BIC5" s="399"/>
      <c r="BID5" s="399"/>
      <c r="BIE5" s="399"/>
      <c r="BIF5" s="399"/>
      <c r="BIG5" s="399"/>
      <c r="BIH5" s="399"/>
      <c r="BII5" s="399"/>
      <c r="BIJ5" s="399"/>
      <c r="BIK5" s="399"/>
      <c r="BIL5" s="399"/>
      <c r="BIM5" s="399"/>
      <c r="BIN5" s="399"/>
      <c r="BIO5" s="399"/>
      <c r="BIP5" s="399"/>
      <c r="BIQ5" s="399"/>
      <c r="BIR5" s="399"/>
      <c r="BIS5" s="399"/>
      <c r="BIT5" s="399"/>
      <c r="BIU5" s="399"/>
      <c r="BIV5" s="399"/>
      <c r="BIW5" s="399"/>
      <c r="BIX5" s="399"/>
      <c r="BIY5" s="399"/>
      <c r="BIZ5" s="399"/>
      <c r="BJA5" s="399"/>
      <c r="BJB5" s="399"/>
      <c r="BJC5" s="399"/>
      <c r="BJD5" s="399"/>
      <c r="BJE5" s="399"/>
      <c r="BJF5" s="399"/>
      <c r="BJG5" s="399"/>
      <c r="BJH5" s="399"/>
      <c r="BJI5" s="399"/>
      <c r="BJJ5" s="399"/>
      <c r="BJK5" s="399"/>
      <c r="BJL5" s="399"/>
      <c r="BJM5" s="399"/>
      <c r="BJN5" s="399"/>
      <c r="BJO5" s="399"/>
      <c r="BJP5" s="399"/>
      <c r="BJQ5" s="399"/>
      <c r="BJR5" s="399"/>
      <c r="BJS5" s="399"/>
      <c r="BJT5" s="399"/>
      <c r="BJU5" s="399"/>
      <c r="BJV5" s="399"/>
      <c r="BJW5" s="399"/>
      <c r="BJX5" s="399"/>
      <c r="BJY5" s="399"/>
      <c r="BJZ5" s="399"/>
      <c r="BKA5" s="399"/>
      <c r="BKB5" s="399"/>
      <c r="BKC5" s="399"/>
      <c r="BKD5" s="399"/>
      <c r="BKE5" s="399"/>
      <c r="BKF5" s="399"/>
      <c r="BKG5" s="399"/>
      <c r="BKH5" s="399"/>
      <c r="BKI5" s="399"/>
      <c r="BKJ5" s="399"/>
      <c r="BKK5" s="399"/>
      <c r="BKL5" s="399"/>
      <c r="BKM5" s="399"/>
      <c r="BKN5" s="399"/>
      <c r="BKO5" s="399"/>
      <c r="BKP5" s="399"/>
      <c r="BKQ5" s="399"/>
      <c r="BKR5" s="399"/>
      <c r="BKS5" s="399"/>
      <c r="BKT5" s="399"/>
      <c r="BKU5" s="399"/>
      <c r="BKV5" s="399"/>
      <c r="BKW5" s="399"/>
      <c r="BKX5" s="399"/>
      <c r="BKY5" s="399"/>
      <c r="BKZ5" s="399"/>
      <c r="BLA5" s="399"/>
      <c r="BLB5" s="399"/>
      <c r="BLC5" s="399"/>
      <c r="BLD5" s="399"/>
      <c r="BLE5" s="399"/>
      <c r="BLF5" s="399"/>
      <c r="BLG5" s="399"/>
      <c r="BLH5" s="399"/>
      <c r="BLI5" s="399"/>
      <c r="BLJ5" s="399"/>
      <c r="BLK5" s="399"/>
      <c r="BLL5" s="399"/>
      <c r="BLM5" s="399"/>
      <c r="BLN5" s="399"/>
      <c r="BLO5" s="399"/>
      <c r="BLP5" s="399"/>
      <c r="BLQ5" s="399"/>
      <c r="BLR5" s="399"/>
      <c r="BLS5" s="399"/>
      <c r="BLT5" s="399"/>
      <c r="BLU5" s="399"/>
      <c r="BLV5" s="399"/>
      <c r="BLW5" s="399"/>
      <c r="BLX5" s="399"/>
      <c r="BLY5" s="399"/>
      <c r="BLZ5" s="399"/>
      <c r="BMA5" s="399"/>
      <c r="BMB5" s="399"/>
      <c r="BMC5" s="399"/>
      <c r="BMD5" s="399"/>
      <c r="BME5" s="399"/>
      <c r="BMF5" s="399"/>
      <c r="BMG5" s="399"/>
      <c r="BMH5" s="399"/>
      <c r="BMI5" s="399"/>
      <c r="BMJ5" s="399"/>
      <c r="BMK5" s="399"/>
      <c r="BML5" s="399"/>
      <c r="BMM5" s="399"/>
      <c r="BMN5" s="399"/>
      <c r="BMO5" s="399"/>
      <c r="BMP5" s="399"/>
      <c r="BMQ5" s="399"/>
      <c r="BMR5" s="399"/>
      <c r="BMS5" s="399"/>
      <c r="BMT5" s="399"/>
      <c r="BMU5" s="399"/>
      <c r="BMV5" s="399"/>
      <c r="BMW5" s="399"/>
      <c r="BMX5" s="399"/>
      <c r="BMY5" s="399"/>
      <c r="BMZ5" s="399"/>
      <c r="BNA5" s="399"/>
      <c r="BNB5" s="399"/>
      <c r="BNC5" s="399"/>
      <c r="BND5" s="399"/>
      <c r="BNE5" s="399"/>
      <c r="BNF5" s="399"/>
      <c r="BNG5" s="399"/>
      <c r="BNH5" s="399"/>
      <c r="BNI5" s="399"/>
      <c r="BNJ5" s="399"/>
      <c r="BNK5" s="399"/>
      <c r="BNL5" s="399"/>
      <c r="BNM5" s="399"/>
      <c r="BNN5" s="399"/>
      <c r="BNO5" s="399"/>
      <c r="BNP5" s="399"/>
      <c r="BNQ5" s="399"/>
      <c r="BNR5" s="399"/>
      <c r="BNS5" s="399"/>
      <c r="BNT5" s="399"/>
      <c r="BNU5" s="399"/>
      <c r="BNV5" s="399"/>
      <c r="BNW5" s="399"/>
      <c r="BNX5" s="399"/>
      <c r="BNY5" s="399"/>
      <c r="BNZ5" s="399"/>
      <c r="BOA5" s="399"/>
      <c r="BOB5" s="399"/>
      <c r="BOC5" s="399"/>
      <c r="BOD5" s="399"/>
      <c r="BOE5" s="399"/>
      <c r="BOF5" s="399"/>
      <c r="BOG5" s="399"/>
      <c r="BOH5" s="399"/>
      <c r="BOI5" s="399"/>
      <c r="BOJ5" s="399"/>
      <c r="BOK5" s="399"/>
      <c r="BOL5" s="399"/>
      <c r="BOM5" s="399"/>
      <c r="BON5" s="399"/>
      <c r="BOO5" s="399"/>
      <c r="BOP5" s="399"/>
      <c r="BOQ5" s="399"/>
      <c r="BOR5" s="399"/>
      <c r="BOS5" s="399"/>
      <c r="BOT5" s="399"/>
      <c r="BOU5" s="399"/>
      <c r="BOV5" s="399"/>
      <c r="BOW5" s="399"/>
      <c r="BOX5" s="399"/>
      <c r="BOY5" s="399"/>
      <c r="BOZ5" s="399"/>
      <c r="BPA5" s="399"/>
      <c r="BPB5" s="399"/>
      <c r="BPC5" s="399"/>
      <c r="BPD5" s="399"/>
      <c r="BPE5" s="399"/>
      <c r="BPF5" s="399"/>
      <c r="BPG5" s="399"/>
      <c r="BPH5" s="399"/>
      <c r="BPI5" s="399"/>
      <c r="BPJ5" s="399"/>
      <c r="BPK5" s="399"/>
      <c r="BPL5" s="399"/>
      <c r="BPM5" s="399"/>
      <c r="BPN5" s="399"/>
      <c r="BPO5" s="399"/>
      <c r="BPP5" s="399"/>
      <c r="BPQ5" s="399"/>
      <c r="BPR5" s="399"/>
      <c r="BPS5" s="399"/>
      <c r="BPT5" s="399"/>
      <c r="BPU5" s="399"/>
      <c r="BPV5" s="399"/>
      <c r="BPW5" s="399"/>
      <c r="BPX5" s="399"/>
      <c r="BPY5" s="399"/>
      <c r="BPZ5" s="399"/>
      <c r="BQA5" s="399"/>
      <c r="BQB5" s="399"/>
      <c r="BQC5" s="399"/>
      <c r="BQD5" s="399"/>
      <c r="BQE5" s="399"/>
      <c r="BQF5" s="399"/>
      <c r="BQG5" s="399"/>
      <c r="BQH5" s="399"/>
      <c r="BQI5" s="399"/>
      <c r="BQJ5" s="399"/>
      <c r="BQK5" s="399"/>
      <c r="BQL5" s="399"/>
      <c r="BQM5" s="399"/>
      <c r="BQN5" s="399"/>
      <c r="BQO5" s="399"/>
      <c r="BQP5" s="399"/>
      <c r="BQQ5" s="399"/>
      <c r="BQR5" s="399"/>
      <c r="BQS5" s="399"/>
      <c r="BQT5" s="399"/>
      <c r="BQU5" s="399"/>
      <c r="BQV5" s="399"/>
      <c r="BQW5" s="399"/>
      <c r="BQX5" s="399"/>
      <c r="BQY5" s="399"/>
      <c r="BQZ5" s="399"/>
      <c r="BRA5" s="399"/>
      <c r="BRB5" s="399"/>
      <c r="BRC5" s="399"/>
      <c r="BRD5" s="399"/>
      <c r="BRE5" s="399"/>
      <c r="BRF5" s="399"/>
      <c r="BRG5" s="399"/>
      <c r="BRH5" s="399"/>
      <c r="BRI5" s="399"/>
      <c r="BRJ5" s="399"/>
      <c r="BRK5" s="399"/>
      <c r="BRL5" s="399"/>
      <c r="BRM5" s="399"/>
      <c r="BRN5" s="399"/>
      <c r="BRO5" s="399"/>
      <c r="BRP5" s="399"/>
      <c r="BRQ5" s="399"/>
      <c r="BRR5" s="399"/>
      <c r="BRS5" s="399"/>
      <c r="BRT5" s="399"/>
      <c r="BRU5" s="399"/>
      <c r="BRV5" s="399"/>
      <c r="BRW5" s="399"/>
      <c r="BRX5" s="399"/>
      <c r="BRY5" s="399"/>
      <c r="BRZ5" s="399"/>
      <c r="BSA5" s="399"/>
      <c r="BSB5" s="399"/>
      <c r="BSC5" s="399"/>
      <c r="BSD5" s="399"/>
      <c r="BSE5" s="399"/>
      <c r="BSF5" s="399"/>
      <c r="BSG5" s="399"/>
      <c r="BSH5" s="399"/>
      <c r="BSI5" s="399"/>
      <c r="BSJ5" s="399"/>
      <c r="BSK5" s="399"/>
      <c r="BSL5" s="399"/>
      <c r="BSM5" s="399"/>
      <c r="BSN5" s="399"/>
      <c r="BSO5" s="399"/>
      <c r="BSP5" s="399"/>
      <c r="BSQ5" s="399"/>
      <c r="BSR5" s="399"/>
      <c r="BSS5" s="399"/>
      <c r="BST5" s="399"/>
      <c r="BSU5" s="399"/>
      <c r="BSV5" s="399"/>
      <c r="BSW5" s="399"/>
      <c r="BSX5" s="399"/>
      <c r="BSY5" s="399"/>
      <c r="BSZ5" s="399"/>
      <c r="BTA5" s="399"/>
      <c r="BTB5" s="399"/>
      <c r="BTC5" s="399"/>
      <c r="BTD5" s="399"/>
      <c r="BTE5" s="399"/>
      <c r="BTF5" s="399"/>
      <c r="BTG5" s="399"/>
      <c r="BTH5" s="399"/>
      <c r="BTI5" s="399"/>
      <c r="BTJ5" s="399"/>
      <c r="BTK5" s="399"/>
      <c r="BTL5" s="399"/>
      <c r="BTM5" s="399"/>
      <c r="BTN5" s="399"/>
      <c r="BTO5" s="399"/>
      <c r="BTP5" s="399"/>
      <c r="BTQ5" s="399"/>
      <c r="BTR5" s="399"/>
      <c r="BTS5" s="399"/>
      <c r="BTT5" s="399"/>
      <c r="BTU5" s="399"/>
      <c r="BTV5" s="399"/>
      <c r="BTW5" s="399"/>
      <c r="BTX5" s="399"/>
      <c r="BTY5" s="399"/>
      <c r="BTZ5" s="399"/>
      <c r="BUA5" s="399"/>
      <c r="BUB5" s="399"/>
      <c r="BUC5" s="399"/>
      <c r="BUD5" s="399"/>
      <c r="BUE5" s="399"/>
      <c r="BUF5" s="399"/>
      <c r="BUG5" s="399"/>
      <c r="BUH5" s="399"/>
      <c r="BUI5" s="399"/>
      <c r="BUJ5" s="399"/>
      <c r="BUK5" s="399"/>
      <c r="BUL5" s="399"/>
      <c r="BUM5" s="399"/>
      <c r="BUN5" s="399"/>
      <c r="BUO5" s="399"/>
      <c r="BUP5" s="399"/>
      <c r="BUQ5" s="399"/>
      <c r="BUR5" s="399"/>
      <c r="BUS5" s="399"/>
      <c r="BUT5" s="399"/>
      <c r="BUU5" s="399"/>
      <c r="BUV5" s="399"/>
      <c r="BUW5" s="399"/>
      <c r="BUX5" s="399"/>
      <c r="BUY5" s="399"/>
      <c r="BUZ5" s="399"/>
      <c r="BVA5" s="399"/>
      <c r="BVB5" s="399"/>
      <c r="BVC5" s="399"/>
      <c r="BVD5" s="399"/>
      <c r="BVE5" s="399"/>
      <c r="BVF5" s="399"/>
      <c r="BVG5" s="399"/>
      <c r="BVH5" s="399"/>
      <c r="BVI5" s="399"/>
      <c r="BVJ5" s="399"/>
      <c r="BVK5" s="399"/>
      <c r="BVL5" s="399"/>
      <c r="BVM5" s="399"/>
      <c r="BVN5" s="399"/>
      <c r="BVO5" s="399"/>
      <c r="BVP5" s="399"/>
      <c r="BVQ5" s="399"/>
      <c r="BVR5" s="399"/>
      <c r="BVS5" s="399"/>
      <c r="BVT5" s="399"/>
      <c r="BVU5" s="399"/>
      <c r="BVV5" s="399"/>
      <c r="BVW5" s="399"/>
      <c r="BVX5" s="399"/>
      <c r="BVY5" s="399"/>
      <c r="BVZ5" s="399"/>
      <c r="BWA5" s="399"/>
      <c r="BWB5" s="399"/>
      <c r="BWC5" s="399"/>
      <c r="BWD5" s="399"/>
      <c r="BWE5" s="399"/>
      <c r="BWF5" s="399"/>
      <c r="BWG5" s="399"/>
      <c r="BWH5" s="399"/>
      <c r="BWI5" s="399"/>
      <c r="BWJ5" s="399"/>
      <c r="BWK5" s="399"/>
      <c r="BWL5" s="399"/>
      <c r="BWM5" s="399"/>
      <c r="BWN5" s="399"/>
      <c r="BWO5" s="399"/>
      <c r="BWP5" s="399"/>
      <c r="BWQ5" s="399"/>
      <c r="BWR5" s="399"/>
      <c r="BWS5" s="399"/>
      <c r="BWT5" s="399"/>
      <c r="BWU5" s="399"/>
      <c r="BWV5" s="399"/>
      <c r="BWW5" s="399"/>
      <c r="BWX5" s="399"/>
    </row>
    <row r="6" spans="1:1974" ht="24.75" customHeight="1" thickBot="1">
      <c r="B6" s="183" t="s">
        <v>112</v>
      </c>
      <c r="D6" s="404" t="s">
        <v>126</v>
      </c>
      <c r="E6" s="404" t="s">
        <v>109</v>
      </c>
      <c r="F6" s="404" t="s">
        <v>127</v>
      </c>
      <c r="H6" s="132">
        <v>605</v>
      </c>
      <c r="I6" s="132" t="s">
        <v>109</v>
      </c>
      <c r="J6" s="132">
        <v>606</v>
      </c>
      <c r="W6" s="84"/>
      <c r="AQ6" s="111"/>
    </row>
    <row r="7" spans="1:1974" s="106" customFormat="1" ht="24.75" customHeight="1" thickTop="1">
      <c r="A7" s="95"/>
      <c r="B7" s="192" t="s">
        <v>28</v>
      </c>
      <c r="C7" s="95"/>
      <c r="D7" s="193">
        <v>4272</v>
      </c>
      <c r="E7" s="194">
        <v>47</v>
      </c>
      <c r="F7" s="193">
        <v>4319</v>
      </c>
      <c r="G7" s="95"/>
      <c r="H7" s="193">
        <v>5329</v>
      </c>
      <c r="I7" s="194">
        <v>-76</v>
      </c>
      <c r="J7" s="193">
        <v>5253</v>
      </c>
      <c r="K7" s="95"/>
      <c r="L7" s="107"/>
      <c r="M7" s="107"/>
      <c r="N7" s="107"/>
      <c r="O7" s="95"/>
      <c r="P7" s="107"/>
      <c r="Q7" s="107"/>
      <c r="R7" s="107"/>
      <c r="S7" s="95"/>
      <c r="T7" s="107"/>
      <c r="U7" s="107"/>
      <c r="V7" s="107"/>
      <c r="W7" s="89"/>
      <c r="X7" s="95"/>
      <c r="Y7" s="95"/>
      <c r="Z7" s="95"/>
      <c r="AA7" s="95"/>
      <c r="AB7" s="95"/>
      <c r="AC7" s="95"/>
      <c r="AD7" s="95"/>
      <c r="AE7" s="95"/>
      <c r="AF7" s="152"/>
      <c r="AG7" s="152"/>
      <c r="AH7" s="152"/>
      <c r="AI7" s="95"/>
      <c r="AJ7" s="152"/>
      <c r="AK7" s="152"/>
      <c r="AL7" s="152"/>
      <c r="AM7" s="95"/>
      <c r="AN7" s="152"/>
      <c r="AO7" s="152"/>
      <c r="AP7" s="152"/>
      <c r="AQ7" s="88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5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5"/>
      <c r="JT7" s="105"/>
      <c r="JU7" s="105"/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5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5"/>
      <c r="LC7" s="105"/>
      <c r="LD7" s="105"/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05"/>
      <c r="OS7" s="105"/>
      <c r="OT7" s="105"/>
      <c r="OU7" s="105"/>
      <c r="OV7" s="105"/>
      <c r="OW7" s="105"/>
      <c r="OX7" s="105"/>
      <c r="OY7" s="105"/>
      <c r="OZ7" s="105"/>
      <c r="PA7" s="105"/>
      <c r="PB7" s="105"/>
      <c r="PC7" s="105"/>
      <c r="PD7" s="105"/>
      <c r="PE7" s="105"/>
      <c r="PF7" s="105"/>
      <c r="PG7" s="105"/>
      <c r="PH7" s="105"/>
      <c r="PI7" s="105"/>
      <c r="PJ7" s="105"/>
      <c r="PK7" s="105"/>
      <c r="PL7" s="105"/>
      <c r="PM7" s="105"/>
      <c r="PN7" s="105"/>
      <c r="PO7" s="105"/>
      <c r="PP7" s="105"/>
      <c r="PQ7" s="105"/>
      <c r="PR7" s="105"/>
      <c r="PS7" s="105"/>
      <c r="PT7" s="105"/>
      <c r="PU7" s="105"/>
      <c r="PV7" s="105"/>
      <c r="PW7" s="105"/>
      <c r="PX7" s="105"/>
      <c r="PY7" s="105"/>
      <c r="PZ7" s="105"/>
      <c r="QA7" s="105"/>
      <c r="QB7" s="105"/>
      <c r="QC7" s="105"/>
      <c r="QD7" s="105"/>
      <c r="QE7" s="105"/>
      <c r="QF7" s="105"/>
      <c r="QG7" s="105"/>
      <c r="QH7" s="105"/>
      <c r="QI7" s="105"/>
      <c r="QJ7" s="105"/>
      <c r="QK7" s="105"/>
      <c r="QL7" s="105"/>
      <c r="QM7" s="105"/>
      <c r="QN7" s="105"/>
      <c r="QO7" s="105"/>
      <c r="QP7" s="105"/>
      <c r="QQ7" s="105"/>
      <c r="QR7" s="105"/>
      <c r="QS7" s="105"/>
      <c r="QT7" s="105"/>
      <c r="QU7" s="105"/>
      <c r="QV7" s="105"/>
      <c r="QW7" s="105"/>
      <c r="QX7" s="105"/>
      <c r="QY7" s="105"/>
      <c r="QZ7" s="105"/>
      <c r="RA7" s="105"/>
      <c r="RB7" s="105"/>
      <c r="RC7" s="105"/>
      <c r="RD7" s="105"/>
      <c r="RE7" s="105"/>
      <c r="RF7" s="105"/>
      <c r="RG7" s="105"/>
      <c r="RH7" s="105"/>
      <c r="RI7" s="105"/>
      <c r="RJ7" s="105"/>
      <c r="RK7" s="105"/>
      <c r="RL7" s="105"/>
      <c r="RM7" s="105"/>
      <c r="RN7" s="105"/>
      <c r="RO7" s="105"/>
      <c r="RP7" s="105"/>
      <c r="RQ7" s="105"/>
      <c r="RR7" s="105"/>
      <c r="RS7" s="105"/>
      <c r="RT7" s="105"/>
      <c r="RU7" s="105"/>
      <c r="RV7" s="105"/>
      <c r="RW7" s="105"/>
      <c r="RX7" s="105"/>
      <c r="RY7" s="105"/>
      <c r="RZ7" s="105"/>
      <c r="SA7" s="105"/>
      <c r="SB7" s="105"/>
      <c r="SC7" s="105"/>
      <c r="SD7" s="105"/>
      <c r="SE7" s="105"/>
      <c r="SF7" s="105"/>
      <c r="SG7" s="105"/>
      <c r="SH7" s="105"/>
      <c r="SI7" s="105"/>
      <c r="SJ7" s="105"/>
      <c r="SK7" s="105"/>
      <c r="SL7" s="105"/>
      <c r="SM7" s="105"/>
      <c r="SN7" s="105"/>
      <c r="SO7" s="105"/>
      <c r="SP7" s="105"/>
      <c r="SQ7" s="105"/>
      <c r="SR7" s="105"/>
      <c r="SS7" s="105"/>
      <c r="ST7" s="105"/>
      <c r="SU7" s="105"/>
      <c r="SV7" s="105"/>
      <c r="SW7" s="105"/>
      <c r="SX7" s="105"/>
      <c r="SY7" s="105"/>
      <c r="SZ7" s="105"/>
      <c r="TA7" s="105"/>
      <c r="TB7" s="105"/>
      <c r="TC7" s="105"/>
      <c r="TD7" s="105"/>
      <c r="TE7" s="105"/>
      <c r="TF7" s="105"/>
      <c r="TG7" s="105"/>
      <c r="TH7" s="105"/>
      <c r="TI7" s="105"/>
      <c r="TJ7" s="105"/>
      <c r="TK7" s="105"/>
      <c r="TL7" s="105"/>
      <c r="TM7" s="105"/>
      <c r="TN7" s="105"/>
      <c r="TO7" s="105"/>
      <c r="TP7" s="105"/>
      <c r="TQ7" s="105"/>
      <c r="TR7" s="105"/>
      <c r="TS7" s="105"/>
      <c r="TT7" s="105"/>
      <c r="TU7" s="105"/>
      <c r="TV7" s="105"/>
      <c r="TW7" s="105"/>
      <c r="TX7" s="105"/>
      <c r="TY7" s="105"/>
      <c r="TZ7" s="105"/>
      <c r="UA7" s="105"/>
      <c r="UB7" s="105"/>
      <c r="UC7" s="105"/>
      <c r="UD7" s="105"/>
      <c r="UE7" s="105"/>
      <c r="UF7" s="105"/>
      <c r="UG7" s="105"/>
      <c r="UH7" s="105"/>
      <c r="UI7" s="105"/>
      <c r="UJ7" s="105"/>
      <c r="UK7" s="105"/>
      <c r="UL7" s="105"/>
      <c r="UM7" s="105"/>
      <c r="UN7" s="105"/>
      <c r="UO7" s="105"/>
      <c r="UP7" s="105"/>
      <c r="UQ7" s="105"/>
      <c r="UR7" s="105"/>
      <c r="US7" s="105"/>
      <c r="UT7" s="105"/>
      <c r="UU7" s="105"/>
      <c r="UV7" s="105"/>
      <c r="UW7" s="105"/>
      <c r="UX7" s="105"/>
      <c r="UY7" s="105"/>
      <c r="UZ7" s="105"/>
      <c r="VA7" s="105"/>
      <c r="VB7" s="105"/>
      <c r="VC7" s="105"/>
      <c r="VD7" s="105"/>
      <c r="VE7" s="105"/>
      <c r="VF7" s="105"/>
      <c r="VG7" s="105"/>
      <c r="VH7" s="105"/>
      <c r="VI7" s="105"/>
      <c r="VJ7" s="105"/>
      <c r="VK7" s="105"/>
      <c r="VL7" s="105"/>
      <c r="VM7" s="105"/>
      <c r="VN7" s="105"/>
      <c r="VO7" s="105"/>
      <c r="VP7" s="105"/>
      <c r="VQ7" s="105"/>
      <c r="VR7" s="105"/>
      <c r="VS7" s="105"/>
      <c r="VT7" s="105"/>
      <c r="VU7" s="105"/>
      <c r="VV7" s="105"/>
      <c r="VW7" s="105"/>
      <c r="VX7" s="105"/>
      <c r="VY7" s="105"/>
      <c r="VZ7" s="105"/>
      <c r="WA7" s="105"/>
      <c r="WB7" s="105"/>
      <c r="WC7" s="105"/>
      <c r="WD7" s="105"/>
      <c r="WE7" s="105"/>
      <c r="WF7" s="105"/>
      <c r="WG7" s="105"/>
      <c r="WH7" s="105"/>
      <c r="WI7" s="105"/>
      <c r="WJ7" s="105"/>
      <c r="WK7" s="105"/>
      <c r="WL7" s="105"/>
      <c r="WM7" s="105"/>
      <c r="WN7" s="105"/>
      <c r="WO7" s="105"/>
      <c r="WP7" s="105"/>
      <c r="WQ7" s="105"/>
      <c r="WR7" s="105"/>
      <c r="WS7" s="105"/>
      <c r="WT7" s="105"/>
      <c r="WU7" s="105"/>
      <c r="WV7" s="105"/>
      <c r="WW7" s="105"/>
      <c r="WX7" s="105"/>
      <c r="WY7" s="105"/>
      <c r="WZ7" s="105"/>
      <c r="XA7" s="105"/>
      <c r="XB7" s="105"/>
      <c r="XC7" s="105"/>
      <c r="XD7" s="105"/>
      <c r="XE7" s="105"/>
      <c r="XF7" s="105"/>
      <c r="XG7" s="105"/>
      <c r="XH7" s="105"/>
      <c r="XI7" s="105"/>
      <c r="XJ7" s="105"/>
      <c r="XK7" s="105"/>
      <c r="XL7" s="105"/>
      <c r="XM7" s="105"/>
      <c r="XN7" s="105"/>
      <c r="XO7" s="105"/>
      <c r="XP7" s="105"/>
      <c r="XQ7" s="105"/>
      <c r="XR7" s="105"/>
      <c r="XS7" s="105"/>
      <c r="XT7" s="105"/>
      <c r="XU7" s="105"/>
      <c r="XV7" s="105"/>
      <c r="XW7" s="105"/>
      <c r="XX7" s="105"/>
      <c r="XY7" s="105"/>
      <c r="XZ7" s="105"/>
      <c r="YA7" s="105"/>
      <c r="YB7" s="105"/>
      <c r="YC7" s="105"/>
      <c r="YD7" s="105"/>
      <c r="YE7" s="105"/>
      <c r="YF7" s="105"/>
      <c r="YG7" s="105"/>
      <c r="YH7" s="105"/>
      <c r="YI7" s="105"/>
      <c r="YJ7" s="105"/>
      <c r="YK7" s="105"/>
      <c r="YL7" s="105"/>
      <c r="YM7" s="105"/>
      <c r="YN7" s="105"/>
      <c r="YO7" s="105"/>
      <c r="YP7" s="105"/>
      <c r="YQ7" s="105"/>
      <c r="YR7" s="105"/>
      <c r="YS7" s="105"/>
      <c r="YT7" s="105"/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05"/>
      <c r="ZM7" s="105"/>
      <c r="ZN7" s="105"/>
      <c r="ZO7" s="105"/>
      <c r="ZP7" s="105"/>
      <c r="ZQ7" s="105"/>
      <c r="ZR7" s="105"/>
      <c r="ZS7" s="105"/>
      <c r="ZT7" s="105"/>
      <c r="ZU7" s="105"/>
      <c r="ZV7" s="105"/>
      <c r="ZW7" s="105"/>
      <c r="ZX7" s="105"/>
      <c r="ZY7" s="105"/>
      <c r="ZZ7" s="105"/>
      <c r="AAA7" s="105"/>
      <c r="AAB7" s="105"/>
      <c r="AAC7" s="105"/>
      <c r="AAD7" s="105"/>
      <c r="AAE7" s="105"/>
      <c r="AAF7" s="105"/>
      <c r="AAG7" s="105"/>
      <c r="AAH7" s="105"/>
      <c r="AAI7" s="105"/>
      <c r="AAJ7" s="105"/>
      <c r="AAK7" s="105"/>
      <c r="AAL7" s="105"/>
      <c r="AAM7" s="105"/>
      <c r="AAN7" s="105"/>
      <c r="AAO7" s="105"/>
      <c r="AAP7" s="105"/>
      <c r="AAQ7" s="105"/>
      <c r="AAR7" s="105"/>
      <c r="AAS7" s="105"/>
      <c r="AAT7" s="105"/>
      <c r="AAU7" s="105"/>
      <c r="AAV7" s="105"/>
      <c r="AAW7" s="105"/>
      <c r="AAX7" s="105"/>
      <c r="AAY7" s="105"/>
      <c r="AAZ7" s="105"/>
      <c r="ABA7" s="105"/>
      <c r="ABB7" s="105"/>
      <c r="ABC7" s="105"/>
      <c r="ABD7" s="105"/>
      <c r="ABE7" s="105"/>
      <c r="ABF7" s="105"/>
      <c r="ABG7" s="105"/>
      <c r="ABH7" s="105"/>
      <c r="ABI7" s="105"/>
      <c r="ABJ7" s="105"/>
      <c r="ABK7" s="105"/>
      <c r="ABL7" s="105"/>
      <c r="ABM7" s="105"/>
      <c r="ABN7" s="105"/>
      <c r="ABO7" s="105"/>
      <c r="ABP7" s="105"/>
      <c r="ABQ7" s="105"/>
      <c r="ABR7" s="105"/>
      <c r="ABS7" s="105"/>
      <c r="ABT7" s="105"/>
      <c r="ABU7" s="105"/>
      <c r="ABV7" s="105"/>
      <c r="ABW7" s="105"/>
      <c r="ABX7" s="105"/>
      <c r="ABY7" s="105"/>
      <c r="ABZ7" s="105"/>
      <c r="ACA7" s="105"/>
      <c r="ACB7" s="105"/>
      <c r="ACC7" s="105"/>
      <c r="ACD7" s="105"/>
      <c r="ACE7" s="105"/>
      <c r="ACF7" s="105"/>
      <c r="ACG7" s="105"/>
      <c r="ACH7" s="105"/>
      <c r="ACI7" s="105"/>
      <c r="ACJ7" s="105"/>
      <c r="ACK7" s="105"/>
      <c r="ACL7" s="105"/>
      <c r="ACM7" s="105"/>
      <c r="ACN7" s="105"/>
      <c r="ACO7" s="105"/>
      <c r="ACP7" s="105"/>
      <c r="ACQ7" s="105"/>
      <c r="ACR7" s="105"/>
      <c r="ACS7" s="105"/>
      <c r="ACT7" s="105"/>
      <c r="ACU7" s="105"/>
      <c r="ACV7" s="105"/>
      <c r="ACW7" s="105"/>
      <c r="ACX7" s="105"/>
      <c r="ACY7" s="105"/>
      <c r="ACZ7" s="105"/>
      <c r="ADA7" s="105"/>
      <c r="ADB7" s="105"/>
      <c r="ADC7" s="105"/>
      <c r="ADD7" s="105"/>
      <c r="ADE7" s="105"/>
      <c r="ADF7" s="105"/>
      <c r="ADG7" s="105"/>
      <c r="ADH7" s="105"/>
      <c r="ADI7" s="105"/>
      <c r="ADJ7" s="105"/>
      <c r="ADK7" s="105"/>
      <c r="ADL7" s="105"/>
      <c r="ADM7" s="105"/>
      <c r="ADN7" s="105"/>
      <c r="ADO7" s="105"/>
      <c r="ADP7" s="105"/>
      <c r="ADQ7" s="105"/>
      <c r="ADR7" s="105"/>
      <c r="ADS7" s="105"/>
      <c r="ADT7" s="105"/>
      <c r="ADU7" s="105"/>
      <c r="ADV7" s="105"/>
      <c r="ADW7" s="105"/>
      <c r="ADX7" s="105"/>
      <c r="ADY7" s="105"/>
      <c r="ADZ7" s="105"/>
      <c r="AEA7" s="105"/>
      <c r="AEB7" s="105"/>
      <c r="AEC7" s="105"/>
      <c r="AED7" s="105"/>
      <c r="AEE7" s="105"/>
      <c r="AEF7" s="105"/>
      <c r="AEG7" s="105"/>
      <c r="AEH7" s="105"/>
      <c r="AEI7" s="105"/>
      <c r="AEJ7" s="105"/>
      <c r="AEK7" s="105"/>
      <c r="AEL7" s="105"/>
      <c r="AEM7" s="105"/>
      <c r="AEN7" s="105"/>
      <c r="AEO7" s="105"/>
      <c r="AEP7" s="105"/>
      <c r="AEQ7" s="105"/>
      <c r="AER7" s="105"/>
      <c r="AES7" s="105"/>
      <c r="AET7" s="105"/>
      <c r="AEU7" s="105"/>
      <c r="AEV7" s="105"/>
      <c r="AEW7" s="105"/>
      <c r="AEX7" s="105"/>
      <c r="AEY7" s="105"/>
      <c r="AEZ7" s="105"/>
      <c r="AFA7" s="105"/>
      <c r="AFB7" s="105"/>
      <c r="AFC7" s="105"/>
      <c r="AFD7" s="105"/>
      <c r="AFE7" s="105"/>
      <c r="AFF7" s="105"/>
      <c r="AFG7" s="105"/>
      <c r="AFH7" s="105"/>
      <c r="AFI7" s="105"/>
      <c r="AFJ7" s="105"/>
      <c r="AFK7" s="105"/>
      <c r="AFL7" s="105"/>
      <c r="AFM7" s="105"/>
      <c r="AFN7" s="105"/>
      <c r="AFO7" s="105"/>
      <c r="AFP7" s="105"/>
      <c r="AFQ7" s="105"/>
      <c r="AFR7" s="105"/>
      <c r="AFS7" s="105"/>
      <c r="AFT7" s="105"/>
      <c r="AFU7" s="105"/>
      <c r="AFV7" s="105"/>
      <c r="AFW7" s="105"/>
      <c r="AFX7" s="105"/>
      <c r="AFY7" s="105"/>
      <c r="AFZ7" s="105"/>
      <c r="AGA7" s="105"/>
      <c r="AGB7" s="105"/>
      <c r="AGC7" s="105"/>
      <c r="AGD7" s="105"/>
      <c r="AGE7" s="105"/>
      <c r="AGF7" s="105"/>
      <c r="AGG7" s="105"/>
      <c r="AGH7" s="105"/>
      <c r="AGI7" s="105"/>
      <c r="AGJ7" s="105"/>
      <c r="AGK7" s="105"/>
      <c r="AGL7" s="105"/>
      <c r="AGM7" s="105"/>
      <c r="AGN7" s="105"/>
      <c r="AGO7" s="105"/>
      <c r="AGP7" s="105"/>
      <c r="AGQ7" s="105"/>
      <c r="AGR7" s="105"/>
      <c r="AGS7" s="105"/>
      <c r="AGT7" s="105"/>
      <c r="AGU7" s="105"/>
      <c r="AGV7" s="105"/>
      <c r="AGW7" s="105"/>
      <c r="AGX7" s="105"/>
      <c r="AGY7" s="105"/>
      <c r="AGZ7" s="105"/>
      <c r="AHA7" s="105"/>
      <c r="AHB7" s="105"/>
      <c r="AHC7" s="105"/>
      <c r="AHD7" s="105"/>
      <c r="AHE7" s="105"/>
      <c r="AHF7" s="105"/>
      <c r="AHG7" s="105"/>
      <c r="AHH7" s="105"/>
      <c r="AHI7" s="105"/>
      <c r="AHJ7" s="105"/>
      <c r="AHK7" s="105"/>
      <c r="AHL7" s="105"/>
      <c r="AHM7" s="105"/>
      <c r="AHN7" s="105"/>
      <c r="AHO7" s="105"/>
      <c r="AHP7" s="105"/>
      <c r="AHQ7" s="105"/>
      <c r="AHR7" s="105"/>
      <c r="AHS7" s="105"/>
      <c r="AHT7" s="105"/>
      <c r="AHU7" s="105"/>
      <c r="AHV7" s="105"/>
      <c r="AHW7" s="105"/>
      <c r="AHX7" s="105"/>
      <c r="AHY7" s="105"/>
      <c r="AHZ7" s="105"/>
      <c r="AIA7" s="105"/>
      <c r="AIB7" s="105"/>
      <c r="AIC7" s="105"/>
      <c r="AID7" s="105"/>
      <c r="AIE7" s="105"/>
      <c r="AIF7" s="105"/>
      <c r="AIG7" s="105"/>
      <c r="AIH7" s="105"/>
      <c r="AII7" s="105"/>
      <c r="AIJ7" s="105"/>
      <c r="AIK7" s="105"/>
      <c r="AIL7" s="105"/>
      <c r="AIM7" s="105"/>
      <c r="AIN7" s="105"/>
      <c r="AIO7" s="105"/>
      <c r="AIP7" s="105"/>
      <c r="AIQ7" s="105"/>
      <c r="AIR7" s="105"/>
      <c r="AIS7" s="105"/>
      <c r="AIT7" s="105"/>
      <c r="AIU7" s="105"/>
      <c r="AIV7" s="105"/>
      <c r="AIW7" s="105"/>
      <c r="AIX7" s="105"/>
      <c r="AIY7" s="105"/>
      <c r="AIZ7" s="105"/>
      <c r="AJA7" s="105"/>
      <c r="AJB7" s="105"/>
      <c r="AJC7" s="105"/>
      <c r="AJD7" s="105"/>
      <c r="AJE7" s="105"/>
      <c r="AJF7" s="105"/>
      <c r="AJG7" s="105"/>
      <c r="AJH7" s="105"/>
      <c r="AJI7" s="105"/>
      <c r="AJJ7" s="105"/>
      <c r="AJK7" s="105"/>
      <c r="AJL7" s="105"/>
      <c r="AJM7" s="105"/>
      <c r="AJN7" s="105"/>
      <c r="AJO7" s="105"/>
      <c r="AJP7" s="105"/>
      <c r="AJQ7" s="105"/>
      <c r="AJR7" s="105"/>
      <c r="AJS7" s="105"/>
      <c r="AJT7" s="105"/>
      <c r="AJU7" s="105"/>
      <c r="AJV7" s="105"/>
      <c r="AJW7" s="105"/>
      <c r="AJX7" s="105"/>
      <c r="AJY7" s="105"/>
      <c r="AJZ7" s="105"/>
      <c r="AKA7" s="105"/>
      <c r="AKB7" s="105"/>
      <c r="AKC7" s="105"/>
      <c r="AKD7" s="105"/>
      <c r="AKE7" s="105"/>
      <c r="AKF7" s="105"/>
      <c r="AKG7" s="105"/>
      <c r="AKH7" s="105"/>
      <c r="AKI7" s="105"/>
      <c r="AKJ7" s="105"/>
      <c r="AKK7" s="105"/>
      <c r="AKL7" s="105"/>
      <c r="AKM7" s="105"/>
      <c r="AKN7" s="105"/>
      <c r="AKO7" s="105"/>
      <c r="AKP7" s="105"/>
      <c r="AKQ7" s="105"/>
      <c r="AKR7" s="105"/>
      <c r="AKS7" s="105"/>
      <c r="AKT7" s="105"/>
      <c r="AKU7" s="105"/>
      <c r="AKV7" s="105"/>
      <c r="AKW7" s="105"/>
      <c r="AKX7" s="105"/>
      <c r="AKY7" s="105"/>
      <c r="AKZ7" s="105"/>
      <c r="ALA7" s="105"/>
      <c r="ALB7" s="105"/>
      <c r="ALC7" s="105"/>
      <c r="ALD7" s="105"/>
      <c r="ALE7" s="105"/>
      <c r="ALF7" s="105"/>
      <c r="ALG7" s="105"/>
      <c r="ALH7" s="105"/>
      <c r="ALI7" s="105"/>
      <c r="ALJ7" s="105"/>
      <c r="ALK7" s="105"/>
      <c r="ALL7" s="105"/>
      <c r="ALM7" s="105"/>
      <c r="ALN7" s="105"/>
      <c r="ALO7" s="105"/>
      <c r="ALP7" s="105"/>
      <c r="ALQ7" s="105"/>
      <c r="ALR7" s="105"/>
      <c r="ALS7" s="105"/>
      <c r="ALT7" s="105"/>
      <c r="ALU7" s="105"/>
      <c r="ALV7" s="105"/>
      <c r="ALW7" s="105"/>
      <c r="ALX7" s="105"/>
      <c r="ALY7" s="105"/>
      <c r="ALZ7" s="105"/>
      <c r="AMA7" s="105"/>
      <c r="AMB7" s="105"/>
      <c r="AMC7" s="105"/>
      <c r="AMD7" s="105"/>
      <c r="AME7" s="105"/>
      <c r="AMF7" s="105"/>
      <c r="AMG7" s="105"/>
      <c r="AMH7" s="105"/>
      <c r="AMI7" s="105"/>
      <c r="AMJ7" s="105"/>
      <c r="AMK7" s="105"/>
      <c r="AML7" s="105"/>
      <c r="AMM7" s="105"/>
      <c r="AMN7" s="105"/>
      <c r="AMO7" s="105"/>
      <c r="AMP7" s="105"/>
      <c r="AMQ7" s="105"/>
      <c r="AMR7" s="105"/>
      <c r="AMS7" s="105"/>
      <c r="AMT7" s="105"/>
      <c r="AMU7" s="105"/>
      <c r="AMV7" s="105"/>
      <c r="AMW7" s="105"/>
      <c r="AMX7" s="105"/>
      <c r="AMY7" s="105"/>
      <c r="AMZ7" s="105"/>
      <c r="ANA7" s="105"/>
      <c r="ANB7" s="105"/>
      <c r="ANC7" s="105"/>
      <c r="AND7" s="105"/>
      <c r="ANE7" s="105"/>
      <c r="ANF7" s="105"/>
      <c r="ANG7" s="105"/>
      <c r="ANH7" s="105"/>
      <c r="ANI7" s="105"/>
      <c r="ANJ7" s="105"/>
      <c r="ANK7" s="105"/>
      <c r="ANL7" s="105"/>
      <c r="ANM7" s="105"/>
      <c r="ANN7" s="105"/>
      <c r="ANO7" s="105"/>
      <c r="ANP7" s="105"/>
      <c r="ANQ7" s="105"/>
      <c r="ANR7" s="105"/>
      <c r="ANS7" s="105"/>
      <c r="ANT7" s="105"/>
      <c r="ANU7" s="105"/>
      <c r="ANV7" s="105"/>
      <c r="ANW7" s="105"/>
      <c r="ANX7" s="105"/>
      <c r="ANY7" s="105"/>
      <c r="ANZ7" s="105"/>
      <c r="AOA7" s="105"/>
      <c r="AOB7" s="105"/>
      <c r="AOC7" s="105"/>
      <c r="AOD7" s="105"/>
      <c r="AOE7" s="105"/>
      <c r="AOF7" s="105"/>
      <c r="AOG7" s="105"/>
      <c r="AOH7" s="105"/>
      <c r="AOI7" s="105"/>
      <c r="AOJ7" s="105"/>
      <c r="AOK7" s="105"/>
      <c r="AOL7" s="105"/>
      <c r="AOM7" s="105"/>
      <c r="AON7" s="105"/>
      <c r="AOO7" s="105"/>
      <c r="AOP7" s="105"/>
      <c r="AOQ7" s="105"/>
      <c r="AOR7" s="105"/>
      <c r="AOS7" s="105"/>
      <c r="AOT7" s="105"/>
      <c r="AOU7" s="105"/>
      <c r="AOV7" s="105"/>
      <c r="AOW7" s="105"/>
      <c r="AOX7" s="105"/>
      <c r="AOY7" s="105"/>
      <c r="AOZ7" s="105"/>
      <c r="APA7" s="105"/>
      <c r="APB7" s="105"/>
      <c r="APC7" s="105"/>
      <c r="APD7" s="105"/>
      <c r="APE7" s="105"/>
      <c r="APF7" s="105"/>
      <c r="APG7" s="105"/>
      <c r="APH7" s="105"/>
      <c r="API7" s="105"/>
      <c r="APJ7" s="105"/>
      <c r="APK7" s="105"/>
      <c r="APL7" s="105"/>
      <c r="APM7" s="105"/>
      <c r="APN7" s="105"/>
      <c r="APO7" s="105"/>
      <c r="APP7" s="105"/>
      <c r="APQ7" s="105"/>
      <c r="APR7" s="105"/>
      <c r="APS7" s="105"/>
      <c r="APT7" s="105"/>
      <c r="APU7" s="105"/>
      <c r="APV7" s="105"/>
      <c r="APW7" s="105"/>
      <c r="APX7" s="105"/>
      <c r="APY7" s="105"/>
      <c r="APZ7" s="105"/>
      <c r="AQA7" s="105"/>
      <c r="AQB7" s="105"/>
      <c r="AQC7" s="105"/>
      <c r="AQD7" s="105"/>
      <c r="AQE7" s="105"/>
      <c r="AQF7" s="105"/>
      <c r="AQG7" s="105"/>
      <c r="AQH7" s="105"/>
      <c r="AQI7" s="105"/>
      <c r="AQJ7" s="105"/>
      <c r="AQK7" s="105"/>
      <c r="AQL7" s="105"/>
      <c r="AQM7" s="105"/>
      <c r="AQN7" s="105"/>
      <c r="AQO7" s="105"/>
      <c r="AQP7" s="105"/>
      <c r="AQQ7" s="105"/>
      <c r="AQR7" s="105"/>
      <c r="AQS7" s="105"/>
      <c r="AQT7" s="105"/>
      <c r="AQU7" s="105"/>
      <c r="AQV7" s="105"/>
      <c r="AQW7" s="105"/>
      <c r="AQX7" s="105"/>
      <c r="AQY7" s="105"/>
      <c r="AQZ7" s="105"/>
      <c r="ARA7" s="105"/>
      <c r="ARB7" s="105"/>
      <c r="ARC7" s="105"/>
      <c r="ARD7" s="105"/>
      <c r="ARE7" s="105"/>
      <c r="ARF7" s="105"/>
      <c r="ARG7" s="105"/>
      <c r="ARH7" s="105"/>
      <c r="ARI7" s="105"/>
      <c r="ARJ7" s="105"/>
      <c r="ARK7" s="105"/>
      <c r="ARL7" s="105"/>
      <c r="ARM7" s="105"/>
      <c r="ARN7" s="105"/>
      <c r="ARO7" s="105"/>
      <c r="ARP7" s="105"/>
      <c r="ARQ7" s="105"/>
      <c r="ARR7" s="105"/>
      <c r="ARS7" s="105"/>
      <c r="ART7" s="105"/>
      <c r="ARU7" s="105"/>
      <c r="ARV7" s="105"/>
      <c r="ARW7" s="105"/>
      <c r="ARX7" s="105"/>
      <c r="ARY7" s="105"/>
      <c r="ARZ7" s="105"/>
      <c r="ASA7" s="105"/>
      <c r="ASB7" s="105"/>
      <c r="ASC7" s="105"/>
      <c r="ASD7" s="105"/>
      <c r="ASE7" s="105"/>
      <c r="ASF7" s="105"/>
      <c r="ASG7" s="105"/>
      <c r="ASH7" s="105"/>
      <c r="ASI7" s="105"/>
      <c r="ASJ7" s="105"/>
      <c r="ASK7" s="105"/>
      <c r="ASL7" s="105"/>
      <c r="ASM7" s="105"/>
      <c r="ASN7" s="105"/>
      <c r="ASO7" s="105"/>
      <c r="ASP7" s="105"/>
      <c r="ASQ7" s="105"/>
      <c r="ASR7" s="105"/>
      <c r="ASS7" s="105"/>
      <c r="AST7" s="105"/>
      <c r="ASU7" s="105"/>
      <c r="ASV7" s="105"/>
      <c r="ASW7" s="105"/>
      <c r="ASX7" s="105"/>
      <c r="ASY7" s="105"/>
      <c r="ASZ7" s="105"/>
      <c r="ATA7" s="105"/>
      <c r="ATB7" s="105"/>
      <c r="ATC7" s="105"/>
      <c r="ATD7" s="105"/>
      <c r="ATE7" s="105"/>
      <c r="ATF7" s="105"/>
      <c r="ATG7" s="105"/>
      <c r="ATH7" s="105"/>
      <c r="ATI7" s="105"/>
      <c r="ATJ7" s="105"/>
      <c r="ATK7" s="105"/>
      <c r="ATL7" s="105"/>
      <c r="ATM7" s="105"/>
      <c r="ATN7" s="105"/>
      <c r="ATO7" s="105"/>
      <c r="ATP7" s="105"/>
      <c r="ATQ7" s="105"/>
      <c r="ATR7" s="105"/>
      <c r="ATS7" s="105"/>
      <c r="ATT7" s="105"/>
      <c r="ATU7" s="105"/>
      <c r="ATV7" s="105"/>
      <c r="ATW7" s="105"/>
      <c r="ATX7" s="105"/>
      <c r="ATY7" s="105"/>
      <c r="ATZ7" s="105"/>
      <c r="AUA7" s="105"/>
      <c r="AUB7" s="105"/>
      <c r="AUC7" s="105"/>
      <c r="AUD7" s="105"/>
      <c r="AUE7" s="105"/>
      <c r="AUF7" s="105"/>
      <c r="AUG7" s="105"/>
      <c r="AUH7" s="105"/>
      <c r="AUI7" s="105"/>
      <c r="AUJ7" s="105"/>
      <c r="AUK7" s="105"/>
      <c r="AUL7" s="105"/>
      <c r="AUM7" s="105"/>
      <c r="AUN7" s="105"/>
      <c r="AUO7" s="105"/>
      <c r="AUP7" s="105"/>
      <c r="AUQ7" s="105"/>
      <c r="AUR7" s="105"/>
      <c r="AUS7" s="105"/>
      <c r="AUT7" s="105"/>
      <c r="AUU7" s="105"/>
      <c r="AUV7" s="105"/>
      <c r="AUW7" s="105"/>
      <c r="AUX7" s="105"/>
      <c r="AUY7" s="105"/>
      <c r="AUZ7" s="105"/>
      <c r="AVA7" s="105"/>
      <c r="AVB7" s="105"/>
      <c r="AVC7" s="105"/>
      <c r="AVD7" s="105"/>
      <c r="AVE7" s="105"/>
      <c r="AVF7" s="105"/>
      <c r="AVG7" s="105"/>
      <c r="AVH7" s="105"/>
      <c r="AVI7" s="105"/>
      <c r="AVJ7" s="105"/>
      <c r="AVK7" s="105"/>
      <c r="AVL7" s="105"/>
      <c r="AVM7" s="105"/>
      <c r="AVN7" s="105"/>
      <c r="AVO7" s="105"/>
      <c r="AVP7" s="105"/>
      <c r="AVQ7" s="105"/>
      <c r="AVR7" s="105"/>
      <c r="AVS7" s="105"/>
      <c r="AVT7" s="105"/>
      <c r="AVU7" s="105"/>
      <c r="AVV7" s="105"/>
      <c r="AVW7" s="105"/>
      <c r="AVX7" s="105"/>
      <c r="AVY7" s="105"/>
      <c r="AVZ7" s="105"/>
      <c r="AWA7" s="105"/>
      <c r="AWB7" s="105"/>
      <c r="AWC7" s="105"/>
      <c r="AWD7" s="105"/>
      <c r="AWE7" s="105"/>
      <c r="AWF7" s="105"/>
      <c r="AWG7" s="105"/>
      <c r="AWH7" s="105"/>
      <c r="AWI7" s="105"/>
      <c r="AWJ7" s="105"/>
      <c r="AWK7" s="105"/>
      <c r="AWL7" s="105"/>
      <c r="AWM7" s="105"/>
      <c r="AWN7" s="105"/>
      <c r="AWO7" s="105"/>
      <c r="AWP7" s="105"/>
      <c r="AWQ7" s="105"/>
      <c r="AWR7" s="105"/>
      <c r="AWS7" s="105"/>
      <c r="AWT7" s="105"/>
      <c r="AWU7" s="105"/>
      <c r="AWV7" s="105"/>
      <c r="AWW7" s="105"/>
      <c r="AWX7" s="105"/>
      <c r="AWY7" s="105"/>
      <c r="AWZ7" s="105"/>
      <c r="AXA7" s="105"/>
      <c r="AXB7" s="105"/>
      <c r="AXC7" s="105"/>
      <c r="AXD7" s="105"/>
      <c r="AXE7" s="105"/>
      <c r="AXF7" s="105"/>
      <c r="AXG7" s="105"/>
      <c r="AXH7" s="105"/>
      <c r="AXI7" s="105"/>
      <c r="AXJ7" s="105"/>
      <c r="AXK7" s="105"/>
      <c r="AXL7" s="105"/>
      <c r="AXM7" s="105"/>
      <c r="AXN7" s="105"/>
      <c r="AXO7" s="105"/>
      <c r="AXP7" s="105"/>
      <c r="AXQ7" s="105"/>
      <c r="AXR7" s="105"/>
      <c r="AXS7" s="105"/>
      <c r="AXT7" s="105"/>
      <c r="AXU7" s="105"/>
      <c r="AXV7" s="105"/>
      <c r="AXW7" s="105"/>
      <c r="AXX7" s="105"/>
      <c r="AXY7" s="105"/>
      <c r="AXZ7" s="105"/>
      <c r="AYA7" s="105"/>
      <c r="AYB7" s="105"/>
      <c r="AYC7" s="105"/>
      <c r="AYD7" s="105"/>
      <c r="AYE7" s="105"/>
      <c r="AYF7" s="105"/>
      <c r="AYG7" s="105"/>
      <c r="AYH7" s="105"/>
      <c r="AYI7" s="105"/>
      <c r="AYJ7" s="105"/>
      <c r="AYK7" s="105"/>
      <c r="AYL7" s="105"/>
      <c r="AYM7" s="105"/>
      <c r="AYN7" s="105"/>
      <c r="AYO7" s="105"/>
      <c r="AYP7" s="105"/>
      <c r="AYQ7" s="105"/>
      <c r="AYR7" s="105"/>
      <c r="AYS7" s="105"/>
      <c r="AYT7" s="105"/>
      <c r="AYU7" s="105"/>
      <c r="AYV7" s="105"/>
      <c r="AYW7" s="105"/>
      <c r="AYX7" s="105"/>
      <c r="AYY7" s="105"/>
      <c r="AYZ7" s="105"/>
      <c r="AZA7" s="105"/>
      <c r="AZB7" s="105"/>
      <c r="AZC7" s="105"/>
      <c r="AZD7" s="105"/>
      <c r="AZE7" s="105"/>
      <c r="AZF7" s="105"/>
      <c r="AZG7" s="105"/>
      <c r="AZH7" s="105"/>
      <c r="AZI7" s="105"/>
      <c r="AZJ7" s="105"/>
      <c r="AZK7" s="105"/>
      <c r="AZL7" s="105"/>
      <c r="AZM7" s="105"/>
      <c r="AZN7" s="105"/>
      <c r="AZO7" s="105"/>
      <c r="AZP7" s="105"/>
      <c r="AZQ7" s="105"/>
      <c r="AZR7" s="105"/>
      <c r="AZS7" s="105"/>
      <c r="AZT7" s="105"/>
      <c r="AZU7" s="105"/>
      <c r="AZV7" s="105"/>
      <c r="AZW7" s="105"/>
      <c r="AZX7" s="105"/>
      <c r="AZY7" s="105"/>
      <c r="AZZ7" s="105"/>
      <c r="BAA7" s="105"/>
      <c r="BAB7" s="105"/>
      <c r="BAC7" s="105"/>
      <c r="BAD7" s="105"/>
      <c r="BAE7" s="105"/>
      <c r="BAF7" s="105"/>
      <c r="BAG7" s="105"/>
      <c r="BAH7" s="105"/>
      <c r="BAI7" s="105"/>
      <c r="BAJ7" s="105"/>
      <c r="BAK7" s="105"/>
      <c r="BAL7" s="105"/>
      <c r="BAM7" s="105"/>
      <c r="BAN7" s="105"/>
      <c r="BAO7" s="105"/>
      <c r="BAP7" s="105"/>
      <c r="BAQ7" s="105"/>
      <c r="BAR7" s="105"/>
      <c r="BAS7" s="105"/>
      <c r="BAT7" s="105"/>
      <c r="BAU7" s="105"/>
      <c r="BAV7" s="105"/>
      <c r="BAW7" s="105"/>
      <c r="BAX7" s="105"/>
      <c r="BAY7" s="105"/>
      <c r="BAZ7" s="105"/>
      <c r="BBA7" s="105"/>
      <c r="BBB7" s="105"/>
      <c r="BBC7" s="105"/>
      <c r="BBD7" s="105"/>
      <c r="BBE7" s="105"/>
      <c r="BBF7" s="105"/>
      <c r="BBG7" s="105"/>
      <c r="BBH7" s="105"/>
      <c r="BBI7" s="105"/>
      <c r="BBJ7" s="105"/>
      <c r="BBK7" s="105"/>
      <c r="BBL7" s="105"/>
      <c r="BBM7" s="105"/>
      <c r="BBN7" s="105"/>
      <c r="BBO7" s="105"/>
      <c r="BBP7" s="105"/>
      <c r="BBQ7" s="105"/>
      <c r="BBR7" s="105"/>
      <c r="BBS7" s="105"/>
      <c r="BBT7" s="105"/>
      <c r="BBU7" s="105"/>
      <c r="BBV7" s="105"/>
      <c r="BBW7" s="105"/>
      <c r="BBX7" s="105"/>
      <c r="BBY7" s="105"/>
      <c r="BBZ7" s="105"/>
      <c r="BCA7" s="105"/>
      <c r="BCB7" s="105"/>
      <c r="BCC7" s="105"/>
      <c r="BCD7" s="105"/>
      <c r="BCE7" s="105"/>
      <c r="BCF7" s="105"/>
      <c r="BCG7" s="105"/>
      <c r="BCH7" s="105"/>
      <c r="BCI7" s="105"/>
      <c r="BCJ7" s="105"/>
      <c r="BCK7" s="105"/>
      <c r="BCL7" s="105"/>
      <c r="BCM7" s="105"/>
      <c r="BCN7" s="105"/>
      <c r="BCO7" s="105"/>
      <c r="BCP7" s="105"/>
      <c r="BCQ7" s="105"/>
      <c r="BCR7" s="105"/>
      <c r="BCS7" s="105"/>
      <c r="BCT7" s="105"/>
      <c r="BCU7" s="105"/>
      <c r="BCV7" s="105"/>
      <c r="BCW7" s="105"/>
      <c r="BCX7" s="105"/>
      <c r="BCY7" s="105"/>
      <c r="BCZ7" s="105"/>
      <c r="BDA7" s="105"/>
      <c r="BDB7" s="105"/>
      <c r="BDC7" s="105"/>
      <c r="BDD7" s="105"/>
      <c r="BDE7" s="105"/>
      <c r="BDF7" s="105"/>
      <c r="BDG7" s="105"/>
      <c r="BDH7" s="105"/>
      <c r="BDI7" s="105"/>
      <c r="BDJ7" s="105"/>
      <c r="BDK7" s="105"/>
      <c r="BDL7" s="105"/>
      <c r="BDM7" s="105"/>
      <c r="BDN7" s="105"/>
      <c r="BDO7" s="105"/>
      <c r="BDP7" s="105"/>
      <c r="BDQ7" s="105"/>
      <c r="BDR7" s="105"/>
      <c r="BDS7" s="105"/>
      <c r="BDT7" s="105"/>
      <c r="BDU7" s="105"/>
      <c r="BDV7" s="105"/>
      <c r="BDW7" s="105"/>
      <c r="BDX7" s="105"/>
      <c r="BDY7" s="105"/>
      <c r="BDZ7" s="105"/>
      <c r="BEA7" s="105"/>
      <c r="BEB7" s="105"/>
      <c r="BEC7" s="105"/>
      <c r="BED7" s="105"/>
      <c r="BEE7" s="105"/>
      <c r="BEF7" s="105"/>
      <c r="BEG7" s="105"/>
      <c r="BEH7" s="105"/>
      <c r="BEI7" s="105"/>
      <c r="BEJ7" s="105"/>
      <c r="BEK7" s="105"/>
      <c r="BEL7" s="105"/>
      <c r="BEM7" s="105"/>
      <c r="BEN7" s="105"/>
      <c r="BEO7" s="105"/>
      <c r="BEP7" s="105"/>
      <c r="BEQ7" s="105"/>
      <c r="BER7" s="105"/>
      <c r="BES7" s="105"/>
      <c r="BET7" s="105"/>
      <c r="BEU7" s="105"/>
      <c r="BEV7" s="105"/>
      <c r="BEW7" s="105"/>
      <c r="BEX7" s="105"/>
      <c r="BEY7" s="105"/>
      <c r="BEZ7" s="105"/>
      <c r="BFA7" s="105"/>
      <c r="BFB7" s="105"/>
      <c r="BFC7" s="105"/>
      <c r="BFD7" s="105"/>
      <c r="BFE7" s="105"/>
      <c r="BFF7" s="105"/>
      <c r="BFG7" s="105"/>
      <c r="BFH7" s="105"/>
      <c r="BFI7" s="105"/>
      <c r="BFJ7" s="105"/>
      <c r="BFK7" s="105"/>
      <c r="BFL7" s="105"/>
      <c r="BFM7" s="105"/>
      <c r="BFN7" s="105"/>
      <c r="BFO7" s="105"/>
      <c r="BFP7" s="105"/>
      <c r="BFQ7" s="105"/>
      <c r="BFR7" s="105"/>
      <c r="BFS7" s="105"/>
      <c r="BFT7" s="105"/>
      <c r="BFU7" s="105"/>
      <c r="BFV7" s="105"/>
      <c r="BFW7" s="105"/>
      <c r="BFX7" s="105"/>
      <c r="BFY7" s="105"/>
      <c r="BFZ7" s="105"/>
      <c r="BGA7" s="105"/>
      <c r="BGB7" s="105"/>
      <c r="BGC7" s="105"/>
      <c r="BGD7" s="105"/>
      <c r="BGE7" s="105"/>
      <c r="BGF7" s="105"/>
      <c r="BGG7" s="105"/>
      <c r="BGH7" s="105"/>
      <c r="BGI7" s="105"/>
      <c r="BGJ7" s="105"/>
      <c r="BGK7" s="105"/>
      <c r="BGL7" s="105"/>
      <c r="BGM7" s="105"/>
      <c r="BGN7" s="105"/>
      <c r="BGO7" s="105"/>
      <c r="BGP7" s="105"/>
      <c r="BGQ7" s="105"/>
      <c r="BGR7" s="105"/>
      <c r="BGS7" s="105"/>
      <c r="BGT7" s="105"/>
      <c r="BGU7" s="105"/>
      <c r="BGV7" s="105"/>
      <c r="BGW7" s="105"/>
      <c r="BGX7" s="105"/>
      <c r="BGY7" s="105"/>
      <c r="BGZ7" s="105"/>
      <c r="BHA7" s="105"/>
      <c r="BHB7" s="105"/>
      <c r="BHC7" s="105"/>
      <c r="BHD7" s="105"/>
      <c r="BHE7" s="105"/>
      <c r="BHF7" s="105"/>
      <c r="BHG7" s="105"/>
      <c r="BHH7" s="105"/>
      <c r="BHI7" s="105"/>
      <c r="BHJ7" s="105"/>
      <c r="BHK7" s="105"/>
      <c r="BHL7" s="105"/>
      <c r="BHM7" s="105"/>
      <c r="BHN7" s="105"/>
      <c r="BHO7" s="105"/>
      <c r="BHP7" s="105"/>
      <c r="BHQ7" s="105"/>
      <c r="BHR7" s="105"/>
      <c r="BHS7" s="105"/>
      <c r="BHT7" s="105"/>
      <c r="BHU7" s="105"/>
      <c r="BHV7" s="105"/>
      <c r="BHW7" s="105"/>
      <c r="BHX7" s="105"/>
      <c r="BHY7" s="105"/>
      <c r="BHZ7" s="105"/>
      <c r="BIA7" s="105"/>
      <c r="BIB7" s="105"/>
      <c r="BIC7" s="105"/>
      <c r="BID7" s="105"/>
      <c r="BIE7" s="105"/>
      <c r="BIF7" s="105"/>
      <c r="BIG7" s="105"/>
      <c r="BIH7" s="105"/>
      <c r="BII7" s="105"/>
      <c r="BIJ7" s="105"/>
      <c r="BIK7" s="105"/>
      <c r="BIL7" s="105"/>
      <c r="BIM7" s="105"/>
      <c r="BIN7" s="105"/>
      <c r="BIO7" s="105"/>
      <c r="BIP7" s="105"/>
      <c r="BIQ7" s="105"/>
      <c r="BIR7" s="105"/>
      <c r="BIS7" s="105"/>
      <c r="BIT7" s="105"/>
      <c r="BIU7" s="105"/>
      <c r="BIV7" s="105"/>
      <c r="BIW7" s="105"/>
      <c r="BIX7" s="105"/>
      <c r="BIY7" s="105"/>
      <c r="BIZ7" s="105"/>
      <c r="BJA7" s="105"/>
      <c r="BJB7" s="105"/>
      <c r="BJC7" s="105"/>
      <c r="BJD7" s="105"/>
      <c r="BJE7" s="105"/>
      <c r="BJF7" s="105"/>
      <c r="BJG7" s="105"/>
      <c r="BJH7" s="105"/>
      <c r="BJI7" s="105"/>
      <c r="BJJ7" s="105"/>
      <c r="BJK7" s="105"/>
      <c r="BJL7" s="105"/>
      <c r="BJM7" s="105"/>
      <c r="BJN7" s="105"/>
      <c r="BJO7" s="105"/>
      <c r="BJP7" s="105"/>
      <c r="BJQ7" s="105"/>
      <c r="BJR7" s="105"/>
      <c r="BJS7" s="105"/>
      <c r="BJT7" s="105"/>
      <c r="BJU7" s="105"/>
      <c r="BJV7" s="105"/>
      <c r="BJW7" s="105"/>
      <c r="BJX7" s="105"/>
      <c r="BJY7" s="105"/>
      <c r="BJZ7" s="105"/>
      <c r="BKA7" s="105"/>
      <c r="BKB7" s="105"/>
      <c r="BKC7" s="105"/>
      <c r="BKD7" s="105"/>
      <c r="BKE7" s="105"/>
      <c r="BKF7" s="105"/>
      <c r="BKG7" s="105"/>
      <c r="BKH7" s="105"/>
      <c r="BKI7" s="105"/>
      <c r="BKJ7" s="105"/>
      <c r="BKK7" s="105"/>
      <c r="BKL7" s="105"/>
      <c r="BKM7" s="105"/>
      <c r="BKN7" s="105"/>
      <c r="BKO7" s="105"/>
      <c r="BKP7" s="105"/>
      <c r="BKQ7" s="105"/>
      <c r="BKR7" s="105"/>
      <c r="BKS7" s="105"/>
      <c r="BKT7" s="105"/>
      <c r="BKU7" s="105"/>
      <c r="BKV7" s="105"/>
      <c r="BKW7" s="105"/>
      <c r="BKX7" s="105"/>
      <c r="BKY7" s="105"/>
      <c r="BKZ7" s="105"/>
      <c r="BLA7" s="105"/>
      <c r="BLB7" s="105"/>
      <c r="BLC7" s="105"/>
      <c r="BLD7" s="105"/>
      <c r="BLE7" s="105"/>
      <c r="BLF7" s="105"/>
      <c r="BLG7" s="105"/>
      <c r="BLH7" s="105"/>
      <c r="BLI7" s="105"/>
      <c r="BLJ7" s="105"/>
      <c r="BLK7" s="105"/>
      <c r="BLL7" s="105"/>
      <c r="BLM7" s="105"/>
      <c r="BLN7" s="105"/>
      <c r="BLO7" s="105"/>
      <c r="BLP7" s="105"/>
      <c r="BLQ7" s="105"/>
      <c r="BLR7" s="105"/>
      <c r="BLS7" s="105"/>
      <c r="BLT7" s="105"/>
      <c r="BLU7" s="105"/>
      <c r="BLV7" s="105"/>
      <c r="BLW7" s="105"/>
      <c r="BLX7" s="105"/>
      <c r="BLY7" s="105"/>
      <c r="BLZ7" s="105"/>
      <c r="BMA7" s="105"/>
      <c r="BMB7" s="105"/>
      <c r="BMC7" s="105"/>
      <c r="BMD7" s="105"/>
      <c r="BME7" s="105"/>
      <c r="BMF7" s="105"/>
      <c r="BMG7" s="105"/>
      <c r="BMH7" s="105"/>
      <c r="BMI7" s="105"/>
      <c r="BMJ7" s="105"/>
      <c r="BMK7" s="105"/>
      <c r="BML7" s="105"/>
      <c r="BMM7" s="105"/>
      <c r="BMN7" s="105"/>
      <c r="BMO7" s="105"/>
      <c r="BMP7" s="105"/>
      <c r="BMQ7" s="105"/>
      <c r="BMR7" s="105"/>
      <c r="BMS7" s="105"/>
      <c r="BMT7" s="105"/>
      <c r="BMU7" s="105"/>
      <c r="BMV7" s="105"/>
      <c r="BMW7" s="105"/>
      <c r="BMX7" s="105"/>
      <c r="BMY7" s="105"/>
      <c r="BMZ7" s="105"/>
      <c r="BNA7" s="105"/>
      <c r="BNB7" s="105"/>
      <c r="BNC7" s="105"/>
      <c r="BND7" s="105"/>
      <c r="BNE7" s="105"/>
      <c r="BNF7" s="105"/>
      <c r="BNG7" s="105"/>
      <c r="BNH7" s="105"/>
      <c r="BNI7" s="105"/>
      <c r="BNJ7" s="105"/>
      <c r="BNK7" s="105"/>
      <c r="BNL7" s="105"/>
      <c r="BNM7" s="105"/>
      <c r="BNN7" s="105"/>
      <c r="BNO7" s="105"/>
      <c r="BNP7" s="105"/>
      <c r="BNQ7" s="105"/>
      <c r="BNR7" s="105"/>
      <c r="BNS7" s="105"/>
      <c r="BNT7" s="105"/>
      <c r="BNU7" s="105"/>
      <c r="BNV7" s="105"/>
      <c r="BNW7" s="105"/>
      <c r="BNX7" s="105"/>
      <c r="BNY7" s="105"/>
      <c r="BNZ7" s="105"/>
      <c r="BOA7" s="105"/>
      <c r="BOB7" s="105"/>
      <c r="BOC7" s="105"/>
      <c r="BOD7" s="105"/>
      <c r="BOE7" s="105"/>
      <c r="BOF7" s="105"/>
      <c r="BOG7" s="105"/>
      <c r="BOH7" s="105"/>
      <c r="BOI7" s="105"/>
      <c r="BOJ7" s="105"/>
      <c r="BOK7" s="105"/>
      <c r="BOL7" s="105"/>
      <c r="BOM7" s="105"/>
      <c r="BON7" s="105"/>
      <c r="BOO7" s="105"/>
      <c r="BOP7" s="105"/>
      <c r="BOQ7" s="105"/>
      <c r="BOR7" s="105"/>
      <c r="BOS7" s="105"/>
      <c r="BOT7" s="105"/>
      <c r="BOU7" s="105"/>
      <c r="BOV7" s="105"/>
      <c r="BOW7" s="105"/>
      <c r="BOX7" s="105"/>
      <c r="BOY7" s="105"/>
      <c r="BOZ7" s="105"/>
      <c r="BPA7" s="105"/>
      <c r="BPB7" s="105"/>
      <c r="BPC7" s="105"/>
      <c r="BPD7" s="105"/>
      <c r="BPE7" s="105"/>
      <c r="BPF7" s="105"/>
      <c r="BPG7" s="105"/>
      <c r="BPH7" s="105"/>
      <c r="BPI7" s="105"/>
      <c r="BPJ7" s="105"/>
      <c r="BPK7" s="105"/>
      <c r="BPL7" s="105"/>
      <c r="BPM7" s="105"/>
      <c r="BPN7" s="105"/>
      <c r="BPO7" s="105"/>
      <c r="BPP7" s="105"/>
      <c r="BPQ7" s="105"/>
      <c r="BPR7" s="105"/>
      <c r="BPS7" s="105"/>
      <c r="BPT7" s="105"/>
      <c r="BPU7" s="105"/>
      <c r="BPV7" s="105"/>
      <c r="BPW7" s="105"/>
      <c r="BPX7" s="105"/>
      <c r="BPY7" s="105"/>
      <c r="BPZ7" s="105"/>
      <c r="BQA7" s="105"/>
      <c r="BQB7" s="105"/>
      <c r="BQC7" s="105"/>
      <c r="BQD7" s="105"/>
      <c r="BQE7" s="105"/>
      <c r="BQF7" s="105"/>
      <c r="BQG7" s="105"/>
      <c r="BQH7" s="105"/>
      <c r="BQI7" s="105"/>
      <c r="BQJ7" s="105"/>
      <c r="BQK7" s="105"/>
      <c r="BQL7" s="105"/>
      <c r="BQM7" s="105"/>
      <c r="BQN7" s="105"/>
      <c r="BQO7" s="105"/>
      <c r="BQP7" s="105"/>
      <c r="BQQ7" s="105"/>
      <c r="BQR7" s="105"/>
      <c r="BQS7" s="105"/>
      <c r="BQT7" s="105"/>
      <c r="BQU7" s="105"/>
      <c r="BQV7" s="105"/>
      <c r="BQW7" s="105"/>
      <c r="BQX7" s="105"/>
      <c r="BQY7" s="105"/>
      <c r="BQZ7" s="105"/>
      <c r="BRA7" s="105"/>
      <c r="BRB7" s="105"/>
      <c r="BRC7" s="105"/>
      <c r="BRD7" s="105"/>
      <c r="BRE7" s="105"/>
      <c r="BRF7" s="105"/>
      <c r="BRG7" s="105"/>
      <c r="BRH7" s="105"/>
      <c r="BRI7" s="105"/>
      <c r="BRJ7" s="105"/>
      <c r="BRK7" s="105"/>
      <c r="BRL7" s="105"/>
      <c r="BRM7" s="105"/>
      <c r="BRN7" s="105"/>
      <c r="BRO7" s="105"/>
      <c r="BRP7" s="105"/>
      <c r="BRQ7" s="105"/>
      <c r="BRR7" s="105"/>
      <c r="BRS7" s="105"/>
      <c r="BRT7" s="105"/>
      <c r="BRU7" s="105"/>
      <c r="BRV7" s="105"/>
      <c r="BRW7" s="105"/>
      <c r="BRX7" s="105"/>
      <c r="BRY7" s="105"/>
      <c r="BRZ7" s="105"/>
      <c r="BSA7" s="105"/>
      <c r="BSB7" s="105"/>
      <c r="BSC7" s="105"/>
      <c r="BSD7" s="105"/>
      <c r="BSE7" s="105"/>
      <c r="BSF7" s="105"/>
      <c r="BSG7" s="105"/>
      <c r="BSH7" s="105"/>
      <c r="BSI7" s="105"/>
      <c r="BSJ7" s="105"/>
      <c r="BSK7" s="105"/>
      <c r="BSL7" s="105"/>
      <c r="BSM7" s="105"/>
      <c r="BSN7" s="105"/>
      <c r="BSO7" s="105"/>
      <c r="BSP7" s="105"/>
      <c r="BSQ7" s="105"/>
      <c r="BSR7" s="105"/>
      <c r="BSS7" s="105"/>
      <c r="BST7" s="105"/>
      <c r="BSU7" s="105"/>
      <c r="BSV7" s="105"/>
      <c r="BSW7" s="105"/>
      <c r="BSX7" s="105"/>
      <c r="BSY7" s="105"/>
      <c r="BSZ7" s="105"/>
      <c r="BTA7" s="105"/>
      <c r="BTB7" s="105"/>
      <c r="BTC7" s="105"/>
      <c r="BTD7" s="105"/>
      <c r="BTE7" s="105"/>
      <c r="BTF7" s="105"/>
      <c r="BTG7" s="105"/>
      <c r="BTH7" s="105"/>
      <c r="BTI7" s="105"/>
      <c r="BTJ7" s="105"/>
      <c r="BTK7" s="105"/>
      <c r="BTL7" s="105"/>
      <c r="BTM7" s="105"/>
      <c r="BTN7" s="105"/>
      <c r="BTO7" s="105"/>
      <c r="BTP7" s="105"/>
      <c r="BTQ7" s="105"/>
      <c r="BTR7" s="105"/>
      <c r="BTS7" s="105"/>
      <c r="BTT7" s="105"/>
      <c r="BTU7" s="105"/>
      <c r="BTV7" s="105"/>
      <c r="BTW7" s="105"/>
      <c r="BTX7" s="105"/>
      <c r="BTY7" s="105"/>
      <c r="BTZ7" s="105"/>
      <c r="BUA7" s="105"/>
      <c r="BUB7" s="105"/>
      <c r="BUC7" s="105"/>
      <c r="BUD7" s="105"/>
      <c r="BUE7" s="105"/>
      <c r="BUF7" s="105"/>
      <c r="BUG7" s="105"/>
      <c r="BUH7" s="105"/>
      <c r="BUI7" s="105"/>
      <c r="BUJ7" s="105"/>
      <c r="BUK7" s="105"/>
      <c r="BUL7" s="105"/>
      <c r="BUM7" s="105"/>
      <c r="BUN7" s="105"/>
      <c r="BUO7" s="105"/>
      <c r="BUP7" s="105"/>
      <c r="BUQ7" s="105"/>
      <c r="BUR7" s="105"/>
      <c r="BUS7" s="105"/>
      <c r="BUT7" s="105"/>
      <c r="BUU7" s="105"/>
      <c r="BUV7" s="105"/>
      <c r="BUW7" s="105"/>
      <c r="BUX7" s="105"/>
      <c r="BUY7" s="105"/>
      <c r="BUZ7" s="105"/>
      <c r="BVA7" s="105"/>
      <c r="BVB7" s="105"/>
      <c r="BVC7" s="105"/>
      <c r="BVD7" s="105"/>
      <c r="BVE7" s="105"/>
      <c r="BVF7" s="105"/>
      <c r="BVG7" s="105"/>
      <c r="BVH7" s="105"/>
      <c r="BVI7" s="105"/>
      <c r="BVJ7" s="105"/>
      <c r="BVK7" s="105"/>
      <c r="BVL7" s="105"/>
      <c r="BVM7" s="105"/>
      <c r="BVN7" s="105"/>
      <c r="BVO7" s="105"/>
      <c r="BVP7" s="105"/>
      <c r="BVQ7" s="105"/>
      <c r="BVR7" s="105"/>
      <c r="BVS7" s="105"/>
      <c r="BVT7" s="105"/>
      <c r="BVU7" s="105"/>
      <c r="BVV7" s="105"/>
      <c r="BVW7" s="105"/>
      <c r="BVX7" s="105"/>
      <c r="BVY7" s="105"/>
      <c r="BVZ7" s="105"/>
      <c r="BWA7" s="105"/>
      <c r="BWB7" s="105"/>
      <c r="BWC7" s="105"/>
      <c r="BWD7" s="105"/>
      <c r="BWE7" s="105"/>
      <c r="BWF7" s="105"/>
      <c r="BWG7" s="105"/>
      <c r="BWH7" s="105"/>
      <c r="BWI7" s="105"/>
      <c r="BWJ7" s="105"/>
      <c r="BWK7" s="105"/>
      <c r="BWL7" s="105"/>
      <c r="BWM7" s="105"/>
      <c r="BWN7" s="105"/>
      <c r="BWO7" s="105"/>
      <c r="BWP7" s="105"/>
      <c r="BWQ7" s="105"/>
      <c r="BWR7" s="105"/>
      <c r="BWS7" s="105"/>
      <c r="BWT7" s="105"/>
      <c r="BWU7" s="105"/>
      <c r="BWV7" s="105"/>
      <c r="BWW7" s="105"/>
      <c r="BWX7" s="105"/>
    </row>
    <row r="8" spans="1:1974" s="106" customFormat="1" ht="24.75" customHeight="1">
      <c r="A8" s="95"/>
      <c r="B8" s="174" t="s">
        <v>29</v>
      </c>
      <c r="C8" s="95"/>
      <c r="D8" s="195">
        <v>3274</v>
      </c>
      <c r="E8" s="196">
        <v>42</v>
      </c>
      <c r="F8" s="195">
        <v>3316</v>
      </c>
      <c r="G8" s="95"/>
      <c r="H8" s="195">
        <v>3506</v>
      </c>
      <c r="I8" s="196">
        <v>-40</v>
      </c>
      <c r="J8" s="195">
        <v>3466</v>
      </c>
      <c r="K8" s="95"/>
      <c r="L8" s="107"/>
      <c r="M8" s="107"/>
      <c r="N8" s="107"/>
      <c r="O8" s="95"/>
      <c r="P8" s="107"/>
      <c r="Q8" s="107"/>
      <c r="R8" s="107"/>
      <c r="S8" s="95"/>
      <c r="T8" s="107"/>
      <c r="U8" s="107"/>
      <c r="V8" s="107"/>
      <c r="W8" s="90"/>
      <c r="X8" s="95"/>
      <c r="Y8" s="95"/>
      <c r="Z8" s="95"/>
      <c r="AA8" s="95"/>
      <c r="AB8" s="95"/>
      <c r="AC8" s="95"/>
      <c r="AD8" s="95"/>
      <c r="AE8" s="95"/>
      <c r="AF8" s="152"/>
      <c r="AG8" s="152"/>
      <c r="AH8" s="152"/>
      <c r="AI8" s="95"/>
      <c r="AJ8" s="152"/>
      <c r="AK8" s="152"/>
      <c r="AL8" s="152"/>
      <c r="AM8" s="95"/>
      <c r="AN8" s="152"/>
      <c r="AO8" s="152"/>
      <c r="AP8" s="152"/>
      <c r="AQ8" s="94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  <c r="IW8" s="105"/>
      <c r="IX8" s="105"/>
      <c r="IY8" s="105"/>
      <c r="IZ8" s="105"/>
      <c r="JA8" s="105"/>
      <c r="JB8" s="105"/>
      <c r="JC8" s="105"/>
      <c r="JD8" s="105"/>
      <c r="JE8" s="105"/>
      <c r="JF8" s="105"/>
      <c r="JG8" s="105"/>
      <c r="JH8" s="105"/>
      <c r="JI8" s="105"/>
      <c r="JJ8" s="105"/>
      <c r="JK8" s="105"/>
      <c r="JL8" s="105"/>
      <c r="JM8" s="105"/>
      <c r="JN8" s="105"/>
      <c r="JO8" s="105"/>
      <c r="JP8" s="105"/>
      <c r="JQ8" s="105"/>
      <c r="JR8" s="105"/>
      <c r="JS8" s="105"/>
      <c r="JT8" s="105"/>
      <c r="JU8" s="105"/>
      <c r="JV8" s="105"/>
      <c r="JW8" s="105"/>
      <c r="JX8" s="105"/>
      <c r="JY8" s="105"/>
      <c r="JZ8" s="105"/>
      <c r="KA8" s="105"/>
      <c r="KB8" s="105"/>
      <c r="KC8" s="105"/>
      <c r="KD8" s="105"/>
      <c r="KE8" s="105"/>
      <c r="KF8" s="105"/>
      <c r="KG8" s="105"/>
      <c r="KH8" s="105"/>
      <c r="KI8" s="105"/>
      <c r="KJ8" s="105"/>
      <c r="KK8" s="105"/>
      <c r="KL8" s="105"/>
      <c r="KM8" s="105"/>
      <c r="KN8" s="105"/>
      <c r="KO8" s="105"/>
      <c r="KP8" s="105"/>
      <c r="KQ8" s="105"/>
      <c r="KR8" s="105"/>
      <c r="KS8" s="105"/>
      <c r="KT8" s="105"/>
      <c r="KU8" s="105"/>
      <c r="KV8" s="105"/>
      <c r="KW8" s="105"/>
      <c r="KX8" s="105"/>
      <c r="KY8" s="105"/>
      <c r="KZ8" s="105"/>
      <c r="LA8" s="105"/>
      <c r="LB8" s="105"/>
      <c r="LC8" s="105"/>
      <c r="LD8" s="105"/>
      <c r="LE8" s="105"/>
      <c r="LF8" s="105"/>
      <c r="LG8" s="105"/>
      <c r="LH8" s="105"/>
      <c r="LI8" s="105"/>
      <c r="LJ8" s="105"/>
      <c r="LK8" s="105"/>
      <c r="LL8" s="105"/>
      <c r="LM8" s="105"/>
      <c r="LN8" s="105"/>
      <c r="LO8" s="105"/>
      <c r="LP8" s="105"/>
      <c r="LQ8" s="105"/>
      <c r="LR8" s="105"/>
      <c r="LS8" s="105"/>
      <c r="LT8" s="105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05"/>
      <c r="MZ8" s="105"/>
      <c r="NA8" s="105"/>
      <c r="NB8" s="105"/>
      <c r="NC8" s="105"/>
      <c r="ND8" s="105"/>
      <c r="NE8" s="105"/>
      <c r="NF8" s="105"/>
      <c r="NG8" s="105"/>
      <c r="NH8" s="105"/>
      <c r="NI8" s="105"/>
      <c r="NJ8" s="105"/>
      <c r="NK8" s="105"/>
      <c r="NL8" s="105"/>
      <c r="NM8" s="105"/>
      <c r="NN8" s="105"/>
      <c r="NO8" s="105"/>
      <c r="NP8" s="105"/>
      <c r="NQ8" s="105"/>
      <c r="NR8" s="105"/>
      <c r="NS8" s="105"/>
      <c r="NT8" s="105"/>
      <c r="NU8" s="105"/>
      <c r="NV8" s="105"/>
      <c r="NW8" s="105"/>
      <c r="NX8" s="105"/>
      <c r="NY8" s="105"/>
      <c r="NZ8" s="105"/>
      <c r="OA8" s="105"/>
      <c r="OB8" s="105"/>
      <c r="OC8" s="105"/>
      <c r="OD8" s="105"/>
      <c r="OE8" s="105"/>
      <c r="OF8" s="105"/>
      <c r="OG8" s="105"/>
      <c r="OH8" s="105"/>
      <c r="OI8" s="105"/>
      <c r="OJ8" s="105"/>
      <c r="OK8" s="105"/>
      <c r="OL8" s="105"/>
      <c r="OM8" s="105"/>
      <c r="ON8" s="105"/>
      <c r="OO8" s="105"/>
      <c r="OP8" s="105"/>
      <c r="OQ8" s="105"/>
      <c r="OR8" s="105"/>
      <c r="OS8" s="105"/>
      <c r="OT8" s="105"/>
      <c r="OU8" s="105"/>
      <c r="OV8" s="105"/>
      <c r="OW8" s="105"/>
      <c r="OX8" s="105"/>
      <c r="OY8" s="105"/>
      <c r="OZ8" s="105"/>
      <c r="PA8" s="105"/>
      <c r="PB8" s="105"/>
      <c r="PC8" s="105"/>
      <c r="PD8" s="105"/>
      <c r="PE8" s="105"/>
      <c r="PF8" s="105"/>
      <c r="PG8" s="105"/>
      <c r="PH8" s="105"/>
      <c r="PI8" s="105"/>
      <c r="PJ8" s="105"/>
      <c r="PK8" s="105"/>
      <c r="PL8" s="105"/>
      <c r="PM8" s="105"/>
      <c r="PN8" s="105"/>
      <c r="PO8" s="105"/>
      <c r="PP8" s="105"/>
      <c r="PQ8" s="105"/>
      <c r="PR8" s="105"/>
      <c r="PS8" s="105"/>
      <c r="PT8" s="105"/>
      <c r="PU8" s="105"/>
      <c r="PV8" s="105"/>
      <c r="PW8" s="105"/>
      <c r="PX8" s="105"/>
      <c r="PY8" s="105"/>
      <c r="PZ8" s="105"/>
      <c r="QA8" s="105"/>
      <c r="QB8" s="105"/>
      <c r="QC8" s="105"/>
      <c r="QD8" s="105"/>
      <c r="QE8" s="105"/>
      <c r="QF8" s="105"/>
      <c r="QG8" s="105"/>
      <c r="QH8" s="105"/>
      <c r="QI8" s="105"/>
      <c r="QJ8" s="105"/>
      <c r="QK8" s="105"/>
      <c r="QL8" s="105"/>
      <c r="QM8" s="105"/>
      <c r="QN8" s="105"/>
      <c r="QO8" s="105"/>
      <c r="QP8" s="105"/>
      <c r="QQ8" s="105"/>
      <c r="QR8" s="105"/>
      <c r="QS8" s="105"/>
      <c r="QT8" s="105"/>
      <c r="QU8" s="105"/>
      <c r="QV8" s="105"/>
      <c r="QW8" s="105"/>
      <c r="QX8" s="105"/>
      <c r="QY8" s="105"/>
      <c r="QZ8" s="105"/>
      <c r="RA8" s="105"/>
      <c r="RB8" s="105"/>
      <c r="RC8" s="105"/>
      <c r="RD8" s="105"/>
      <c r="RE8" s="105"/>
      <c r="RF8" s="105"/>
      <c r="RG8" s="105"/>
      <c r="RH8" s="105"/>
      <c r="RI8" s="105"/>
      <c r="RJ8" s="105"/>
      <c r="RK8" s="105"/>
      <c r="RL8" s="105"/>
      <c r="RM8" s="105"/>
      <c r="RN8" s="105"/>
      <c r="RO8" s="105"/>
      <c r="RP8" s="105"/>
      <c r="RQ8" s="105"/>
      <c r="RR8" s="105"/>
      <c r="RS8" s="105"/>
      <c r="RT8" s="105"/>
      <c r="RU8" s="105"/>
      <c r="RV8" s="105"/>
      <c r="RW8" s="105"/>
      <c r="RX8" s="105"/>
      <c r="RY8" s="105"/>
      <c r="RZ8" s="105"/>
      <c r="SA8" s="105"/>
      <c r="SB8" s="105"/>
      <c r="SC8" s="105"/>
      <c r="SD8" s="105"/>
      <c r="SE8" s="105"/>
      <c r="SF8" s="105"/>
      <c r="SG8" s="105"/>
      <c r="SH8" s="105"/>
      <c r="SI8" s="105"/>
      <c r="SJ8" s="105"/>
      <c r="SK8" s="105"/>
      <c r="SL8" s="105"/>
      <c r="SM8" s="105"/>
      <c r="SN8" s="105"/>
      <c r="SO8" s="105"/>
      <c r="SP8" s="105"/>
      <c r="SQ8" s="105"/>
      <c r="SR8" s="105"/>
      <c r="SS8" s="105"/>
      <c r="ST8" s="105"/>
      <c r="SU8" s="105"/>
      <c r="SV8" s="105"/>
      <c r="SW8" s="105"/>
      <c r="SX8" s="105"/>
      <c r="SY8" s="105"/>
      <c r="SZ8" s="105"/>
      <c r="TA8" s="105"/>
      <c r="TB8" s="105"/>
      <c r="TC8" s="105"/>
      <c r="TD8" s="105"/>
      <c r="TE8" s="105"/>
      <c r="TF8" s="105"/>
      <c r="TG8" s="105"/>
      <c r="TH8" s="105"/>
      <c r="TI8" s="105"/>
      <c r="TJ8" s="105"/>
      <c r="TK8" s="105"/>
      <c r="TL8" s="105"/>
      <c r="TM8" s="105"/>
      <c r="TN8" s="105"/>
      <c r="TO8" s="105"/>
      <c r="TP8" s="105"/>
      <c r="TQ8" s="105"/>
      <c r="TR8" s="105"/>
      <c r="TS8" s="105"/>
      <c r="TT8" s="105"/>
      <c r="TU8" s="105"/>
      <c r="TV8" s="105"/>
      <c r="TW8" s="105"/>
      <c r="TX8" s="105"/>
      <c r="TY8" s="105"/>
      <c r="TZ8" s="105"/>
      <c r="UA8" s="105"/>
      <c r="UB8" s="105"/>
      <c r="UC8" s="105"/>
      <c r="UD8" s="105"/>
      <c r="UE8" s="105"/>
      <c r="UF8" s="105"/>
      <c r="UG8" s="105"/>
      <c r="UH8" s="105"/>
      <c r="UI8" s="105"/>
      <c r="UJ8" s="105"/>
      <c r="UK8" s="105"/>
      <c r="UL8" s="105"/>
      <c r="UM8" s="105"/>
      <c r="UN8" s="105"/>
      <c r="UO8" s="105"/>
      <c r="UP8" s="105"/>
      <c r="UQ8" s="105"/>
      <c r="UR8" s="105"/>
      <c r="US8" s="105"/>
      <c r="UT8" s="105"/>
      <c r="UU8" s="105"/>
      <c r="UV8" s="105"/>
      <c r="UW8" s="105"/>
      <c r="UX8" s="105"/>
      <c r="UY8" s="105"/>
      <c r="UZ8" s="105"/>
      <c r="VA8" s="105"/>
      <c r="VB8" s="105"/>
      <c r="VC8" s="105"/>
      <c r="VD8" s="105"/>
      <c r="VE8" s="105"/>
      <c r="VF8" s="105"/>
      <c r="VG8" s="105"/>
      <c r="VH8" s="105"/>
      <c r="VI8" s="105"/>
      <c r="VJ8" s="105"/>
      <c r="VK8" s="105"/>
      <c r="VL8" s="105"/>
      <c r="VM8" s="105"/>
      <c r="VN8" s="105"/>
      <c r="VO8" s="105"/>
      <c r="VP8" s="105"/>
      <c r="VQ8" s="105"/>
      <c r="VR8" s="105"/>
      <c r="VS8" s="105"/>
      <c r="VT8" s="105"/>
      <c r="VU8" s="105"/>
      <c r="VV8" s="105"/>
      <c r="VW8" s="105"/>
      <c r="VX8" s="105"/>
      <c r="VY8" s="105"/>
      <c r="VZ8" s="105"/>
      <c r="WA8" s="105"/>
      <c r="WB8" s="105"/>
      <c r="WC8" s="105"/>
      <c r="WD8" s="105"/>
      <c r="WE8" s="105"/>
      <c r="WF8" s="105"/>
      <c r="WG8" s="105"/>
      <c r="WH8" s="105"/>
      <c r="WI8" s="105"/>
      <c r="WJ8" s="105"/>
      <c r="WK8" s="105"/>
      <c r="WL8" s="105"/>
      <c r="WM8" s="105"/>
      <c r="WN8" s="105"/>
      <c r="WO8" s="105"/>
      <c r="WP8" s="105"/>
      <c r="WQ8" s="105"/>
      <c r="WR8" s="105"/>
      <c r="WS8" s="105"/>
      <c r="WT8" s="105"/>
      <c r="WU8" s="105"/>
      <c r="WV8" s="105"/>
      <c r="WW8" s="105"/>
      <c r="WX8" s="105"/>
      <c r="WY8" s="105"/>
      <c r="WZ8" s="105"/>
      <c r="XA8" s="105"/>
      <c r="XB8" s="105"/>
      <c r="XC8" s="105"/>
      <c r="XD8" s="105"/>
      <c r="XE8" s="105"/>
      <c r="XF8" s="105"/>
      <c r="XG8" s="105"/>
      <c r="XH8" s="105"/>
      <c r="XI8" s="105"/>
      <c r="XJ8" s="105"/>
      <c r="XK8" s="105"/>
      <c r="XL8" s="105"/>
      <c r="XM8" s="105"/>
      <c r="XN8" s="105"/>
      <c r="XO8" s="105"/>
      <c r="XP8" s="105"/>
      <c r="XQ8" s="105"/>
      <c r="XR8" s="105"/>
      <c r="XS8" s="105"/>
      <c r="XT8" s="105"/>
      <c r="XU8" s="105"/>
      <c r="XV8" s="105"/>
      <c r="XW8" s="105"/>
      <c r="XX8" s="105"/>
      <c r="XY8" s="105"/>
      <c r="XZ8" s="105"/>
      <c r="YA8" s="105"/>
      <c r="YB8" s="105"/>
      <c r="YC8" s="105"/>
      <c r="YD8" s="105"/>
      <c r="YE8" s="105"/>
      <c r="YF8" s="105"/>
      <c r="YG8" s="105"/>
      <c r="YH8" s="105"/>
      <c r="YI8" s="105"/>
      <c r="YJ8" s="105"/>
      <c r="YK8" s="105"/>
      <c r="YL8" s="105"/>
      <c r="YM8" s="105"/>
      <c r="YN8" s="105"/>
      <c r="YO8" s="105"/>
      <c r="YP8" s="105"/>
      <c r="YQ8" s="105"/>
      <c r="YR8" s="105"/>
      <c r="YS8" s="105"/>
      <c r="YT8" s="105"/>
      <c r="YU8" s="105"/>
      <c r="YV8" s="105"/>
      <c r="YW8" s="105"/>
      <c r="YX8" s="105"/>
      <c r="YY8" s="105"/>
      <c r="YZ8" s="105"/>
      <c r="ZA8" s="105"/>
      <c r="ZB8" s="105"/>
      <c r="ZC8" s="105"/>
      <c r="ZD8" s="105"/>
      <c r="ZE8" s="105"/>
      <c r="ZF8" s="105"/>
      <c r="ZG8" s="105"/>
      <c r="ZH8" s="105"/>
      <c r="ZI8" s="105"/>
      <c r="ZJ8" s="105"/>
      <c r="ZK8" s="105"/>
      <c r="ZL8" s="105"/>
      <c r="ZM8" s="105"/>
      <c r="ZN8" s="105"/>
      <c r="ZO8" s="105"/>
      <c r="ZP8" s="105"/>
      <c r="ZQ8" s="105"/>
      <c r="ZR8" s="105"/>
      <c r="ZS8" s="105"/>
      <c r="ZT8" s="105"/>
      <c r="ZU8" s="105"/>
      <c r="ZV8" s="105"/>
      <c r="ZW8" s="105"/>
      <c r="ZX8" s="105"/>
      <c r="ZY8" s="105"/>
      <c r="ZZ8" s="105"/>
      <c r="AAA8" s="105"/>
      <c r="AAB8" s="105"/>
      <c r="AAC8" s="105"/>
      <c r="AAD8" s="105"/>
      <c r="AAE8" s="105"/>
      <c r="AAF8" s="105"/>
      <c r="AAG8" s="105"/>
      <c r="AAH8" s="105"/>
      <c r="AAI8" s="105"/>
      <c r="AAJ8" s="105"/>
      <c r="AAK8" s="105"/>
      <c r="AAL8" s="105"/>
      <c r="AAM8" s="105"/>
      <c r="AAN8" s="105"/>
      <c r="AAO8" s="105"/>
      <c r="AAP8" s="105"/>
      <c r="AAQ8" s="105"/>
      <c r="AAR8" s="105"/>
      <c r="AAS8" s="105"/>
      <c r="AAT8" s="105"/>
      <c r="AAU8" s="105"/>
      <c r="AAV8" s="105"/>
      <c r="AAW8" s="105"/>
      <c r="AAX8" s="105"/>
      <c r="AAY8" s="105"/>
      <c r="AAZ8" s="105"/>
      <c r="ABA8" s="105"/>
      <c r="ABB8" s="105"/>
      <c r="ABC8" s="105"/>
      <c r="ABD8" s="105"/>
      <c r="ABE8" s="105"/>
      <c r="ABF8" s="105"/>
      <c r="ABG8" s="105"/>
      <c r="ABH8" s="105"/>
      <c r="ABI8" s="105"/>
      <c r="ABJ8" s="105"/>
      <c r="ABK8" s="105"/>
      <c r="ABL8" s="105"/>
      <c r="ABM8" s="105"/>
      <c r="ABN8" s="105"/>
      <c r="ABO8" s="105"/>
      <c r="ABP8" s="105"/>
      <c r="ABQ8" s="105"/>
      <c r="ABR8" s="105"/>
      <c r="ABS8" s="105"/>
      <c r="ABT8" s="105"/>
      <c r="ABU8" s="105"/>
      <c r="ABV8" s="105"/>
      <c r="ABW8" s="105"/>
      <c r="ABX8" s="105"/>
      <c r="ABY8" s="105"/>
      <c r="ABZ8" s="105"/>
      <c r="ACA8" s="105"/>
      <c r="ACB8" s="105"/>
      <c r="ACC8" s="105"/>
      <c r="ACD8" s="105"/>
      <c r="ACE8" s="105"/>
      <c r="ACF8" s="105"/>
      <c r="ACG8" s="105"/>
      <c r="ACH8" s="105"/>
      <c r="ACI8" s="105"/>
      <c r="ACJ8" s="105"/>
      <c r="ACK8" s="105"/>
      <c r="ACL8" s="105"/>
      <c r="ACM8" s="105"/>
      <c r="ACN8" s="105"/>
      <c r="ACO8" s="105"/>
      <c r="ACP8" s="105"/>
      <c r="ACQ8" s="105"/>
      <c r="ACR8" s="105"/>
      <c r="ACS8" s="105"/>
      <c r="ACT8" s="105"/>
      <c r="ACU8" s="105"/>
      <c r="ACV8" s="105"/>
      <c r="ACW8" s="105"/>
      <c r="ACX8" s="105"/>
      <c r="ACY8" s="105"/>
      <c r="ACZ8" s="105"/>
      <c r="ADA8" s="105"/>
      <c r="ADB8" s="105"/>
      <c r="ADC8" s="105"/>
      <c r="ADD8" s="105"/>
      <c r="ADE8" s="105"/>
      <c r="ADF8" s="105"/>
      <c r="ADG8" s="105"/>
      <c r="ADH8" s="105"/>
      <c r="ADI8" s="105"/>
      <c r="ADJ8" s="105"/>
      <c r="ADK8" s="105"/>
      <c r="ADL8" s="105"/>
      <c r="ADM8" s="105"/>
      <c r="ADN8" s="105"/>
      <c r="ADO8" s="105"/>
      <c r="ADP8" s="105"/>
      <c r="ADQ8" s="105"/>
      <c r="ADR8" s="105"/>
      <c r="ADS8" s="105"/>
      <c r="ADT8" s="105"/>
      <c r="ADU8" s="105"/>
      <c r="ADV8" s="105"/>
      <c r="ADW8" s="105"/>
      <c r="ADX8" s="105"/>
      <c r="ADY8" s="105"/>
      <c r="ADZ8" s="105"/>
      <c r="AEA8" s="105"/>
      <c r="AEB8" s="105"/>
      <c r="AEC8" s="105"/>
      <c r="AED8" s="105"/>
      <c r="AEE8" s="105"/>
      <c r="AEF8" s="105"/>
      <c r="AEG8" s="105"/>
      <c r="AEH8" s="105"/>
      <c r="AEI8" s="105"/>
      <c r="AEJ8" s="105"/>
      <c r="AEK8" s="105"/>
      <c r="AEL8" s="105"/>
      <c r="AEM8" s="105"/>
      <c r="AEN8" s="105"/>
      <c r="AEO8" s="105"/>
      <c r="AEP8" s="105"/>
      <c r="AEQ8" s="105"/>
      <c r="AER8" s="105"/>
      <c r="AES8" s="105"/>
      <c r="AET8" s="105"/>
      <c r="AEU8" s="105"/>
      <c r="AEV8" s="105"/>
      <c r="AEW8" s="105"/>
      <c r="AEX8" s="105"/>
      <c r="AEY8" s="105"/>
      <c r="AEZ8" s="105"/>
      <c r="AFA8" s="105"/>
      <c r="AFB8" s="105"/>
      <c r="AFC8" s="105"/>
      <c r="AFD8" s="105"/>
      <c r="AFE8" s="105"/>
      <c r="AFF8" s="105"/>
      <c r="AFG8" s="105"/>
      <c r="AFH8" s="105"/>
      <c r="AFI8" s="105"/>
      <c r="AFJ8" s="105"/>
      <c r="AFK8" s="105"/>
      <c r="AFL8" s="105"/>
      <c r="AFM8" s="105"/>
      <c r="AFN8" s="105"/>
      <c r="AFO8" s="105"/>
      <c r="AFP8" s="105"/>
      <c r="AFQ8" s="105"/>
      <c r="AFR8" s="105"/>
      <c r="AFS8" s="105"/>
      <c r="AFT8" s="105"/>
      <c r="AFU8" s="105"/>
      <c r="AFV8" s="105"/>
      <c r="AFW8" s="105"/>
      <c r="AFX8" s="105"/>
      <c r="AFY8" s="105"/>
      <c r="AFZ8" s="105"/>
      <c r="AGA8" s="105"/>
      <c r="AGB8" s="105"/>
      <c r="AGC8" s="105"/>
      <c r="AGD8" s="105"/>
      <c r="AGE8" s="105"/>
      <c r="AGF8" s="105"/>
      <c r="AGG8" s="105"/>
      <c r="AGH8" s="105"/>
      <c r="AGI8" s="105"/>
      <c r="AGJ8" s="105"/>
      <c r="AGK8" s="105"/>
      <c r="AGL8" s="105"/>
      <c r="AGM8" s="105"/>
      <c r="AGN8" s="105"/>
      <c r="AGO8" s="105"/>
      <c r="AGP8" s="105"/>
      <c r="AGQ8" s="105"/>
      <c r="AGR8" s="105"/>
      <c r="AGS8" s="105"/>
      <c r="AGT8" s="105"/>
      <c r="AGU8" s="105"/>
      <c r="AGV8" s="105"/>
      <c r="AGW8" s="105"/>
      <c r="AGX8" s="105"/>
      <c r="AGY8" s="105"/>
      <c r="AGZ8" s="105"/>
      <c r="AHA8" s="105"/>
      <c r="AHB8" s="105"/>
      <c r="AHC8" s="105"/>
      <c r="AHD8" s="105"/>
      <c r="AHE8" s="105"/>
      <c r="AHF8" s="105"/>
      <c r="AHG8" s="105"/>
      <c r="AHH8" s="105"/>
      <c r="AHI8" s="105"/>
      <c r="AHJ8" s="105"/>
      <c r="AHK8" s="105"/>
      <c r="AHL8" s="105"/>
      <c r="AHM8" s="105"/>
      <c r="AHN8" s="105"/>
      <c r="AHO8" s="105"/>
      <c r="AHP8" s="105"/>
      <c r="AHQ8" s="105"/>
      <c r="AHR8" s="105"/>
      <c r="AHS8" s="105"/>
      <c r="AHT8" s="105"/>
      <c r="AHU8" s="105"/>
      <c r="AHV8" s="105"/>
      <c r="AHW8" s="105"/>
      <c r="AHX8" s="105"/>
      <c r="AHY8" s="105"/>
      <c r="AHZ8" s="105"/>
      <c r="AIA8" s="105"/>
      <c r="AIB8" s="105"/>
      <c r="AIC8" s="105"/>
      <c r="AID8" s="105"/>
      <c r="AIE8" s="105"/>
      <c r="AIF8" s="105"/>
      <c r="AIG8" s="105"/>
      <c r="AIH8" s="105"/>
      <c r="AII8" s="105"/>
      <c r="AIJ8" s="105"/>
      <c r="AIK8" s="105"/>
      <c r="AIL8" s="105"/>
      <c r="AIM8" s="105"/>
      <c r="AIN8" s="105"/>
      <c r="AIO8" s="105"/>
      <c r="AIP8" s="105"/>
      <c r="AIQ8" s="105"/>
      <c r="AIR8" s="105"/>
      <c r="AIS8" s="105"/>
      <c r="AIT8" s="105"/>
      <c r="AIU8" s="105"/>
      <c r="AIV8" s="105"/>
      <c r="AIW8" s="105"/>
      <c r="AIX8" s="105"/>
      <c r="AIY8" s="105"/>
      <c r="AIZ8" s="105"/>
      <c r="AJA8" s="105"/>
      <c r="AJB8" s="105"/>
      <c r="AJC8" s="105"/>
      <c r="AJD8" s="105"/>
      <c r="AJE8" s="105"/>
      <c r="AJF8" s="105"/>
      <c r="AJG8" s="105"/>
      <c r="AJH8" s="105"/>
      <c r="AJI8" s="105"/>
      <c r="AJJ8" s="105"/>
      <c r="AJK8" s="105"/>
      <c r="AJL8" s="105"/>
      <c r="AJM8" s="105"/>
      <c r="AJN8" s="105"/>
      <c r="AJO8" s="105"/>
      <c r="AJP8" s="105"/>
      <c r="AJQ8" s="105"/>
      <c r="AJR8" s="105"/>
      <c r="AJS8" s="105"/>
      <c r="AJT8" s="105"/>
      <c r="AJU8" s="105"/>
      <c r="AJV8" s="105"/>
      <c r="AJW8" s="105"/>
      <c r="AJX8" s="105"/>
      <c r="AJY8" s="105"/>
      <c r="AJZ8" s="105"/>
      <c r="AKA8" s="105"/>
      <c r="AKB8" s="105"/>
      <c r="AKC8" s="105"/>
      <c r="AKD8" s="105"/>
      <c r="AKE8" s="105"/>
      <c r="AKF8" s="105"/>
      <c r="AKG8" s="105"/>
      <c r="AKH8" s="105"/>
      <c r="AKI8" s="105"/>
      <c r="AKJ8" s="105"/>
      <c r="AKK8" s="105"/>
      <c r="AKL8" s="105"/>
      <c r="AKM8" s="105"/>
      <c r="AKN8" s="105"/>
      <c r="AKO8" s="105"/>
      <c r="AKP8" s="105"/>
      <c r="AKQ8" s="105"/>
      <c r="AKR8" s="105"/>
      <c r="AKS8" s="105"/>
      <c r="AKT8" s="105"/>
      <c r="AKU8" s="105"/>
      <c r="AKV8" s="105"/>
      <c r="AKW8" s="105"/>
      <c r="AKX8" s="105"/>
      <c r="AKY8" s="105"/>
      <c r="AKZ8" s="105"/>
      <c r="ALA8" s="105"/>
      <c r="ALB8" s="105"/>
      <c r="ALC8" s="105"/>
      <c r="ALD8" s="105"/>
      <c r="ALE8" s="105"/>
      <c r="ALF8" s="105"/>
      <c r="ALG8" s="105"/>
      <c r="ALH8" s="105"/>
      <c r="ALI8" s="105"/>
      <c r="ALJ8" s="105"/>
      <c r="ALK8" s="105"/>
      <c r="ALL8" s="105"/>
      <c r="ALM8" s="105"/>
      <c r="ALN8" s="105"/>
      <c r="ALO8" s="105"/>
      <c r="ALP8" s="105"/>
      <c r="ALQ8" s="105"/>
      <c r="ALR8" s="105"/>
      <c r="ALS8" s="105"/>
      <c r="ALT8" s="105"/>
      <c r="ALU8" s="105"/>
      <c r="ALV8" s="105"/>
      <c r="ALW8" s="105"/>
      <c r="ALX8" s="105"/>
      <c r="ALY8" s="105"/>
      <c r="ALZ8" s="105"/>
      <c r="AMA8" s="105"/>
      <c r="AMB8" s="105"/>
      <c r="AMC8" s="105"/>
      <c r="AMD8" s="105"/>
      <c r="AME8" s="105"/>
      <c r="AMF8" s="105"/>
      <c r="AMG8" s="105"/>
      <c r="AMH8" s="105"/>
      <c r="AMI8" s="105"/>
      <c r="AMJ8" s="105"/>
      <c r="AMK8" s="105"/>
      <c r="AML8" s="105"/>
      <c r="AMM8" s="105"/>
      <c r="AMN8" s="105"/>
      <c r="AMO8" s="105"/>
      <c r="AMP8" s="105"/>
      <c r="AMQ8" s="105"/>
      <c r="AMR8" s="105"/>
      <c r="AMS8" s="105"/>
      <c r="AMT8" s="105"/>
      <c r="AMU8" s="105"/>
      <c r="AMV8" s="105"/>
      <c r="AMW8" s="105"/>
      <c r="AMX8" s="105"/>
      <c r="AMY8" s="105"/>
      <c r="AMZ8" s="105"/>
      <c r="ANA8" s="105"/>
      <c r="ANB8" s="105"/>
      <c r="ANC8" s="105"/>
      <c r="AND8" s="105"/>
      <c r="ANE8" s="105"/>
      <c r="ANF8" s="105"/>
      <c r="ANG8" s="105"/>
      <c r="ANH8" s="105"/>
      <c r="ANI8" s="105"/>
      <c r="ANJ8" s="105"/>
      <c r="ANK8" s="105"/>
      <c r="ANL8" s="105"/>
      <c r="ANM8" s="105"/>
      <c r="ANN8" s="105"/>
      <c r="ANO8" s="105"/>
      <c r="ANP8" s="105"/>
      <c r="ANQ8" s="105"/>
      <c r="ANR8" s="105"/>
      <c r="ANS8" s="105"/>
      <c r="ANT8" s="105"/>
      <c r="ANU8" s="105"/>
      <c r="ANV8" s="105"/>
      <c r="ANW8" s="105"/>
      <c r="ANX8" s="105"/>
      <c r="ANY8" s="105"/>
      <c r="ANZ8" s="105"/>
      <c r="AOA8" s="105"/>
      <c r="AOB8" s="105"/>
      <c r="AOC8" s="105"/>
      <c r="AOD8" s="105"/>
      <c r="AOE8" s="105"/>
      <c r="AOF8" s="105"/>
      <c r="AOG8" s="105"/>
      <c r="AOH8" s="105"/>
      <c r="AOI8" s="105"/>
      <c r="AOJ8" s="105"/>
      <c r="AOK8" s="105"/>
      <c r="AOL8" s="105"/>
      <c r="AOM8" s="105"/>
      <c r="AON8" s="105"/>
      <c r="AOO8" s="105"/>
      <c r="AOP8" s="105"/>
      <c r="AOQ8" s="105"/>
      <c r="AOR8" s="105"/>
      <c r="AOS8" s="105"/>
      <c r="AOT8" s="105"/>
      <c r="AOU8" s="105"/>
      <c r="AOV8" s="105"/>
      <c r="AOW8" s="105"/>
      <c r="AOX8" s="105"/>
      <c r="AOY8" s="105"/>
      <c r="AOZ8" s="105"/>
      <c r="APA8" s="105"/>
      <c r="APB8" s="105"/>
      <c r="APC8" s="105"/>
      <c r="APD8" s="105"/>
      <c r="APE8" s="105"/>
      <c r="APF8" s="105"/>
      <c r="APG8" s="105"/>
      <c r="APH8" s="105"/>
      <c r="API8" s="105"/>
      <c r="APJ8" s="105"/>
      <c r="APK8" s="105"/>
      <c r="APL8" s="105"/>
      <c r="APM8" s="105"/>
      <c r="APN8" s="105"/>
      <c r="APO8" s="105"/>
      <c r="APP8" s="105"/>
      <c r="APQ8" s="105"/>
      <c r="APR8" s="105"/>
      <c r="APS8" s="105"/>
      <c r="APT8" s="105"/>
      <c r="APU8" s="105"/>
      <c r="APV8" s="105"/>
      <c r="APW8" s="105"/>
      <c r="APX8" s="105"/>
      <c r="APY8" s="105"/>
      <c r="APZ8" s="105"/>
      <c r="AQA8" s="105"/>
      <c r="AQB8" s="105"/>
      <c r="AQC8" s="105"/>
      <c r="AQD8" s="105"/>
      <c r="AQE8" s="105"/>
      <c r="AQF8" s="105"/>
      <c r="AQG8" s="105"/>
      <c r="AQH8" s="105"/>
      <c r="AQI8" s="105"/>
      <c r="AQJ8" s="105"/>
      <c r="AQK8" s="105"/>
      <c r="AQL8" s="105"/>
      <c r="AQM8" s="105"/>
      <c r="AQN8" s="105"/>
      <c r="AQO8" s="105"/>
      <c r="AQP8" s="105"/>
      <c r="AQQ8" s="105"/>
      <c r="AQR8" s="105"/>
      <c r="AQS8" s="105"/>
      <c r="AQT8" s="105"/>
      <c r="AQU8" s="105"/>
      <c r="AQV8" s="105"/>
      <c r="AQW8" s="105"/>
      <c r="AQX8" s="105"/>
      <c r="AQY8" s="105"/>
      <c r="AQZ8" s="105"/>
      <c r="ARA8" s="105"/>
      <c r="ARB8" s="105"/>
      <c r="ARC8" s="105"/>
      <c r="ARD8" s="105"/>
      <c r="ARE8" s="105"/>
      <c r="ARF8" s="105"/>
      <c r="ARG8" s="105"/>
      <c r="ARH8" s="105"/>
      <c r="ARI8" s="105"/>
      <c r="ARJ8" s="105"/>
      <c r="ARK8" s="105"/>
      <c r="ARL8" s="105"/>
      <c r="ARM8" s="105"/>
      <c r="ARN8" s="105"/>
      <c r="ARO8" s="105"/>
      <c r="ARP8" s="105"/>
      <c r="ARQ8" s="105"/>
      <c r="ARR8" s="105"/>
      <c r="ARS8" s="105"/>
      <c r="ART8" s="105"/>
      <c r="ARU8" s="105"/>
      <c r="ARV8" s="105"/>
      <c r="ARW8" s="105"/>
      <c r="ARX8" s="105"/>
      <c r="ARY8" s="105"/>
      <c r="ARZ8" s="105"/>
      <c r="ASA8" s="105"/>
      <c r="ASB8" s="105"/>
      <c r="ASC8" s="105"/>
      <c r="ASD8" s="105"/>
      <c r="ASE8" s="105"/>
      <c r="ASF8" s="105"/>
      <c r="ASG8" s="105"/>
      <c r="ASH8" s="105"/>
      <c r="ASI8" s="105"/>
      <c r="ASJ8" s="105"/>
      <c r="ASK8" s="105"/>
      <c r="ASL8" s="105"/>
      <c r="ASM8" s="105"/>
      <c r="ASN8" s="105"/>
      <c r="ASO8" s="105"/>
      <c r="ASP8" s="105"/>
      <c r="ASQ8" s="105"/>
      <c r="ASR8" s="105"/>
      <c r="ASS8" s="105"/>
      <c r="AST8" s="105"/>
      <c r="ASU8" s="105"/>
      <c r="ASV8" s="105"/>
      <c r="ASW8" s="105"/>
      <c r="ASX8" s="105"/>
      <c r="ASY8" s="105"/>
      <c r="ASZ8" s="105"/>
      <c r="ATA8" s="105"/>
      <c r="ATB8" s="105"/>
      <c r="ATC8" s="105"/>
      <c r="ATD8" s="105"/>
      <c r="ATE8" s="105"/>
      <c r="ATF8" s="105"/>
      <c r="ATG8" s="105"/>
      <c r="ATH8" s="105"/>
      <c r="ATI8" s="105"/>
      <c r="ATJ8" s="105"/>
      <c r="ATK8" s="105"/>
      <c r="ATL8" s="105"/>
      <c r="ATM8" s="105"/>
      <c r="ATN8" s="105"/>
      <c r="ATO8" s="105"/>
      <c r="ATP8" s="105"/>
      <c r="ATQ8" s="105"/>
      <c r="ATR8" s="105"/>
      <c r="ATS8" s="105"/>
      <c r="ATT8" s="105"/>
      <c r="ATU8" s="105"/>
      <c r="ATV8" s="105"/>
      <c r="ATW8" s="105"/>
      <c r="ATX8" s="105"/>
      <c r="ATY8" s="105"/>
      <c r="ATZ8" s="105"/>
      <c r="AUA8" s="105"/>
      <c r="AUB8" s="105"/>
      <c r="AUC8" s="105"/>
      <c r="AUD8" s="105"/>
      <c r="AUE8" s="105"/>
      <c r="AUF8" s="105"/>
      <c r="AUG8" s="105"/>
      <c r="AUH8" s="105"/>
      <c r="AUI8" s="105"/>
      <c r="AUJ8" s="105"/>
      <c r="AUK8" s="105"/>
      <c r="AUL8" s="105"/>
      <c r="AUM8" s="105"/>
      <c r="AUN8" s="105"/>
      <c r="AUO8" s="105"/>
      <c r="AUP8" s="105"/>
      <c r="AUQ8" s="105"/>
      <c r="AUR8" s="105"/>
      <c r="AUS8" s="105"/>
      <c r="AUT8" s="105"/>
      <c r="AUU8" s="105"/>
      <c r="AUV8" s="105"/>
      <c r="AUW8" s="105"/>
      <c r="AUX8" s="105"/>
      <c r="AUY8" s="105"/>
      <c r="AUZ8" s="105"/>
      <c r="AVA8" s="105"/>
      <c r="AVB8" s="105"/>
      <c r="AVC8" s="105"/>
      <c r="AVD8" s="105"/>
      <c r="AVE8" s="105"/>
      <c r="AVF8" s="105"/>
      <c r="AVG8" s="105"/>
      <c r="AVH8" s="105"/>
      <c r="AVI8" s="105"/>
      <c r="AVJ8" s="105"/>
      <c r="AVK8" s="105"/>
      <c r="AVL8" s="105"/>
      <c r="AVM8" s="105"/>
      <c r="AVN8" s="105"/>
      <c r="AVO8" s="105"/>
      <c r="AVP8" s="105"/>
      <c r="AVQ8" s="105"/>
      <c r="AVR8" s="105"/>
      <c r="AVS8" s="105"/>
      <c r="AVT8" s="105"/>
      <c r="AVU8" s="105"/>
      <c r="AVV8" s="105"/>
      <c r="AVW8" s="105"/>
      <c r="AVX8" s="105"/>
      <c r="AVY8" s="105"/>
      <c r="AVZ8" s="105"/>
      <c r="AWA8" s="105"/>
      <c r="AWB8" s="105"/>
      <c r="AWC8" s="105"/>
      <c r="AWD8" s="105"/>
      <c r="AWE8" s="105"/>
      <c r="AWF8" s="105"/>
      <c r="AWG8" s="105"/>
      <c r="AWH8" s="105"/>
      <c r="AWI8" s="105"/>
      <c r="AWJ8" s="105"/>
      <c r="AWK8" s="105"/>
      <c r="AWL8" s="105"/>
      <c r="AWM8" s="105"/>
      <c r="AWN8" s="105"/>
      <c r="AWO8" s="105"/>
      <c r="AWP8" s="105"/>
      <c r="AWQ8" s="105"/>
      <c r="AWR8" s="105"/>
      <c r="AWS8" s="105"/>
      <c r="AWT8" s="105"/>
      <c r="AWU8" s="105"/>
      <c r="AWV8" s="105"/>
      <c r="AWW8" s="105"/>
      <c r="AWX8" s="105"/>
      <c r="AWY8" s="105"/>
      <c r="AWZ8" s="105"/>
      <c r="AXA8" s="105"/>
      <c r="AXB8" s="105"/>
      <c r="AXC8" s="105"/>
      <c r="AXD8" s="105"/>
      <c r="AXE8" s="105"/>
      <c r="AXF8" s="105"/>
      <c r="AXG8" s="105"/>
      <c r="AXH8" s="105"/>
      <c r="AXI8" s="105"/>
      <c r="AXJ8" s="105"/>
      <c r="AXK8" s="105"/>
      <c r="AXL8" s="105"/>
      <c r="AXM8" s="105"/>
      <c r="AXN8" s="105"/>
      <c r="AXO8" s="105"/>
      <c r="AXP8" s="105"/>
      <c r="AXQ8" s="105"/>
      <c r="AXR8" s="105"/>
      <c r="AXS8" s="105"/>
      <c r="AXT8" s="105"/>
      <c r="AXU8" s="105"/>
      <c r="AXV8" s="105"/>
      <c r="AXW8" s="105"/>
      <c r="AXX8" s="105"/>
      <c r="AXY8" s="105"/>
      <c r="AXZ8" s="105"/>
      <c r="AYA8" s="105"/>
      <c r="AYB8" s="105"/>
      <c r="AYC8" s="105"/>
      <c r="AYD8" s="105"/>
      <c r="AYE8" s="105"/>
      <c r="AYF8" s="105"/>
      <c r="AYG8" s="105"/>
      <c r="AYH8" s="105"/>
      <c r="AYI8" s="105"/>
      <c r="AYJ8" s="105"/>
      <c r="AYK8" s="105"/>
      <c r="AYL8" s="105"/>
      <c r="AYM8" s="105"/>
      <c r="AYN8" s="105"/>
      <c r="AYO8" s="105"/>
      <c r="AYP8" s="105"/>
      <c r="AYQ8" s="105"/>
      <c r="AYR8" s="105"/>
      <c r="AYS8" s="105"/>
      <c r="AYT8" s="105"/>
      <c r="AYU8" s="105"/>
      <c r="AYV8" s="105"/>
      <c r="AYW8" s="105"/>
      <c r="AYX8" s="105"/>
      <c r="AYY8" s="105"/>
      <c r="AYZ8" s="105"/>
      <c r="AZA8" s="105"/>
      <c r="AZB8" s="105"/>
      <c r="AZC8" s="105"/>
      <c r="AZD8" s="105"/>
      <c r="AZE8" s="105"/>
      <c r="AZF8" s="105"/>
      <c r="AZG8" s="105"/>
      <c r="AZH8" s="105"/>
      <c r="AZI8" s="105"/>
      <c r="AZJ8" s="105"/>
      <c r="AZK8" s="105"/>
      <c r="AZL8" s="105"/>
      <c r="AZM8" s="105"/>
      <c r="AZN8" s="105"/>
      <c r="AZO8" s="105"/>
      <c r="AZP8" s="105"/>
      <c r="AZQ8" s="105"/>
      <c r="AZR8" s="105"/>
      <c r="AZS8" s="105"/>
      <c r="AZT8" s="105"/>
      <c r="AZU8" s="105"/>
      <c r="AZV8" s="105"/>
      <c r="AZW8" s="105"/>
      <c r="AZX8" s="105"/>
      <c r="AZY8" s="105"/>
      <c r="AZZ8" s="105"/>
      <c r="BAA8" s="105"/>
      <c r="BAB8" s="105"/>
      <c r="BAC8" s="105"/>
      <c r="BAD8" s="105"/>
      <c r="BAE8" s="105"/>
      <c r="BAF8" s="105"/>
      <c r="BAG8" s="105"/>
      <c r="BAH8" s="105"/>
      <c r="BAI8" s="105"/>
      <c r="BAJ8" s="105"/>
      <c r="BAK8" s="105"/>
      <c r="BAL8" s="105"/>
      <c r="BAM8" s="105"/>
      <c r="BAN8" s="105"/>
      <c r="BAO8" s="105"/>
      <c r="BAP8" s="105"/>
      <c r="BAQ8" s="105"/>
      <c r="BAR8" s="105"/>
      <c r="BAS8" s="105"/>
      <c r="BAT8" s="105"/>
      <c r="BAU8" s="105"/>
      <c r="BAV8" s="105"/>
      <c r="BAW8" s="105"/>
      <c r="BAX8" s="105"/>
      <c r="BAY8" s="105"/>
      <c r="BAZ8" s="105"/>
      <c r="BBA8" s="105"/>
      <c r="BBB8" s="105"/>
      <c r="BBC8" s="105"/>
      <c r="BBD8" s="105"/>
      <c r="BBE8" s="105"/>
      <c r="BBF8" s="105"/>
      <c r="BBG8" s="105"/>
      <c r="BBH8" s="105"/>
      <c r="BBI8" s="105"/>
      <c r="BBJ8" s="105"/>
      <c r="BBK8" s="105"/>
      <c r="BBL8" s="105"/>
      <c r="BBM8" s="105"/>
      <c r="BBN8" s="105"/>
      <c r="BBO8" s="105"/>
      <c r="BBP8" s="105"/>
      <c r="BBQ8" s="105"/>
      <c r="BBR8" s="105"/>
      <c r="BBS8" s="105"/>
      <c r="BBT8" s="105"/>
      <c r="BBU8" s="105"/>
      <c r="BBV8" s="105"/>
      <c r="BBW8" s="105"/>
      <c r="BBX8" s="105"/>
      <c r="BBY8" s="105"/>
      <c r="BBZ8" s="105"/>
      <c r="BCA8" s="105"/>
      <c r="BCB8" s="105"/>
      <c r="BCC8" s="105"/>
      <c r="BCD8" s="105"/>
      <c r="BCE8" s="105"/>
      <c r="BCF8" s="105"/>
      <c r="BCG8" s="105"/>
      <c r="BCH8" s="105"/>
      <c r="BCI8" s="105"/>
      <c r="BCJ8" s="105"/>
      <c r="BCK8" s="105"/>
      <c r="BCL8" s="105"/>
      <c r="BCM8" s="105"/>
      <c r="BCN8" s="105"/>
      <c r="BCO8" s="105"/>
      <c r="BCP8" s="105"/>
      <c r="BCQ8" s="105"/>
      <c r="BCR8" s="105"/>
      <c r="BCS8" s="105"/>
      <c r="BCT8" s="105"/>
      <c r="BCU8" s="105"/>
      <c r="BCV8" s="105"/>
      <c r="BCW8" s="105"/>
      <c r="BCX8" s="105"/>
      <c r="BCY8" s="105"/>
      <c r="BCZ8" s="105"/>
      <c r="BDA8" s="105"/>
      <c r="BDB8" s="105"/>
      <c r="BDC8" s="105"/>
      <c r="BDD8" s="105"/>
      <c r="BDE8" s="105"/>
      <c r="BDF8" s="105"/>
      <c r="BDG8" s="105"/>
      <c r="BDH8" s="105"/>
      <c r="BDI8" s="105"/>
      <c r="BDJ8" s="105"/>
      <c r="BDK8" s="105"/>
      <c r="BDL8" s="105"/>
      <c r="BDM8" s="105"/>
      <c r="BDN8" s="105"/>
      <c r="BDO8" s="105"/>
      <c r="BDP8" s="105"/>
      <c r="BDQ8" s="105"/>
      <c r="BDR8" s="105"/>
      <c r="BDS8" s="105"/>
      <c r="BDT8" s="105"/>
      <c r="BDU8" s="105"/>
      <c r="BDV8" s="105"/>
      <c r="BDW8" s="105"/>
      <c r="BDX8" s="105"/>
      <c r="BDY8" s="105"/>
      <c r="BDZ8" s="105"/>
      <c r="BEA8" s="105"/>
      <c r="BEB8" s="105"/>
      <c r="BEC8" s="105"/>
      <c r="BED8" s="105"/>
      <c r="BEE8" s="105"/>
      <c r="BEF8" s="105"/>
      <c r="BEG8" s="105"/>
      <c r="BEH8" s="105"/>
      <c r="BEI8" s="105"/>
      <c r="BEJ8" s="105"/>
      <c r="BEK8" s="105"/>
      <c r="BEL8" s="105"/>
      <c r="BEM8" s="105"/>
      <c r="BEN8" s="105"/>
      <c r="BEO8" s="105"/>
      <c r="BEP8" s="105"/>
      <c r="BEQ8" s="105"/>
      <c r="BER8" s="105"/>
      <c r="BES8" s="105"/>
      <c r="BET8" s="105"/>
      <c r="BEU8" s="105"/>
      <c r="BEV8" s="105"/>
      <c r="BEW8" s="105"/>
      <c r="BEX8" s="105"/>
      <c r="BEY8" s="105"/>
      <c r="BEZ8" s="105"/>
      <c r="BFA8" s="105"/>
      <c r="BFB8" s="105"/>
      <c r="BFC8" s="105"/>
      <c r="BFD8" s="105"/>
      <c r="BFE8" s="105"/>
      <c r="BFF8" s="105"/>
      <c r="BFG8" s="105"/>
      <c r="BFH8" s="105"/>
      <c r="BFI8" s="105"/>
      <c r="BFJ8" s="105"/>
      <c r="BFK8" s="105"/>
      <c r="BFL8" s="105"/>
      <c r="BFM8" s="105"/>
      <c r="BFN8" s="105"/>
      <c r="BFO8" s="105"/>
      <c r="BFP8" s="105"/>
      <c r="BFQ8" s="105"/>
      <c r="BFR8" s="105"/>
      <c r="BFS8" s="105"/>
      <c r="BFT8" s="105"/>
      <c r="BFU8" s="105"/>
      <c r="BFV8" s="105"/>
      <c r="BFW8" s="105"/>
      <c r="BFX8" s="105"/>
      <c r="BFY8" s="105"/>
      <c r="BFZ8" s="105"/>
      <c r="BGA8" s="105"/>
      <c r="BGB8" s="105"/>
      <c r="BGC8" s="105"/>
      <c r="BGD8" s="105"/>
      <c r="BGE8" s="105"/>
      <c r="BGF8" s="105"/>
      <c r="BGG8" s="105"/>
      <c r="BGH8" s="105"/>
      <c r="BGI8" s="105"/>
      <c r="BGJ8" s="105"/>
      <c r="BGK8" s="105"/>
      <c r="BGL8" s="105"/>
      <c r="BGM8" s="105"/>
      <c r="BGN8" s="105"/>
      <c r="BGO8" s="105"/>
      <c r="BGP8" s="105"/>
      <c r="BGQ8" s="105"/>
      <c r="BGR8" s="105"/>
      <c r="BGS8" s="105"/>
      <c r="BGT8" s="105"/>
      <c r="BGU8" s="105"/>
      <c r="BGV8" s="105"/>
      <c r="BGW8" s="105"/>
      <c r="BGX8" s="105"/>
      <c r="BGY8" s="105"/>
      <c r="BGZ8" s="105"/>
      <c r="BHA8" s="105"/>
      <c r="BHB8" s="105"/>
      <c r="BHC8" s="105"/>
      <c r="BHD8" s="105"/>
      <c r="BHE8" s="105"/>
      <c r="BHF8" s="105"/>
      <c r="BHG8" s="105"/>
      <c r="BHH8" s="105"/>
      <c r="BHI8" s="105"/>
      <c r="BHJ8" s="105"/>
      <c r="BHK8" s="105"/>
      <c r="BHL8" s="105"/>
      <c r="BHM8" s="105"/>
      <c r="BHN8" s="105"/>
      <c r="BHO8" s="105"/>
      <c r="BHP8" s="105"/>
      <c r="BHQ8" s="105"/>
      <c r="BHR8" s="105"/>
      <c r="BHS8" s="105"/>
      <c r="BHT8" s="105"/>
      <c r="BHU8" s="105"/>
      <c r="BHV8" s="105"/>
      <c r="BHW8" s="105"/>
      <c r="BHX8" s="105"/>
      <c r="BHY8" s="105"/>
      <c r="BHZ8" s="105"/>
      <c r="BIA8" s="105"/>
      <c r="BIB8" s="105"/>
      <c r="BIC8" s="105"/>
      <c r="BID8" s="105"/>
      <c r="BIE8" s="105"/>
      <c r="BIF8" s="105"/>
      <c r="BIG8" s="105"/>
      <c r="BIH8" s="105"/>
      <c r="BII8" s="105"/>
      <c r="BIJ8" s="105"/>
      <c r="BIK8" s="105"/>
      <c r="BIL8" s="105"/>
      <c r="BIM8" s="105"/>
      <c r="BIN8" s="105"/>
      <c r="BIO8" s="105"/>
      <c r="BIP8" s="105"/>
      <c r="BIQ8" s="105"/>
      <c r="BIR8" s="105"/>
      <c r="BIS8" s="105"/>
      <c r="BIT8" s="105"/>
      <c r="BIU8" s="105"/>
      <c r="BIV8" s="105"/>
      <c r="BIW8" s="105"/>
      <c r="BIX8" s="105"/>
      <c r="BIY8" s="105"/>
      <c r="BIZ8" s="105"/>
      <c r="BJA8" s="105"/>
      <c r="BJB8" s="105"/>
      <c r="BJC8" s="105"/>
      <c r="BJD8" s="105"/>
      <c r="BJE8" s="105"/>
      <c r="BJF8" s="105"/>
      <c r="BJG8" s="105"/>
      <c r="BJH8" s="105"/>
      <c r="BJI8" s="105"/>
      <c r="BJJ8" s="105"/>
      <c r="BJK8" s="105"/>
      <c r="BJL8" s="105"/>
      <c r="BJM8" s="105"/>
      <c r="BJN8" s="105"/>
      <c r="BJO8" s="105"/>
      <c r="BJP8" s="105"/>
      <c r="BJQ8" s="105"/>
      <c r="BJR8" s="105"/>
      <c r="BJS8" s="105"/>
      <c r="BJT8" s="105"/>
      <c r="BJU8" s="105"/>
      <c r="BJV8" s="105"/>
      <c r="BJW8" s="105"/>
      <c r="BJX8" s="105"/>
      <c r="BJY8" s="105"/>
      <c r="BJZ8" s="105"/>
      <c r="BKA8" s="105"/>
      <c r="BKB8" s="105"/>
      <c r="BKC8" s="105"/>
      <c r="BKD8" s="105"/>
      <c r="BKE8" s="105"/>
      <c r="BKF8" s="105"/>
      <c r="BKG8" s="105"/>
      <c r="BKH8" s="105"/>
      <c r="BKI8" s="105"/>
      <c r="BKJ8" s="105"/>
      <c r="BKK8" s="105"/>
      <c r="BKL8" s="105"/>
      <c r="BKM8" s="105"/>
      <c r="BKN8" s="105"/>
      <c r="BKO8" s="105"/>
      <c r="BKP8" s="105"/>
      <c r="BKQ8" s="105"/>
      <c r="BKR8" s="105"/>
      <c r="BKS8" s="105"/>
      <c r="BKT8" s="105"/>
      <c r="BKU8" s="105"/>
      <c r="BKV8" s="105"/>
      <c r="BKW8" s="105"/>
      <c r="BKX8" s="105"/>
      <c r="BKY8" s="105"/>
      <c r="BKZ8" s="105"/>
      <c r="BLA8" s="105"/>
      <c r="BLB8" s="105"/>
      <c r="BLC8" s="105"/>
      <c r="BLD8" s="105"/>
      <c r="BLE8" s="105"/>
      <c r="BLF8" s="105"/>
      <c r="BLG8" s="105"/>
      <c r="BLH8" s="105"/>
      <c r="BLI8" s="105"/>
      <c r="BLJ8" s="105"/>
      <c r="BLK8" s="105"/>
      <c r="BLL8" s="105"/>
      <c r="BLM8" s="105"/>
      <c r="BLN8" s="105"/>
      <c r="BLO8" s="105"/>
      <c r="BLP8" s="105"/>
      <c r="BLQ8" s="105"/>
      <c r="BLR8" s="105"/>
      <c r="BLS8" s="105"/>
      <c r="BLT8" s="105"/>
      <c r="BLU8" s="105"/>
      <c r="BLV8" s="105"/>
      <c r="BLW8" s="105"/>
      <c r="BLX8" s="105"/>
      <c r="BLY8" s="105"/>
      <c r="BLZ8" s="105"/>
      <c r="BMA8" s="105"/>
      <c r="BMB8" s="105"/>
      <c r="BMC8" s="105"/>
      <c r="BMD8" s="105"/>
      <c r="BME8" s="105"/>
      <c r="BMF8" s="105"/>
      <c r="BMG8" s="105"/>
      <c r="BMH8" s="105"/>
      <c r="BMI8" s="105"/>
      <c r="BMJ8" s="105"/>
      <c r="BMK8" s="105"/>
      <c r="BML8" s="105"/>
      <c r="BMM8" s="105"/>
      <c r="BMN8" s="105"/>
      <c r="BMO8" s="105"/>
      <c r="BMP8" s="105"/>
      <c r="BMQ8" s="105"/>
      <c r="BMR8" s="105"/>
      <c r="BMS8" s="105"/>
      <c r="BMT8" s="105"/>
      <c r="BMU8" s="105"/>
      <c r="BMV8" s="105"/>
      <c r="BMW8" s="105"/>
      <c r="BMX8" s="105"/>
      <c r="BMY8" s="105"/>
      <c r="BMZ8" s="105"/>
      <c r="BNA8" s="105"/>
      <c r="BNB8" s="105"/>
      <c r="BNC8" s="105"/>
      <c r="BND8" s="105"/>
      <c r="BNE8" s="105"/>
      <c r="BNF8" s="105"/>
      <c r="BNG8" s="105"/>
      <c r="BNH8" s="105"/>
      <c r="BNI8" s="105"/>
      <c r="BNJ8" s="105"/>
      <c r="BNK8" s="105"/>
      <c r="BNL8" s="105"/>
      <c r="BNM8" s="105"/>
      <c r="BNN8" s="105"/>
      <c r="BNO8" s="105"/>
      <c r="BNP8" s="105"/>
      <c r="BNQ8" s="105"/>
      <c r="BNR8" s="105"/>
      <c r="BNS8" s="105"/>
      <c r="BNT8" s="105"/>
      <c r="BNU8" s="105"/>
      <c r="BNV8" s="105"/>
      <c r="BNW8" s="105"/>
      <c r="BNX8" s="105"/>
      <c r="BNY8" s="105"/>
      <c r="BNZ8" s="105"/>
      <c r="BOA8" s="105"/>
      <c r="BOB8" s="105"/>
      <c r="BOC8" s="105"/>
      <c r="BOD8" s="105"/>
      <c r="BOE8" s="105"/>
      <c r="BOF8" s="105"/>
      <c r="BOG8" s="105"/>
      <c r="BOH8" s="105"/>
      <c r="BOI8" s="105"/>
      <c r="BOJ8" s="105"/>
      <c r="BOK8" s="105"/>
      <c r="BOL8" s="105"/>
      <c r="BOM8" s="105"/>
      <c r="BON8" s="105"/>
      <c r="BOO8" s="105"/>
      <c r="BOP8" s="105"/>
      <c r="BOQ8" s="105"/>
      <c r="BOR8" s="105"/>
      <c r="BOS8" s="105"/>
      <c r="BOT8" s="105"/>
      <c r="BOU8" s="105"/>
      <c r="BOV8" s="105"/>
      <c r="BOW8" s="105"/>
      <c r="BOX8" s="105"/>
      <c r="BOY8" s="105"/>
      <c r="BOZ8" s="105"/>
      <c r="BPA8" s="105"/>
      <c r="BPB8" s="105"/>
      <c r="BPC8" s="105"/>
      <c r="BPD8" s="105"/>
      <c r="BPE8" s="105"/>
      <c r="BPF8" s="105"/>
      <c r="BPG8" s="105"/>
      <c r="BPH8" s="105"/>
      <c r="BPI8" s="105"/>
      <c r="BPJ8" s="105"/>
      <c r="BPK8" s="105"/>
      <c r="BPL8" s="105"/>
      <c r="BPM8" s="105"/>
      <c r="BPN8" s="105"/>
      <c r="BPO8" s="105"/>
      <c r="BPP8" s="105"/>
      <c r="BPQ8" s="105"/>
      <c r="BPR8" s="105"/>
      <c r="BPS8" s="105"/>
      <c r="BPT8" s="105"/>
      <c r="BPU8" s="105"/>
      <c r="BPV8" s="105"/>
      <c r="BPW8" s="105"/>
      <c r="BPX8" s="105"/>
      <c r="BPY8" s="105"/>
      <c r="BPZ8" s="105"/>
      <c r="BQA8" s="105"/>
      <c r="BQB8" s="105"/>
      <c r="BQC8" s="105"/>
      <c r="BQD8" s="105"/>
      <c r="BQE8" s="105"/>
      <c r="BQF8" s="105"/>
      <c r="BQG8" s="105"/>
      <c r="BQH8" s="105"/>
      <c r="BQI8" s="105"/>
      <c r="BQJ8" s="105"/>
      <c r="BQK8" s="105"/>
      <c r="BQL8" s="105"/>
      <c r="BQM8" s="105"/>
      <c r="BQN8" s="105"/>
      <c r="BQO8" s="105"/>
      <c r="BQP8" s="105"/>
      <c r="BQQ8" s="105"/>
      <c r="BQR8" s="105"/>
      <c r="BQS8" s="105"/>
      <c r="BQT8" s="105"/>
      <c r="BQU8" s="105"/>
      <c r="BQV8" s="105"/>
      <c r="BQW8" s="105"/>
      <c r="BQX8" s="105"/>
      <c r="BQY8" s="105"/>
      <c r="BQZ8" s="105"/>
      <c r="BRA8" s="105"/>
      <c r="BRB8" s="105"/>
      <c r="BRC8" s="105"/>
      <c r="BRD8" s="105"/>
      <c r="BRE8" s="105"/>
      <c r="BRF8" s="105"/>
      <c r="BRG8" s="105"/>
      <c r="BRH8" s="105"/>
      <c r="BRI8" s="105"/>
      <c r="BRJ8" s="105"/>
      <c r="BRK8" s="105"/>
      <c r="BRL8" s="105"/>
      <c r="BRM8" s="105"/>
      <c r="BRN8" s="105"/>
      <c r="BRO8" s="105"/>
      <c r="BRP8" s="105"/>
      <c r="BRQ8" s="105"/>
      <c r="BRR8" s="105"/>
      <c r="BRS8" s="105"/>
      <c r="BRT8" s="105"/>
      <c r="BRU8" s="105"/>
      <c r="BRV8" s="105"/>
      <c r="BRW8" s="105"/>
      <c r="BRX8" s="105"/>
      <c r="BRY8" s="105"/>
      <c r="BRZ8" s="105"/>
      <c r="BSA8" s="105"/>
      <c r="BSB8" s="105"/>
      <c r="BSC8" s="105"/>
      <c r="BSD8" s="105"/>
      <c r="BSE8" s="105"/>
      <c r="BSF8" s="105"/>
      <c r="BSG8" s="105"/>
      <c r="BSH8" s="105"/>
      <c r="BSI8" s="105"/>
      <c r="BSJ8" s="105"/>
      <c r="BSK8" s="105"/>
      <c r="BSL8" s="105"/>
      <c r="BSM8" s="105"/>
      <c r="BSN8" s="105"/>
      <c r="BSO8" s="105"/>
      <c r="BSP8" s="105"/>
      <c r="BSQ8" s="105"/>
      <c r="BSR8" s="105"/>
      <c r="BSS8" s="105"/>
      <c r="BST8" s="105"/>
      <c r="BSU8" s="105"/>
      <c r="BSV8" s="105"/>
      <c r="BSW8" s="105"/>
      <c r="BSX8" s="105"/>
      <c r="BSY8" s="105"/>
      <c r="BSZ8" s="105"/>
      <c r="BTA8" s="105"/>
      <c r="BTB8" s="105"/>
      <c r="BTC8" s="105"/>
      <c r="BTD8" s="105"/>
      <c r="BTE8" s="105"/>
      <c r="BTF8" s="105"/>
      <c r="BTG8" s="105"/>
      <c r="BTH8" s="105"/>
      <c r="BTI8" s="105"/>
      <c r="BTJ8" s="105"/>
      <c r="BTK8" s="105"/>
      <c r="BTL8" s="105"/>
      <c r="BTM8" s="105"/>
      <c r="BTN8" s="105"/>
      <c r="BTO8" s="105"/>
      <c r="BTP8" s="105"/>
      <c r="BTQ8" s="105"/>
      <c r="BTR8" s="105"/>
      <c r="BTS8" s="105"/>
      <c r="BTT8" s="105"/>
      <c r="BTU8" s="105"/>
      <c r="BTV8" s="105"/>
      <c r="BTW8" s="105"/>
      <c r="BTX8" s="105"/>
      <c r="BTY8" s="105"/>
      <c r="BTZ8" s="105"/>
      <c r="BUA8" s="105"/>
      <c r="BUB8" s="105"/>
      <c r="BUC8" s="105"/>
      <c r="BUD8" s="105"/>
      <c r="BUE8" s="105"/>
      <c r="BUF8" s="105"/>
      <c r="BUG8" s="105"/>
      <c r="BUH8" s="105"/>
      <c r="BUI8" s="105"/>
      <c r="BUJ8" s="105"/>
      <c r="BUK8" s="105"/>
      <c r="BUL8" s="105"/>
      <c r="BUM8" s="105"/>
      <c r="BUN8" s="105"/>
      <c r="BUO8" s="105"/>
      <c r="BUP8" s="105"/>
      <c r="BUQ8" s="105"/>
      <c r="BUR8" s="105"/>
      <c r="BUS8" s="105"/>
      <c r="BUT8" s="105"/>
      <c r="BUU8" s="105"/>
      <c r="BUV8" s="105"/>
      <c r="BUW8" s="105"/>
      <c r="BUX8" s="105"/>
      <c r="BUY8" s="105"/>
      <c r="BUZ8" s="105"/>
      <c r="BVA8" s="105"/>
      <c r="BVB8" s="105"/>
      <c r="BVC8" s="105"/>
      <c r="BVD8" s="105"/>
      <c r="BVE8" s="105"/>
      <c r="BVF8" s="105"/>
      <c r="BVG8" s="105"/>
      <c r="BVH8" s="105"/>
      <c r="BVI8" s="105"/>
      <c r="BVJ8" s="105"/>
      <c r="BVK8" s="105"/>
      <c r="BVL8" s="105"/>
      <c r="BVM8" s="105"/>
      <c r="BVN8" s="105"/>
      <c r="BVO8" s="105"/>
      <c r="BVP8" s="105"/>
      <c r="BVQ8" s="105"/>
      <c r="BVR8" s="105"/>
      <c r="BVS8" s="105"/>
      <c r="BVT8" s="105"/>
      <c r="BVU8" s="105"/>
      <c r="BVV8" s="105"/>
      <c r="BVW8" s="105"/>
      <c r="BVX8" s="105"/>
      <c r="BVY8" s="105"/>
      <c r="BVZ8" s="105"/>
      <c r="BWA8" s="105"/>
      <c r="BWB8" s="105"/>
      <c r="BWC8" s="105"/>
      <c r="BWD8" s="105"/>
      <c r="BWE8" s="105"/>
      <c r="BWF8" s="105"/>
      <c r="BWG8" s="105"/>
      <c r="BWH8" s="105"/>
      <c r="BWI8" s="105"/>
      <c r="BWJ8" s="105"/>
      <c r="BWK8" s="105"/>
      <c r="BWL8" s="105"/>
      <c r="BWM8" s="105"/>
      <c r="BWN8" s="105"/>
      <c r="BWO8" s="105"/>
      <c r="BWP8" s="105"/>
      <c r="BWQ8" s="105"/>
      <c r="BWR8" s="105"/>
      <c r="BWS8" s="105"/>
      <c r="BWT8" s="105"/>
      <c r="BWU8" s="105"/>
      <c r="BWV8" s="105"/>
      <c r="BWW8" s="105"/>
      <c r="BWX8" s="105"/>
    </row>
    <row r="9" spans="1:1974" ht="24.75" customHeight="1">
      <c r="B9" s="197" t="s">
        <v>30</v>
      </c>
      <c r="D9" s="198">
        <v>998</v>
      </c>
      <c r="E9" s="199">
        <v>5</v>
      </c>
      <c r="F9" s="198">
        <v>1003</v>
      </c>
      <c r="H9" s="198">
        <v>1823</v>
      </c>
      <c r="I9" s="199">
        <v>-36</v>
      </c>
      <c r="J9" s="198">
        <v>1787</v>
      </c>
      <c r="W9" s="90"/>
      <c r="AQ9" s="94"/>
    </row>
    <row r="10" spans="1:1974" s="112" customFormat="1" ht="24.75" customHeight="1">
      <c r="A10" s="141"/>
      <c r="B10" s="201" t="s">
        <v>31</v>
      </c>
      <c r="C10" s="95"/>
      <c r="D10" s="158">
        <v>0.23361423220973782</v>
      </c>
      <c r="E10" s="202">
        <v>0</v>
      </c>
      <c r="F10" s="158">
        <v>0.23222968279694373</v>
      </c>
      <c r="G10" s="95"/>
      <c r="H10" s="158">
        <v>0.34209044848939762</v>
      </c>
      <c r="I10" s="202">
        <v>0</v>
      </c>
      <c r="J10" s="158">
        <v>0.34018656006091758</v>
      </c>
      <c r="K10" s="95"/>
      <c r="L10" s="107"/>
      <c r="M10" s="107"/>
      <c r="N10" s="107"/>
      <c r="O10" s="95"/>
      <c r="P10" s="107"/>
      <c r="Q10" s="107"/>
      <c r="R10" s="107"/>
      <c r="S10" s="95"/>
      <c r="T10" s="107"/>
      <c r="U10" s="107"/>
      <c r="V10" s="107"/>
      <c r="W10" s="141"/>
      <c r="X10" s="95"/>
      <c r="Y10" s="95"/>
      <c r="Z10" s="95"/>
      <c r="AA10" s="95"/>
      <c r="AB10" s="95"/>
      <c r="AC10" s="95"/>
      <c r="AD10" s="95"/>
      <c r="AE10" s="95"/>
      <c r="AF10" s="152"/>
      <c r="AG10" s="152"/>
      <c r="AH10" s="152"/>
      <c r="AI10" s="95"/>
      <c r="AJ10" s="152"/>
      <c r="AK10" s="152"/>
      <c r="AL10" s="152"/>
      <c r="AM10" s="95"/>
      <c r="AN10" s="152"/>
      <c r="AO10" s="152"/>
      <c r="AP10" s="152"/>
      <c r="AQ10" s="91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  <c r="FQ10" s="400"/>
      <c r="FR10" s="400"/>
      <c r="FS10" s="400"/>
      <c r="FT10" s="400"/>
      <c r="FU10" s="400"/>
      <c r="FV10" s="400"/>
      <c r="FW10" s="400"/>
      <c r="FX10" s="400"/>
      <c r="FY10" s="400"/>
      <c r="FZ10" s="400"/>
      <c r="GA10" s="400"/>
      <c r="GB10" s="400"/>
      <c r="GC10" s="400"/>
      <c r="GD10" s="400"/>
      <c r="GE10" s="400"/>
      <c r="GF10" s="400"/>
      <c r="GG10" s="400"/>
      <c r="GH10" s="400"/>
      <c r="GI10" s="400"/>
      <c r="GJ10" s="400"/>
      <c r="GK10" s="400"/>
      <c r="GL10" s="400"/>
      <c r="GM10" s="400"/>
      <c r="GN10" s="400"/>
      <c r="GO10" s="400"/>
      <c r="GP10" s="400"/>
      <c r="GQ10" s="400"/>
      <c r="GR10" s="400"/>
      <c r="GS10" s="400"/>
      <c r="GT10" s="400"/>
      <c r="GU10" s="400"/>
      <c r="GV10" s="400"/>
      <c r="GW10" s="400"/>
      <c r="GX10" s="400"/>
      <c r="GY10" s="400"/>
      <c r="GZ10" s="400"/>
      <c r="HA10" s="400"/>
      <c r="HB10" s="400"/>
      <c r="HC10" s="400"/>
      <c r="HD10" s="400"/>
      <c r="HE10" s="400"/>
      <c r="HF10" s="400"/>
      <c r="HG10" s="400"/>
      <c r="HH10" s="400"/>
      <c r="HI10" s="400"/>
      <c r="HJ10" s="400"/>
      <c r="HK10" s="400"/>
      <c r="HL10" s="400"/>
      <c r="HM10" s="400"/>
      <c r="HN10" s="400"/>
      <c r="HO10" s="400"/>
      <c r="HP10" s="400"/>
      <c r="HQ10" s="400"/>
      <c r="HR10" s="400"/>
      <c r="HS10" s="400"/>
      <c r="HT10" s="400"/>
      <c r="HU10" s="400"/>
      <c r="HV10" s="400"/>
      <c r="HW10" s="400"/>
      <c r="HX10" s="400"/>
      <c r="HY10" s="400"/>
      <c r="HZ10" s="400"/>
      <c r="IA10" s="400"/>
      <c r="IB10" s="400"/>
      <c r="IC10" s="400"/>
      <c r="ID10" s="400"/>
      <c r="IE10" s="400"/>
      <c r="IF10" s="400"/>
      <c r="IG10" s="400"/>
      <c r="IH10" s="400"/>
      <c r="II10" s="400"/>
      <c r="IJ10" s="400"/>
      <c r="IK10" s="400"/>
      <c r="IL10" s="400"/>
      <c r="IM10" s="400"/>
      <c r="IN10" s="400"/>
      <c r="IO10" s="400"/>
      <c r="IP10" s="400"/>
      <c r="IQ10" s="400"/>
      <c r="IR10" s="400"/>
      <c r="IS10" s="400"/>
      <c r="IT10" s="400"/>
      <c r="IU10" s="400"/>
      <c r="IV10" s="400"/>
      <c r="IW10" s="400"/>
      <c r="IX10" s="400"/>
      <c r="IY10" s="400"/>
      <c r="IZ10" s="400"/>
      <c r="JA10" s="400"/>
      <c r="JB10" s="400"/>
      <c r="JC10" s="400"/>
      <c r="JD10" s="400"/>
      <c r="JE10" s="400"/>
      <c r="JF10" s="400"/>
      <c r="JG10" s="400"/>
      <c r="JH10" s="400"/>
      <c r="JI10" s="400"/>
      <c r="JJ10" s="400"/>
      <c r="JK10" s="400"/>
      <c r="JL10" s="400"/>
      <c r="JM10" s="400"/>
      <c r="JN10" s="400"/>
      <c r="JO10" s="400"/>
      <c r="JP10" s="400"/>
      <c r="JQ10" s="400"/>
      <c r="JR10" s="400"/>
      <c r="JS10" s="400"/>
      <c r="JT10" s="400"/>
      <c r="JU10" s="400"/>
      <c r="JV10" s="400"/>
      <c r="JW10" s="400"/>
      <c r="JX10" s="400"/>
      <c r="JY10" s="400"/>
      <c r="JZ10" s="400"/>
      <c r="KA10" s="400"/>
      <c r="KB10" s="400"/>
      <c r="KC10" s="400"/>
      <c r="KD10" s="400"/>
      <c r="KE10" s="400"/>
      <c r="KF10" s="400"/>
      <c r="KG10" s="400"/>
      <c r="KH10" s="400"/>
      <c r="KI10" s="400"/>
      <c r="KJ10" s="400"/>
      <c r="KK10" s="400"/>
      <c r="KL10" s="400"/>
      <c r="KM10" s="400"/>
      <c r="KN10" s="400"/>
      <c r="KO10" s="400"/>
      <c r="KP10" s="400"/>
      <c r="KQ10" s="400"/>
      <c r="KR10" s="400"/>
      <c r="KS10" s="400"/>
      <c r="KT10" s="400"/>
      <c r="KU10" s="400"/>
      <c r="KV10" s="400"/>
      <c r="KW10" s="400"/>
      <c r="KX10" s="400"/>
      <c r="KY10" s="400"/>
      <c r="KZ10" s="400"/>
      <c r="LA10" s="400"/>
      <c r="LB10" s="400"/>
      <c r="LC10" s="400"/>
      <c r="LD10" s="400"/>
      <c r="LE10" s="400"/>
      <c r="LF10" s="400"/>
      <c r="LG10" s="400"/>
      <c r="LH10" s="400"/>
      <c r="LI10" s="400"/>
      <c r="LJ10" s="400"/>
      <c r="LK10" s="400"/>
      <c r="LL10" s="400"/>
      <c r="LM10" s="400"/>
      <c r="LN10" s="400"/>
      <c r="LO10" s="400"/>
      <c r="LP10" s="400"/>
      <c r="LQ10" s="400"/>
      <c r="LR10" s="400"/>
      <c r="LS10" s="400"/>
      <c r="LT10" s="400"/>
      <c r="LU10" s="400"/>
      <c r="LV10" s="400"/>
      <c r="LW10" s="400"/>
      <c r="LX10" s="400"/>
      <c r="LY10" s="400"/>
      <c r="LZ10" s="400"/>
      <c r="MA10" s="400"/>
      <c r="MB10" s="400"/>
      <c r="MC10" s="400"/>
      <c r="MD10" s="400"/>
      <c r="ME10" s="400"/>
      <c r="MF10" s="400"/>
      <c r="MG10" s="400"/>
      <c r="MH10" s="400"/>
      <c r="MI10" s="400"/>
      <c r="MJ10" s="400"/>
      <c r="MK10" s="400"/>
      <c r="ML10" s="400"/>
      <c r="MM10" s="400"/>
      <c r="MN10" s="400"/>
      <c r="MO10" s="400"/>
      <c r="MP10" s="400"/>
      <c r="MQ10" s="400"/>
      <c r="MR10" s="400"/>
      <c r="MS10" s="400"/>
      <c r="MT10" s="400"/>
      <c r="MU10" s="400"/>
      <c r="MV10" s="400"/>
      <c r="MW10" s="400"/>
      <c r="MX10" s="400"/>
      <c r="MY10" s="400"/>
      <c r="MZ10" s="400"/>
      <c r="NA10" s="400"/>
      <c r="NB10" s="400"/>
      <c r="NC10" s="400"/>
      <c r="ND10" s="400"/>
      <c r="NE10" s="400"/>
      <c r="NF10" s="400"/>
      <c r="NG10" s="400"/>
      <c r="NH10" s="400"/>
      <c r="NI10" s="400"/>
      <c r="NJ10" s="400"/>
      <c r="NK10" s="400"/>
      <c r="NL10" s="400"/>
      <c r="NM10" s="400"/>
      <c r="NN10" s="400"/>
      <c r="NO10" s="400"/>
      <c r="NP10" s="400"/>
      <c r="NQ10" s="400"/>
      <c r="NR10" s="400"/>
      <c r="NS10" s="400"/>
      <c r="NT10" s="400"/>
      <c r="NU10" s="400"/>
      <c r="NV10" s="400"/>
      <c r="NW10" s="400"/>
      <c r="NX10" s="400"/>
      <c r="NY10" s="400"/>
      <c r="NZ10" s="400"/>
      <c r="OA10" s="400"/>
      <c r="OB10" s="400"/>
      <c r="OC10" s="400"/>
      <c r="OD10" s="400"/>
      <c r="OE10" s="400"/>
      <c r="OF10" s="400"/>
      <c r="OG10" s="400"/>
      <c r="OH10" s="400"/>
      <c r="OI10" s="400"/>
      <c r="OJ10" s="400"/>
      <c r="OK10" s="400"/>
      <c r="OL10" s="400"/>
      <c r="OM10" s="400"/>
      <c r="ON10" s="400"/>
      <c r="OO10" s="400"/>
      <c r="OP10" s="400"/>
      <c r="OQ10" s="400"/>
      <c r="OR10" s="400"/>
      <c r="OS10" s="400"/>
      <c r="OT10" s="400"/>
      <c r="OU10" s="400"/>
      <c r="OV10" s="400"/>
      <c r="OW10" s="400"/>
      <c r="OX10" s="400"/>
      <c r="OY10" s="400"/>
      <c r="OZ10" s="400"/>
      <c r="PA10" s="400"/>
      <c r="PB10" s="400"/>
      <c r="PC10" s="400"/>
      <c r="PD10" s="400"/>
      <c r="PE10" s="400"/>
      <c r="PF10" s="400"/>
      <c r="PG10" s="400"/>
      <c r="PH10" s="400"/>
      <c r="PI10" s="400"/>
      <c r="PJ10" s="400"/>
      <c r="PK10" s="400"/>
      <c r="PL10" s="400"/>
      <c r="PM10" s="400"/>
      <c r="PN10" s="400"/>
      <c r="PO10" s="400"/>
      <c r="PP10" s="400"/>
      <c r="PQ10" s="400"/>
      <c r="PR10" s="400"/>
      <c r="PS10" s="400"/>
      <c r="PT10" s="400"/>
      <c r="PU10" s="400"/>
      <c r="PV10" s="400"/>
      <c r="PW10" s="400"/>
      <c r="PX10" s="400"/>
      <c r="PY10" s="400"/>
      <c r="PZ10" s="400"/>
      <c r="QA10" s="400"/>
      <c r="QB10" s="400"/>
      <c r="QC10" s="400"/>
      <c r="QD10" s="400"/>
      <c r="QE10" s="400"/>
      <c r="QF10" s="400"/>
      <c r="QG10" s="400"/>
      <c r="QH10" s="400"/>
      <c r="QI10" s="400"/>
      <c r="QJ10" s="400"/>
      <c r="QK10" s="400"/>
      <c r="QL10" s="400"/>
      <c r="QM10" s="400"/>
      <c r="QN10" s="400"/>
      <c r="QO10" s="400"/>
      <c r="QP10" s="400"/>
      <c r="QQ10" s="400"/>
      <c r="QR10" s="400"/>
      <c r="QS10" s="400"/>
      <c r="QT10" s="400"/>
      <c r="QU10" s="400"/>
      <c r="QV10" s="400"/>
      <c r="QW10" s="400"/>
      <c r="QX10" s="400"/>
      <c r="QY10" s="400"/>
      <c r="QZ10" s="400"/>
      <c r="RA10" s="400"/>
      <c r="RB10" s="400"/>
      <c r="RC10" s="400"/>
      <c r="RD10" s="400"/>
      <c r="RE10" s="400"/>
      <c r="RF10" s="400"/>
      <c r="RG10" s="400"/>
      <c r="RH10" s="400"/>
      <c r="RI10" s="400"/>
      <c r="RJ10" s="400"/>
      <c r="RK10" s="400"/>
      <c r="RL10" s="400"/>
      <c r="RM10" s="400"/>
      <c r="RN10" s="400"/>
      <c r="RO10" s="400"/>
      <c r="RP10" s="400"/>
      <c r="RQ10" s="400"/>
      <c r="RR10" s="400"/>
      <c r="RS10" s="400"/>
      <c r="RT10" s="400"/>
      <c r="RU10" s="400"/>
      <c r="RV10" s="400"/>
      <c r="RW10" s="400"/>
      <c r="RX10" s="400"/>
      <c r="RY10" s="400"/>
      <c r="RZ10" s="400"/>
      <c r="SA10" s="400"/>
      <c r="SB10" s="400"/>
      <c r="SC10" s="400"/>
      <c r="SD10" s="400"/>
      <c r="SE10" s="400"/>
      <c r="SF10" s="400"/>
      <c r="SG10" s="400"/>
      <c r="SH10" s="400"/>
      <c r="SI10" s="400"/>
      <c r="SJ10" s="400"/>
      <c r="SK10" s="400"/>
      <c r="SL10" s="400"/>
      <c r="SM10" s="400"/>
      <c r="SN10" s="400"/>
      <c r="SO10" s="400"/>
      <c r="SP10" s="400"/>
      <c r="SQ10" s="400"/>
      <c r="SR10" s="400"/>
      <c r="SS10" s="400"/>
      <c r="ST10" s="400"/>
      <c r="SU10" s="400"/>
      <c r="SV10" s="400"/>
      <c r="SW10" s="400"/>
      <c r="SX10" s="400"/>
      <c r="SY10" s="400"/>
      <c r="SZ10" s="400"/>
      <c r="TA10" s="400"/>
      <c r="TB10" s="400"/>
      <c r="TC10" s="400"/>
      <c r="TD10" s="400"/>
      <c r="TE10" s="400"/>
      <c r="TF10" s="400"/>
      <c r="TG10" s="400"/>
      <c r="TH10" s="400"/>
      <c r="TI10" s="400"/>
      <c r="TJ10" s="400"/>
      <c r="TK10" s="400"/>
      <c r="TL10" s="400"/>
      <c r="TM10" s="400"/>
      <c r="TN10" s="400"/>
      <c r="TO10" s="400"/>
      <c r="TP10" s="400"/>
      <c r="TQ10" s="400"/>
      <c r="TR10" s="400"/>
      <c r="TS10" s="400"/>
      <c r="TT10" s="400"/>
      <c r="TU10" s="400"/>
      <c r="TV10" s="400"/>
      <c r="TW10" s="400"/>
      <c r="TX10" s="400"/>
      <c r="TY10" s="400"/>
      <c r="TZ10" s="400"/>
      <c r="UA10" s="400"/>
      <c r="UB10" s="400"/>
      <c r="UC10" s="400"/>
      <c r="UD10" s="400"/>
      <c r="UE10" s="400"/>
      <c r="UF10" s="400"/>
      <c r="UG10" s="400"/>
      <c r="UH10" s="400"/>
      <c r="UI10" s="400"/>
      <c r="UJ10" s="400"/>
      <c r="UK10" s="400"/>
      <c r="UL10" s="400"/>
      <c r="UM10" s="400"/>
      <c r="UN10" s="400"/>
      <c r="UO10" s="400"/>
      <c r="UP10" s="400"/>
      <c r="UQ10" s="400"/>
      <c r="UR10" s="400"/>
      <c r="US10" s="400"/>
      <c r="UT10" s="400"/>
      <c r="UU10" s="400"/>
      <c r="UV10" s="400"/>
      <c r="UW10" s="400"/>
      <c r="UX10" s="400"/>
      <c r="UY10" s="400"/>
      <c r="UZ10" s="400"/>
      <c r="VA10" s="400"/>
      <c r="VB10" s="400"/>
      <c r="VC10" s="400"/>
      <c r="VD10" s="400"/>
      <c r="VE10" s="400"/>
      <c r="VF10" s="400"/>
      <c r="VG10" s="400"/>
      <c r="VH10" s="400"/>
      <c r="VI10" s="400"/>
      <c r="VJ10" s="400"/>
      <c r="VK10" s="400"/>
      <c r="VL10" s="400"/>
      <c r="VM10" s="400"/>
      <c r="VN10" s="400"/>
      <c r="VO10" s="400"/>
      <c r="VP10" s="400"/>
      <c r="VQ10" s="400"/>
      <c r="VR10" s="400"/>
      <c r="VS10" s="400"/>
      <c r="VT10" s="400"/>
      <c r="VU10" s="400"/>
      <c r="VV10" s="400"/>
      <c r="VW10" s="400"/>
      <c r="VX10" s="400"/>
      <c r="VY10" s="400"/>
      <c r="VZ10" s="400"/>
      <c r="WA10" s="400"/>
      <c r="WB10" s="400"/>
      <c r="WC10" s="400"/>
      <c r="WD10" s="400"/>
      <c r="WE10" s="400"/>
      <c r="WF10" s="400"/>
      <c r="WG10" s="400"/>
      <c r="WH10" s="400"/>
      <c r="WI10" s="400"/>
      <c r="WJ10" s="400"/>
      <c r="WK10" s="400"/>
      <c r="WL10" s="400"/>
      <c r="WM10" s="400"/>
      <c r="WN10" s="400"/>
      <c r="WO10" s="400"/>
      <c r="WP10" s="400"/>
      <c r="WQ10" s="400"/>
      <c r="WR10" s="400"/>
      <c r="WS10" s="400"/>
      <c r="WT10" s="400"/>
      <c r="WU10" s="400"/>
      <c r="WV10" s="400"/>
      <c r="WW10" s="400"/>
      <c r="WX10" s="400"/>
      <c r="WY10" s="400"/>
      <c r="WZ10" s="400"/>
      <c r="XA10" s="400"/>
      <c r="XB10" s="400"/>
      <c r="XC10" s="400"/>
      <c r="XD10" s="400"/>
      <c r="XE10" s="400"/>
      <c r="XF10" s="400"/>
      <c r="XG10" s="400"/>
      <c r="XH10" s="400"/>
      <c r="XI10" s="400"/>
      <c r="XJ10" s="400"/>
      <c r="XK10" s="400"/>
      <c r="XL10" s="400"/>
      <c r="XM10" s="400"/>
      <c r="XN10" s="400"/>
      <c r="XO10" s="400"/>
      <c r="XP10" s="400"/>
      <c r="XQ10" s="400"/>
      <c r="XR10" s="400"/>
      <c r="XS10" s="400"/>
      <c r="XT10" s="400"/>
      <c r="XU10" s="400"/>
      <c r="XV10" s="400"/>
      <c r="XW10" s="400"/>
      <c r="XX10" s="400"/>
      <c r="XY10" s="400"/>
      <c r="XZ10" s="400"/>
      <c r="YA10" s="400"/>
      <c r="YB10" s="400"/>
      <c r="YC10" s="400"/>
      <c r="YD10" s="400"/>
      <c r="YE10" s="400"/>
      <c r="YF10" s="400"/>
      <c r="YG10" s="400"/>
      <c r="YH10" s="400"/>
      <c r="YI10" s="400"/>
      <c r="YJ10" s="400"/>
      <c r="YK10" s="400"/>
      <c r="YL10" s="400"/>
      <c r="YM10" s="400"/>
      <c r="YN10" s="400"/>
      <c r="YO10" s="400"/>
      <c r="YP10" s="400"/>
      <c r="YQ10" s="400"/>
      <c r="YR10" s="400"/>
      <c r="YS10" s="400"/>
      <c r="YT10" s="400"/>
      <c r="YU10" s="400"/>
      <c r="YV10" s="400"/>
      <c r="YW10" s="400"/>
      <c r="YX10" s="400"/>
      <c r="YY10" s="400"/>
      <c r="YZ10" s="400"/>
      <c r="ZA10" s="400"/>
      <c r="ZB10" s="400"/>
      <c r="ZC10" s="400"/>
      <c r="ZD10" s="400"/>
      <c r="ZE10" s="400"/>
      <c r="ZF10" s="400"/>
      <c r="ZG10" s="400"/>
      <c r="ZH10" s="400"/>
      <c r="ZI10" s="400"/>
      <c r="ZJ10" s="400"/>
      <c r="ZK10" s="400"/>
      <c r="ZL10" s="400"/>
      <c r="ZM10" s="400"/>
      <c r="ZN10" s="400"/>
      <c r="ZO10" s="400"/>
      <c r="ZP10" s="400"/>
      <c r="ZQ10" s="400"/>
      <c r="ZR10" s="400"/>
      <c r="ZS10" s="400"/>
      <c r="ZT10" s="400"/>
      <c r="ZU10" s="400"/>
      <c r="ZV10" s="400"/>
      <c r="ZW10" s="400"/>
      <c r="ZX10" s="400"/>
      <c r="ZY10" s="400"/>
      <c r="ZZ10" s="400"/>
      <c r="AAA10" s="400"/>
      <c r="AAB10" s="400"/>
      <c r="AAC10" s="400"/>
      <c r="AAD10" s="400"/>
      <c r="AAE10" s="400"/>
      <c r="AAF10" s="400"/>
      <c r="AAG10" s="400"/>
      <c r="AAH10" s="400"/>
      <c r="AAI10" s="400"/>
      <c r="AAJ10" s="400"/>
      <c r="AAK10" s="400"/>
      <c r="AAL10" s="400"/>
      <c r="AAM10" s="400"/>
      <c r="AAN10" s="400"/>
      <c r="AAO10" s="400"/>
      <c r="AAP10" s="400"/>
      <c r="AAQ10" s="400"/>
      <c r="AAR10" s="400"/>
      <c r="AAS10" s="400"/>
      <c r="AAT10" s="400"/>
      <c r="AAU10" s="400"/>
      <c r="AAV10" s="400"/>
      <c r="AAW10" s="400"/>
      <c r="AAX10" s="400"/>
      <c r="AAY10" s="400"/>
      <c r="AAZ10" s="400"/>
      <c r="ABA10" s="400"/>
      <c r="ABB10" s="400"/>
      <c r="ABC10" s="400"/>
      <c r="ABD10" s="400"/>
      <c r="ABE10" s="400"/>
      <c r="ABF10" s="400"/>
      <c r="ABG10" s="400"/>
      <c r="ABH10" s="400"/>
      <c r="ABI10" s="400"/>
      <c r="ABJ10" s="400"/>
      <c r="ABK10" s="400"/>
      <c r="ABL10" s="400"/>
      <c r="ABM10" s="400"/>
      <c r="ABN10" s="400"/>
      <c r="ABO10" s="400"/>
      <c r="ABP10" s="400"/>
      <c r="ABQ10" s="400"/>
      <c r="ABR10" s="400"/>
      <c r="ABS10" s="400"/>
      <c r="ABT10" s="400"/>
      <c r="ABU10" s="400"/>
      <c r="ABV10" s="400"/>
      <c r="ABW10" s="400"/>
      <c r="ABX10" s="400"/>
      <c r="ABY10" s="400"/>
      <c r="ABZ10" s="400"/>
      <c r="ACA10" s="400"/>
      <c r="ACB10" s="400"/>
      <c r="ACC10" s="400"/>
      <c r="ACD10" s="400"/>
      <c r="ACE10" s="400"/>
      <c r="ACF10" s="400"/>
      <c r="ACG10" s="400"/>
      <c r="ACH10" s="400"/>
      <c r="ACI10" s="400"/>
      <c r="ACJ10" s="400"/>
      <c r="ACK10" s="400"/>
      <c r="ACL10" s="400"/>
      <c r="ACM10" s="400"/>
      <c r="ACN10" s="400"/>
      <c r="ACO10" s="400"/>
      <c r="ACP10" s="400"/>
      <c r="ACQ10" s="400"/>
      <c r="ACR10" s="400"/>
      <c r="ACS10" s="400"/>
      <c r="ACT10" s="400"/>
      <c r="ACU10" s="400"/>
      <c r="ACV10" s="400"/>
      <c r="ACW10" s="400"/>
      <c r="ACX10" s="400"/>
      <c r="ACY10" s="400"/>
      <c r="ACZ10" s="400"/>
      <c r="ADA10" s="400"/>
      <c r="ADB10" s="400"/>
      <c r="ADC10" s="400"/>
      <c r="ADD10" s="400"/>
      <c r="ADE10" s="400"/>
      <c r="ADF10" s="400"/>
      <c r="ADG10" s="400"/>
      <c r="ADH10" s="400"/>
      <c r="ADI10" s="400"/>
      <c r="ADJ10" s="400"/>
      <c r="ADK10" s="400"/>
      <c r="ADL10" s="400"/>
      <c r="ADM10" s="400"/>
      <c r="ADN10" s="400"/>
      <c r="ADO10" s="400"/>
      <c r="ADP10" s="400"/>
      <c r="ADQ10" s="400"/>
      <c r="ADR10" s="400"/>
      <c r="ADS10" s="400"/>
      <c r="ADT10" s="400"/>
      <c r="ADU10" s="400"/>
      <c r="ADV10" s="400"/>
      <c r="ADW10" s="400"/>
      <c r="ADX10" s="400"/>
      <c r="ADY10" s="400"/>
      <c r="ADZ10" s="400"/>
      <c r="AEA10" s="400"/>
      <c r="AEB10" s="400"/>
      <c r="AEC10" s="400"/>
      <c r="AED10" s="400"/>
      <c r="AEE10" s="400"/>
      <c r="AEF10" s="400"/>
      <c r="AEG10" s="400"/>
      <c r="AEH10" s="400"/>
      <c r="AEI10" s="400"/>
      <c r="AEJ10" s="400"/>
      <c r="AEK10" s="400"/>
      <c r="AEL10" s="400"/>
      <c r="AEM10" s="400"/>
      <c r="AEN10" s="400"/>
      <c r="AEO10" s="400"/>
      <c r="AEP10" s="400"/>
      <c r="AEQ10" s="400"/>
      <c r="AER10" s="400"/>
      <c r="AES10" s="400"/>
      <c r="AET10" s="400"/>
      <c r="AEU10" s="400"/>
      <c r="AEV10" s="400"/>
      <c r="AEW10" s="400"/>
      <c r="AEX10" s="400"/>
      <c r="AEY10" s="400"/>
      <c r="AEZ10" s="400"/>
      <c r="AFA10" s="400"/>
      <c r="AFB10" s="400"/>
      <c r="AFC10" s="400"/>
      <c r="AFD10" s="400"/>
      <c r="AFE10" s="400"/>
      <c r="AFF10" s="400"/>
      <c r="AFG10" s="400"/>
      <c r="AFH10" s="400"/>
      <c r="AFI10" s="400"/>
      <c r="AFJ10" s="400"/>
      <c r="AFK10" s="400"/>
      <c r="AFL10" s="400"/>
      <c r="AFM10" s="400"/>
      <c r="AFN10" s="400"/>
      <c r="AFO10" s="400"/>
      <c r="AFP10" s="400"/>
      <c r="AFQ10" s="400"/>
      <c r="AFR10" s="400"/>
      <c r="AFS10" s="400"/>
      <c r="AFT10" s="400"/>
      <c r="AFU10" s="400"/>
      <c r="AFV10" s="400"/>
      <c r="AFW10" s="400"/>
      <c r="AFX10" s="400"/>
      <c r="AFY10" s="400"/>
      <c r="AFZ10" s="400"/>
      <c r="AGA10" s="400"/>
      <c r="AGB10" s="400"/>
      <c r="AGC10" s="400"/>
      <c r="AGD10" s="400"/>
      <c r="AGE10" s="400"/>
      <c r="AGF10" s="400"/>
      <c r="AGG10" s="400"/>
      <c r="AGH10" s="400"/>
      <c r="AGI10" s="400"/>
      <c r="AGJ10" s="400"/>
      <c r="AGK10" s="400"/>
      <c r="AGL10" s="400"/>
      <c r="AGM10" s="400"/>
      <c r="AGN10" s="400"/>
      <c r="AGO10" s="400"/>
      <c r="AGP10" s="400"/>
      <c r="AGQ10" s="400"/>
      <c r="AGR10" s="400"/>
      <c r="AGS10" s="400"/>
      <c r="AGT10" s="400"/>
      <c r="AGU10" s="400"/>
      <c r="AGV10" s="400"/>
      <c r="AGW10" s="400"/>
      <c r="AGX10" s="400"/>
      <c r="AGY10" s="400"/>
      <c r="AGZ10" s="400"/>
      <c r="AHA10" s="400"/>
      <c r="AHB10" s="400"/>
      <c r="AHC10" s="400"/>
      <c r="AHD10" s="400"/>
      <c r="AHE10" s="400"/>
      <c r="AHF10" s="400"/>
      <c r="AHG10" s="400"/>
      <c r="AHH10" s="400"/>
      <c r="AHI10" s="400"/>
      <c r="AHJ10" s="400"/>
      <c r="AHK10" s="400"/>
      <c r="AHL10" s="400"/>
      <c r="AHM10" s="400"/>
      <c r="AHN10" s="400"/>
      <c r="AHO10" s="400"/>
      <c r="AHP10" s="400"/>
      <c r="AHQ10" s="400"/>
      <c r="AHR10" s="400"/>
      <c r="AHS10" s="400"/>
      <c r="AHT10" s="400"/>
      <c r="AHU10" s="400"/>
      <c r="AHV10" s="400"/>
      <c r="AHW10" s="400"/>
      <c r="AHX10" s="400"/>
      <c r="AHY10" s="400"/>
      <c r="AHZ10" s="400"/>
      <c r="AIA10" s="400"/>
      <c r="AIB10" s="400"/>
      <c r="AIC10" s="400"/>
      <c r="AID10" s="400"/>
      <c r="AIE10" s="400"/>
      <c r="AIF10" s="400"/>
      <c r="AIG10" s="400"/>
      <c r="AIH10" s="400"/>
      <c r="AII10" s="400"/>
      <c r="AIJ10" s="400"/>
      <c r="AIK10" s="400"/>
      <c r="AIL10" s="400"/>
      <c r="AIM10" s="400"/>
      <c r="AIN10" s="400"/>
      <c r="AIO10" s="400"/>
      <c r="AIP10" s="400"/>
      <c r="AIQ10" s="400"/>
      <c r="AIR10" s="400"/>
      <c r="AIS10" s="400"/>
      <c r="AIT10" s="400"/>
      <c r="AIU10" s="400"/>
      <c r="AIV10" s="400"/>
      <c r="AIW10" s="400"/>
      <c r="AIX10" s="400"/>
      <c r="AIY10" s="400"/>
      <c r="AIZ10" s="400"/>
      <c r="AJA10" s="400"/>
      <c r="AJB10" s="400"/>
      <c r="AJC10" s="400"/>
      <c r="AJD10" s="400"/>
      <c r="AJE10" s="400"/>
      <c r="AJF10" s="400"/>
      <c r="AJG10" s="400"/>
      <c r="AJH10" s="400"/>
      <c r="AJI10" s="400"/>
      <c r="AJJ10" s="400"/>
      <c r="AJK10" s="400"/>
      <c r="AJL10" s="400"/>
      <c r="AJM10" s="400"/>
      <c r="AJN10" s="400"/>
      <c r="AJO10" s="400"/>
      <c r="AJP10" s="400"/>
      <c r="AJQ10" s="400"/>
      <c r="AJR10" s="400"/>
      <c r="AJS10" s="400"/>
      <c r="AJT10" s="400"/>
      <c r="AJU10" s="400"/>
      <c r="AJV10" s="400"/>
      <c r="AJW10" s="400"/>
      <c r="AJX10" s="400"/>
      <c r="AJY10" s="400"/>
      <c r="AJZ10" s="400"/>
      <c r="AKA10" s="400"/>
      <c r="AKB10" s="400"/>
      <c r="AKC10" s="400"/>
      <c r="AKD10" s="400"/>
      <c r="AKE10" s="400"/>
      <c r="AKF10" s="400"/>
      <c r="AKG10" s="400"/>
      <c r="AKH10" s="400"/>
      <c r="AKI10" s="400"/>
      <c r="AKJ10" s="400"/>
      <c r="AKK10" s="400"/>
      <c r="AKL10" s="400"/>
      <c r="AKM10" s="400"/>
      <c r="AKN10" s="400"/>
      <c r="AKO10" s="400"/>
      <c r="AKP10" s="400"/>
      <c r="AKQ10" s="400"/>
      <c r="AKR10" s="400"/>
      <c r="AKS10" s="400"/>
      <c r="AKT10" s="400"/>
      <c r="AKU10" s="400"/>
      <c r="AKV10" s="400"/>
      <c r="AKW10" s="400"/>
      <c r="AKX10" s="400"/>
      <c r="AKY10" s="400"/>
      <c r="AKZ10" s="400"/>
      <c r="ALA10" s="400"/>
      <c r="ALB10" s="400"/>
      <c r="ALC10" s="400"/>
      <c r="ALD10" s="400"/>
      <c r="ALE10" s="400"/>
      <c r="ALF10" s="400"/>
      <c r="ALG10" s="400"/>
      <c r="ALH10" s="400"/>
      <c r="ALI10" s="400"/>
      <c r="ALJ10" s="400"/>
      <c r="ALK10" s="400"/>
      <c r="ALL10" s="400"/>
      <c r="ALM10" s="400"/>
      <c r="ALN10" s="400"/>
      <c r="ALO10" s="400"/>
      <c r="ALP10" s="400"/>
      <c r="ALQ10" s="400"/>
      <c r="ALR10" s="400"/>
      <c r="ALS10" s="400"/>
      <c r="ALT10" s="400"/>
      <c r="ALU10" s="400"/>
      <c r="ALV10" s="400"/>
      <c r="ALW10" s="400"/>
      <c r="ALX10" s="400"/>
      <c r="ALY10" s="400"/>
      <c r="ALZ10" s="400"/>
      <c r="AMA10" s="400"/>
      <c r="AMB10" s="400"/>
      <c r="AMC10" s="400"/>
      <c r="AMD10" s="400"/>
      <c r="AME10" s="400"/>
      <c r="AMF10" s="400"/>
      <c r="AMG10" s="400"/>
      <c r="AMH10" s="400"/>
      <c r="AMI10" s="400"/>
      <c r="AMJ10" s="400"/>
      <c r="AMK10" s="400"/>
      <c r="AML10" s="400"/>
      <c r="AMM10" s="400"/>
      <c r="AMN10" s="400"/>
      <c r="AMO10" s="400"/>
      <c r="AMP10" s="400"/>
      <c r="AMQ10" s="400"/>
      <c r="AMR10" s="400"/>
      <c r="AMS10" s="400"/>
      <c r="AMT10" s="400"/>
      <c r="AMU10" s="400"/>
      <c r="AMV10" s="400"/>
      <c r="AMW10" s="400"/>
      <c r="AMX10" s="400"/>
      <c r="AMY10" s="400"/>
      <c r="AMZ10" s="400"/>
      <c r="ANA10" s="400"/>
      <c r="ANB10" s="400"/>
      <c r="ANC10" s="400"/>
      <c r="AND10" s="400"/>
      <c r="ANE10" s="400"/>
      <c r="ANF10" s="400"/>
      <c r="ANG10" s="400"/>
      <c r="ANH10" s="400"/>
      <c r="ANI10" s="400"/>
      <c r="ANJ10" s="400"/>
      <c r="ANK10" s="400"/>
      <c r="ANL10" s="400"/>
      <c r="ANM10" s="400"/>
      <c r="ANN10" s="400"/>
      <c r="ANO10" s="400"/>
      <c r="ANP10" s="400"/>
      <c r="ANQ10" s="400"/>
      <c r="ANR10" s="400"/>
      <c r="ANS10" s="400"/>
      <c r="ANT10" s="400"/>
      <c r="ANU10" s="400"/>
      <c r="ANV10" s="400"/>
      <c r="ANW10" s="400"/>
      <c r="ANX10" s="400"/>
      <c r="ANY10" s="400"/>
      <c r="ANZ10" s="400"/>
      <c r="AOA10" s="400"/>
      <c r="AOB10" s="400"/>
      <c r="AOC10" s="400"/>
      <c r="AOD10" s="400"/>
      <c r="AOE10" s="400"/>
      <c r="AOF10" s="400"/>
      <c r="AOG10" s="400"/>
      <c r="AOH10" s="400"/>
      <c r="AOI10" s="400"/>
      <c r="AOJ10" s="400"/>
      <c r="AOK10" s="400"/>
      <c r="AOL10" s="400"/>
      <c r="AOM10" s="400"/>
      <c r="AON10" s="400"/>
      <c r="AOO10" s="400"/>
      <c r="AOP10" s="400"/>
      <c r="AOQ10" s="400"/>
      <c r="AOR10" s="400"/>
      <c r="AOS10" s="400"/>
      <c r="AOT10" s="400"/>
      <c r="AOU10" s="400"/>
      <c r="AOV10" s="400"/>
      <c r="AOW10" s="400"/>
      <c r="AOX10" s="400"/>
      <c r="AOY10" s="400"/>
      <c r="AOZ10" s="400"/>
      <c r="APA10" s="400"/>
      <c r="APB10" s="400"/>
      <c r="APC10" s="400"/>
      <c r="APD10" s="400"/>
      <c r="APE10" s="400"/>
      <c r="APF10" s="400"/>
      <c r="APG10" s="400"/>
      <c r="APH10" s="400"/>
      <c r="API10" s="400"/>
      <c r="APJ10" s="400"/>
      <c r="APK10" s="400"/>
      <c r="APL10" s="400"/>
      <c r="APM10" s="400"/>
      <c r="APN10" s="400"/>
      <c r="APO10" s="400"/>
      <c r="APP10" s="400"/>
      <c r="APQ10" s="400"/>
      <c r="APR10" s="400"/>
      <c r="APS10" s="400"/>
      <c r="APT10" s="400"/>
      <c r="APU10" s="400"/>
      <c r="APV10" s="400"/>
      <c r="APW10" s="400"/>
      <c r="APX10" s="400"/>
      <c r="APY10" s="400"/>
      <c r="APZ10" s="400"/>
      <c r="AQA10" s="400"/>
      <c r="AQB10" s="400"/>
      <c r="AQC10" s="400"/>
      <c r="AQD10" s="400"/>
      <c r="AQE10" s="400"/>
      <c r="AQF10" s="400"/>
      <c r="AQG10" s="400"/>
      <c r="AQH10" s="400"/>
      <c r="AQI10" s="400"/>
      <c r="AQJ10" s="400"/>
      <c r="AQK10" s="400"/>
      <c r="AQL10" s="400"/>
      <c r="AQM10" s="400"/>
      <c r="AQN10" s="400"/>
      <c r="AQO10" s="400"/>
      <c r="AQP10" s="400"/>
      <c r="AQQ10" s="400"/>
      <c r="AQR10" s="400"/>
      <c r="AQS10" s="400"/>
      <c r="AQT10" s="400"/>
      <c r="AQU10" s="400"/>
      <c r="AQV10" s="400"/>
      <c r="AQW10" s="400"/>
      <c r="AQX10" s="400"/>
      <c r="AQY10" s="400"/>
      <c r="AQZ10" s="400"/>
      <c r="ARA10" s="400"/>
      <c r="ARB10" s="400"/>
      <c r="ARC10" s="400"/>
      <c r="ARD10" s="400"/>
      <c r="ARE10" s="400"/>
      <c r="ARF10" s="400"/>
      <c r="ARG10" s="400"/>
      <c r="ARH10" s="400"/>
      <c r="ARI10" s="400"/>
      <c r="ARJ10" s="400"/>
      <c r="ARK10" s="400"/>
      <c r="ARL10" s="400"/>
      <c r="ARM10" s="400"/>
      <c r="ARN10" s="400"/>
      <c r="ARO10" s="400"/>
      <c r="ARP10" s="400"/>
      <c r="ARQ10" s="400"/>
      <c r="ARR10" s="400"/>
      <c r="ARS10" s="400"/>
      <c r="ART10" s="400"/>
      <c r="ARU10" s="400"/>
      <c r="ARV10" s="400"/>
      <c r="ARW10" s="400"/>
      <c r="ARX10" s="400"/>
      <c r="ARY10" s="400"/>
      <c r="ARZ10" s="400"/>
      <c r="ASA10" s="400"/>
      <c r="ASB10" s="400"/>
      <c r="ASC10" s="400"/>
      <c r="ASD10" s="400"/>
      <c r="ASE10" s="400"/>
      <c r="ASF10" s="400"/>
      <c r="ASG10" s="400"/>
      <c r="ASH10" s="400"/>
      <c r="ASI10" s="400"/>
      <c r="ASJ10" s="400"/>
      <c r="ASK10" s="400"/>
      <c r="ASL10" s="400"/>
      <c r="ASM10" s="400"/>
      <c r="ASN10" s="400"/>
      <c r="ASO10" s="400"/>
      <c r="ASP10" s="400"/>
      <c r="ASQ10" s="400"/>
      <c r="ASR10" s="400"/>
      <c r="ASS10" s="400"/>
      <c r="AST10" s="400"/>
      <c r="ASU10" s="400"/>
      <c r="ASV10" s="400"/>
      <c r="ASW10" s="400"/>
      <c r="ASX10" s="400"/>
      <c r="ASY10" s="400"/>
      <c r="ASZ10" s="400"/>
      <c r="ATA10" s="400"/>
      <c r="ATB10" s="400"/>
      <c r="ATC10" s="400"/>
      <c r="ATD10" s="400"/>
      <c r="ATE10" s="400"/>
      <c r="ATF10" s="400"/>
      <c r="ATG10" s="400"/>
      <c r="ATH10" s="400"/>
      <c r="ATI10" s="400"/>
      <c r="ATJ10" s="400"/>
      <c r="ATK10" s="400"/>
      <c r="ATL10" s="400"/>
      <c r="ATM10" s="400"/>
      <c r="ATN10" s="400"/>
      <c r="ATO10" s="400"/>
      <c r="ATP10" s="400"/>
      <c r="ATQ10" s="400"/>
      <c r="ATR10" s="400"/>
      <c r="ATS10" s="400"/>
      <c r="ATT10" s="400"/>
      <c r="ATU10" s="400"/>
      <c r="ATV10" s="400"/>
      <c r="ATW10" s="400"/>
      <c r="ATX10" s="400"/>
      <c r="ATY10" s="400"/>
      <c r="ATZ10" s="400"/>
      <c r="AUA10" s="400"/>
      <c r="AUB10" s="400"/>
      <c r="AUC10" s="400"/>
      <c r="AUD10" s="400"/>
      <c r="AUE10" s="400"/>
      <c r="AUF10" s="400"/>
      <c r="AUG10" s="400"/>
      <c r="AUH10" s="400"/>
      <c r="AUI10" s="400"/>
      <c r="AUJ10" s="400"/>
      <c r="AUK10" s="400"/>
      <c r="AUL10" s="400"/>
      <c r="AUM10" s="400"/>
      <c r="AUN10" s="400"/>
      <c r="AUO10" s="400"/>
      <c r="AUP10" s="400"/>
      <c r="AUQ10" s="400"/>
      <c r="AUR10" s="400"/>
      <c r="AUS10" s="400"/>
      <c r="AUT10" s="400"/>
      <c r="AUU10" s="400"/>
      <c r="AUV10" s="400"/>
      <c r="AUW10" s="400"/>
      <c r="AUX10" s="400"/>
      <c r="AUY10" s="400"/>
      <c r="AUZ10" s="400"/>
      <c r="AVA10" s="400"/>
      <c r="AVB10" s="400"/>
      <c r="AVC10" s="400"/>
      <c r="AVD10" s="400"/>
      <c r="AVE10" s="400"/>
      <c r="AVF10" s="400"/>
      <c r="AVG10" s="400"/>
      <c r="AVH10" s="400"/>
      <c r="AVI10" s="400"/>
      <c r="AVJ10" s="400"/>
      <c r="AVK10" s="400"/>
      <c r="AVL10" s="400"/>
      <c r="AVM10" s="400"/>
      <c r="AVN10" s="400"/>
      <c r="AVO10" s="400"/>
      <c r="AVP10" s="400"/>
      <c r="AVQ10" s="400"/>
      <c r="AVR10" s="400"/>
      <c r="AVS10" s="400"/>
      <c r="AVT10" s="400"/>
      <c r="AVU10" s="400"/>
      <c r="AVV10" s="400"/>
      <c r="AVW10" s="400"/>
      <c r="AVX10" s="400"/>
      <c r="AVY10" s="400"/>
      <c r="AVZ10" s="400"/>
      <c r="AWA10" s="400"/>
      <c r="AWB10" s="400"/>
      <c r="AWC10" s="400"/>
      <c r="AWD10" s="400"/>
      <c r="AWE10" s="400"/>
      <c r="AWF10" s="400"/>
      <c r="AWG10" s="400"/>
      <c r="AWH10" s="400"/>
      <c r="AWI10" s="400"/>
      <c r="AWJ10" s="400"/>
      <c r="AWK10" s="400"/>
      <c r="AWL10" s="400"/>
      <c r="AWM10" s="400"/>
      <c r="AWN10" s="400"/>
      <c r="AWO10" s="400"/>
      <c r="AWP10" s="400"/>
      <c r="AWQ10" s="400"/>
      <c r="AWR10" s="400"/>
      <c r="AWS10" s="400"/>
      <c r="AWT10" s="400"/>
      <c r="AWU10" s="400"/>
      <c r="AWV10" s="400"/>
      <c r="AWW10" s="400"/>
      <c r="AWX10" s="400"/>
      <c r="AWY10" s="400"/>
      <c r="AWZ10" s="400"/>
      <c r="AXA10" s="400"/>
      <c r="AXB10" s="400"/>
      <c r="AXC10" s="400"/>
      <c r="AXD10" s="400"/>
      <c r="AXE10" s="400"/>
      <c r="AXF10" s="400"/>
      <c r="AXG10" s="400"/>
      <c r="AXH10" s="400"/>
      <c r="AXI10" s="400"/>
      <c r="AXJ10" s="400"/>
      <c r="AXK10" s="400"/>
      <c r="AXL10" s="400"/>
      <c r="AXM10" s="400"/>
      <c r="AXN10" s="400"/>
      <c r="AXO10" s="400"/>
      <c r="AXP10" s="400"/>
      <c r="AXQ10" s="400"/>
      <c r="AXR10" s="400"/>
      <c r="AXS10" s="400"/>
      <c r="AXT10" s="400"/>
      <c r="AXU10" s="400"/>
      <c r="AXV10" s="400"/>
      <c r="AXW10" s="400"/>
      <c r="AXX10" s="400"/>
      <c r="AXY10" s="400"/>
      <c r="AXZ10" s="400"/>
      <c r="AYA10" s="400"/>
      <c r="AYB10" s="400"/>
      <c r="AYC10" s="400"/>
      <c r="AYD10" s="400"/>
      <c r="AYE10" s="400"/>
      <c r="AYF10" s="400"/>
      <c r="AYG10" s="400"/>
      <c r="AYH10" s="400"/>
      <c r="AYI10" s="400"/>
      <c r="AYJ10" s="400"/>
      <c r="AYK10" s="400"/>
      <c r="AYL10" s="400"/>
      <c r="AYM10" s="400"/>
      <c r="AYN10" s="400"/>
      <c r="AYO10" s="400"/>
      <c r="AYP10" s="400"/>
      <c r="AYQ10" s="400"/>
      <c r="AYR10" s="400"/>
      <c r="AYS10" s="400"/>
      <c r="AYT10" s="400"/>
      <c r="AYU10" s="400"/>
      <c r="AYV10" s="400"/>
      <c r="AYW10" s="400"/>
      <c r="AYX10" s="400"/>
      <c r="AYY10" s="400"/>
      <c r="AYZ10" s="400"/>
      <c r="AZA10" s="400"/>
      <c r="AZB10" s="400"/>
      <c r="AZC10" s="400"/>
      <c r="AZD10" s="400"/>
      <c r="AZE10" s="400"/>
      <c r="AZF10" s="400"/>
      <c r="AZG10" s="400"/>
      <c r="AZH10" s="400"/>
      <c r="AZI10" s="400"/>
      <c r="AZJ10" s="400"/>
      <c r="AZK10" s="400"/>
      <c r="AZL10" s="400"/>
      <c r="AZM10" s="400"/>
      <c r="AZN10" s="400"/>
      <c r="AZO10" s="400"/>
      <c r="AZP10" s="400"/>
      <c r="AZQ10" s="400"/>
      <c r="AZR10" s="400"/>
      <c r="AZS10" s="400"/>
      <c r="AZT10" s="400"/>
      <c r="AZU10" s="400"/>
      <c r="AZV10" s="400"/>
      <c r="AZW10" s="400"/>
      <c r="AZX10" s="400"/>
      <c r="AZY10" s="400"/>
      <c r="AZZ10" s="400"/>
      <c r="BAA10" s="400"/>
      <c r="BAB10" s="400"/>
      <c r="BAC10" s="400"/>
      <c r="BAD10" s="400"/>
      <c r="BAE10" s="400"/>
      <c r="BAF10" s="400"/>
      <c r="BAG10" s="400"/>
      <c r="BAH10" s="400"/>
      <c r="BAI10" s="400"/>
      <c r="BAJ10" s="400"/>
      <c r="BAK10" s="400"/>
      <c r="BAL10" s="400"/>
      <c r="BAM10" s="400"/>
      <c r="BAN10" s="400"/>
      <c r="BAO10" s="400"/>
      <c r="BAP10" s="400"/>
      <c r="BAQ10" s="400"/>
      <c r="BAR10" s="400"/>
      <c r="BAS10" s="400"/>
      <c r="BAT10" s="400"/>
      <c r="BAU10" s="400"/>
      <c r="BAV10" s="400"/>
      <c r="BAW10" s="400"/>
      <c r="BAX10" s="400"/>
      <c r="BAY10" s="400"/>
      <c r="BAZ10" s="400"/>
      <c r="BBA10" s="400"/>
      <c r="BBB10" s="400"/>
      <c r="BBC10" s="400"/>
      <c r="BBD10" s="400"/>
      <c r="BBE10" s="400"/>
      <c r="BBF10" s="400"/>
      <c r="BBG10" s="400"/>
      <c r="BBH10" s="400"/>
      <c r="BBI10" s="400"/>
      <c r="BBJ10" s="400"/>
      <c r="BBK10" s="400"/>
      <c r="BBL10" s="400"/>
      <c r="BBM10" s="400"/>
      <c r="BBN10" s="400"/>
      <c r="BBO10" s="400"/>
      <c r="BBP10" s="400"/>
      <c r="BBQ10" s="400"/>
      <c r="BBR10" s="400"/>
      <c r="BBS10" s="400"/>
      <c r="BBT10" s="400"/>
      <c r="BBU10" s="400"/>
      <c r="BBV10" s="400"/>
      <c r="BBW10" s="400"/>
      <c r="BBX10" s="400"/>
      <c r="BBY10" s="400"/>
      <c r="BBZ10" s="400"/>
      <c r="BCA10" s="400"/>
      <c r="BCB10" s="400"/>
      <c r="BCC10" s="400"/>
      <c r="BCD10" s="400"/>
      <c r="BCE10" s="400"/>
      <c r="BCF10" s="400"/>
      <c r="BCG10" s="400"/>
      <c r="BCH10" s="400"/>
      <c r="BCI10" s="400"/>
      <c r="BCJ10" s="400"/>
      <c r="BCK10" s="400"/>
      <c r="BCL10" s="400"/>
      <c r="BCM10" s="400"/>
      <c r="BCN10" s="400"/>
      <c r="BCO10" s="400"/>
      <c r="BCP10" s="400"/>
      <c r="BCQ10" s="400"/>
      <c r="BCR10" s="400"/>
      <c r="BCS10" s="400"/>
      <c r="BCT10" s="400"/>
      <c r="BCU10" s="400"/>
      <c r="BCV10" s="400"/>
      <c r="BCW10" s="400"/>
      <c r="BCX10" s="400"/>
      <c r="BCY10" s="400"/>
      <c r="BCZ10" s="400"/>
      <c r="BDA10" s="400"/>
      <c r="BDB10" s="400"/>
      <c r="BDC10" s="400"/>
      <c r="BDD10" s="400"/>
      <c r="BDE10" s="400"/>
      <c r="BDF10" s="400"/>
      <c r="BDG10" s="400"/>
      <c r="BDH10" s="400"/>
      <c r="BDI10" s="400"/>
      <c r="BDJ10" s="400"/>
      <c r="BDK10" s="400"/>
      <c r="BDL10" s="400"/>
      <c r="BDM10" s="400"/>
      <c r="BDN10" s="400"/>
      <c r="BDO10" s="400"/>
      <c r="BDP10" s="400"/>
      <c r="BDQ10" s="400"/>
      <c r="BDR10" s="400"/>
      <c r="BDS10" s="400"/>
      <c r="BDT10" s="400"/>
      <c r="BDU10" s="400"/>
      <c r="BDV10" s="400"/>
      <c r="BDW10" s="400"/>
      <c r="BDX10" s="400"/>
      <c r="BDY10" s="400"/>
      <c r="BDZ10" s="400"/>
      <c r="BEA10" s="400"/>
      <c r="BEB10" s="400"/>
      <c r="BEC10" s="400"/>
      <c r="BED10" s="400"/>
      <c r="BEE10" s="400"/>
      <c r="BEF10" s="400"/>
      <c r="BEG10" s="400"/>
      <c r="BEH10" s="400"/>
      <c r="BEI10" s="400"/>
      <c r="BEJ10" s="400"/>
      <c r="BEK10" s="400"/>
      <c r="BEL10" s="400"/>
      <c r="BEM10" s="400"/>
      <c r="BEN10" s="400"/>
      <c r="BEO10" s="400"/>
      <c r="BEP10" s="400"/>
      <c r="BEQ10" s="400"/>
      <c r="BER10" s="400"/>
      <c r="BES10" s="400"/>
      <c r="BET10" s="400"/>
      <c r="BEU10" s="400"/>
      <c r="BEV10" s="400"/>
      <c r="BEW10" s="400"/>
      <c r="BEX10" s="400"/>
      <c r="BEY10" s="400"/>
      <c r="BEZ10" s="400"/>
      <c r="BFA10" s="400"/>
      <c r="BFB10" s="400"/>
      <c r="BFC10" s="400"/>
      <c r="BFD10" s="400"/>
      <c r="BFE10" s="400"/>
      <c r="BFF10" s="400"/>
      <c r="BFG10" s="400"/>
      <c r="BFH10" s="400"/>
      <c r="BFI10" s="400"/>
      <c r="BFJ10" s="400"/>
      <c r="BFK10" s="400"/>
      <c r="BFL10" s="400"/>
      <c r="BFM10" s="400"/>
      <c r="BFN10" s="400"/>
      <c r="BFO10" s="400"/>
      <c r="BFP10" s="400"/>
      <c r="BFQ10" s="400"/>
      <c r="BFR10" s="400"/>
      <c r="BFS10" s="400"/>
      <c r="BFT10" s="400"/>
      <c r="BFU10" s="400"/>
      <c r="BFV10" s="400"/>
      <c r="BFW10" s="400"/>
      <c r="BFX10" s="400"/>
      <c r="BFY10" s="400"/>
      <c r="BFZ10" s="400"/>
      <c r="BGA10" s="400"/>
      <c r="BGB10" s="400"/>
      <c r="BGC10" s="400"/>
      <c r="BGD10" s="400"/>
      <c r="BGE10" s="400"/>
      <c r="BGF10" s="400"/>
      <c r="BGG10" s="400"/>
      <c r="BGH10" s="400"/>
      <c r="BGI10" s="400"/>
      <c r="BGJ10" s="400"/>
      <c r="BGK10" s="400"/>
      <c r="BGL10" s="400"/>
      <c r="BGM10" s="400"/>
      <c r="BGN10" s="400"/>
      <c r="BGO10" s="400"/>
      <c r="BGP10" s="400"/>
      <c r="BGQ10" s="400"/>
      <c r="BGR10" s="400"/>
      <c r="BGS10" s="400"/>
      <c r="BGT10" s="400"/>
      <c r="BGU10" s="400"/>
      <c r="BGV10" s="400"/>
      <c r="BGW10" s="400"/>
      <c r="BGX10" s="400"/>
      <c r="BGY10" s="400"/>
      <c r="BGZ10" s="400"/>
      <c r="BHA10" s="400"/>
      <c r="BHB10" s="400"/>
      <c r="BHC10" s="400"/>
      <c r="BHD10" s="400"/>
      <c r="BHE10" s="400"/>
      <c r="BHF10" s="400"/>
      <c r="BHG10" s="400"/>
      <c r="BHH10" s="400"/>
      <c r="BHI10" s="400"/>
      <c r="BHJ10" s="400"/>
      <c r="BHK10" s="400"/>
      <c r="BHL10" s="400"/>
      <c r="BHM10" s="400"/>
      <c r="BHN10" s="400"/>
      <c r="BHO10" s="400"/>
      <c r="BHP10" s="400"/>
      <c r="BHQ10" s="400"/>
      <c r="BHR10" s="400"/>
      <c r="BHS10" s="400"/>
      <c r="BHT10" s="400"/>
      <c r="BHU10" s="400"/>
      <c r="BHV10" s="400"/>
      <c r="BHW10" s="400"/>
      <c r="BHX10" s="400"/>
      <c r="BHY10" s="400"/>
      <c r="BHZ10" s="400"/>
      <c r="BIA10" s="400"/>
      <c r="BIB10" s="400"/>
      <c r="BIC10" s="400"/>
      <c r="BID10" s="400"/>
      <c r="BIE10" s="400"/>
      <c r="BIF10" s="400"/>
      <c r="BIG10" s="400"/>
      <c r="BIH10" s="400"/>
      <c r="BII10" s="400"/>
      <c r="BIJ10" s="400"/>
      <c r="BIK10" s="400"/>
      <c r="BIL10" s="400"/>
      <c r="BIM10" s="400"/>
      <c r="BIN10" s="400"/>
      <c r="BIO10" s="400"/>
      <c r="BIP10" s="400"/>
      <c r="BIQ10" s="400"/>
      <c r="BIR10" s="400"/>
      <c r="BIS10" s="400"/>
      <c r="BIT10" s="400"/>
      <c r="BIU10" s="400"/>
      <c r="BIV10" s="400"/>
      <c r="BIW10" s="400"/>
      <c r="BIX10" s="400"/>
      <c r="BIY10" s="400"/>
      <c r="BIZ10" s="400"/>
      <c r="BJA10" s="400"/>
      <c r="BJB10" s="400"/>
      <c r="BJC10" s="400"/>
      <c r="BJD10" s="400"/>
      <c r="BJE10" s="400"/>
      <c r="BJF10" s="400"/>
      <c r="BJG10" s="400"/>
      <c r="BJH10" s="400"/>
      <c r="BJI10" s="400"/>
      <c r="BJJ10" s="400"/>
      <c r="BJK10" s="400"/>
      <c r="BJL10" s="400"/>
      <c r="BJM10" s="400"/>
      <c r="BJN10" s="400"/>
      <c r="BJO10" s="400"/>
      <c r="BJP10" s="400"/>
      <c r="BJQ10" s="400"/>
      <c r="BJR10" s="400"/>
      <c r="BJS10" s="400"/>
      <c r="BJT10" s="400"/>
      <c r="BJU10" s="400"/>
      <c r="BJV10" s="400"/>
      <c r="BJW10" s="400"/>
      <c r="BJX10" s="400"/>
      <c r="BJY10" s="400"/>
      <c r="BJZ10" s="400"/>
      <c r="BKA10" s="400"/>
      <c r="BKB10" s="400"/>
      <c r="BKC10" s="400"/>
      <c r="BKD10" s="400"/>
      <c r="BKE10" s="400"/>
      <c r="BKF10" s="400"/>
      <c r="BKG10" s="400"/>
      <c r="BKH10" s="400"/>
      <c r="BKI10" s="400"/>
      <c r="BKJ10" s="400"/>
      <c r="BKK10" s="400"/>
      <c r="BKL10" s="400"/>
      <c r="BKM10" s="400"/>
      <c r="BKN10" s="400"/>
      <c r="BKO10" s="400"/>
      <c r="BKP10" s="400"/>
      <c r="BKQ10" s="400"/>
      <c r="BKR10" s="400"/>
      <c r="BKS10" s="400"/>
      <c r="BKT10" s="400"/>
      <c r="BKU10" s="400"/>
      <c r="BKV10" s="400"/>
      <c r="BKW10" s="400"/>
      <c r="BKX10" s="400"/>
      <c r="BKY10" s="400"/>
      <c r="BKZ10" s="400"/>
      <c r="BLA10" s="400"/>
      <c r="BLB10" s="400"/>
      <c r="BLC10" s="400"/>
      <c r="BLD10" s="400"/>
      <c r="BLE10" s="400"/>
      <c r="BLF10" s="400"/>
      <c r="BLG10" s="400"/>
      <c r="BLH10" s="400"/>
      <c r="BLI10" s="400"/>
      <c r="BLJ10" s="400"/>
      <c r="BLK10" s="400"/>
      <c r="BLL10" s="400"/>
      <c r="BLM10" s="400"/>
      <c r="BLN10" s="400"/>
      <c r="BLO10" s="400"/>
      <c r="BLP10" s="400"/>
      <c r="BLQ10" s="400"/>
      <c r="BLR10" s="400"/>
      <c r="BLS10" s="400"/>
      <c r="BLT10" s="400"/>
      <c r="BLU10" s="400"/>
      <c r="BLV10" s="400"/>
      <c r="BLW10" s="400"/>
      <c r="BLX10" s="400"/>
      <c r="BLY10" s="400"/>
      <c r="BLZ10" s="400"/>
      <c r="BMA10" s="400"/>
      <c r="BMB10" s="400"/>
      <c r="BMC10" s="400"/>
      <c r="BMD10" s="400"/>
      <c r="BME10" s="400"/>
      <c r="BMF10" s="400"/>
      <c r="BMG10" s="400"/>
      <c r="BMH10" s="400"/>
      <c r="BMI10" s="400"/>
      <c r="BMJ10" s="400"/>
      <c r="BMK10" s="400"/>
      <c r="BML10" s="400"/>
      <c r="BMM10" s="400"/>
      <c r="BMN10" s="400"/>
      <c r="BMO10" s="400"/>
      <c r="BMP10" s="400"/>
      <c r="BMQ10" s="400"/>
      <c r="BMR10" s="400"/>
      <c r="BMS10" s="400"/>
      <c r="BMT10" s="400"/>
      <c r="BMU10" s="400"/>
      <c r="BMV10" s="400"/>
      <c r="BMW10" s="400"/>
      <c r="BMX10" s="400"/>
      <c r="BMY10" s="400"/>
      <c r="BMZ10" s="400"/>
      <c r="BNA10" s="400"/>
      <c r="BNB10" s="400"/>
      <c r="BNC10" s="400"/>
      <c r="BND10" s="400"/>
      <c r="BNE10" s="400"/>
      <c r="BNF10" s="400"/>
      <c r="BNG10" s="400"/>
      <c r="BNH10" s="400"/>
      <c r="BNI10" s="400"/>
      <c r="BNJ10" s="400"/>
      <c r="BNK10" s="400"/>
      <c r="BNL10" s="400"/>
      <c r="BNM10" s="400"/>
      <c r="BNN10" s="400"/>
      <c r="BNO10" s="400"/>
      <c r="BNP10" s="400"/>
      <c r="BNQ10" s="400"/>
      <c r="BNR10" s="400"/>
      <c r="BNS10" s="400"/>
      <c r="BNT10" s="400"/>
      <c r="BNU10" s="400"/>
      <c r="BNV10" s="400"/>
      <c r="BNW10" s="400"/>
      <c r="BNX10" s="400"/>
      <c r="BNY10" s="400"/>
      <c r="BNZ10" s="400"/>
      <c r="BOA10" s="400"/>
      <c r="BOB10" s="400"/>
      <c r="BOC10" s="400"/>
      <c r="BOD10" s="400"/>
      <c r="BOE10" s="400"/>
      <c r="BOF10" s="400"/>
      <c r="BOG10" s="400"/>
      <c r="BOH10" s="400"/>
      <c r="BOI10" s="400"/>
      <c r="BOJ10" s="400"/>
      <c r="BOK10" s="400"/>
      <c r="BOL10" s="400"/>
      <c r="BOM10" s="400"/>
      <c r="BON10" s="400"/>
      <c r="BOO10" s="400"/>
      <c r="BOP10" s="400"/>
      <c r="BOQ10" s="400"/>
      <c r="BOR10" s="400"/>
      <c r="BOS10" s="400"/>
      <c r="BOT10" s="400"/>
      <c r="BOU10" s="400"/>
      <c r="BOV10" s="400"/>
      <c r="BOW10" s="400"/>
      <c r="BOX10" s="400"/>
      <c r="BOY10" s="400"/>
      <c r="BOZ10" s="400"/>
      <c r="BPA10" s="400"/>
      <c r="BPB10" s="400"/>
      <c r="BPC10" s="400"/>
      <c r="BPD10" s="400"/>
      <c r="BPE10" s="400"/>
      <c r="BPF10" s="400"/>
      <c r="BPG10" s="400"/>
      <c r="BPH10" s="400"/>
      <c r="BPI10" s="400"/>
      <c r="BPJ10" s="400"/>
      <c r="BPK10" s="400"/>
      <c r="BPL10" s="400"/>
      <c r="BPM10" s="400"/>
      <c r="BPN10" s="400"/>
      <c r="BPO10" s="400"/>
      <c r="BPP10" s="400"/>
      <c r="BPQ10" s="400"/>
      <c r="BPR10" s="400"/>
      <c r="BPS10" s="400"/>
      <c r="BPT10" s="400"/>
      <c r="BPU10" s="400"/>
      <c r="BPV10" s="400"/>
      <c r="BPW10" s="400"/>
      <c r="BPX10" s="400"/>
      <c r="BPY10" s="400"/>
      <c r="BPZ10" s="400"/>
      <c r="BQA10" s="400"/>
      <c r="BQB10" s="400"/>
      <c r="BQC10" s="400"/>
      <c r="BQD10" s="400"/>
      <c r="BQE10" s="400"/>
      <c r="BQF10" s="400"/>
      <c r="BQG10" s="400"/>
      <c r="BQH10" s="400"/>
      <c r="BQI10" s="400"/>
      <c r="BQJ10" s="400"/>
      <c r="BQK10" s="400"/>
      <c r="BQL10" s="400"/>
      <c r="BQM10" s="400"/>
      <c r="BQN10" s="400"/>
      <c r="BQO10" s="400"/>
      <c r="BQP10" s="400"/>
      <c r="BQQ10" s="400"/>
      <c r="BQR10" s="400"/>
      <c r="BQS10" s="400"/>
      <c r="BQT10" s="400"/>
      <c r="BQU10" s="400"/>
      <c r="BQV10" s="400"/>
      <c r="BQW10" s="400"/>
      <c r="BQX10" s="400"/>
      <c r="BQY10" s="400"/>
      <c r="BQZ10" s="400"/>
      <c r="BRA10" s="400"/>
      <c r="BRB10" s="400"/>
      <c r="BRC10" s="400"/>
      <c r="BRD10" s="400"/>
      <c r="BRE10" s="400"/>
      <c r="BRF10" s="400"/>
      <c r="BRG10" s="400"/>
      <c r="BRH10" s="400"/>
      <c r="BRI10" s="400"/>
      <c r="BRJ10" s="400"/>
      <c r="BRK10" s="400"/>
      <c r="BRL10" s="400"/>
      <c r="BRM10" s="400"/>
      <c r="BRN10" s="400"/>
      <c r="BRO10" s="400"/>
      <c r="BRP10" s="400"/>
      <c r="BRQ10" s="400"/>
      <c r="BRR10" s="400"/>
      <c r="BRS10" s="400"/>
      <c r="BRT10" s="400"/>
      <c r="BRU10" s="400"/>
      <c r="BRV10" s="400"/>
      <c r="BRW10" s="400"/>
      <c r="BRX10" s="400"/>
      <c r="BRY10" s="400"/>
      <c r="BRZ10" s="400"/>
      <c r="BSA10" s="400"/>
      <c r="BSB10" s="400"/>
      <c r="BSC10" s="400"/>
      <c r="BSD10" s="400"/>
      <c r="BSE10" s="400"/>
      <c r="BSF10" s="400"/>
      <c r="BSG10" s="400"/>
      <c r="BSH10" s="400"/>
      <c r="BSI10" s="400"/>
      <c r="BSJ10" s="400"/>
      <c r="BSK10" s="400"/>
      <c r="BSL10" s="400"/>
      <c r="BSM10" s="400"/>
      <c r="BSN10" s="400"/>
      <c r="BSO10" s="400"/>
      <c r="BSP10" s="400"/>
      <c r="BSQ10" s="400"/>
      <c r="BSR10" s="400"/>
      <c r="BSS10" s="400"/>
      <c r="BST10" s="400"/>
      <c r="BSU10" s="400"/>
      <c r="BSV10" s="400"/>
      <c r="BSW10" s="400"/>
      <c r="BSX10" s="400"/>
      <c r="BSY10" s="400"/>
      <c r="BSZ10" s="400"/>
      <c r="BTA10" s="400"/>
      <c r="BTB10" s="400"/>
      <c r="BTC10" s="400"/>
      <c r="BTD10" s="400"/>
      <c r="BTE10" s="400"/>
      <c r="BTF10" s="400"/>
      <c r="BTG10" s="400"/>
      <c r="BTH10" s="400"/>
      <c r="BTI10" s="400"/>
      <c r="BTJ10" s="400"/>
      <c r="BTK10" s="400"/>
      <c r="BTL10" s="400"/>
      <c r="BTM10" s="400"/>
      <c r="BTN10" s="400"/>
      <c r="BTO10" s="400"/>
      <c r="BTP10" s="400"/>
      <c r="BTQ10" s="400"/>
      <c r="BTR10" s="400"/>
      <c r="BTS10" s="400"/>
      <c r="BTT10" s="400"/>
      <c r="BTU10" s="400"/>
      <c r="BTV10" s="400"/>
      <c r="BTW10" s="400"/>
      <c r="BTX10" s="400"/>
      <c r="BTY10" s="400"/>
      <c r="BTZ10" s="400"/>
      <c r="BUA10" s="400"/>
      <c r="BUB10" s="400"/>
      <c r="BUC10" s="400"/>
      <c r="BUD10" s="400"/>
      <c r="BUE10" s="400"/>
      <c r="BUF10" s="400"/>
      <c r="BUG10" s="400"/>
      <c r="BUH10" s="400"/>
      <c r="BUI10" s="400"/>
      <c r="BUJ10" s="400"/>
      <c r="BUK10" s="400"/>
      <c r="BUL10" s="400"/>
      <c r="BUM10" s="400"/>
      <c r="BUN10" s="400"/>
      <c r="BUO10" s="400"/>
      <c r="BUP10" s="400"/>
      <c r="BUQ10" s="400"/>
      <c r="BUR10" s="400"/>
      <c r="BUS10" s="400"/>
      <c r="BUT10" s="400"/>
      <c r="BUU10" s="400"/>
      <c r="BUV10" s="400"/>
      <c r="BUW10" s="400"/>
      <c r="BUX10" s="400"/>
      <c r="BUY10" s="400"/>
      <c r="BUZ10" s="400"/>
      <c r="BVA10" s="400"/>
      <c r="BVB10" s="400"/>
      <c r="BVC10" s="400"/>
      <c r="BVD10" s="400"/>
      <c r="BVE10" s="400"/>
      <c r="BVF10" s="400"/>
      <c r="BVG10" s="400"/>
      <c r="BVH10" s="400"/>
      <c r="BVI10" s="400"/>
      <c r="BVJ10" s="400"/>
      <c r="BVK10" s="400"/>
      <c r="BVL10" s="400"/>
      <c r="BVM10" s="400"/>
      <c r="BVN10" s="400"/>
      <c r="BVO10" s="400"/>
      <c r="BVP10" s="400"/>
      <c r="BVQ10" s="400"/>
      <c r="BVR10" s="400"/>
      <c r="BVS10" s="400"/>
      <c r="BVT10" s="400"/>
      <c r="BVU10" s="400"/>
      <c r="BVV10" s="400"/>
      <c r="BVW10" s="400"/>
      <c r="BVX10" s="400"/>
      <c r="BVY10" s="400"/>
      <c r="BVZ10" s="400"/>
      <c r="BWA10" s="400"/>
      <c r="BWB10" s="400"/>
      <c r="BWC10" s="400"/>
      <c r="BWD10" s="400"/>
      <c r="BWE10" s="400"/>
      <c r="BWF10" s="400"/>
      <c r="BWG10" s="400"/>
      <c r="BWH10" s="400"/>
      <c r="BWI10" s="400"/>
      <c r="BWJ10" s="400"/>
      <c r="BWK10" s="400"/>
      <c r="BWL10" s="400"/>
      <c r="BWM10" s="400"/>
      <c r="BWN10" s="400"/>
      <c r="BWO10" s="400"/>
      <c r="BWP10" s="400"/>
      <c r="BWQ10" s="400"/>
      <c r="BWR10" s="400"/>
      <c r="BWS10" s="400"/>
      <c r="BWT10" s="400"/>
      <c r="BWU10" s="400"/>
      <c r="BWV10" s="400"/>
      <c r="BWW10" s="400"/>
      <c r="BWX10" s="400"/>
    </row>
    <row r="11" spans="1:1974" s="106" customFormat="1" ht="24.75" customHeight="1">
      <c r="A11" s="90"/>
      <c r="B11" s="175" t="s">
        <v>32</v>
      </c>
      <c r="C11" s="90"/>
      <c r="D11" s="151">
        <v>1008</v>
      </c>
      <c r="E11" s="169">
        <v>0</v>
      </c>
      <c r="F11" s="151">
        <v>1008</v>
      </c>
      <c r="G11" s="90"/>
      <c r="H11" s="205">
        <v>1160</v>
      </c>
      <c r="I11" s="169">
        <v>36</v>
      </c>
      <c r="J11" s="205">
        <v>1196</v>
      </c>
      <c r="K11" s="95"/>
      <c r="L11" s="107"/>
      <c r="M11" s="107"/>
      <c r="N11" s="107"/>
      <c r="O11" s="95"/>
      <c r="P11" s="107"/>
      <c r="Q11" s="107"/>
      <c r="R11" s="107"/>
      <c r="S11" s="95"/>
      <c r="T11" s="107"/>
      <c r="U11" s="107"/>
      <c r="V11" s="107"/>
      <c r="W11" s="90"/>
      <c r="X11" s="95"/>
      <c r="Y11" s="95"/>
      <c r="Z11" s="95"/>
      <c r="AA11" s="95"/>
      <c r="AB11" s="95"/>
      <c r="AC11" s="95"/>
      <c r="AD11" s="95"/>
      <c r="AE11" s="95"/>
      <c r="AF11" s="152"/>
      <c r="AG11" s="152"/>
      <c r="AH11" s="152"/>
      <c r="AI11" s="95"/>
      <c r="AJ11" s="152"/>
      <c r="AK11" s="152"/>
      <c r="AL11" s="152"/>
      <c r="AM11" s="95"/>
      <c r="AN11" s="152"/>
      <c r="AO11" s="152"/>
      <c r="AP11" s="152"/>
      <c r="AQ11" s="94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5"/>
      <c r="JF11" s="105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5"/>
      <c r="JV11" s="105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5"/>
      <c r="KJ11" s="105"/>
      <c r="KK11" s="105"/>
      <c r="KL11" s="105"/>
      <c r="KM11" s="105"/>
      <c r="KN11" s="105"/>
      <c r="KO11" s="105"/>
      <c r="KP11" s="105"/>
      <c r="KQ11" s="105"/>
      <c r="KR11" s="105"/>
      <c r="KS11" s="105"/>
      <c r="KT11" s="105"/>
      <c r="KU11" s="105"/>
      <c r="KV11" s="105"/>
      <c r="KW11" s="105"/>
      <c r="KX11" s="105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105"/>
      <c r="LL11" s="105"/>
      <c r="LM11" s="105"/>
      <c r="LN11" s="105"/>
      <c r="LO11" s="105"/>
      <c r="LP11" s="105"/>
      <c r="LQ11" s="105"/>
      <c r="LR11" s="105"/>
      <c r="LS11" s="105"/>
      <c r="LT11" s="105"/>
      <c r="LU11" s="105"/>
      <c r="LV11" s="105"/>
      <c r="LW11" s="105"/>
      <c r="LX11" s="105"/>
      <c r="LY11" s="105"/>
      <c r="LZ11" s="105"/>
      <c r="MA11" s="105"/>
      <c r="MB11" s="105"/>
      <c r="MC11" s="105"/>
      <c r="MD11" s="105"/>
      <c r="ME11" s="105"/>
      <c r="MF11" s="105"/>
      <c r="MG11" s="105"/>
      <c r="MH11" s="105"/>
      <c r="MI11" s="105"/>
      <c r="MJ11" s="105"/>
      <c r="MK11" s="105"/>
      <c r="ML11" s="105"/>
      <c r="MM11" s="105"/>
      <c r="MN11" s="105"/>
      <c r="MO11" s="105"/>
      <c r="MP11" s="105"/>
      <c r="MQ11" s="105"/>
      <c r="MR11" s="105"/>
      <c r="MS11" s="105"/>
      <c r="MT11" s="105"/>
      <c r="MU11" s="105"/>
      <c r="MV11" s="105"/>
      <c r="MW11" s="105"/>
      <c r="MX11" s="105"/>
      <c r="MY11" s="105"/>
      <c r="MZ11" s="105"/>
      <c r="NA11" s="105"/>
      <c r="NB11" s="105"/>
      <c r="NC11" s="105"/>
      <c r="ND11" s="105"/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  <c r="NX11" s="105"/>
      <c r="NY11" s="105"/>
      <c r="NZ11" s="105"/>
      <c r="OA11" s="105"/>
      <c r="OB11" s="105"/>
      <c r="OC11" s="105"/>
      <c r="OD11" s="105"/>
      <c r="OE11" s="105"/>
      <c r="OF11" s="105"/>
      <c r="OG11" s="105"/>
      <c r="OH11" s="105"/>
      <c r="OI11" s="105"/>
      <c r="OJ11" s="105"/>
      <c r="OK11" s="105"/>
      <c r="OL11" s="105"/>
      <c r="OM11" s="105"/>
      <c r="ON11" s="105"/>
      <c r="OO11" s="105"/>
      <c r="OP11" s="105"/>
      <c r="OQ11" s="105"/>
      <c r="OR11" s="105"/>
      <c r="OS11" s="105"/>
      <c r="OT11" s="105"/>
      <c r="OU11" s="105"/>
      <c r="OV11" s="105"/>
      <c r="OW11" s="105"/>
      <c r="OX11" s="105"/>
      <c r="OY11" s="105"/>
      <c r="OZ11" s="105"/>
      <c r="PA11" s="105"/>
      <c r="PB11" s="105"/>
      <c r="PC11" s="105"/>
      <c r="PD11" s="105"/>
      <c r="PE11" s="105"/>
      <c r="PF11" s="105"/>
      <c r="PG11" s="105"/>
      <c r="PH11" s="105"/>
      <c r="PI11" s="105"/>
      <c r="PJ11" s="105"/>
      <c r="PK11" s="105"/>
      <c r="PL11" s="105"/>
      <c r="PM11" s="105"/>
      <c r="PN11" s="105"/>
      <c r="PO11" s="105"/>
      <c r="PP11" s="105"/>
      <c r="PQ11" s="105"/>
      <c r="PR11" s="105"/>
      <c r="PS11" s="105"/>
      <c r="PT11" s="105"/>
      <c r="PU11" s="105"/>
      <c r="PV11" s="105"/>
      <c r="PW11" s="105"/>
      <c r="PX11" s="105"/>
      <c r="PY11" s="105"/>
      <c r="PZ11" s="105"/>
      <c r="QA11" s="105"/>
      <c r="QB11" s="105"/>
      <c r="QC11" s="105"/>
      <c r="QD11" s="105"/>
      <c r="QE11" s="105"/>
      <c r="QF11" s="105"/>
      <c r="QG11" s="105"/>
      <c r="QH11" s="105"/>
      <c r="QI11" s="105"/>
      <c r="QJ11" s="105"/>
      <c r="QK11" s="105"/>
      <c r="QL11" s="105"/>
      <c r="QM11" s="105"/>
      <c r="QN11" s="105"/>
      <c r="QO11" s="105"/>
      <c r="QP11" s="105"/>
      <c r="QQ11" s="105"/>
      <c r="QR11" s="105"/>
      <c r="QS11" s="105"/>
      <c r="QT11" s="105"/>
      <c r="QU11" s="105"/>
      <c r="QV11" s="105"/>
      <c r="QW11" s="105"/>
      <c r="QX11" s="105"/>
      <c r="QY11" s="105"/>
      <c r="QZ11" s="105"/>
      <c r="RA11" s="105"/>
      <c r="RB11" s="105"/>
      <c r="RC11" s="105"/>
      <c r="RD11" s="105"/>
      <c r="RE11" s="105"/>
      <c r="RF11" s="105"/>
      <c r="RG11" s="105"/>
      <c r="RH11" s="105"/>
      <c r="RI11" s="105"/>
      <c r="RJ11" s="105"/>
      <c r="RK11" s="105"/>
      <c r="RL11" s="105"/>
      <c r="RM11" s="105"/>
      <c r="RN11" s="105"/>
      <c r="RO11" s="105"/>
      <c r="RP11" s="105"/>
      <c r="RQ11" s="105"/>
      <c r="RR11" s="105"/>
      <c r="RS11" s="105"/>
      <c r="RT11" s="105"/>
      <c r="RU11" s="105"/>
      <c r="RV11" s="105"/>
      <c r="RW11" s="105"/>
      <c r="RX11" s="105"/>
      <c r="RY11" s="105"/>
      <c r="RZ11" s="105"/>
      <c r="SA11" s="105"/>
      <c r="SB11" s="105"/>
      <c r="SC11" s="105"/>
      <c r="SD11" s="105"/>
      <c r="SE11" s="105"/>
      <c r="SF11" s="105"/>
      <c r="SG11" s="105"/>
      <c r="SH11" s="105"/>
      <c r="SI11" s="105"/>
      <c r="SJ11" s="105"/>
      <c r="SK11" s="105"/>
      <c r="SL11" s="105"/>
      <c r="SM11" s="105"/>
      <c r="SN11" s="105"/>
      <c r="SO11" s="105"/>
      <c r="SP11" s="105"/>
      <c r="SQ11" s="105"/>
      <c r="SR11" s="105"/>
      <c r="SS11" s="105"/>
      <c r="ST11" s="105"/>
      <c r="SU11" s="105"/>
      <c r="SV11" s="105"/>
      <c r="SW11" s="105"/>
      <c r="SX11" s="105"/>
      <c r="SY11" s="105"/>
      <c r="SZ11" s="105"/>
      <c r="TA11" s="105"/>
      <c r="TB11" s="105"/>
      <c r="TC11" s="105"/>
      <c r="TD11" s="105"/>
      <c r="TE11" s="105"/>
      <c r="TF11" s="105"/>
      <c r="TG11" s="105"/>
      <c r="TH11" s="105"/>
      <c r="TI11" s="105"/>
      <c r="TJ11" s="105"/>
      <c r="TK11" s="105"/>
      <c r="TL11" s="105"/>
      <c r="TM11" s="105"/>
      <c r="TN11" s="105"/>
      <c r="TO11" s="105"/>
      <c r="TP11" s="105"/>
      <c r="TQ11" s="105"/>
      <c r="TR11" s="105"/>
      <c r="TS11" s="105"/>
      <c r="TT11" s="105"/>
      <c r="TU11" s="105"/>
      <c r="TV11" s="105"/>
      <c r="TW11" s="105"/>
      <c r="TX11" s="105"/>
      <c r="TY11" s="105"/>
      <c r="TZ11" s="105"/>
      <c r="UA11" s="105"/>
      <c r="UB11" s="105"/>
      <c r="UC11" s="105"/>
      <c r="UD11" s="105"/>
      <c r="UE11" s="105"/>
      <c r="UF11" s="105"/>
      <c r="UG11" s="105"/>
      <c r="UH11" s="105"/>
      <c r="UI11" s="105"/>
      <c r="UJ11" s="105"/>
      <c r="UK11" s="105"/>
      <c r="UL11" s="105"/>
      <c r="UM11" s="105"/>
      <c r="UN11" s="105"/>
      <c r="UO11" s="105"/>
      <c r="UP11" s="105"/>
      <c r="UQ11" s="105"/>
      <c r="UR11" s="105"/>
      <c r="US11" s="105"/>
      <c r="UT11" s="105"/>
      <c r="UU11" s="105"/>
      <c r="UV11" s="105"/>
      <c r="UW11" s="105"/>
      <c r="UX11" s="105"/>
      <c r="UY11" s="105"/>
      <c r="UZ11" s="105"/>
      <c r="VA11" s="105"/>
      <c r="VB11" s="105"/>
      <c r="VC11" s="105"/>
      <c r="VD11" s="105"/>
      <c r="VE11" s="105"/>
      <c r="VF11" s="105"/>
      <c r="VG11" s="105"/>
      <c r="VH11" s="105"/>
      <c r="VI11" s="105"/>
      <c r="VJ11" s="105"/>
      <c r="VK11" s="105"/>
      <c r="VL11" s="105"/>
      <c r="VM11" s="105"/>
      <c r="VN11" s="105"/>
      <c r="VO11" s="105"/>
      <c r="VP11" s="105"/>
      <c r="VQ11" s="105"/>
      <c r="VR11" s="105"/>
      <c r="VS11" s="105"/>
      <c r="VT11" s="105"/>
      <c r="VU11" s="105"/>
      <c r="VV11" s="105"/>
      <c r="VW11" s="105"/>
      <c r="VX11" s="105"/>
      <c r="VY11" s="105"/>
      <c r="VZ11" s="105"/>
      <c r="WA11" s="105"/>
      <c r="WB11" s="105"/>
      <c r="WC11" s="105"/>
      <c r="WD11" s="105"/>
      <c r="WE11" s="105"/>
      <c r="WF11" s="105"/>
      <c r="WG11" s="105"/>
      <c r="WH11" s="105"/>
      <c r="WI11" s="105"/>
      <c r="WJ11" s="105"/>
      <c r="WK11" s="105"/>
      <c r="WL11" s="105"/>
      <c r="WM11" s="105"/>
      <c r="WN11" s="105"/>
      <c r="WO11" s="105"/>
      <c r="WP11" s="105"/>
      <c r="WQ11" s="105"/>
      <c r="WR11" s="105"/>
      <c r="WS11" s="105"/>
      <c r="WT11" s="105"/>
      <c r="WU11" s="105"/>
      <c r="WV11" s="105"/>
      <c r="WW11" s="105"/>
      <c r="WX11" s="105"/>
      <c r="WY11" s="105"/>
      <c r="WZ11" s="105"/>
      <c r="XA11" s="105"/>
      <c r="XB11" s="105"/>
      <c r="XC11" s="105"/>
      <c r="XD11" s="105"/>
      <c r="XE11" s="105"/>
      <c r="XF11" s="105"/>
      <c r="XG11" s="105"/>
      <c r="XH11" s="105"/>
      <c r="XI11" s="105"/>
      <c r="XJ11" s="105"/>
      <c r="XK11" s="105"/>
      <c r="XL11" s="105"/>
      <c r="XM11" s="105"/>
      <c r="XN11" s="105"/>
      <c r="XO11" s="105"/>
      <c r="XP11" s="105"/>
      <c r="XQ11" s="105"/>
      <c r="XR11" s="105"/>
      <c r="XS11" s="105"/>
      <c r="XT11" s="105"/>
      <c r="XU11" s="105"/>
      <c r="XV11" s="105"/>
      <c r="XW11" s="105"/>
      <c r="XX11" s="105"/>
      <c r="XY11" s="105"/>
      <c r="XZ11" s="105"/>
      <c r="YA11" s="105"/>
      <c r="YB11" s="105"/>
      <c r="YC11" s="105"/>
      <c r="YD11" s="105"/>
      <c r="YE11" s="105"/>
      <c r="YF11" s="105"/>
      <c r="YG11" s="105"/>
      <c r="YH11" s="105"/>
      <c r="YI11" s="105"/>
      <c r="YJ11" s="105"/>
      <c r="YK11" s="105"/>
      <c r="YL11" s="105"/>
      <c r="YM11" s="105"/>
      <c r="YN11" s="105"/>
      <c r="YO11" s="105"/>
      <c r="YP11" s="105"/>
      <c r="YQ11" s="105"/>
      <c r="YR11" s="105"/>
      <c r="YS11" s="105"/>
      <c r="YT11" s="105"/>
      <c r="YU11" s="105"/>
      <c r="YV11" s="105"/>
      <c r="YW11" s="105"/>
      <c r="YX11" s="105"/>
      <c r="YY11" s="105"/>
      <c r="YZ11" s="105"/>
      <c r="ZA11" s="105"/>
      <c r="ZB11" s="105"/>
      <c r="ZC11" s="105"/>
      <c r="ZD11" s="105"/>
      <c r="ZE11" s="105"/>
      <c r="ZF11" s="105"/>
      <c r="ZG11" s="105"/>
      <c r="ZH11" s="105"/>
      <c r="ZI11" s="105"/>
      <c r="ZJ11" s="105"/>
      <c r="ZK11" s="105"/>
      <c r="ZL11" s="105"/>
      <c r="ZM11" s="105"/>
      <c r="ZN11" s="105"/>
      <c r="ZO11" s="105"/>
      <c r="ZP11" s="105"/>
      <c r="ZQ11" s="105"/>
      <c r="ZR11" s="105"/>
      <c r="ZS11" s="105"/>
      <c r="ZT11" s="105"/>
      <c r="ZU11" s="105"/>
      <c r="ZV11" s="105"/>
      <c r="ZW11" s="105"/>
      <c r="ZX11" s="105"/>
      <c r="ZY11" s="105"/>
      <c r="ZZ11" s="105"/>
      <c r="AAA11" s="105"/>
      <c r="AAB11" s="105"/>
      <c r="AAC11" s="105"/>
      <c r="AAD11" s="105"/>
      <c r="AAE11" s="105"/>
      <c r="AAF11" s="105"/>
      <c r="AAG11" s="105"/>
      <c r="AAH11" s="105"/>
      <c r="AAI11" s="105"/>
      <c r="AAJ11" s="105"/>
      <c r="AAK11" s="105"/>
      <c r="AAL11" s="105"/>
      <c r="AAM11" s="105"/>
      <c r="AAN11" s="105"/>
      <c r="AAO11" s="105"/>
      <c r="AAP11" s="105"/>
      <c r="AAQ11" s="105"/>
      <c r="AAR11" s="105"/>
      <c r="AAS11" s="105"/>
      <c r="AAT11" s="105"/>
      <c r="AAU11" s="105"/>
      <c r="AAV11" s="105"/>
      <c r="AAW11" s="105"/>
      <c r="AAX11" s="105"/>
      <c r="AAY11" s="105"/>
      <c r="AAZ11" s="105"/>
      <c r="ABA11" s="105"/>
      <c r="ABB11" s="105"/>
      <c r="ABC11" s="105"/>
      <c r="ABD11" s="105"/>
      <c r="ABE11" s="105"/>
      <c r="ABF11" s="105"/>
      <c r="ABG11" s="105"/>
      <c r="ABH11" s="105"/>
      <c r="ABI11" s="105"/>
      <c r="ABJ11" s="105"/>
      <c r="ABK11" s="105"/>
      <c r="ABL11" s="105"/>
      <c r="ABM11" s="105"/>
      <c r="ABN11" s="105"/>
      <c r="ABO11" s="105"/>
      <c r="ABP11" s="105"/>
      <c r="ABQ11" s="105"/>
      <c r="ABR11" s="105"/>
      <c r="ABS11" s="105"/>
      <c r="ABT11" s="105"/>
      <c r="ABU11" s="105"/>
      <c r="ABV11" s="105"/>
      <c r="ABW11" s="105"/>
      <c r="ABX11" s="105"/>
      <c r="ABY11" s="105"/>
      <c r="ABZ11" s="105"/>
      <c r="ACA11" s="105"/>
      <c r="ACB11" s="105"/>
      <c r="ACC11" s="105"/>
      <c r="ACD11" s="105"/>
      <c r="ACE11" s="105"/>
      <c r="ACF11" s="105"/>
      <c r="ACG11" s="105"/>
      <c r="ACH11" s="105"/>
      <c r="ACI11" s="105"/>
      <c r="ACJ11" s="105"/>
      <c r="ACK11" s="105"/>
      <c r="ACL11" s="105"/>
      <c r="ACM11" s="105"/>
      <c r="ACN11" s="105"/>
      <c r="ACO11" s="105"/>
      <c r="ACP11" s="105"/>
      <c r="ACQ11" s="105"/>
      <c r="ACR11" s="105"/>
      <c r="ACS11" s="105"/>
      <c r="ACT11" s="105"/>
      <c r="ACU11" s="105"/>
      <c r="ACV11" s="105"/>
      <c r="ACW11" s="105"/>
      <c r="ACX11" s="105"/>
      <c r="ACY11" s="105"/>
      <c r="ACZ11" s="105"/>
      <c r="ADA11" s="105"/>
      <c r="ADB11" s="105"/>
      <c r="ADC11" s="105"/>
      <c r="ADD11" s="105"/>
      <c r="ADE11" s="105"/>
      <c r="ADF11" s="105"/>
      <c r="ADG11" s="105"/>
      <c r="ADH11" s="105"/>
      <c r="ADI11" s="105"/>
      <c r="ADJ11" s="105"/>
      <c r="ADK11" s="105"/>
      <c r="ADL11" s="105"/>
      <c r="ADM11" s="105"/>
      <c r="ADN11" s="105"/>
      <c r="ADO11" s="105"/>
      <c r="ADP11" s="105"/>
      <c r="ADQ11" s="105"/>
      <c r="ADR11" s="105"/>
      <c r="ADS11" s="105"/>
      <c r="ADT11" s="105"/>
      <c r="ADU11" s="105"/>
      <c r="ADV11" s="105"/>
      <c r="ADW11" s="105"/>
      <c r="ADX11" s="105"/>
      <c r="ADY11" s="105"/>
      <c r="ADZ11" s="105"/>
      <c r="AEA11" s="105"/>
      <c r="AEB11" s="105"/>
      <c r="AEC11" s="105"/>
      <c r="AED11" s="105"/>
      <c r="AEE11" s="105"/>
      <c r="AEF11" s="105"/>
      <c r="AEG11" s="105"/>
      <c r="AEH11" s="105"/>
      <c r="AEI11" s="105"/>
      <c r="AEJ11" s="105"/>
      <c r="AEK11" s="105"/>
      <c r="AEL11" s="105"/>
      <c r="AEM11" s="105"/>
      <c r="AEN11" s="105"/>
      <c r="AEO11" s="105"/>
      <c r="AEP11" s="105"/>
      <c r="AEQ11" s="105"/>
      <c r="AER11" s="105"/>
      <c r="AES11" s="105"/>
      <c r="AET11" s="105"/>
      <c r="AEU11" s="105"/>
      <c r="AEV11" s="105"/>
      <c r="AEW11" s="105"/>
      <c r="AEX11" s="105"/>
      <c r="AEY11" s="105"/>
      <c r="AEZ11" s="105"/>
      <c r="AFA11" s="105"/>
      <c r="AFB11" s="105"/>
      <c r="AFC11" s="105"/>
      <c r="AFD11" s="105"/>
      <c r="AFE11" s="105"/>
      <c r="AFF11" s="105"/>
      <c r="AFG11" s="105"/>
      <c r="AFH11" s="105"/>
      <c r="AFI11" s="105"/>
      <c r="AFJ11" s="105"/>
      <c r="AFK11" s="105"/>
      <c r="AFL11" s="105"/>
      <c r="AFM11" s="105"/>
      <c r="AFN11" s="105"/>
      <c r="AFO11" s="105"/>
      <c r="AFP11" s="105"/>
      <c r="AFQ11" s="105"/>
      <c r="AFR11" s="105"/>
      <c r="AFS11" s="105"/>
      <c r="AFT11" s="105"/>
      <c r="AFU11" s="105"/>
      <c r="AFV11" s="105"/>
      <c r="AFW11" s="105"/>
      <c r="AFX11" s="105"/>
      <c r="AFY11" s="105"/>
      <c r="AFZ11" s="105"/>
      <c r="AGA11" s="105"/>
      <c r="AGB11" s="105"/>
      <c r="AGC11" s="105"/>
      <c r="AGD11" s="105"/>
      <c r="AGE11" s="105"/>
      <c r="AGF11" s="105"/>
      <c r="AGG11" s="105"/>
      <c r="AGH11" s="105"/>
      <c r="AGI11" s="105"/>
      <c r="AGJ11" s="105"/>
      <c r="AGK11" s="105"/>
      <c r="AGL11" s="105"/>
      <c r="AGM11" s="105"/>
      <c r="AGN11" s="105"/>
      <c r="AGO11" s="105"/>
      <c r="AGP11" s="105"/>
      <c r="AGQ11" s="105"/>
      <c r="AGR11" s="105"/>
      <c r="AGS11" s="105"/>
      <c r="AGT11" s="105"/>
      <c r="AGU11" s="105"/>
      <c r="AGV11" s="105"/>
      <c r="AGW11" s="105"/>
      <c r="AGX11" s="105"/>
      <c r="AGY11" s="105"/>
      <c r="AGZ11" s="105"/>
      <c r="AHA11" s="105"/>
      <c r="AHB11" s="105"/>
      <c r="AHC11" s="105"/>
      <c r="AHD11" s="105"/>
      <c r="AHE11" s="105"/>
      <c r="AHF11" s="105"/>
      <c r="AHG11" s="105"/>
      <c r="AHH11" s="105"/>
      <c r="AHI11" s="105"/>
      <c r="AHJ11" s="105"/>
      <c r="AHK11" s="105"/>
      <c r="AHL11" s="105"/>
      <c r="AHM11" s="105"/>
      <c r="AHN11" s="105"/>
      <c r="AHO11" s="105"/>
      <c r="AHP11" s="105"/>
      <c r="AHQ11" s="105"/>
      <c r="AHR11" s="105"/>
      <c r="AHS11" s="105"/>
      <c r="AHT11" s="105"/>
      <c r="AHU11" s="105"/>
      <c r="AHV11" s="105"/>
      <c r="AHW11" s="105"/>
      <c r="AHX11" s="105"/>
      <c r="AHY11" s="105"/>
      <c r="AHZ11" s="105"/>
      <c r="AIA11" s="105"/>
      <c r="AIB11" s="105"/>
      <c r="AIC11" s="105"/>
      <c r="AID11" s="105"/>
      <c r="AIE11" s="105"/>
      <c r="AIF11" s="105"/>
      <c r="AIG11" s="105"/>
      <c r="AIH11" s="105"/>
      <c r="AII11" s="105"/>
      <c r="AIJ11" s="105"/>
      <c r="AIK11" s="105"/>
      <c r="AIL11" s="105"/>
      <c r="AIM11" s="105"/>
      <c r="AIN11" s="105"/>
      <c r="AIO11" s="105"/>
      <c r="AIP11" s="105"/>
      <c r="AIQ11" s="105"/>
      <c r="AIR11" s="105"/>
      <c r="AIS11" s="105"/>
      <c r="AIT11" s="105"/>
      <c r="AIU11" s="105"/>
      <c r="AIV11" s="105"/>
      <c r="AIW11" s="105"/>
      <c r="AIX11" s="105"/>
      <c r="AIY11" s="105"/>
      <c r="AIZ11" s="105"/>
      <c r="AJA11" s="105"/>
      <c r="AJB11" s="105"/>
      <c r="AJC11" s="105"/>
      <c r="AJD11" s="105"/>
      <c r="AJE11" s="105"/>
      <c r="AJF11" s="105"/>
      <c r="AJG11" s="105"/>
      <c r="AJH11" s="105"/>
      <c r="AJI11" s="105"/>
      <c r="AJJ11" s="105"/>
      <c r="AJK11" s="105"/>
      <c r="AJL11" s="105"/>
      <c r="AJM11" s="105"/>
      <c r="AJN11" s="105"/>
      <c r="AJO11" s="105"/>
      <c r="AJP11" s="105"/>
      <c r="AJQ11" s="105"/>
      <c r="AJR11" s="105"/>
      <c r="AJS11" s="105"/>
      <c r="AJT11" s="105"/>
      <c r="AJU11" s="105"/>
      <c r="AJV11" s="105"/>
      <c r="AJW11" s="105"/>
      <c r="AJX11" s="105"/>
      <c r="AJY11" s="105"/>
      <c r="AJZ11" s="105"/>
      <c r="AKA11" s="105"/>
      <c r="AKB11" s="105"/>
      <c r="AKC11" s="105"/>
      <c r="AKD11" s="105"/>
      <c r="AKE11" s="105"/>
      <c r="AKF11" s="105"/>
      <c r="AKG11" s="105"/>
      <c r="AKH11" s="105"/>
      <c r="AKI11" s="105"/>
      <c r="AKJ11" s="105"/>
      <c r="AKK11" s="105"/>
      <c r="AKL11" s="105"/>
      <c r="AKM11" s="105"/>
      <c r="AKN11" s="105"/>
      <c r="AKO11" s="105"/>
      <c r="AKP11" s="105"/>
      <c r="AKQ11" s="105"/>
      <c r="AKR11" s="105"/>
      <c r="AKS11" s="105"/>
      <c r="AKT11" s="105"/>
      <c r="AKU11" s="105"/>
      <c r="AKV11" s="105"/>
      <c r="AKW11" s="105"/>
      <c r="AKX11" s="105"/>
      <c r="AKY11" s="105"/>
      <c r="AKZ11" s="105"/>
      <c r="ALA11" s="105"/>
      <c r="ALB11" s="105"/>
      <c r="ALC11" s="105"/>
      <c r="ALD11" s="105"/>
      <c r="ALE11" s="105"/>
      <c r="ALF11" s="105"/>
      <c r="ALG11" s="105"/>
      <c r="ALH11" s="105"/>
      <c r="ALI11" s="105"/>
      <c r="ALJ11" s="105"/>
      <c r="ALK11" s="105"/>
      <c r="ALL11" s="105"/>
      <c r="ALM11" s="105"/>
      <c r="ALN11" s="105"/>
      <c r="ALO11" s="105"/>
      <c r="ALP11" s="105"/>
      <c r="ALQ11" s="105"/>
      <c r="ALR11" s="105"/>
      <c r="ALS11" s="105"/>
      <c r="ALT11" s="105"/>
      <c r="ALU11" s="105"/>
      <c r="ALV11" s="105"/>
      <c r="ALW11" s="105"/>
      <c r="ALX11" s="105"/>
      <c r="ALY11" s="105"/>
      <c r="ALZ11" s="105"/>
      <c r="AMA11" s="105"/>
      <c r="AMB11" s="105"/>
      <c r="AMC11" s="105"/>
      <c r="AMD11" s="105"/>
      <c r="AME11" s="105"/>
      <c r="AMF11" s="105"/>
      <c r="AMG11" s="105"/>
      <c r="AMH11" s="105"/>
      <c r="AMI11" s="105"/>
      <c r="AMJ11" s="105"/>
      <c r="AMK11" s="105"/>
      <c r="AML11" s="105"/>
      <c r="AMM11" s="105"/>
      <c r="AMN11" s="105"/>
      <c r="AMO11" s="105"/>
      <c r="AMP11" s="105"/>
      <c r="AMQ11" s="105"/>
      <c r="AMR11" s="105"/>
      <c r="AMS11" s="105"/>
      <c r="AMT11" s="105"/>
      <c r="AMU11" s="105"/>
      <c r="AMV11" s="105"/>
      <c r="AMW11" s="105"/>
      <c r="AMX11" s="105"/>
      <c r="AMY11" s="105"/>
      <c r="AMZ11" s="105"/>
      <c r="ANA11" s="105"/>
      <c r="ANB11" s="105"/>
      <c r="ANC11" s="105"/>
      <c r="AND11" s="105"/>
      <c r="ANE11" s="105"/>
      <c r="ANF11" s="105"/>
      <c r="ANG11" s="105"/>
      <c r="ANH11" s="105"/>
      <c r="ANI11" s="105"/>
      <c r="ANJ11" s="105"/>
      <c r="ANK11" s="105"/>
      <c r="ANL11" s="105"/>
      <c r="ANM11" s="105"/>
      <c r="ANN11" s="105"/>
      <c r="ANO11" s="105"/>
      <c r="ANP11" s="105"/>
      <c r="ANQ11" s="105"/>
      <c r="ANR11" s="105"/>
      <c r="ANS11" s="105"/>
      <c r="ANT11" s="105"/>
      <c r="ANU11" s="105"/>
      <c r="ANV11" s="105"/>
      <c r="ANW11" s="105"/>
      <c r="ANX11" s="105"/>
      <c r="ANY11" s="105"/>
      <c r="ANZ11" s="105"/>
      <c r="AOA11" s="105"/>
      <c r="AOB11" s="105"/>
      <c r="AOC11" s="105"/>
      <c r="AOD11" s="105"/>
      <c r="AOE11" s="105"/>
      <c r="AOF11" s="105"/>
      <c r="AOG11" s="105"/>
      <c r="AOH11" s="105"/>
      <c r="AOI11" s="105"/>
      <c r="AOJ11" s="105"/>
      <c r="AOK11" s="105"/>
      <c r="AOL11" s="105"/>
      <c r="AOM11" s="105"/>
      <c r="AON11" s="105"/>
      <c r="AOO11" s="105"/>
      <c r="AOP11" s="105"/>
      <c r="AOQ11" s="105"/>
      <c r="AOR11" s="105"/>
      <c r="AOS11" s="105"/>
      <c r="AOT11" s="105"/>
      <c r="AOU11" s="105"/>
      <c r="AOV11" s="105"/>
      <c r="AOW11" s="105"/>
      <c r="AOX11" s="105"/>
      <c r="AOY11" s="105"/>
      <c r="AOZ11" s="105"/>
      <c r="APA11" s="105"/>
      <c r="APB11" s="105"/>
      <c r="APC11" s="105"/>
      <c r="APD11" s="105"/>
      <c r="APE11" s="105"/>
      <c r="APF11" s="105"/>
      <c r="APG11" s="105"/>
      <c r="APH11" s="105"/>
      <c r="API11" s="105"/>
      <c r="APJ11" s="105"/>
      <c r="APK11" s="105"/>
      <c r="APL11" s="105"/>
      <c r="APM11" s="105"/>
      <c r="APN11" s="105"/>
      <c r="APO11" s="105"/>
      <c r="APP11" s="105"/>
      <c r="APQ11" s="105"/>
      <c r="APR11" s="105"/>
      <c r="APS11" s="105"/>
      <c r="APT11" s="105"/>
      <c r="APU11" s="105"/>
      <c r="APV11" s="105"/>
      <c r="APW11" s="105"/>
      <c r="APX11" s="105"/>
      <c r="APY11" s="105"/>
      <c r="APZ11" s="105"/>
      <c r="AQA11" s="105"/>
      <c r="AQB11" s="105"/>
      <c r="AQC11" s="105"/>
      <c r="AQD11" s="105"/>
      <c r="AQE11" s="105"/>
      <c r="AQF11" s="105"/>
      <c r="AQG11" s="105"/>
      <c r="AQH11" s="105"/>
      <c r="AQI11" s="105"/>
      <c r="AQJ11" s="105"/>
      <c r="AQK11" s="105"/>
      <c r="AQL11" s="105"/>
      <c r="AQM11" s="105"/>
      <c r="AQN11" s="105"/>
      <c r="AQO11" s="105"/>
      <c r="AQP11" s="105"/>
      <c r="AQQ11" s="105"/>
      <c r="AQR11" s="105"/>
      <c r="AQS11" s="105"/>
      <c r="AQT11" s="105"/>
      <c r="AQU11" s="105"/>
      <c r="AQV11" s="105"/>
      <c r="AQW11" s="105"/>
      <c r="AQX11" s="105"/>
      <c r="AQY11" s="105"/>
      <c r="AQZ11" s="105"/>
      <c r="ARA11" s="105"/>
      <c r="ARB11" s="105"/>
      <c r="ARC11" s="105"/>
      <c r="ARD11" s="105"/>
      <c r="ARE11" s="105"/>
      <c r="ARF11" s="105"/>
      <c r="ARG11" s="105"/>
      <c r="ARH11" s="105"/>
      <c r="ARI11" s="105"/>
      <c r="ARJ11" s="105"/>
      <c r="ARK11" s="105"/>
      <c r="ARL11" s="105"/>
      <c r="ARM11" s="105"/>
      <c r="ARN11" s="105"/>
      <c r="ARO11" s="105"/>
      <c r="ARP11" s="105"/>
      <c r="ARQ11" s="105"/>
      <c r="ARR11" s="105"/>
      <c r="ARS11" s="105"/>
      <c r="ART11" s="105"/>
      <c r="ARU11" s="105"/>
      <c r="ARV11" s="105"/>
      <c r="ARW11" s="105"/>
      <c r="ARX11" s="105"/>
      <c r="ARY11" s="105"/>
      <c r="ARZ11" s="105"/>
      <c r="ASA11" s="105"/>
      <c r="ASB11" s="105"/>
      <c r="ASC11" s="105"/>
      <c r="ASD11" s="105"/>
      <c r="ASE11" s="105"/>
      <c r="ASF11" s="105"/>
      <c r="ASG11" s="105"/>
      <c r="ASH11" s="105"/>
      <c r="ASI11" s="105"/>
      <c r="ASJ11" s="105"/>
      <c r="ASK11" s="105"/>
      <c r="ASL11" s="105"/>
      <c r="ASM11" s="105"/>
      <c r="ASN11" s="105"/>
      <c r="ASO11" s="105"/>
      <c r="ASP11" s="105"/>
      <c r="ASQ11" s="105"/>
      <c r="ASR11" s="105"/>
      <c r="ASS11" s="105"/>
      <c r="AST11" s="105"/>
      <c r="ASU11" s="105"/>
      <c r="ASV11" s="105"/>
      <c r="ASW11" s="105"/>
      <c r="ASX11" s="105"/>
      <c r="ASY11" s="105"/>
      <c r="ASZ11" s="105"/>
      <c r="ATA11" s="105"/>
      <c r="ATB11" s="105"/>
      <c r="ATC11" s="105"/>
      <c r="ATD11" s="105"/>
      <c r="ATE11" s="105"/>
      <c r="ATF11" s="105"/>
      <c r="ATG11" s="105"/>
      <c r="ATH11" s="105"/>
      <c r="ATI11" s="105"/>
      <c r="ATJ11" s="105"/>
      <c r="ATK11" s="105"/>
      <c r="ATL11" s="105"/>
      <c r="ATM11" s="105"/>
      <c r="ATN11" s="105"/>
      <c r="ATO11" s="105"/>
      <c r="ATP11" s="105"/>
      <c r="ATQ11" s="105"/>
      <c r="ATR11" s="105"/>
      <c r="ATS11" s="105"/>
      <c r="ATT11" s="105"/>
      <c r="ATU11" s="105"/>
      <c r="ATV11" s="105"/>
      <c r="ATW11" s="105"/>
      <c r="ATX11" s="105"/>
      <c r="ATY11" s="105"/>
      <c r="ATZ11" s="105"/>
      <c r="AUA11" s="105"/>
      <c r="AUB11" s="105"/>
      <c r="AUC11" s="105"/>
      <c r="AUD11" s="105"/>
      <c r="AUE11" s="105"/>
      <c r="AUF11" s="105"/>
      <c r="AUG11" s="105"/>
      <c r="AUH11" s="105"/>
      <c r="AUI11" s="105"/>
      <c r="AUJ11" s="105"/>
      <c r="AUK11" s="105"/>
      <c r="AUL11" s="105"/>
      <c r="AUM11" s="105"/>
      <c r="AUN11" s="105"/>
      <c r="AUO11" s="105"/>
      <c r="AUP11" s="105"/>
      <c r="AUQ11" s="105"/>
      <c r="AUR11" s="105"/>
      <c r="AUS11" s="105"/>
      <c r="AUT11" s="105"/>
      <c r="AUU11" s="105"/>
      <c r="AUV11" s="105"/>
      <c r="AUW11" s="105"/>
      <c r="AUX11" s="105"/>
      <c r="AUY11" s="105"/>
      <c r="AUZ11" s="105"/>
      <c r="AVA11" s="105"/>
      <c r="AVB11" s="105"/>
      <c r="AVC11" s="105"/>
      <c r="AVD11" s="105"/>
      <c r="AVE11" s="105"/>
      <c r="AVF11" s="105"/>
      <c r="AVG11" s="105"/>
      <c r="AVH11" s="105"/>
      <c r="AVI11" s="105"/>
      <c r="AVJ11" s="105"/>
      <c r="AVK11" s="105"/>
      <c r="AVL11" s="105"/>
      <c r="AVM11" s="105"/>
      <c r="AVN11" s="105"/>
      <c r="AVO11" s="105"/>
      <c r="AVP11" s="105"/>
      <c r="AVQ11" s="105"/>
      <c r="AVR11" s="105"/>
      <c r="AVS11" s="105"/>
      <c r="AVT11" s="105"/>
      <c r="AVU11" s="105"/>
      <c r="AVV11" s="105"/>
      <c r="AVW11" s="105"/>
      <c r="AVX11" s="105"/>
      <c r="AVY11" s="105"/>
      <c r="AVZ11" s="105"/>
      <c r="AWA11" s="105"/>
      <c r="AWB11" s="105"/>
      <c r="AWC11" s="105"/>
      <c r="AWD11" s="105"/>
      <c r="AWE11" s="105"/>
      <c r="AWF11" s="105"/>
      <c r="AWG11" s="105"/>
      <c r="AWH11" s="105"/>
      <c r="AWI11" s="105"/>
      <c r="AWJ11" s="105"/>
      <c r="AWK11" s="105"/>
      <c r="AWL11" s="105"/>
      <c r="AWM11" s="105"/>
      <c r="AWN11" s="105"/>
      <c r="AWO11" s="105"/>
      <c r="AWP11" s="105"/>
      <c r="AWQ11" s="105"/>
      <c r="AWR11" s="105"/>
      <c r="AWS11" s="105"/>
      <c r="AWT11" s="105"/>
      <c r="AWU11" s="105"/>
      <c r="AWV11" s="105"/>
      <c r="AWW11" s="105"/>
      <c r="AWX11" s="105"/>
      <c r="AWY11" s="105"/>
      <c r="AWZ11" s="105"/>
      <c r="AXA11" s="105"/>
      <c r="AXB11" s="105"/>
      <c r="AXC11" s="105"/>
      <c r="AXD11" s="105"/>
      <c r="AXE11" s="105"/>
      <c r="AXF11" s="105"/>
      <c r="AXG11" s="105"/>
      <c r="AXH11" s="105"/>
      <c r="AXI11" s="105"/>
      <c r="AXJ11" s="105"/>
      <c r="AXK11" s="105"/>
      <c r="AXL11" s="105"/>
      <c r="AXM11" s="105"/>
      <c r="AXN11" s="105"/>
      <c r="AXO11" s="105"/>
      <c r="AXP11" s="105"/>
      <c r="AXQ11" s="105"/>
      <c r="AXR11" s="105"/>
      <c r="AXS11" s="105"/>
      <c r="AXT11" s="105"/>
      <c r="AXU11" s="105"/>
      <c r="AXV11" s="105"/>
      <c r="AXW11" s="105"/>
      <c r="AXX11" s="105"/>
      <c r="AXY11" s="105"/>
      <c r="AXZ11" s="105"/>
      <c r="AYA11" s="105"/>
      <c r="AYB11" s="105"/>
      <c r="AYC11" s="105"/>
      <c r="AYD11" s="105"/>
      <c r="AYE11" s="105"/>
      <c r="AYF11" s="105"/>
      <c r="AYG11" s="105"/>
      <c r="AYH11" s="105"/>
      <c r="AYI11" s="105"/>
      <c r="AYJ11" s="105"/>
      <c r="AYK11" s="105"/>
      <c r="AYL11" s="105"/>
      <c r="AYM11" s="105"/>
      <c r="AYN11" s="105"/>
      <c r="AYO11" s="105"/>
      <c r="AYP11" s="105"/>
      <c r="AYQ11" s="105"/>
      <c r="AYR11" s="105"/>
      <c r="AYS11" s="105"/>
      <c r="AYT11" s="105"/>
      <c r="AYU11" s="105"/>
      <c r="AYV11" s="105"/>
      <c r="AYW11" s="105"/>
      <c r="AYX11" s="105"/>
      <c r="AYY11" s="105"/>
      <c r="AYZ11" s="105"/>
      <c r="AZA11" s="105"/>
      <c r="AZB11" s="105"/>
      <c r="AZC11" s="105"/>
      <c r="AZD11" s="105"/>
      <c r="AZE11" s="105"/>
      <c r="AZF11" s="105"/>
      <c r="AZG11" s="105"/>
      <c r="AZH11" s="105"/>
      <c r="AZI11" s="105"/>
      <c r="AZJ11" s="105"/>
      <c r="AZK11" s="105"/>
      <c r="AZL11" s="105"/>
      <c r="AZM11" s="105"/>
      <c r="AZN11" s="105"/>
      <c r="AZO11" s="105"/>
      <c r="AZP11" s="105"/>
      <c r="AZQ11" s="105"/>
      <c r="AZR11" s="105"/>
      <c r="AZS11" s="105"/>
      <c r="AZT11" s="105"/>
      <c r="AZU11" s="105"/>
      <c r="AZV11" s="105"/>
      <c r="AZW11" s="105"/>
      <c r="AZX11" s="105"/>
      <c r="AZY11" s="105"/>
      <c r="AZZ11" s="105"/>
      <c r="BAA11" s="105"/>
      <c r="BAB11" s="105"/>
      <c r="BAC11" s="105"/>
      <c r="BAD11" s="105"/>
      <c r="BAE11" s="105"/>
      <c r="BAF11" s="105"/>
      <c r="BAG11" s="105"/>
      <c r="BAH11" s="105"/>
      <c r="BAI11" s="105"/>
      <c r="BAJ11" s="105"/>
      <c r="BAK11" s="105"/>
      <c r="BAL11" s="105"/>
      <c r="BAM11" s="105"/>
      <c r="BAN11" s="105"/>
      <c r="BAO11" s="105"/>
      <c r="BAP11" s="105"/>
      <c r="BAQ11" s="105"/>
      <c r="BAR11" s="105"/>
      <c r="BAS11" s="105"/>
      <c r="BAT11" s="105"/>
      <c r="BAU11" s="105"/>
      <c r="BAV11" s="105"/>
      <c r="BAW11" s="105"/>
      <c r="BAX11" s="105"/>
      <c r="BAY11" s="105"/>
      <c r="BAZ11" s="105"/>
      <c r="BBA11" s="105"/>
      <c r="BBB11" s="105"/>
      <c r="BBC11" s="105"/>
      <c r="BBD11" s="105"/>
      <c r="BBE11" s="105"/>
      <c r="BBF11" s="105"/>
      <c r="BBG11" s="105"/>
      <c r="BBH11" s="105"/>
      <c r="BBI11" s="105"/>
      <c r="BBJ11" s="105"/>
      <c r="BBK11" s="105"/>
      <c r="BBL11" s="105"/>
      <c r="BBM11" s="105"/>
      <c r="BBN11" s="105"/>
      <c r="BBO11" s="105"/>
      <c r="BBP11" s="105"/>
      <c r="BBQ11" s="105"/>
      <c r="BBR11" s="105"/>
      <c r="BBS11" s="105"/>
      <c r="BBT11" s="105"/>
      <c r="BBU11" s="105"/>
      <c r="BBV11" s="105"/>
      <c r="BBW11" s="105"/>
      <c r="BBX11" s="105"/>
      <c r="BBY11" s="105"/>
      <c r="BBZ11" s="105"/>
      <c r="BCA11" s="105"/>
      <c r="BCB11" s="105"/>
      <c r="BCC11" s="105"/>
      <c r="BCD11" s="105"/>
      <c r="BCE11" s="105"/>
      <c r="BCF11" s="105"/>
      <c r="BCG11" s="105"/>
      <c r="BCH11" s="105"/>
      <c r="BCI11" s="105"/>
      <c r="BCJ11" s="105"/>
      <c r="BCK11" s="105"/>
      <c r="BCL11" s="105"/>
      <c r="BCM11" s="105"/>
      <c r="BCN11" s="105"/>
      <c r="BCO11" s="105"/>
      <c r="BCP11" s="105"/>
      <c r="BCQ11" s="105"/>
      <c r="BCR11" s="105"/>
      <c r="BCS11" s="105"/>
      <c r="BCT11" s="105"/>
      <c r="BCU11" s="105"/>
      <c r="BCV11" s="105"/>
      <c r="BCW11" s="105"/>
      <c r="BCX11" s="105"/>
      <c r="BCY11" s="105"/>
      <c r="BCZ11" s="105"/>
      <c r="BDA11" s="105"/>
      <c r="BDB11" s="105"/>
      <c r="BDC11" s="105"/>
      <c r="BDD11" s="105"/>
      <c r="BDE11" s="105"/>
      <c r="BDF11" s="105"/>
      <c r="BDG11" s="105"/>
      <c r="BDH11" s="105"/>
      <c r="BDI11" s="105"/>
      <c r="BDJ11" s="105"/>
      <c r="BDK11" s="105"/>
      <c r="BDL11" s="105"/>
      <c r="BDM11" s="105"/>
      <c r="BDN11" s="105"/>
      <c r="BDO11" s="105"/>
      <c r="BDP11" s="105"/>
      <c r="BDQ11" s="105"/>
      <c r="BDR11" s="105"/>
      <c r="BDS11" s="105"/>
      <c r="BDT11" s="105"/>
      <c r="BDU11" s="105"/>
      <c r="BDV11" s="105"/>
      <c r="BDW11" s="105"/>
      <c r="BDX11" s="105"/>
      <c r="BDY11" s="105"/>
      <c r="BDZ11" s="105"/>
      <c r="BEA11" s="105"/>
      <c r="BEB11" s="105"/>
      <c r="BEC11" s="105"/>
      <c r="BED11" s="105"/>
      <c r="BEE11" s="105"/>
      <c r="BEF11" s="105"/>
      <c r="BEG11" s="105"/>
      <c r="BEH11" s="105"/>
      <c r="BEI11" s="105"/>
      <c r="BEJ11" s="105"/>
      <c r="BEK11" s="105"/>
      <c r="BEL11" s="105"/>
      <c r="BEM11" s="105"/>
      <c r="BEN11" s="105"/>
      <c r="BEO11" s="105"/>
      <c r="BEP11" s="105"/>
      <c r="BEQ11" s="105"/>
      <c r="BER11" s="105"/>
      <c r="BES11" s="105"/>
      <c r="BET11" s="105"/>
      <c r="BEU11" s="105"/>
      <c r="BEV11" s="105"/>
      <c r="BEW11" s="105"/>
      <c r="BEX11" s="105"/>
      <c r="BEY11" s="105"/>
      <c r="BEZ11" s="105"/>
      <c r="BFA11" s="105"/>
      <c r="BFB11" s="105"/>
      <c r="BFC11" s="105"/>
      <c r="BFD11" s="105"/>
      <c r="BFE11" s="105"/>
      <c r="BFF11" s="105"/>
      <c r="BFG11" s="105"/>
      <c r="BFH11" s="105"/>
      <c r="BFI11" s="105"/>
      <c r="BFJ11" s="105"/>
      <c r="BFK11" s="105"/>
      <c r="BFL11" s="105"/>
      <c r="BFM11" s="105"/>
      <c r="BFN11" s="105"/>
      <c r="BFO11" s="105"/>
      <c r="BFP11" s="105"/>
      <c r="BFQ11" s="105"/>
      <c r="BFR11" s="105"/>
      <c r="BFS11" s="105"/>
      <c r="BFT11" s="105"/>
      <c r="BFU11" s="105"/>
      <c r="BFV11" s="105"/>
      <c r="BFW11" s="105"/>
      <c r="BFX11" s="105"/>
      <c r="BFY11" s="105"/>
      <c r="BFZ11" s="105"/>
      <c r="BGA11" s="105"/>
      <c r="BGB11" s="105"/>
      <c r="BGC11" s="105"/>
      <c r="BGD11" s="105"/>
      <c r="BGE11" s="105"/>
      <c r="BGF11" s="105"/>
      <c r="BGG11" s="105"/>
      <c r="BGH11" s="105"/>
      <c r="BGI11" s="105"/>
      <c r="BGJ11" s="105"/>
      <c r="BGK11" s="105"/>
      <c r="BGL11" s="105"/>
      <c r="BGM11" s="105"/>
      <c r="BGN11" s="105"/>
      <c r="BGO11" s="105"/>
      <c r="BGP11" s="105"/>
      <c r="BGQ11" s="105"/>
      <c r="BGR11" s="105"/>
      <c r="BGS11" s="105"/>
      <c r="BGT11" s="105"/>
      <c r="BGU11" s="105"/>
      <c r="BGV11" s="105"/>
      <c r="BGW11" s="105"/>
      <c r="BGX11" s="105"/>
      <c r="BGY11" s="105"/>
      <c r="BGZ11" s="105"/>
      <c r="BHA11" s="105"/>
      <c r="BHB11" s="105"/>
      <c r="BHC11" s="105"/>
      <c r="BHD11" s="105"/>
      <c r="BHE11" s="105"/>
      <c r="BHF11" s="105"/>
      <c r="BHG11" s="105"/>
      <c r="BHH11" s="105"/>
      <c r="BHI11" s="105"/>
      <c r="BHJ11" s="105"/>
      <c r="BHK11" s="105"/>
      <c r="BHL11" s="105"/>
      <c r="BHM11" s="105"/>
      <c r="BHN11" s="105"/>
      <c r="BHO11" s="105"/>
      <c r="BHP11" s="105"/>
      <c r="BHQ11" s="105"/>
      <c r="BHR11" s="105"/>
      <c r="BHS11" s="105"/>
      <c r="BHT11" s="105"/>
      <c r="BHU11" s="105"/>
      <c r="BHV11" s="105"/>
      <c r="BHW11" s="105"/>
      <c r="BHX11" s="105"/>
      <c r="BHY11" s="105"/>
      <c r="BHZ11" s="105"/>
      <c r="BIA11" s="105"/>
      <c r="BIB11" s="105"/>
      <c r="BIC11" s="105"/>
      <c r="BID11" s="105"/>
      <c r="BIE11" s="105"/>
      <c r="BIF11" s="105"/>
      <c r="BIG11" s="105"/>
      <c r="BIH11" s="105"/>
      <c r="BII11" s="105"/>
      <c r="BIJ11" s="105"/>
      <c r="BIK11" s="105"/>
      <c r="BIL11" s="105"/>
      <c r="BIM11" s="105"/>
      <c r="BIN11" s="105"/>
      <c r="BIO11" s="105"/>
      <c r="BIP11" s="105"/>
      <c r="BIQ11" s="105"/>
      <c r="BIR11" s="105"/>
      <c r="BIS11" s="105"/>
      <c r="BIT11" s="105"/>
      <c r="BIU11" s="105"/>
      <c r="BIV11" s="105"/>
      <c r="BIW11" s="105"/>
      <c r="BIX11" s="105"/>
      <c r="BIY11" s="105"/>
      <c r="BIZ11" s="105"/>
      <c r="BJA11" s="105"/>
      <c r="BJB11" s="105"/>
      <c r="BJC11" s="105"/>
      <c r="BJD11" s="105"/>
      <c r="BJE11" s="105"/>
      <c r="BJF11" s="105"/>
      <c r="BJG11" s="105"/>
      <c r="BJH11" s="105"/>
      <c r="BJI11" s="105"/>
      <c r="BJJ11" s="105"/>
      <c r="BJK11" s="105"/>
      <c r="BJL11" s="105"/>
      <c r="BJM11" s="105"/>
      <c r="BJN11" s="105"/>
      <c r="BJO11" s="105"/>
      <c r="BJP11" s="105"/>
      <c r="BJQ11" s="105"/>
      <c r="BJR11" s="105"/>
      <c r="BJS11" s="105"/>
      <c r="BJT11" s="105"/>
      <c r="BJU11" s="105"/>
      <c r="BJV11" s="105"/>
      <c r="BJW11" s="105"/>
      <c r="BJX11" s="105"/>
      <c r="BJY11" s="105"/>
      <c r="BJZ11" s="105"/>
      <c r="BKA11" s="105"/>
      <c r="BKB11" s="105"/>
      <c r="BKC11" s="105"/>
      <c r="BKD11" s="105"/>
      <c r="BKE11" s="105"/>
      <c r="BKF11" s="105"/>
      <c r="BKG11" s="105"/>
      <c r="BKH11" s="105"/>
      <c r="BKI11" s="105"/>
      <c r="BKJ11" s="105"/>
      <c r="BKK11" s="105"/>
      <c r="BKL11" s="105"/>
      <c r="BKM11" s="105"/>
      <c r="BKN11" s="105"/>
      <c r="BKO11" s="105"/>
      <c r="BKP11" s="105"/>
      <c r="BKQ11" s="105"/>
      <c r="BKR11" s="105"/>
      <c r="BKS11" s="105"/>
      <c r="BKT11" s="105"/>
      <c r="BKU11" s="105"/>
      <c r="BKV11" s="105"/>
      <c r="BKW11" s="105"/>
      <c r="BKX11" s="105"/>
      <c r="BKY11" s="105"/>
      <c r="BKZ11" s="105"/>
      <c r="BLA11" s="105"/>
      <c r="BLB11" s="105"/>
      <c r="BLC11" s="105"/>
      <c r="BLD11" s="105"/>
      <c r="BLE11" s="105"/>
      <c r="BLF11" s="105"/>
      <c r="BLG11" s="105"/>
      <c r="BLH11" s="105"/>
      <c r="BLI11" s="105"/>
      <c r="BLJ11" s="105"/>
      <c r="BLK11" s="105"/>
      <c r="BLL11" s="105"/>
      <c r="BLM11" s="105"/>
      <c r="BLN11" s="105"/>
      <c r="BLO11" s="105"/>
      <c r="BLP11" s="105"/>
      <c r="BLQ11" s="105"/>
      <c r="BLR11" s="105"/>
      <c r="BLS11" s="105"/>
      <c r="BLT11" s="105"/>
      <c r="BLU11" s="105"/>
      <c r="BLV11" s="105"/>
      <c r="BLW11" s="105"/>
      <c r="BLX11" s="105"/>
      <c r="BLY11" s="105"/>
      <c r="BLZ11" s="105"/>
      <c r="BMA11" s="105"/>
      <c r="BMB11" s="105"/>
      <c r="BMC11" s="105"/>
      <c r="BMD11" s="105"/>
      <c r="BME11" s="105"/>
      <c r="BMF11" s="105"/>
      <c r="BMG11" s="105"/>
      <c r="BMH11" s="105"/>
      <c r="BMI11" s="105"/>
      <c r="BMJ11" s="105"/>
      <c r="BMK11" s="105"/>
      <c r="BML11" s="105"/>
      <c r="BMM11" s="105"/>
      <c r="BMN11" s="105"/>
      <c r="BMO11" s="105"/>
      <c r="BMP11" s="105"/>
      <c r="BMQ11" s="105"/>
      <c r="BMR11" s="105"/>
      <c r="BMS11" s="105"/>
      <c r="BMT11" s="105"/>
      <c r="BMU11" s="105"/>
      <c r="BMV11" s="105"/>
      <c r="BMW11" s="105"/>
      <c r="BMX11" s="105"/>
      <c r="BMY11" s="105"/>
      <c r="BMZ11" s="105"/>
      <c r="BNA11" s="105"/>
      <c r="BNB11" s="105"/>
      <c r="BNC11" s="105"/>
      <c r="BND11" s="105"/>
      <c r="BNE11" s="105"/>
      <c r="BNF11" s="105"/>
      <c r="BNG11" s="105"/>
      <c r="BNH11" s="105"/>
      <c r="BNI11" s="105"/>
      <c r="BNJ11" s="105"/>
      <c r="BNK11" s="105"/>
      <c r="BNL11" s="105"/>
      <c r="BNM11" s="105"/>
      <c r="BNN11" s="105"/>
      <c r="BNO11" s="105"/>
      <c r="BNP11" s="105"/>
      <c r="BNQ11" s="105"/>
      <c r="BNR11" s="105"/>
      <c r="BNS11" s="105"/>
      <c r="BNT11" s="105"/>
      <c r="BNU11" s="105"/>
      <c r="BNV11" s="105"/>
      <c r="BNW11" s="105"/>
      <c r="BNX11" s="105"/>
      <c r="BNY11" s="105"/>
      <c r="BNZ11" s="105"/>
      <c r="BOA11" s="105"/>
      <c r="BOB11" s="105"/>
      <c r="BOC11" s="105"/>
      <c r="BOD11" s="105"/>
      <c r="BOE11" s="105"/>
      <c r="BOF11" s="105"/>
      <c r="BOG11" s="105"/>
      <c r="BOH11" s="105"/>
      <c r="BOI11" s="105"/>
      <c r="BOJ11" s="105"/>
      <c r="BOK11" s="105"/>
      <c r="BOL11" s="105"/>
      <c r="BOM11" s="105"/>
      <c r="BON11" s="105"/>
      <c r="BOO11" s="105"/>
      <c r="BOP11" s="105"/>
      <c r="BOQ11" s="105"/>
      <c r="BOR11" s="105"/>
      <c r="BOS11" s="105"/>
      <c r="BOT11" s="105"/>
      <c r="BOU11" s="105"/>
      <c r="BOV11" s="105"/>
      <c r="BOW11" s="105"/>
      <c r="BOX11" s="105"/>
      <c r="BOY11" s="105"/>
      <c r="BOZ11" s="105"/>
      <c r="BPA11" s="105"/>
      <c r="BPB11" s="105"/>
      <c r="BPC11" s="105"/>
      <c r="BPD11" s="105"/>
      <c r="BPE11" s="105"/>
      <c r="BPF11" s="105"/>
      <c r="BPG11" s="105"/>
      <c r="BPH11" s="105"/>
      <c r="BPI11" s="105"/>
      <c r="BPJ11" s="105"/>
      <c r="BPK11" s="105"/>
      <c r="BPL11" s="105"/>
      <c r="BPM11" s="105"/>
      <c r="BPN11" s="105"/>
      <c r="BPO11" s="105"/>
      <c r="BPP11" s="105"/>
      <c r="BPQ11" s="105"/>
      <c r="BPR11" s="105"/>
      <c r="BPS11" s="105"/>
      <c r="BPT11" s="105"/>
      <c r="BPU11" s="105"/>
      <c r="BPV11" s="105"/>
      <c r="BPW11" s="105"/>
      <c r="BPX11" s="105"/>
      <c r="BPY11" s="105"/>
      <c r="BPZ11" s="105"/>
      <c r="BQA11" s="105"/>
      <c r="BQB11" s="105"/>
      <c r="BQC11" s="105"/>
      <c r="BQD11" s="105"/>
      <c r="BQE11" s="105"/>
      <c r="BQF11" s="105"/>
      <c r="BQG11" s="105"/>
      <c r="BQH11" s="105"/>
      <c r="BQI11" s="105"/>
      <c r="BQJ11" s="105"/>
      <c r="BQK11" s="105"/>
      <c r="BQL11" s="105"/>
      <c r="BQM11" s="105"/>
      <c r="BQN11" s="105"/>
      <c r="BQO11" s="105"/>
      <c r="BQP11" s="105"/>
      <c r="BQQ11" s="105"/>
      <c r="BQR11" s="105"/>
      <c r="BQS11" s="105"/>
      <c r="BQT11" s="105"/>
      <c r="BQU11" s="105"/>
      <c r="BQV11" s="105"/>
      <c r="BQW11" s="105"/>
      <c r="BQX11" s="105"/>
      <c r="BQY11" s="105"/>
      <c r="BQZ11" s="105"/>
      <c r="BRA11" s="105"/>
      <c r="BRB11" s="105"/>
      <c r="BRC11" s="105"/>
      <c r="BRD11" s="105"/>
      <c r="BRE11" s="105"/>
      <c r="BRF11" s="105"/>
      <c r="BRG11" s="105"/>
      <c r="BRH11" s="105"/>
      <c r="BRI11" s="105"/>
      <c r="BRJ11" s="105"/>
      <c r="BRK11" s="105"/>
      <c r="BRL11" s="105"/>
      <c r="BRM11" s="105"/>
      <c r="BRN11" s="105"/>
      <c r="BRO11" s="105"/>
      <c r="BRP11" s="105"/>
      <c r="BRQ11" s="105"/>
      <c r="BRR11" s="105"/>
      <c r="BRS11" s="105"/>
      <c r="BRT11" s="105"/>
      <c r="BRU11" s="105"/>
      <c r="BRV11" s="105"/>
      <c r="BRW11" s="105"/>
      <c r="BRX11" s="105"/>
      <c r="BRY11" s="105"/>
      <c r="BRZ11" s="105"/>
      <c r="BSA11" s="105"/>
      <c r="BSB11" s="105"/>
      <c r="BSC11" s="105"/>
      <c r="BSD11" s="105"/>
      <c r="BSE11" s="105"/>
      <c r="BSF11" s="105"/>
      <c r="BSG11" s="105"/>
      <c r="BSH11" s="105"/>
      <c r="BSI11" s="105"/>
      <c r="BSJ11" s="105"/>
      <c r="BSK11" s="105"/>
      <c r="BSL11" s="105"/>
      <c r="BSM11" s="105"/>
      <c r="BSN11" s="105"/>
      <c r="BSO11" s="105"/>
      <c r="BSP11" s="105"/>
      <c r="BSQ11" s="105"/>
      <c r="BSR11" s="105"/>
      <c r="BSS11" s="105"/>
      <c r="BST11" s="105"/>
      <c r="BSU11" s="105"/>
      <c r="BSV11" s="105"/>
      <c r="BSW11" s="105"/>
      <c r="BSX11" s="105"/>
      <c r="BSY11" s="105"/>
      <c r="BSZ11" s="105"/>
      <c r="BTA11" s="105"/>
      <c r="BTB11" s="105"/>
      <c r="BTC11" s="105"/>
      <c r="BTD11" s="105"/>
      <c r="BTE11" s="105"/>
      <c r="BTF11" s="105"/>
      <c r="BTG11" s="105"/>
      <c r="BTH11" s="105"/>
      <c r="BTI11" s="105"/>
      <c r="BTJ11" s="105"/>
      <c r="BTK11" s="105"/>
      <c r="BTL11" s="105"/>
      <c r="BTM11" s="105"/>
      <c r="BTN11" s="105"/>
      <c r="BTO11" s="105"/>
      <c r="BTP11" s="105"/>
      <c r="BTQ11" s="105"/>
      <c r="BTR11" s="105"/>
      <c r="BTS11" s="105"/>
      <c r="BTT11" s="105"/>
      <c r="BTU11" s="105"/>
      <c r="BTV11" s="105"/>
      <c r="BTW11" s="105"/>
      <c r="BTX11" s="105"/>
      <c r="BTY11" s="105"/>
      <c r="BTZ11" s="105"/>
      <c r="BUA11" s="105"/>
      <c r="BUB11" s="105"/>
      <c r="BUC11" s="105"/>
      <c r="BUD11" s="105"/>
      <c r="BUE11" s="105"/>
      <c r="BUF11" s="105"/>
      <c r="BUG11" s="105"/>
      <c r="BUH11" s="105"/>
      <c r="BUI11" s="105"/>
      <c r="BUJ11" s="105"/>
      <c r="BUK11" s="105"/>
      <c r="BUL11" s="105"/>
      <c r="BUM11" s="105"/>
      <c r="BUN11" s="105"/>
      <c r="BUO11" s="105"/>
      <c r="BUP11" s="105"/>
      <c r="BUQ11" s="105"/>
      <c r="BUR11" s="105"/>
      <c r="BUS11" s="105"/>
      <c r="BUT11" s="105"/>
      <c r="BUU11" s="105"/>
      <c r="BUV11" s="105"/>
      <c r="BUW11" s="105"/>
      <c r="BUX11" s="105"/>
      <c r="BUY11" s="105"/>
      <c r="BUZ11" s="105"/>
      <c r="BVA11" s="105"/>
      <c r="BVB11" s="105"/>
      <c r="BVC11" s="105"/>
      <c r="BVD11" s="105"/>
      <c r="BVE11" s="105"/>
      <c r="BVF11" s="105"/>
      <c r="BVG11" s="105"/>
      <c r="BVH11" s="105"/>
      <c r="BVI11" s="105"/>
      <c r="BVJ11" s="105"/>
      <c r="BVK11" s="105"/>
      <c r="BVL11" s="105"/>
      <c r="BVM11" s="105"/>
      <c r="BVN11" s="105"/>
      <c r="BVO11" s="105"/>
      <c r="BVP11" s="105"/>
      <c r="BVQ11" s="105"/>
      <c r="BVR11" s="105"/>
      <c r="BVS11" s="105"/>
      <c r="BVT11" s="105"/>
      <c r="BVU11" s="105"/>
      <c r="BVV11" s="105"/>
      <c r="BVW11" s="105"/>
      <c r="BVX11" s="105"/>
      <c r="BVY11" s="105"/>
      <c r="BVZ11" s="105"/>
      <c r="BWA11" s="105"/>
      <c r="BWB11" s="105"/>
      <c r="BWC11" s="105"/>
      <c r="BWD11" s="105"/>
      <c r="BWE11" s="105"/>
      <c r="BWF11" s="105"/>
      <c r="BWG11" s="105"/>
      <c r="BWH11" s="105"/>
      <c r="BWI11" s="105"/>
      <c r="BWJ11" s="105"/>
      <c r="BWK11" s="105"/>
      <c r="BWL11" s="105"/>
      <c r="BWM11" s="105"/>
      <c r="BWN11" s="105"/>
      <c r="BWO11" s="105"/>
      <c r="BWP11" s="105"/>
      <c r="BWQ11" s="105"/>
      <c r="BWR11" s="105"/>
      <c r="BWS11" s="105"/>
      <c r="BWT11" s="105"/>
      <c r="BWU11" s="105"/>
      <c r="BWV11" s="105"/>
      <c r="BWW11" s="105"/>
      <c r="BWX11" s="105"/>
    </row>
    <row r="12" spans="1:1974" s="106" customFormat="1" ht="24.75" customHeight="1">
      <c r="A12" s="90"/>
      <c r="B12" s="217" t="s">
        <v>33</v>
      </c>
      <c r="C12" s="90"/>
      <c r="D12" s="150">
        <v>460</v>
      </c>
      <c r="E12" s="168">
        <v>6</v>
      </c>
      <c r="F12" s="150">
        <v>466</v>
      </c>
      <c r="G12" s="90"/>
      <c r="H12" s="207">
        <v>511</v>
      </c>
      <c r="I12" s="168">
        <v>5</v>
      </c>
      <c r="J12" s="207">
        <v>516</v>
      </c>
      <c r="K12" s="95"/>
      <c r="L12" s="107"/>
      <c r="M12" s="107"/>
      <c r="N12" s="107"/>
      <c r="O12" s="95"/>
      <c r="P12" s="107"/>
      <c r="Q12" s="107"/>
      <c r="R12" s="107"/>
      <c r="S12" s="95"/>
      <c r="T12" s="107"/>
      <c r="U12" s="107"/>
      <c r="V12" s="107"/>
      <c r="W12" s="90"/>
      <c r="X12" s="95"/>
      <c r="Y12" s="95"/>
      <c r="Z12" s="95"/>
      <c r="AA12" s="95"/>
      <c r="AB12" s="95"/>
      <c r="AC12" s="95"/>
      <c r="AD12" s="95"/>
      <c r="AE12" s="95"/>
      <c r="AF12" s="152"/>
      <c r="AG12" s="152"/>
      <c r="AH12" s="152"/>
      <c r="AI12" s="95"/>
      <c r="AJ12" s="152"/>
      <c r="AK12" s="152"/>
      <c r="AL12" s="152"/>
      <c r="AM12" s="95"/>
      <c r="AN12" s="152"/>
      <c r="AO12" s="152"/>
      <c r="AP12" s="152"/>
      <c r="AQ12" s="94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  <c r="TF12" s="105"/>
      <c r="TG12" s="105"/>
      <c r="TH12" s="105"/>
      <c r="TI12" s="105"/>
      <c r="TJ12" s="105"/>
      <c r="TK12" s="105"/>
      <c r="TL12" s="105"/>
      <c r="TM12" s="105"/>
      <c r="TN12" s="105"/>
      <c r="TO12" s="105"/>
      <c r="TP12" s="105"/>
      <c r="TQ12" s="105"/>
      <c r="TR12" s="105"/>
      <c r="TS12" s="105"/>
      <c r="TT12" s="105"/>
      <c r="TU12" s="105"/>
      <c r="TV12" s="105"/>
      <c r="TW12" s="105"/>
      <c r="TX12" s="105"/>
      <c r="TY12" s="105"/>
      <c r="TZ12" s="105"/>
      <c r="UA12" s="105"/>
      <c r="UB12" s="105"/>
      <c r="UC12" s="105"/>
      <c r="UD12" s="105"/>
      <c r="UE12" s="105"/>
      <c r="UF12" s="105"/>
      <c r="UG12" s="105"/>
      <c r="UH12" s="105"/>
      <c r="UI12" s="105"/>
      <c r="UJ12" s="105"/>
      <c r="UK12" s="105"/>
      <c r="UL12" s="105"/>
      <c r="UM12" s="105"/>
      <c r="UN12" s="105"/>
      <c r="UO12" s="105"/>
      <c r="UP12" s="105"/>
      <c r="UQ12" s="105"/>
      <c r="UR12" s="105"/>
      <c r="US12" s="105"/>
      <c r="UT12" s="105"/>
      <c r="UU12" s="105"/>
      <c r="UV12" s="105"/>
      <c r="UW12" s="105"/>
      <c r="UX12" s="105"/>
      <c r="UY12" s="105"/>
      <c r="UZ12" s="105"/>
      <c r="VA12" s="105"/>
      <c r="VB12" s="105"/>
      <c r="VC12" s="105"/>
      <c r="VD12" s="105"/>
      <c r="VE12" s="105"/>
      <c r="VF12" s="105"/>
      <c r="VG12" s="105"/>
      <c r="VH12" s="105"/>
      <c r="VI12" s="105"/>
      <c r="VJ12" s="105"/>
      <c r="VK12" s="105"/>
      <c r="VL12" s="105"/>
      <c r="VM12" s="105"/>
      <c r="VN12" s="105"/>
      <c r="VO12" s="105"/>
      <c r="VP12" s="105"/>
      <c r="VQ12" s="105"/>
      <c r="VR12" s="105"/>
      <c r="VS12" s="105"/>
      <c r="VT12" s="105"/>
      <c r="VU12" s="105"/>
      <c r="VV12" s="105"/>
      <c r="VW12" s="105"/>
      <c r="VX12" s="105"/>
      <c r="VY12" s="105"/>
      <c r="VZ12" s="105"/>
      <c r="WA12" s="105"/>
      <c r="WB12" s="105"/>
      <c r="WC12" s="105"/>
      <c r="WD12" s="105"/>
      <c r="WE12" s="105"/>
      <c r="WF12" s="105"/>
      <c r="WG12" s="105"/>
      <c r="WH12" s="105"/>
      <c r="WI12" s="105"/>
      <c r="WJ12" s="105"/>
      <c r="WK12" s="105"/>
      <c r="WL12" s="105"/>
      <c r="WM12" s="105"/>
      <c r="WN12" s="105"/>
      <c r="WO12" s="105"/>
      <c r="WP12" s="105"/>
      <c r="WQ12" s="105"/>
      <c r="WR12" s="105"/>
      <c r="WS12" s="105"/>
      <c r="WT12" s="105"/>
      <c r="WU12" s="105"/>
      <c r="WV12" s="105"/>
      <c r="WW12" s="105"/>
      <c r="WX12" s="105"/>
      <c r="WY12" s="105"/>
      <c r="WZ12" s="105"/>
      <c r="XA12" s="105"/>
      <c r="XB12" s="105"/>
      <c r="XC12" s="105"/>
      <c r="XD12" s="105"/>
      <c r="XE12" s="105"/>
      <c r="XF12" s="105"/>
      <c r="XG12" s="105"/>
      <c r="XH12" s="105"/>
      <c r="XI12" s="105"/>
      <c r="XJ12" s="105"/>
      <c r="XK12" s="105"/>
      <c r="XL12" s="105"/>
      <c r="XM12" s="105"/>
      <c r="XN12" s="105"/>
      <c r="XO12" s="105"/>
      <c r="XP12" s="105"/>
      <c r="XQ12" s="105"/>
      <c r="XR12" s="105"/>
      <c r="XS12" s="105"/>
      <c r="XT12" s="105"/>
      <c r="XU12" s="105"/>
      <c r="XV12" s="105"/>
      <c r="XW12" s="105"/>
      <c r="XX12" s="105"/>
      <c r="XY12" s="105"/>
      <c r="XZ12" s="105"/>
      <c r="YA12" s="105"/>
      <c r="YB12" s="105"/>
      <c r="YC12" s="105"/>
      <c r="YD12" s="105"/>
      <c r="YE12" s="105"/>
      <c r="YF12" s="105"/>
      <c r="YG12" s="105"/>
      <c r="YH12" s="105"/>
      <c r="YI12" s="105"/>
      <c r="YJ12" s="105"/>
      <c r="YK12" s="105"/>
      <c r="YL12" s="105"/>
      <c r="YM12" s="105"/>
      <c r="YN12" s="105"/>
      <c r="YO12" s="105"/>
      <c r="YP12" s="105"/>
      <c r="YQ12" s="105"/>
      <c r="YR12" s="105"/>
      <c r="YS12" s="105"/>
      <c r="YT12" s="105"/>
      <c r="YU12" s="105"/>
      <c r="YV12" s="105"/>
      <c r="YW12" s="105"/>
      <c r="YX12" s="105"/>
      <c r="YY12" s="105"/>
      <c r="YZ12" s="105"/>
      <c r="ZA12" s="105"/>
      <c r="ZB12" s="105"/>
      <c r="ZC12" s="105"/>
      <c r="ZD12" s="105"/>
      <c r="ZE12" s="105"/>
      <c r="ZF12" s="105"/>
      <c r="ZG12" s="105"/>
      <c r="ZH12" s="105"/>
      <c r="ZI12" s="105"/>
      <c r="ZJ12" s="105"/>
      <c r="ZK12" s="105"/>
      <c r="ZL12" s="105"/>
      <c r="ZM12" s="105"/>
      <c r="ZN12" s="105"/>
      <c r="ZO12" s="105"/>
      <c r="ZP12" s="105"/>
      <c r="ZQ12" s="105"/>
      <c r="ZR12" s="105"/>
      <c r="ZS12" s="105"/>
      <c r="ZT12" s="105"/>
      <c r="ZU12" s="105"/>
      <c r="ZV12" s="105"/>
      <c r="ZW12" s="105"/>
      <c r="ZX12" s="105"/>
      <c r="ZY12" s="105"/>
      <c r="ZZ12" s="105"/>
      <c r="AAA12" s="105"/>
      <c r="AAB12" s="105"/>
      <c r="AAC12" s="105"/>
      <c r="AAD12" s="105"/>
      <c r="AAE12" s="105"/>
      <c r="AAF12" s="105"/>
      <c r="AAG12" s="105"/>
      <c r="AAH12" s="105"/>
      <c r="AAI12" s="105"/>
      <c r="AAJ12" s="105"/>
      <c r="AAK12" s="105"/>
      <c r="AAL12" s="105"/>
      <c r="AAM12" s="105"/>
      <c r="AAN12" s="105"/>
      <c r="AAO12" s="105"/>
      <c r="AAP12" s="105"/>
      <c r="AAQ12" s="105"/>
      <c r="AAR12" s="105"/>
      <c r="AAS12" s="105"/>
      <c r="AAT12" s="105"/>
      <c r="AAU12" s="105"/>
      <c r="AAV12" s="105"/>
      <c r="AAW12" s="105"/>
      <c r="AAX12" s="105"/>
      <c r="AAY12" s="105"/>
      <c r="AAZ12" s="105"/>
      <c r="ABA12" s="105"/>
      <c r="ABB12" s="105"/>
      <c r="ABC12" s="105"/>
      <c r="ABD12" s="105"/>
      <c r="ABE12" s="105"/>
      <c r="ABF12" s="105"/>
      <c r="ABG12" s="105"/>
      <c r="ABH12" s="105"/>
      <c r="ABI12" s="105"/>
      <c r="ABJ12" s="105"/>
      <c r="ABK12" s="105"/>
      <c r="ABL12" s="105"/>
      <c r="ABM12" s="105"/>
      <c r="ABN12" s="105"/>
      <c r="ABO12" s="105"/>
      <c r="ABP12" s="105"/>
      <c r="ABQ12" s="105"/>
      <c r="ABR12" s="105"/>
      <c r="ABS12" s="105"/>
      <c r="ABT12" s="105"/>
      <c r="ABU12" s="105"/>
      <c r="ABV12" s="105"/>
      <c r="ABW12" s="105"/>
      <c r="ABX12" s="105"/>
      <c r="ABY12" s="105"/>
      <c r="ABZ12" s="105"/>
      <c r="ACA12" s="105"/>
      <c r="ACB12" s="105"/>
      <c r="ACC12" s="105"/>
      <c r="ACD12" s="105"/>
      <c r="ACE12" s="105"/>
      <c r="ACF12" s="105"/>
      <c r="ACG12" s="105"/>
      <c r="ACH12" s="105"/>
      <c r="ACI12" s="105"/>
      <c r="ACJ12" s="105"/>
      <c r="ACK12" s="105"/>
      <c r="ACL12" s="105"/>
      <c r="ACM12" s="105"/>
      <c r="ACN12" s="105"/>
      <c r="ACO12" s="105"/>
      <c r="ACP12" s="105"/>
      <c r="ACQ12" s="105"/>
      <c r="ACR12" s="105"/>
      <c r="ACS12" s="105"/>
      <c r="ACT12" s="105"/>
      <c r="ACU12" s="105"/>
      <c r="ACV12" s="105"/>
      <c r="ACW12" s="105"/>
      <c r="ACX12" s="105"/>
      <c r="ACY12" s="105"/>
      <c r="ACZ12" s="105"/>
      <c r="ADA12" s="105"/>
      <c r="ADB12" s="105"/>
      <c r="ADC12" s="105"/>
      <c r="ADD12" s="105"/>
      <c r="ADE12" s="105"/>
      <c r="ADF12" s="105"/>
      <c r="ADG12" s="105"/>
      <c r="ADH12" s="105"/>
      <c r="ADI12" s="105"/>
      <c r="ADJ12" s="105"/>
      <c r="ADK12" s="105"/>
      <c r="ADL12" s="105"/>
      <c r="ADM12" s="105"/>
      <c r="ADN12" s="105"/>
      <c r="ADO12" s="105"/>
      <c r="ADP12" s="105"/>
      <c r="ADQ12" s="105"/>
      <c r="ADR12" s="105"/>
      <c r="ADS12" s="105"/>
      <c r="ADT12" s="105"/>
      <c r="ADU12" s="105"/>
      <c r="ADV12" s="105"/>
      <c r="ADW12" s="105"/>
      <c r="ADX12" s="105"/>
      <c r="ADY12" s="105"/>
      <c r="ADZ12" s="105"/>
      <c r="AEA12" s="105"/>
      <c r="AEB12" s="105"/>
      <c r="AEC12" s="105"/>
      <c r="AED12" s="105"/>
      <c r="AEE12" s="105"/>
      <c r="AEF12" s="105"/>
      <c r="AEG12" s="105"/>
      <c r="AEH12" s="105"/>
      <c r="AEI12" s="105"/>
      <c r="AEJ12" s="105"/>
      <c r="AEK12" s="105"/>
      <c r="AEL12" s="105"/>
      <c r="AEM12" s="105"/>
      <c r="AEN12" s="105"/>
      <c r="AEO12" s="105"/>
      <c r="AEP12" s="105"/>
      <c r="AEQ12" s="105"/>
      <c r="AER12" s="105"/>
      <c r="AES12" s="105"/>
      <c r="AET12" s="105"/>
      <c r="AEU12" s="105"/>
      <c r="AEV12" s="105"/>
      <c r="AEW12" s="105"/>
      <c r="AEX12" s="105"/>
      <c r="AEY12" s="105"/>
      <c r="AEZ12" s="105"/>
      <c r="AFA12" s="105"/>
      <c r="AFB12" s="105"/>
      <c r="AFC12" s="105"/>
      <c r="AFD12" s="105"/>
      <c r="AFE12" s="105"/>
      <c r="AFF12" s="105"/>
      <c r="AFG12" s="105"/>
      <c r="AFH12" s="105"/>
      <c r="AFI12" s="105"/>
      <c r="AFJ12" s="105"/>
      <c r="AFK12" s="105"/>
      <c r="AFL12" s="105"/>
      <c r="AFM12" s="105"/>
      <c r="AFN12" s="105"/>
      <c r="AFO12" s="105"/>
      <c r="AFP12" s="105"/>
      <c r="AFQ12" s="105"/>
      <c r="AFR12" s="105"/>
      <c r="AFS12" s="105"/>
      <c r="AFT12" s="105"/>
      <c r="AFU12" s="105"/>
      <c r="AFV12" s="105"/>
      <c r="AFW12" s="105"/>
      <c r="AFX12" s="105"/>
      <c r="AFY12" s="105"/>
      <c r="AFZ12" s="105"/>
      <c r="AGA12" s="105"/>
      <c r="AGB12" s="105"/>
      <c r="AGC12" s="105"/>
      <c r="AGD12" s="105"/>
      <c r="AGE12" s="105"/>
      <c r="AGF12" s="105"/>
      <c r="AGG12" s="105"/>
      <c r="AGH12" s="105"/>
      <c r="AGI12" s="105"/>
      <c r="AGJ12" s="105"/>
      <c r="AGK12" s="105"/>
      <c r="AGL12" s="105"/>
      <c r="AGM12" s="105"/>
      <c r="AGN12" s="105"/>
      <c r="AGO12" s="105"/>
      <c r="AGP12" s="105"/>
      <c r="AGQ12" s="105"/>
      <c r="AGR12" s="105"/>
      <c r="AGS12" s="105"/>
      <c r="AGT12" s="105"/>
      <c r="AGU12" s="105"/>
      <c r="AGV12" s="105"/>
      <c r="AGW12" s="105"/>
      <c r="AGX12" s="105"/>
      <c r="AGY12" s="105"/>
      <c r="AGZ12" s="105"/>
      <c r="AHA12" s="105"/>
      <c r="AHB12" s="105"/>
      <c r="AHC12" s="105"/>
      <c r="AHD12" s="105"/>
      <c r="AHE12" s="105"/>
      <c r="AHF12" s="105"/>
      <c r="AHG12" s="105"/>
      <c r="AHH12" s="105"/>
      <c r="AHI12" s="105"/>
      <c r="AHJ12" s="105"/>
      <c r="AHK12" s="105"/>
      <c r="AHL12" s="105"/>
      <c r="AHM12" s="105"/>
      <c r="AHN12" s="105"/>
      <c r="AHO12" s="105"/>
      <c r="AHP12" s="105"/>
      <c r="AHQ12" s="105"/>
      <c r="AHR12" s="105"/>
      <c r="AHS12" s="105"/>
      <c r="AHT12" s="105"/>
      <c r="AHU12" s="105"/>
      <c r="AHV12" s="105"/>
      <c r="AHW12" s="105"/>
      <c r="AHX12" s="105"/>
      <c r="AHY12" s="105"/>
      <c r="AHZ12" s="105"/>
      <c r="AIA12" s="105"/>
      <c r="AIB12" s="105"/>
      <c r="AIC12" s="105"/>
      <c r="AID12" s="105"/>
      <c r="AIE12" s="105"/>
      <c r="AIF12" s="105"/>
      <c r="AIG12" s="105"/>
      <c r="AIH12" s="105"/>
      <c r="AII12" s="105"/>
      <c r="AIJ12" s="105"/>
      <c r="AIK12" s="105"/>
      <c r="AIL12" s="105"/>
      <c r="AIM12" s="105"/>
      <c r="AIN12" s="105"/>
      <c r="AIO12" s="105"/>
      <c r="AIP12" s="105"/>
      <c r="AIQ12" s="105"/>
      <c r="AIR12" s="105"/>
      <c r="AIS12" s="105"/>
      <c r="AIT12" s="105"/>
      <c r="AIU12" s="105"/>
      <c r="AIV12" s="105"/>
      <c r="AIW12" s="105"/>
      <c r="AIX12" s="105"/>
      <c r="AIY12" s="105"/>
      <c r="AIZ12" s="105"/>
      <c r="AJA12" s="105"/>
      <c r="AJB12" s="105"/>
      <c r="AJC12" s="105"/>
      <c r="AJD12" s="105"/>
      <c r="AJE12" s="105"/>
      <c r="AJF12" s="105"/>
      <c r="AJG12" s="105"/>
      <c r="AJH12" s="105"/>
      <c r="AJI12" s="105"/>
      <c r="AJJ12" s="105"/>
      <c r="AJK12" s="105"/>
      <c r="AJL12" s="105"/>
      <c r="AJM12" s="105"/>
      <c r="AJN12" s="105"/>
      <c r="AJO12" s="105"/>
      <c r="AJP12" s="105"/>
      <c r="AJQ12" s="105"/>
      <c r="AJR12" s="105"/>
      <c r="AJS12" s="105"/>
      <c r="AJT12" s="105"/>
      <c r="AJU12" s="105"/>
      <c r="AJV12" s="105"/>
      <c r="AJW12" s="105"/>
      <c r="AJX12" s="105"/>
      <c r="AJY12" s="105"/>
      <c r="AJZ12" s="105"/>
      <c r="AKA12" s="105"/>
      <c r="AKB12" s="105"/>
      <c r="AKC12" s="105"/>
      <c r="AKD12" s="105"/>
      <c r="AKE12" s="105"/>
      <c r="AKF12" s="105"/>
      <c r="AKG12" s="105"/>
      <c r="AKH12" s="105"/>
      <c r="AKI12" s="105"/>
      <c r="AKJ12" s="105"/>
      <c r="AKK12" s="105"/>
      <c r="AKL12" s="105"/>
      <c r="AKM12" s="105"/>
      <c r="AKN12" s="105"/>
      <c r="AKO12" s="105"/>
      <c r="AKP12" s="105"/>
      <c r="AKQ12" s="105"/>
      <c r="AKR12" s="105"/>
      <c r="AKS12" s="105"/>
      <c r="AKT12" s="105"/>
      <c r="AKU12" s="105"/>
      <c r="AKV12" s="105"/>
      <c r="AKW12" s="105"/>
      <c r="AKX12" s="105"/>
      <c r="AKY12" s="105"/>
      <c r="AKZ12" s="105"/>
      <c r="ALA12" s="105"/>
      <c r="ALB12" s="105"/>
      <c r="ALC12" s="105"/>
      <c r="ALD12" s="105"/>
      <c r="ALE12" s="105"/>
      <c r="ALF12" s="105"/>
      <c r="ALG12" s="105"/>
      <c r="ALH12" s="105"/>
      <c r="ALI12" s="105"/>
      <c r="ALJ12" s="105"/>
      <c r="ALK12" s="105"/>
      <c r="ALL12" s="105"/>
      <c r="ALM12" s="105"/>
      <c r="ALN12" s="105"/>
      <c r="ALO12" s="105"/>
      <c r="ALP12" s="105"/>
      <c r="ALQ12" s="105"/>
      <c r="ALR12" s="105"/>
      <c r="ALS12" s="105"/>
      <c r="ALT12" s="105"/>
      <c r="ALU12" s="105"/>
      <c r="ALV12" s="105"/>
      <c r="ALW12" s="105"/>
      <c r="ALX12" s="105"/>
      <c r="ALY12" s="105"/>
      <c r="ALZ12" s="105"/>
      <c r="AMA12" s="105"/>
      <c r="AMB12" s="105"/>
      <c r="AMC12" s="105"/>
      <c r="AMD12" s="105"/>
      <c r="AME12" s="105"/>
      <c r="AMF12" s="105"/>
      <c r="AMG12" s="105"/>
      <c r="AMH12" s="105"/>
      <c r="AMI12" s="105"/>
      <c r="AMJ12" s="105"/>
      <c r="AMK12" s="105"/>
      <c r="AML12" s="105"/>
      <c r="AMM12" s="105"/>
      <c r="AMN12" s="105"/>
      <c r="AMO12" s="105"/>
      <c r="AMP12" s="105"/>
      <c r="AMQ12" s="105"/>
      <c r="AMR12" s="105"/>
      <c r="AMS12" s="105"/>
      <c r="AMT12" s="105"/>
      <c r="AMU12" s="105"/>
      <c r="AMV12" s="105"/>
      <c r="AMW12" s="105"/>
      <c r="AMX12" s="105"/>
      <c r="AMY12" s="105"/>
      <c r="AMZ12" s="105"/>
      <c r="ANA12" s="105"/>
      <c r="ANB12" s="105"/>
      <c r="ANC12" s="105"/>
      <c r="AND12" s="105"/>
      <c r="ANE12" s="105"/>
      <c r="ANF12" s="105"/>
      <c r="ANG12" s="105"/>
      <c r="ANH12" s="105"/>
      <c r="ANI12" s="105"/>
      <c r="ANJ12" s="105"/>
      <c r="ANK12" s="105"/>
      <c r="ANL12" s="105"/>
      <c r="ANM12" s="105"/>
      <c r="ANN12" s="105"/>
      <c r="ANO12" s="105"/>
      <c r="ANP12" s="105"/>
      <c r="ANQ12" s="105"/>
      <c r="ANR12" s="105"/>
      <c r="ANS12" s="105"/>
      <c r="ANT12" s="105"/>
      <c r="ANU12" s="105"/>
      <c r="ANV12" s="105"/>
      <c r="ANW12" s="105"/>
      <c r="ANX12" s="105"/>
      <c r="ANY12" s="105"/>
      <c r="ANZ12" s="105"/>
      <c r="AOA12" s="105"/>
      <c r="AOB12" s="105"/>
      <c r="AOC12" s="105"/>
      <c r="AOD12" s="105"/>
      <c r="AOE12" s="105"/>
      <c r="AOF12" s="105"/>
      <c r="AOG12" s="105"/>
      <c r="AOH12" s="105"/>
      <c r="AOI12" s="105"/>
      <c r="AOJ12" s="105"/>
      <c r="AOK12" s="105"/>
      <c r="AOL12" s="105"/>
      <c r="AOM12" s="105"/>
      <c r="AON12" s="105"/>
      <c r="AOO12" s="105"/>
      <c r="AOP12" s="105"/>
      <c r="AOQ12" s="105"/>
      <c r="AOR12" s="105"/>
      <c r="AOS12" s="105"/>
      <c r="AOT12" s="105"/>
      <c r="AOU12" s="105"/>
      <c r="AOV12" s="105"/>
      <c r="AOW12" s="105"/>
      <c r="AOX12" s="105"/>
      <c r="AOY12" s="105"/>
      <c r="AOZ12" s="105"/>
      <c r="APA12" s="105"/>
      <c r="APB12" s="105"/>
      <c r="APC12" s="105"/>
      <c r="APD12" s="105"/>
      <c r="APE12" s="105"/>
      <c r="APF12" s="105"/>
      <c r="APG12" s="105"/>
      <c r="APH12" s="105"/>
      <c r="API12" s="105"/>
      <c r="APJ12" s="105"/>
      <c r="APK12" s="105"/>
      <c r="APL12" s="105"/>
      <c r="APM12" s="105"/>
      <c r="APN12" s="105"/>
      <c r="APO12" s="105"/>
      <c r="APP12" s="105"/>
      <c r="APQ12" s="105"/>
      <c r="APR12" s="105"/>
      <c r="APS12" s="105"/>
      <c r="APT12" s="105"/>
      <c r="APU12" s="105"/>
      <c r="APV12" s="105"/>
      <c r="APW12" s="105"/>
      <c r="APX12" s="105"/>
      <c r="APY12" s="105"/>
      <c r="APZ12" s="105"/>
      <c r="AQA12" s="105"/>
      <c r="AQB12" s="105"/>
      <c r="AQC12" s="105"/>
      <c r="AQD12" s="105"/>
      <c r="AQE12" s="105"/>
      <c r="AQF12" s="105"/>
      <c r="AQG12" s="105"/>
      <c r="AQH12" s="105"/>
      <c r="AQI12" s="105"/>
      <c r="AQJ12" s="105"/>
      <c r="AQK12" s="105"/>
      <c r="AQL12" s="105"/>
      <c r="AQM12" s="105"/>
      <c r="AQN12" s="105"/>
      <c r="AQO12" s="105"/>
      <c r="AQP12" s="105"/>
      <c r="AQQ12" s="105"/>
      <c r="AQR12" s="105"/>
      <c r="AQS12" s="105"/>
      <c r="AQT12" s="105"/>
      <c r="AQU12" s="105"/>
      <c r="AQV12" s="105"/>
      <c r="AQW12" s="105"/>
      <c r="AQX12" s="105"/>
      <c r="AQY12" s="105"/>
      <c r="AQZ12" s="105"/>
      <c r="ARA12" s="105"/>
      <c r="ARB12" s="105"/>
      <c r="ARC12" s="105"/>
      <c r="ARD12" s="105"/>
      <c r="ARE12" s="105"/>
      <c r="ARF12" s="105"/>
      <c r="ARG12" s="105"/>
      <c r="ARH12" s="105"/>
      <c r="ARI12" s="105"/>
      <c r="ARJ12" s="105"/>
      <c r="ARK12" s="105"/>
      <c r="ARL12" s="105"/>
      <c r="ARM12" s="105"/>
      <c r="ARN12" s="105"/>
      <c r="ARO12" s="105"/>
      <c r="ARP12" s="105"/>
      <c r="ARQ12" s="105"/>
      <c r="ARR12" s="105"/>
      <c r="ARS12" s="105"/>
      <c r="ART12" s="105"/>
      <c r="ARU12" s="105"/>
      <c r="ARV12" s="105"/>
      <c r="ARW12" s="105"/>
      <c r="ARX12" s="105"/>
      <c r="ARY12" s="105"/>
      <c r="ARZ12" s="105"/>
      <c r="ASA12" s="105"/>
      <c r="ASB12" s="105"/>
      <c r="ASC12" s="105"/>
      <c r="ASD12" s="105"/>
      <c r="ASE12" s="105"/>
      <c r="ASF12" s="105"/>
      <c r="ASG12" s="105"/>
      <c r="ASH12" s="105"/>
      <c r="ASI12" s="105"/>
      <c r="ASJ12" s="105"/>
      <c r="ASK12" s="105"/>
      <c r="ASL12" s="105"/>
      <c r="ASM12" s="105"/>
      <c r="ASN12" s="105"/>
      <c r="ASO12" s="105"/>
      <c r="ASP12" s="105"/>
      <c r="ASQ12" s="105"/>
      <c r="ASR12" s="105"/>
      <c r="ASS12" s="105"/>
      <c r="AST12" s="105"/>
      <c r="ASU12" s="105"/>
      <c r="ASV12" s="105"/>
      <c r="ASW12" s="105"/>
      <c r="ASX12" s="105"/>
      <c r="ASY12" s="105"/>
      <c r="ASZ12" s="105"/>
      <c r="ATA12" s="105"/>
      <c r="ATB12" s="105"/>
      <c r="ATC12" s="105"/>
      <c r="ATD12" s="105"/>
      <c r="ATE12" s="105"/>
      <c r="ATF12" s="105"/>
      <c r="ATG12" s="105"/>
      <c r="ATH12" s="105"/>
      <c r="ATI12" s="105"/>
      <c r="ATJ12" s="105"/>
      <c r="ATK12" s="105"/>
      <c r="ATL12" s="105"/>
      <c r="ATM12" s="105"/>
      <c r="ATN12" s="105"/>
      <c r="ATO12" s="105"/>
      <c r="ATP12" s="105"/>
      <c r="ATQ12" s="105"/>
      <c r="ATR12" s="105"/>
      <c r="ATS12" s="105"/>
      <c r="ATT12" s="105"/>
      <c r="ATU12" s="105"/>
      <c r="ATV12" s="105"/>
      <c r="ATW12" s="105"/>
      <c r="ATX12" s="105"/>
      <c r="ATY12" s="105"/>
      <c r="ATZ12" s="105"/>
      <c r="AUA12" s="105"/>
      <c r="AUB12" s="105"/>
      <c r="AUC12" s="105"/>
      <c r="AUD12" s="105"/>
      <c r="AUE12" s="105"/>
      <c r="AUF12" s="105"/>
      <c r="AUG12" s="105"/>
      <c r="AUH12" s="105"/>
      <c r="AUI12" s="105"/>
      <c r="AUJ12" s="105"/>
      <c r="AUK12" s="105"/>
      <c r="AUL12" s="105"/>
      <c r="AUM12" s="105"/>
      <c r="AUN12" s="105"/>
      <c r="AUO12" s="105"/>
      <c r="AUP12" s="105"/>
      <c r="AUQ12" s="105"/>
      <c r="AUR12" s="105"/>
      <c r="AUS12" s="105"/>
      <c r="AUT12" s="105"/>
      <c r="AUU12" s="105"/>
      <c r="AUV12" s="105"/>
      <c r="AUW12" s="105"/>
      <c r="AUX12" s="105"/>
      <c r="AUY12" s="105"/>
      <c r="AUZ12" s="105"/>
      <c r="AVA12" s="105"/>
      <c r="AVB12" s="105"/>
      <c r="AVC12" s="105"/>
      <c r="AVD12" s="105"/>
      <c r="AVE12" s="105"/>
      <c r="AVF12" s="105"/>
      <c r="AVG12" s="105"/>
      <c r="AVH12" s="105"/>
      <c r="AVI12" s="105"/>
      <c r="AVJ12" s="105"/>
      <c r="AVK12" s="105"/>
      <c r="AVL12" s="105"/>
      <c r="AVM12" s="105"/>
      <c r="AVN12" s="105"/>
      <c r="AVO12" s="105"/>
      <c r="AVP12" s="105"/>
      <c r="AVQ12" s="105"/>
      <c r="AVR12" s="105"/>
      <c r="AVS12" s="105"/>
      <c r="AVT12" s="105"/>
      <c r="AVU12" s="105"/>
      <c r="AVV12" s="105"/>
      <c r="AVW12" s="105"/>
      <c r="AVX12" s="105"/>
      <c r="AVY12" s="105"/>
      <c r="AVZ12" s="105"/>
      <c r="AWA12" s="105"/>
      <c r="AWB12" s="105"/>
      <c r="AWC12" s="105"/>
      <c r="AWD12" s="105"/>
      <c r="AWE12" s="105"/>
      <c r="AWF12" s="105"/>
      <c r="AWG12" s="105"/>
      <c r="AWH12" s="105"/>
      <c r="AWI12" s="105"/>
      <c r="AWJ12" s="105"/>
      <c r="AWK12" s="105"/>
      <c r="AWL12" s="105"/>
      <c r="AWM12" s="105"/>
      <c r="AWN12" s="105"/>
      <c r="AWO12" s="105"/>
      <c r="AWP12" s="105"/>
      <c r="AWQ12" s="105"/>
      <c r="AWR12" s="105"/>
      <c r="AWS12" s="105"/>
      <c r="AWT12" s="105"/>
      <c r="AWU12" s="105"/>
      <c r="AWV12" s="105"/>
      <c r="AWW12" s="105"/>
      <c r="AWX12" s="105"/>
      <c r="AWY12" s="105"/>
      <c r="AWZ12" s="105"/>
      <c r="AXA12" s="105"/>
      <c r="AXB12" s="105"/>
      <c r="AXC12" s="105"/>
      <c r="AXD12" s="105"/>
      <c r="AXE12" s="105"/>
      <c r="AXF12" s="105"/>
      <c r="AXG12" s="105"/>
      <c r="AXH12" s="105"/>
      <c r="AXI12" s="105"/>
      <c r="AXJ12" s="105"/>
      <c r="AXK12" s="105"/>
      <c r="AXL12" s="105"/>
      <c r="AXM12" s="105"/>
      <c r="AXN12" s="105"/>
      <c r="AXO12" s="105"/>
      <c r="AXP12" s="105"/>
      <c r="AXQ12" s="105"/>
      <c r="AXR12" s="105"/>
      <c r="AXS12" s="105"/>
      <c r="AXT12" s="105"/>
      <c r="AXU12" s="105"/>
      <c r="AXV12" s="105"/>
      <c r="AXW12" s="105"/>
      <c r="AXX12" s="105"/>
      <c r="AXY12" s="105"/>
      <c r="AXZ12" s="105"/>
      <c r="AYA12" s="105"/>
      <c r="AYB12" s="105"/>
      <c r="AYC12" s="105"/>
      <c r="AYD12" s="105"/>
      <c r="AYE12" s="105"/>
      <c r="AYF12" s="105"/>
      <c r="AYG12" s="105"/>
      <c r="AYH12" s="105"/>
      <c r="AYI12" s="105"/>
      <c r="AYJ12" s="105"/>
      <c r="AYK12" s="105"/>
      <c r="AYL12" s="105"/>
      <c r="AYM12" s="105"/>
      <c r="AYN12" s="105"/>
      <c r="AYO12" s="105"/>
      <c r="AYP12" s="105"/>
      <c r="AYQ12" s="105"/>
      <c r="AYR12" s="105"/>
      <c r="AYS12" s="105"/>
      <c r="AYT12" s="105"/>
      <c r="AYU12" s="105"/>
      <c r="AYV12" s="105"/>
      <c r="AYW12" s="105"/>
      <c r="AYX12" s="105"/>
      <c r="AYY12" s="105"/>
      <c r="AYZ12" s="105"/>
      <c r="AZA12" s="105"/>
      <c r="AZB12" s="105"/>
      <c r="AZC12" s="105"/>
      <c r="AZD12" s="105"/>
      <c r="AZE12" s="105"/>
      <c r="AZF12" s="105"/>
      <c r="AZG12" s="105"/>
      <c r="AZH12" s="105"/>
      <c r="AZI12" s="105"/>
      <c r="AZJ12" s="105"/>
      <c r="AZK12" s="105"/>
      <c r="AZL12" s="105"/>
      <c r="AZM12" s="105"/>
      <c r="AZN12" s="105"/>
      <c r="AZO12" s="105"/>
      <c r="AZP12" s="105"/>
      <c r="AZQ12" s="105"/>
      <c r="AZR12" s="105"/>
      <c r="AZS12" s="105"/>
      <c r="AZT12" s="105"/>
      <c r="AZU12" s="105"/>
      <c r="AZV12" s="105"/>
      <c r="AZW12" s="105"/>
      <c r="AZX12" s="105"/>
      <c r="AZY12" s="105"/>
      <c r="AZZ12" s="105"/>
      <c r="BAA12" s="105"/>
      <c r="BAB12" s="105"/>
      <c r="BAC12" s="105"/>
      <c r="BAD12" s="105"/>
      <c r="BAE12" s="105"/>
      <c r="BAF12" s="105"/>
      <c r="BAG12" s="105"/>
      <c r="BAH12" s="105"/>
      <c r="BAI12" s="105"/>
      <c r="BAJ12" s="105"/>
      <c r="BAK12" s="105"/>
      <c r="BAL12" s="105"/>
      <c r="BAM12" s="105"/>
      <c r="BAN12" s="105"/>
      <c r="BAO12" s="105"/>
      <c r="BAP12" s="105"/>
      <c r="BAQ12" s="105"/>
      <c r="BAR12" s="105"/>
      <c r="BAS12" s="105"/>
      <c r="BAT12" s="105"/>
      <c r="BAU12" s="105"/>
      <c r="BAV12" s="105"/>
      <c r="BAW12" s="105"/>
      <c r="BAX12" s="105"/>
      <c r="BAY12" s="105"/>
      <c r="BAZ12" s="105"/>
      <c r="BBA12" s="105"/>
      <c r="BBB12" s="105"/>
      <c r="BBC12" s="105"/>
      <c r="BBD12" s="105"/>
      <c r="BBE12" s="105"/>
      <c r="BBF12" s="105"/>
      <c r="BBG12" s="105"/>
      <c r="BBH12" s="105"/>
      <c r="BBI12" s="105"/>
      <c r="BBJ12" s="105"/>
      <c r="BBK12" s="105"/>
      <c r="BBL12" s="105"/>
      <c r="BBM12" s="105"/>
      <c r="BBN12" s="105"/>
      <c r="BBO12" s="105"/>
      <c r="BBP12" s="105"/>
      <c r="BBQ12" s="105"/>
      <c r="BBR12" s="105"/>
      <c r="BBS12" s="105"/>
      <c r="BBT12" s="105"/>
      <c r="BBU12" s="105"/>
      <c r="BBV12" s="105"/>
      <c r="BBW12" s="105"/>
      <c r="BBX12" s="105"/>
      <c r="BBY12" s="105"/>
      <c r="BBZ12" s="105"/>
      <c r="BCA12" s="105"/>
      <c r="BCB12" s="105"/>
      <c r="BCC12" s="105"/>
      <c r="BCD12" s="105"/>
      <c r="BCE12" s="105"/>
      <c r="BCF12" s="105"/>
      <c r="BCG12" s="105"/>
      <c r="BCH12" s="105"/>
      <c r="BCI12" s="105"/>
      <c r="BCJ12" s="105"/>
      <c r="BCK12" s="105"/>
      <c r="BCL12" s="105"/>
      <c r="BCM12" s="105"/>
      <c r="BCN12" s="105"/>
      <c r="BCO12" s="105"/>
      <c r="BCP12" s="105"/>
      <c r="BCQ12" s="105"/>
      <c r="BCR12" s="105"/>
      <c r="BCS12" s="105"/>
      <c r="BCT12" s="105"/>
      <c r="BCU12" s="105"/>
      <c r="BCV12" s="105"/>
      <c r="BCW12" s="105"/>
      <c r="BCX12" s="105"/>
      <c r="BCY12" s="105"/>
      <c r="BCZ12" s="105"/>
      <c r="BDA12" s="105"/>
      <c r="BDB12" s="105"/>
      <c r="BDC12" s="105"/>
      <c r="BDD12" s="105"/>
      <c r="BDE12" s="105"/>
      <c r="BDF12" s="105"/>
      <c r="BDG12" s="105"/>
      <c r="BDH12" s="105"/>
      <c r="BDI12" s="105"/>
      <c r="BDJ12" s="105"/>
      <c r="BDK12" s="105"/>
      <c r="BDL12" s="105"/>
      <c r="BDM12" s="105"/>
      <c r="BDN12" s="105"/>
      <c r="BDO12" s="105"/>
      <c r="BDP12" s="105"/>
      <c r="BDQ12" s="105"/>
      <c r="BDR12" s="105"/>
      <c r="BDS12" s="105"/>
      <c r="BDT12" s="105"/>
      <c r="BDU12" s="105"/>
      <c r="BDV12" s="105"/>
      <c r="BDW12" s="105"/>
      <c r="BDX12" s="105"/>
      <c r="BDY12" s="105"/>
      <c r="BDZ12" s="105"/>
      <c r="BEA12" s="105"/>
      <c r="BEB12" s="105"/>
      <c r="BEC12" s="105"/>
      <c r="BED12" s="105"/>
      <c r="BEE12" s="105"/>
      <c r="BEF12" s="105"/>
      <c r="BEG12" s="105"/>
      <c r="BEH12" s="105"/>
      <c r="BEI12" s="105"/>
      <c r="BEJ12" s="105"/>
      <c r="BEK12" s="105"/>
      <c r="BEL12" s="105"/>
      <c r="BEM12" s="105"/>
      <c r="BEN12" s="105"/>
      <c r="BEO12" s="105"/>
      <c r="BEP12" s="105"/>
      <c r="BEQ12" s="105"/>
      <c r="BER12" s="105"/>
      <c r="BES12" s="105"/>
      <c r="BET12" s="105"/>
      <c r="BEU12" s="105"/>
      <c r="BEV12" s="105"/>
      <c r="BEW12" s="105"/>
      <c r="BEX12" s="105"/>
      <c r="BEY12" s="105"/>
      <c r="BEZ12" s="105"/>
      <c r="BFA12" s="105"/>
      <c r="BFB12" s="105"/>
      <c r="BFC12" s="105"/>
      <c r="BFD12" s="105"/>
      <c r="BFE12" s="105"/>
      <c r="BFF12" s="105"/>
      <c r="BFG12" s="105"/>
      <c r="BFH12" s="105"/>
      <c r="BFI12" s="105"/>
      <c r="BFJ12" s="105"/>
      <c r="BFK12" s="105"/>
      <c r="BFL12" s="105"/>
      <c r="BFM12" s="105"/>
      <c r="BFN12" s="105"/>
      <c r="BFO12" s="105"/>
      <c r="BFP12" s="105"/>
      <c r="BFQ12" s="105"/>
      <c r="BFR12" s="105"/>
      <c r="BFS12" s="105"/>
      <c r="BFT12" s="105"/>
      <c r="BFU12" s="105"/>
      <c r="BFV12" s="105"/>
      <c r="BFW12" s="105"/>
      <c r="BFX12" s="105"/>
      <c r="BFY12" s="105"/>
      <c r="BFZ12" s="105"/>
      <c r="BGA12" s="105"/>
      <c r="BGB12" s="105"/>
      <c r="BGC12" s="105"/>
      <c r="BGD12" s="105"/>
      <c r="BGE12" s="105"/>
      <c r="BGF12" s="105"/>
      <c r="BGG12" s="105"/>
      <c r="BGH12" s="105"/>
      <c r="BGI12" s="105"/>
      <c r="BGJ12" s="105"/>
      <c r="BGK12" s="105"/>
      <c r="BGL12" s="105"/>
      <c r="BGM12" s="105"/>
      <c r="BGN12" s="105"/>
      <c r="BGO12" s="105"/>
      <c r="BGP12" s="105"/>
      <c r="BGQ12" s="105"/>
      <c r="BGR12" s="105"/>
      <c r="BGS12" s="105"/>
      <c r="BGT12" s="105"/>
      <c r="BGU12" s="105"/>
      <c r="BGV12" s="105"/>
      <c r="BGW12" s="105"/>
      <c r="BGX12" s="105"/>
      <c r="BGY12" s="105"/>
      <c r="BGZ12" s="105"/>
      <c r="BHA12" s="105"/>
      <c r="BHB12" s="105"/>
      <c r="BHC12" s="105"/>
      <c r="BHD12" s="105"/>
      <c r="BHE12" s="105"/>
      <c r="BHF12" s="105"/>
      <c r="BHG12" s="105"/>
      <c r="BHH12" s="105"/>
      <c r="BHI12" s="105"/>
      <c r="BHJ12" s="105"/>
      <c r="BHK12" s="105"/>
      <c r="BHL12" s="105"/>
      <c r="BHM12" s="105"/>
      <c r="BHN12" s="105"/>
      <c r="BHO12" s="105"/>
      <c r="BHP12" s="105"/>
      <c r="BHQ12" s="105"/>
      <c r="BHR12" s="105"/>
      <c r="BHS12" s="105"/>
      <c r="BHT12" s="105"/>
      <c r="BHU12" s="105"/>
      <c r="BHV12" s="105"/>
      <c r="BHW12" s="105"/>
      <c r="BHX12" s="105"/>
      <c r="BHY12" s="105"/>
      <c r="BHZ12" s="105"/>
      <c r="BIA12" s="105"/>
      <c r="BIB12" s="105"/>
      <c r="BIC12" s="105"/>
      <c r="BID12" s="105"/>
      <c r="BIE12" s="105"/>
      <c r="BIF12" s="105"/>
      <c r="BIG12" s="105"/>
      <c r="BIH12" s="105"/>
      <c r="BII12" s="105"/>
      <c r="BIJ12" s="105"/>
      <c r="BIK12" s="105"/>
      <c r="BIL12" s="105"/>
      <c r="BIM12" s="105"/>
      <c r="BIN12" s="105"/>
      <c r="BIO12" s="105"/>
      <c r="BIP12" s="105"/>
      <c r="BIQ12" s="105"/>
      <c r="BIR12" s="105"/>
      <c r="BIS12" s="105"/>
      <c r="BIT12" s="105"/>
      <c r="BIU12" s="105"/>
      <c r="BIV12" s="105"/>
      <c r="BIW12" s="105"/>
      <c r="BIX12" s="105"/>
      <c r="BIY12" s="105"/>
      <c r="BIZ12" s="105"/>
      <c r="BJA12" s="105"/>
      <c r="BJB12" s="105"/>
      <c r="BJC12" s="105"/>
      <c r="BJD12" s="105"/>
      <c r="BJE12" s="105"/>
      <c r="BJF12" s="105"/>
      <c r="BJG12" s="105"/>
      <c r="BJH12" s="105"/>
      <c r="BJI12" s="105"/>
      <c r="BJJ12" s="105"/>
      <c r="BJK12" s="105"/>
      <c r="BJL12" s="105"/>
      <c r="BJM12" s="105"/>
      <c r="BJN12" s="105"/>
      <c r="BJO12" s="105"/>
      <c r="BJP12" s="105"/>
      <c r="BJQ12" s="105"/>
      <c r="BJR12" s="105"/>
      <c r="BJS12" s="105"/>
      <c r="BJT12" s="105"/>
      <c r="BJU12" s="105"/>
      <c r="BJV12" s="105"/>
      <c r="BJW12" s="105"/>
      <c r="BJX12" s="105"/>
      <c r="BJY12" s="105"/>
      <c r="BJZ12" s="105"/>
      <c r="BKA12" s="105"/>
      <c r="BKB12" s="105"/>
      <c r="BKC12" s="105"/>
      <c r="BKD12" s="105"/>
      <c r="BKE12" s="105"/>
      <c r="BKF12" s="105"/>
      <c r="BKG12" s="105"/>
      <c r="BKH12" s="105"/>
      <c r="BKI12" s="105"/>
      <c r="BKJ12" s="105"/>
      <c r="BKK12" s="105"/>
      <c r="BKL12" s="105"/>
      <c r="BKM12" s="105"/>
      <c r="BKN12" s="105"/>
      <c r="BKO12" s="105"/>
      <c r="BKP12" s="105"/>
      <c r="BKQ12" s="105"/>
      <c r="BKR12" s="105"/>
      <c r="BKS12" s="105"/>
      <c r="BKT12" s="105"/>
      <c r="BKU12" s="105"/>
      <c r="BKV12" s="105"/>
      <c r="BKW12" s="105"/>
      <c r="BKX12" s="105"/>
      <c r="BKY12" s="105"/>
      <c r="BKZ12" s="105"/>
      <c r="BLA12" s="105"/>
      <c r="BLB12" s="105"/>
      <c r="BLC12" s="105"/>
      <c r="BLD12" s="105"/>
      <c r="BLE12" s="105"/>
      <c r="BLF12" s="105"/>
      <c r="BLG12" s="105"/>
      <c r="BLH12" s="105"/>
      <c r="BLI12" s="105"/>
      <c r="BLJ12" s="105"/>
      <c r="BLK12" s="105"/>
      <c r="BLL12" s="105"/>
      <c r="BLM12" s="105"/>
      <c r="BLN12" s="105"/>
      <c r="BLO12" s="105"/>
      <c r="BLP12" s="105"/>
      <c r="BLQ12" s="105"/>
      <c r="BLR12" s="105"/>
      <c r="BLS12" s="105"/>
      <c r="BLT12" s="105"/>
      <c r="BLU12" s="105"/>
      <c r="BLV12" s="105"/>
      <c r="BLW12" s="105"/>
      <c r="BLX12" s="105"/>
      <c r="BLY12" s="105"/>
      <c r="BLZ12" s="105"/>
      <c r="BMA12" s="105"/>
      <c r="BMB12" s="105"/>
      <c r="BMC12" s="105"/>
      <c r="BMD12" s="105"/>
      <c r="BME12" s="105"/>
      <c r="BMF12" s="105"/>
      <c r="BMG12" s="105"/>
      <c r="BMH12" s="105"/>
      <c r="BMI12" s="105"/>
      <c r="BMJ12" s="105"/>
      <c r="BMK12" s="105"/>
      <c r="BML12" s="105"/>
      <c r="BMM12" s="105"/>
      <c r="BMN12" s="105"/>
      <c r="BMO12" s="105"/>
      <c r="BMP12" s="105"/>
      <c r="BMQ12" s="105"/>
      <c r="BMR12" s="105"/>
      <c r="BMS12" s="105"/>
      <c r="BMT12" s="105"/>
      <c r="BMU12" s="105"/>
      <c r="BMV12" s="105"/>
      <c r="BMW12" s="105"/>
      <c r="BMX12" s="105"/>
      <c r="BMY12" s="105"/>
      <c r="BMZ12" s="105"/>
      <c r="BNA12" s="105"/>
      <c r="BNB12" s="105"/>
      <c r="BNC12" s="105"/>
      <c r="BND12" s="105"/>
      <c r="BNE12" s="105"/>
      <c r="BNF12" s="105"/>
      <c r="BNG12" s="105"/>
      <c r="BNH12" s="105"/>
      <c r="BNI12" s="105"/>
      <c r="BNJ12" s="105"/>
      <c r="BNK12" s="105"/>
      <c r="BNL12" s="105"/>
      <c r="BNM12" s="105"/>
      <c r="BNN12" s="105"/>
      <c r="BNO12" s="105"/>
      <c r="BNP12" s="105"/>
      <c r="BNQ12" s="105"/>
      <c r="BNR12" s="105"/>
      <c r="BNS12" s="105"/>
      <c r="BNT12" s="105"/>
      <c r="BNU12" s="105"/>
      <c r="BNV12" s="105"/>
      <c r="BNW12" s="105"/>
      <c r="BNX12" s="105"/>
      <c r="BNY12" s="105"/>
      <c r="BNZ12" s="105"/>
      <c r="BOA12" s="105"/>
      <c r="BOB12" s="105"/>
      <c r="BOC12" s="105"/>
      <c r="BOD12" s="105"/>
      <c r="BOE12" s="105"/>
      <c r="BOF12" s="105"/>
      <c r="BOG12" s="105"/>
      <c r="BOH12" s="105"/>
      <c r="BOI12" s="105"/>
      <c r="BOJ12" s="105"/>
      <c r="BOK12" s="105"/>
      <c r="BOL12" s="105"/>
      <c r="BOM12" s="105"/>
      <c r="BON12" s="105"/>
      <c r="BOO12" s="105"/>
      <c r="BOP12" s="105"/>
      <c r="BOQ12" s="105"/>
      <c r="BOR12" s="105"/>
      <c r="BOS12" s="105"/>
      <c r="BOT12" s="105"/>
      <c r="BOU12" s="105"/>
      <c r="BOV12" s="105"/>
      <c r="BOW12" s="105"/>
      <c r="BOX12" s="105"/>
      <c r="BOY12" s="105"/>
      <c r="BOZ12" s="105"/>
      <c r="BPA12" s="105"/>
      <c r="BPB12" s="105"/>
      <c r="BPC12" s="105"/>
      <c r="BPD12" s="105"/>
      <c r="BPE12" s="105"/>
      <c r="BPF12" s="105"/>
      <c r="BPG12" s="105"/>
      <c r="BPH12" s="105"/>
      <c r="BPI12" s="105"/>
      <c r="BPJ12" s="105"/>
      <c r="BPK12" s="105"/>
      <c r="BPL12" s="105"/>
      <c r="BPM12" s="105"/>
      <c r="BPN12" s="105"/>
      <c r="BPO12" s="105"/>
      <c r="BPP12" s="105"/>
      <c r="BPQ12" s="105"/>
      <c r="BPR12" s="105"/>
      <c r="BPS12" s="105"/>
      <c r="BPT12" s="105"/>
      <c r="BPU12" s="105"/>
      <c r="BPV12" s="105"/>
      <c r="BPW12" s="105"/>
      <c r="BPX12" s="105"/>
      <c r="BPY12" s="105"/>
      <c r="BPZ12" s="105"/>
      <c r="BQA12" s="105"/>
      <c r="BQB12" s="105"/>
      <c r="BQC12" s="105"/>
      <c r="BQD12" s="105"/>
      <c r="BQE12" s="105"/>
      <c r="BQF12" s="105"/>
      <c r="BQG12" s="105"/>
      <c r="BQH12" s="105"/>
      <c r="BQI12" s="105"/>
      <c r="BQJ12" s="105"/>
      <c r="BQK12" s="105"/>
      <c r="BQL12" s="105"/>
      <c r="BQM12" s="105"/>
      <c r="BQN12" s="105"/>
      <c r="BQO12" s="105"/>
      <c r="BQP12" s="105"/>
      <c r="BQQ12" s="105"/>
      <c r="BQR12" s="105"/>
      <c r="BQS12" s="105"/>
      <c r="BQT12" s="105"/>
      <c r="BQU12" s="105"/>
      <c r="BQV12" s="105"/>
      <c r="BQW12" s="105"/>
      <c r="BQX12" s="105"/>
      <c r="BQY12" s="105"/>
      <c r="BQZ12" s="105"/>
      <c r="BRA12" s="105"/>
      <c r="BRB12" s="105"/>
      <c r="BRC12" s="105"/>
      <c r="BRD12" s="105"/>
      <c r="BRE12" s="105"/>
      <c r="BRF12" s="105"/>
      <c r="BRG12" s="105"/>
      <c r="BRH12" s="105"/>
      <c r="BRI12" s="105"/>
      <c r="BRJ12" s="105"/>
      <c r="BRK12" s="105"/>
      <c r="BRL12" s="105"/>
      <c r="BRM12" s="105"/>
      <c r="BRN12" s="105"/>
      <c r="BRO12" s="105"/>
      <c r="BRP12" s="105"/>
      <c r="BRQ12" s="105"/>
      <c r="BRR12" s="105"/>
      <c r="BRS12" s="105"/>
      <c r="BRT12" s="105"/>
      <c r="BRU12" s="105"/>
      <c r="BRV12" s="105"/>
      <c r="BRW12" s="105"/>
      <c r="BRX12" s="105"/>
      <c r="BRY12" s="105"/>
      <c r="BRZ12" s="105"/>
      <c r="BSA12" s="105"/>
      <c r="BSB12" s="105"/>
      <c r="BSC12" s="105"/>
      <c r="BSD12" s="105"/>
      <c r="BSE12" s="105"/>
      <c r="BSF12" s="105"/>
      <c r="BSG12" s="105"/>
      <c r="BSH12" s="105"/>
      <c r="BSI12" s="105"/>
      <c r="BSJ12" s="105"/>
      <c r="BSK12" s="105"/>
      <c r="BSL12" s="105"/>
      <c r="BSM12" s="105"/>
      <c r="BSN12" s="105"/>
      <c r="BSO12" s="105"/>
      <c r="BSP12" s="105"/>
      <c r="BSQ12" s="105"/>
      <c r="BSR12" s="105"/>
      <c r="BSS12" s="105"/>
      <c r="BST12" s="105"/>
      <c r="BSU12" s="105"/>
      <c r="BSV12" s="105"/>
      <c r="BSW12" s="105"/>
      <c r="BSX12" s="105"/>
      <c r="BSY12" s="105"/>
      <c r="BSZ12" s="105"/>
      <c r="BTA12" s="105"/>
      <c r="BTB12" s="105"/>
      <c r="BTC12" s="105"/>
      <c r="BTD12" s="105"/>
      <c r="BTE12" s="105"/>
      <c r="BTF12" s="105"/>
      <c r="BTG12" s="105"/>
      <c r="BTH12" s="105"/>
      <c r="BTI12" s="105"/>
      <c r="BTJ12" s="105"/>
      <c r="BTK12" s="105"/>
      <c r="BTL12" s="105"/>
      <c r="BTM12" s="105"/>
      <c r="BTN12" s="105"/>
      <c r="BTO12" s="105"/>
      <c r="BTP12" s="105"/>
      <c r="BTQ12" s="105"/>
      <c r="BTR12" s="105"/>
      <c r="BTS12" s="105"/>
      <c r="BTT12" s="105"/>
      <c r="BTU12" s="105"/>
      <c r="BTV12" s="105"/>
      <c r="BTW12" s="105"/>
      <c r="BTX12" s="105"/>
      <c r="BTY12" s="105"/>
      <c r="BTZ12" s="105"/>
      <c r="BUA12" s="105"/>
      <c r="BUB12" s="105"/>
      <c r="BUC12" s="105"/>
      <c r="BUD12" s="105"/>
      <c r="BUE12" s="105"/>
      <c r="BUF12" s="105"/>
      <c r="BUG12" s="105"/>
      <c r="BUH12" s="105"/>
      <c r="BUI12" s="105"/>
      <c r="BUJ12" s="105"/>
      <c r="BUK12" s="105"/>
      <c r="BUL12" s="105"/>
      <c r="BUM12" s="105"/>
      <c r="BUN12" s="105"/>
      <c r="BUO12" s="105"/>
      <c r="BUP12" s="105"/>
      <c r="BUQ12" s="105"/>
      <c r="BUR12" s="105"/>
      <c r="BUS12" s="105"/>
      <c r="BUT12" s="105"/>
      <c r="BUU12" s="105"/>
      <c r="BUV12" s="105"/>
      <c r="BUW12" s="105"/>
      <c r="BUX12" s="105"/>
      <c r="BUY12" s="105"/>
      <c r="BUZ12" s="105"/>
      <c r="BVA12" s="105"/>
      <c r="BVB12" s="105"/>
      <c r="BVC12" s="105"/>
      <c r="BVD12" s="105"/>
      <c r="BVE12" s="105"/>
      <c r="BVF12" s="105"/>
      <c r="BVG12" s="105"/>
      <c r="BVH12" s="105"/>
      <c r="BVI12" s="105"/>
      <c r="BVJ12" s="105"/>
      <c r="BVK12" s="105"/>
      <c r="BVL12" s="105"/>
      <c r="BVM12" s="105"/>
      <c r="BVN12" s="105"/>
      <c r="BVO12" s="105"/>
      <c r="BVP12" s="105"/>
      <c r="BVQ12" s="105"/>
      <c r="BVR12" s="105"/>
      <c r="BVS12" s="105"/>
      <c r="BVT12" s="105"/>
      <c r="BVU12" s="105"/>
      <c r="BVV12" s="105"/>
      <c r="BVW12" s="105"/>
      <c r="BVX12" s="105"/>
      <c r="BVY12" s="105"/>
      <c r="BVZ12" s="105"/>
      <c r="BWA12" s="105"/>
      <c r="BWB12" s="105"/>
      <c r="BWC12" s="105"/>
      <c r="BWD12" s="105"/>
      <c r="BWE12" s="105"/>
      <c r="BWF12" s="105"/>
      <c r="BWG12" s="105"/>
      <c r="BWH12" s="105"/>
      <c r="BWI12" s="105"/>
      <c r="BWJ12" s="105"/>
      <c r="BWK12" s="105"/>
      <c r="BWL12" s="105"/>
      <c r="BWM12" s="105"/>
      <c r="BWN12" s="105"/>
      <c r="BWO12" s="105"/>
      <c r="BWP12" s="105"/>
      <c r="BWQ12" s="105"/>
      <c r="BWR12" s="105"/>
      <c r="BWS12" s="105"/>
      <c r="BWT12" s="105"/>
      <c r="BWU12" s="105"/>
      <c r="BWV12" s="105"/>
      <c r="BWW12" s="105"/>
      <c r="BWX12" s="105"/>
    </row>
    <row r="13" spans="1:1974" s="106" customFormat="1" ht="24.75" customHeight="1">
      <c r="A13" s="90"/>
      <c r="B13" s="217" t="s">
        <v>34</v>
      </c>
      <c r="C13" s="90"/>
      <c r="D13" s="150">
        <v>-10</v>
      </c>
      <c r="E13" s="168">
        <v>0</v>
      </c>
      <c r="F13" s="150">
        <v>-10</v>
      </c>
      <c r="G13" s="90"/>
      <c r="H13" s="207">
        <v>0</v>
      </c>
      <c r="I13" s="168">
        <v>0</v>
      </c>
      <c r="J13" s="207">
        <v>0</v>
      </c>
      <c r="K13" s="95"/>
      <c r="L13" s="107"/>
      <c r="M13" s="107"/>
      <c r="N13" s="107"/>
      <c r="O13" s="95"/>
      <c r="P13" s="107"/>
      <c r="Q13" s="107"/>
      <c r="R13" s="107"/>
      <c r="S13" s="95"/>
      <c r="T13" s="107"/>
      <c r="U13" s="107"/>
      <c r="V13" s="107"/>
      <c r="W13" s="90"/>
      <c r="X13" s="95"/>
      <c r="Y13" s="95"/>
      <c r="Z13" s="95"/>
      <c r="AA13" s="95"/>
      <c r="AB13" s="95"/>
      <c r="AC13" s="95"/>
      <c r="AD13" s="95"/>
      <c r="AE13" s="95"/>
      <c r="AF13" s="152"/>
      <c r="AG13" s="152"/>
      <c r="AH13" s="152"/>
      <c r="AI13" s="95"/>
      <c r="AJ13" s="152"/>
      <c r="AK13" s="152"/>
      <c r="AL13" s="152"/>
      <c r="AM13" s="95"/>
      <c r="AN13" s="152"/>
      <c r="AO13" s="152"/>
      <c r="AP13" s="152"/>
      <c r="AQ13" s="94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  <c r="IW13" s="105"/>
      <c r="IX13" s="105"/>
      <c r="IY13" s="105"/>
      <c r="IZ13" s="105"/>
      <c r="JA13" s="105"/>
      <c r="JB13" s="105"/>
      <c r="JC13" s="105"/>
      <c r="JD13" s="105"/>
      <c r="JE13" s="105"/>
      <c r="JF13" s="105"/>
      <c r="JG13" s="105"/>
      <c r="JH13" s="105"/>
      <c r="JI13" s="105"/>
      <c r="JJ13" s="105"/>
      <c r="JK13" s="105"/>
      <c r="JL13" s="105"/>
      <c r="JM13" s="105"/>
      <c r="JN13" s="105"/>
      <c r="JO13" s="105"/>
      <c r="JP13" s="105"/>
      <c r="JQ13" s="105"/>
      <c r="JR13" s="105"/>
      <c r="JS13" s="105"/>
      <c r="JT13" s="105"/>
      <c r="JU13" s="105"/>
      <c r="JV13" s="105"/>
      <c r="JW13" s="105"/>
      <c r="JX13" s="105"/>
      <c r="JY13" s="105"/>
      <c r="JZ13" s="105"/>
      <c r="KA13" s="105"/>
      <c r="KB13" s="105"/>
      <c r="KC13" s="105"/>
      <c r="KD13" s="105"/>
      <c r="KE13" s="105"/>
      <c r="KF13" s="105"/>
      <c r="KG13" s="105"/>
      <c r="KH13" s="105"/>
      <c r="KI13" s="105"/>
      <c r="KJ13" s="105"/>
      <c r="KK13" s="105"/>
      <c r="KL13" s="105"/>
      <c r="KM13" s="105"/>
      <c r="KN13" s="105"/>
      <c r="KO13" s="105"/>
      <c r="KP13" s="105"/>
      <c r="KQ13" s="105"/>
      <c r="KR13" s="105"/>
      <c r="KS13" s="105"/>
      <c r="KT13" s="105"/>
      <c r="KU13" s="105"/>
      <c r="KV13" s="105"/>
      <c r="KW13" s="105"/>
      <c r="KX13" s="105"/>
      <c r="KY13" s="105"/>
      <c r="KZ13" s="105"/>
      <c r="LA13" s="105"/>
      <c r="LB13" s="105"/>
      <c r="LC13" s="105"/>
      <c r="LD13" s="105"/>
      <c r="LE13" s="105"/>
      <c r="LF13" s="105"/>
      <c r="LG13" s="105"/>
      <c r="LH13" s="105"/>
      <c r="LI13" s="105"/>
      <c r="LJ13" s="105"/>
      <c r="LK13" s="105"/>
      <c r="LL13" s="105"/>
      <c r="LM13" s="105"/>
      <c r="LN13" s="105"/>
      <c r="LO13" s="105"/>
      <c r="LP13" s="105"/>
      <c r="LQ13" s="105"/>
      <c r="LR13" s="105"/>
      <c r="LS13" s="105"/>
      <c r="LT13" s="105"/>
      <c r="LU13" s="105"/>
      <c r="LV13" s="105"/>
      <c r="LW13" s="105"/>
      <c r="LX13" s="105"/>
      <c r="LY13" s="105"/>
      <c r="LZ13" s="105"/>
      <c r="MA13" s="105"/>
      <c r="MB13" s="105"/>
      <c r="MC13" s="105"/>
      <c r="MD13" s="105"/>
      <c r="ME13" s="105"/>
      <c r="MF13" s="105"/>
      <c r="MG13" s="105"/>
      <c r="MH13" s="105"/>
      <c r="MI13" s="105"/>
      <c r="MJ13" s="105"/>
      <c r="MK13" s="105"/>
      <c r="ML13" s="105"/>
      <c r="MM13" s="105"/>
      <c r="MN13" s="105"/>
      <c r="MO13" s="105"/>
      <c r="MP13" s="105"/>
      <c r="MQ13" s="105"/>
      <c r="MR13" s="105"/>
      <c r="MS13" s="105"/>
      <c r="MT13" s="105"/>
      <c r="MU13" s="105"/>
      <c r="MV13" s="105"/>
      <c r="MW13" s="105"/>
      <c r="MX13" s="105"/>
      <c r="MY13" s="105"/>
      <c r="MZ13" s="105"/>
      <c r="NA13" s="105"/>
      <c r="NB13" s="105"/>
      <c r="NC13" s="105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  <c r="NS13" s="105"/>
      <c r="NT13" s="105"/>
      <c r="NU13" s="105"/>
      <c r="NV13" s="105"/>
      <c r="NW13" s="105"/>
      <c r="NX13" s="105"/>
      <c r="NY13" s="105"/>
      <c r="NZ13" s="105"/>
      <c r="OA13" s="105"/>
      <c r="OB13" s="105"/>
      <c r="OC13" s="105"/>
      <c r="OD13" s="105"/>
      <c r="OE13" s="105"/>
      <c r="OF13" s="105"/>
      <c r="OG13" s="105"/>
      <c r="OH13" s="105"/>
      <c r="OI13" s="105"/>
      <c r="OJ13" s="105"/>
      <c r="OK13" s="105"/>
      <c r="OL13" s="105"/>
      <c r="OM13" s="105"/>
      <c r="ON13" s="105"/>
      <c r="OO13" s="105"/>
      <c r="OP13" s="105"/>
      <c r="OQ13" s="105"/>
      <c r="OR13" s="105"/>
      <c r="OS13" s="105"/>
      <c r="OT13" s="105"/>
      <c r="OU13" s="105"/>
      <c r="OV13" s="105"/>
      <c r="OW13" s="105"/>
      <c r="OX13" s="105"/>
      <c r="OY13" s="105"/>
      <c r="OZ13" s="105"/>
      <c r="PA13" s="105"/>
      <c r="PB13" s="105"/>
      <c r="PC13" s="105"/>
      <c r="PD13" s="105"/>
      <c r="PE13" s="105"/>
      <c r="PF13" s="105"/>
      <c r="PG13" s="105"/>
      <c r="PH13" s="105"/>
      <c r="PI13" s="105"/>
      <c r="PJ13" s="105"/>
      <c r="PK13" s="105"/>
      <c r="PL13" s="105"/>
      <c r="PM13" s="105"/>
      <c r="PN13" s="105"/>
      <c r="PO13" s="105"/>
      <c r="PP13" s="105"/>
      <c r="PQ13" s="105"/>
      <c r="PR13" s="105"/>
      <c r="PS13" s="105"/>
      <c r="PT13" s="105"/>
      <c r="PU13" s="105"/>
      <c r="PV13" s="105"/>
      <c r="PW13" s="105"/>
      <c r="PX13" s="105"/>
      <c r="PY13" s="105"/>
      <c r="PZ13" s="105"/>
      <c r="QA13" s="105"/>
      <c r="QB13" s="105"/>
      <c r="QC13" s="105"/>
      <c r="QD13" s="105"/>
      <c r="QE13" s="105"/>
      <c r="QF13" s="105"/>
      <c r="QG13" s="105"/>
      <c r="QH13" s="105"/>
      <c r="QI13" s="105"/>
      <c r="QJ13" s="105"/>
      <c r="QK13" s="105"/>
      <c r="QL13" s="105"/>
      <c r="QM13" s="105"/>
      <c r="QN13" s="105"/>
      <c r="QO13" s="105"/>
      <c r="QP13" s="105"/>
      <c r="QQ13" s="105"/>
      <c r="QR13" s="105"/>
      <c r="QS13" s="105"/>
      <c r="QT13" s="105"/>
      <c r="QU13" s="105"/>
      <c r="QV13" s="105"/>
      <c r="QW13" s="105"/>
      <c r="QX13" s="105"/>
      <c r="QY13" s="105"/>
      <c r="QZ13" s="105"/>
      <c r="RA13" s="105"/>
      <c r="RB13" s="105"/>
      <c r="RC13" s="105"/>
      <c r="RD13" s="105"/>
      <c r="RE13" s="105"/>
      <c r="RF13" s="105"/>
      <c r="RG13" s="105"/>
      <c r="RH13" s="105"/>
      <c r="RI13" s="105"/>
      <c r="RJ13" s="105"/>
      <c r="RK13" s="105"/>
      <c r="RL13" s="105"/>
      <c r="RM13" s="105"/>
      <c r="RN13" s="105"/>
      <c r="RO13" s="105"/>
      <c r="RP13" s="105"/>
      <c r="RQ13" s="105"/>
      <c r="RR13" s="105"/>
      <c r="RS13" s="105"/>
      <c r="RT13" s="105"/>
      <c r="RU13" s="105"/>
      <c r="RV13" s="105"/>
      <c r="RW13" s="105"/>
      <c r="RX13" s="105"/>
      <c r="RY13" s="105"/>
      <c r="RZ13" s="105"/>
      <c r="SA13" s="105"/>
      <c r="SB13" s="105"/>
      <c r="SC13" s="105"/>
      <c r="SD13" s="105"/>
      <c r="SE13" s="105"/>
      <c r="SF13" s="105"/>
      <c r="SG13" s="105"/>
      <c r="SH13" s="105"/>
      <c r="SI13" s="105"/>
      <c r="SJ13" s="105"/>
      <c r="SK13" s="105"/>
      <c r="SL13" s="105"/>
      <c r="SM13" s="105"/>
      <c r="SN13" s="105"/>
      <c r="SO13" s="105"/>
      <c r="SP13" s="105"/>
      <c r="SQ13" s="105"/>
      <c r="SR13" s="105"/>
      <c r="SS13" s="105"/>
      <c r="ST13" s="105"/>
      <c r="SU13" s="105"/>
      <c r="SV13" s="105"/>
      <c r="SW13" s="105"/>
      <c r="SX13" s="105"/>
      <c r="SY13" s="105"/>
      <c r="SZ13" s="105"/>
      <c r="TA13" s="105"/>
      <c r="TB13" s="105"/>
      <c r="TC13" s="105"/>
      <c r="TD13" s="105"/>
      <c r="TE13" s="105"/>
      <c r="TF13" s="105"/>
      <c r="TG13" s="105"/>
      <c r="TH13" s="105"/>
      <c r="TI13" s="105"/>
      <c r="TJ13" s="105"/>
      <c r="TK13" s="105"/>
      <c r="TL13" s="105"/>
      <c r="TM13" s="105"/>
      <c r="TN13" s="105"/>
      <c r="TO13" s="105"/>
      <c r="TP13" s="105"/>
      <c r="TQ13" s="105"/>
      <c r="TR13" s="105"/>
      <c r="TS13" s="105"/>
      <c r="TT13" s="105"/>
      <c r="TU13" s="105"/>
      <c r="TV13" s="105"/>
      <c r="TW13" s="105"/>
      <c r="TX13" s="105"/>
      <c r="TY13" s="105"/>
      <c r="TZ13" s="105"/>
      <c r="UA13" s="105"/>
      <c r="UB13" s="105"/>
      <c r="UC13" s="105"/>
      <c r="UD13" s="105"/>
      <c r="UE13" s="105"/>
      <c r="UF13" s="105"/>
      <c r="UG13" s="105"/>
      <c r="UH13" s="105"/>
      <c r="UI13" s="105"/>
      <c r="UJ13" s="105"/>
      <c r="UK13" s="105"/>
      <c r="UL13" s="105"/>
      <c r="UM13" s="105"/>
      <c r="UN13" s="105"/>
      <c r="UO13" s="105"/>
      <c r="UP13" s="105"/>
      <c r="UQ13" s="105"/>
      <c r="UR13" s="105"/>
      <c r="US13" s="105"/>
      <c r="UT13" s="105"/>
      <c r="UU13" s="105"/>
      <c r="UV13" s="105"/>
      <c r="UW13" s="105"/>
      <c r="UX13" s="105"/>
      <c r="UY13" s="105"/>
      <c r="UZ13" s="105"/>
      <c r="VA13" s="105"/>
      <c r="VB13" s="105"/>
      <c r="VC13" s="105"/>
      <c r="VD13" s="105"/>
      <c r="VE13" s="105"/>
      <c r="VF13" s="105"/>
      <c r="VG13" s="105"/>
      <c r="VH13" s="105"/>
      <c r="VI13" s="105"/>
      <c r="VJ13" s="105"/>
      <c r="VK13" s="105"/>
      <c r="VL13" s="105"/>
      <c r="VM13" s="105"/>
      <c r="VN13" s="105"/>
      <c r="VO13" s="105"/>
      <c r="VP13" s="105"/>
      <c r="VQ13" s="105"/>
      <c r="VR13" s="105"/>
      <c r="VS13" s="105"/>
      <c r="VT13" s="105"/>
      <c r="VU13" s="105"/>
      <c r="VV13" s="105"/>
      <c r="VW13" s="105"/>
      <c r="VX13" s="105"/>
      <c r="VY13" s="105"/>
      <c r="VZ13" s="105"/>
      <c r="WA13" s="105"/>
      <c r="WB13" s="105"/>
      <c r="WC13" s="105"/>
      <c r="WD13" s="105"/>
      <c r="WE13" s="105"/>
      <c r="WF13" s="105"/>
      <c r="WG13" s="105"/>
      <c r="WH13" s="105"/>
      <c r="WI13" s="105"/>
      <c r="WJ13" s="105"/>
      <c r="WK13" s="105"/>
      <c r="WL13" s="105"/>
      <c r="WM13" s="105"/>
      <c r="WN13" s="105"/>
      <c r="WO13" s="105"/>
      <c r="WP13" s="105"/>
      <c r="WQ13" s="105"/>
      <c r="WR13" s="105"/>
      <c r="WS13" s="105"/>
      <c r="WT13" s="105"/>
      <c r="WU13" s="105"/>
      <c r="WV13" s="105"/>
      <c r="WW13" s="105"/>
      <c r="WX13" s="105"/>
      <c r="WY13" s="105"/>
      <c r="WZ13" s="105"/>
      <c r="XA13" s="105"/>
      <c r="XB13" s="105"/>
      <c r="XC13" s="105"/>
      <c r="XD13" s="105"/>
      <c r="XE13" s="105"/>
      <c r="XF13" s="105"/>
      <c r="XG13" s="105"/>
      <c r="XH13" s="105"/>
      <c r="XI13" s="105"/>
      <c r="XJ13" s="105"/>
      <c r="XK13" s="105"/>
      <c r="XL13" s="105"/>
      <c r="XM13" s="105"/>
      <c r="XN13" s="105"/>
      <c r="XO13" s="105"/>
      <c r="XP13" s="105"/>
      <c r="XQ13" s="105"/>
      <c r="XR13" s="105"/>
      <c r="XS13" s="105"/>
      <c r="XT13" s="105"/>
      <c r="XU13" s="105"/>
      <c r="XV13" s="105"/>
      <c r="XW13" s="105"/>
      <c r="XX13" s="105"/>
      <c r="XY13" s="105"/>
      <c r="XZ13" s="105"/>
      <c r="YA13" s="105"/>
      <c r="YB13" s="105"/>
      <c r="YC13" s="105"/>
      <c r="YD13" s="105"/>
      <c r="YE13" s="105"/>
      <c r="YF13" s="105"/>
      <c r="YG13" s="105"/>
      <c r="YH13" s="105"/>
      <c r="YI13" s="105"/>
      <c r="YJ13" s="105"/>
      <c r="YK13" s="105"/>
      <c r="YL13" s="105"/>
      <c r="YM13" s="105"/>
      <c r="YN13" s="105"/>
      <c r="YO13" s="105"/>
      <c r="YP13" s="105"/>
      <c r="YQ13" s="105"/>
      <c r="YR13" s="105"/>
      <c r="YS13" s="105"/>
      <c r="YT13" s="105"/>
      <c r="YU13" s="105"/>
      <c r="YV13" s="105"/>
      <c r="YW13" s="105"/>
      <c r="YX13" s="105"/>
      <c r="YY13" s="105"/>
      <c r="YZ13" s="105"/>
      <c r="ZA13" s="105"/>
      <c r="ZB13" s="105"/>
      <c r="ZC13" s="105"/>
      <c r="ZD13" s="105"/>
      <c r="ZE13" s="105"/>
      <c r="ZF13" s="105"/>
      <c r="ZG13" s="105"/>
      <c r="ZH13" s="105"/>
      <c r="ZI13" s="105"/>
      <c r="ZJ13" s="105"/>
      <c r="ZK13" s="105"/>
      <c r="ZL13" s="105"/>
      <c r="ZM13" s="105"/>
      <c r="ZN13" s="105"/>
      <c r="ZO13" s="105"/>
      <c r="ZP13" s="105"/>
      <c r="ZQ13" s="105"/>
      <c r="ZR13" s="105"/>
      <c r="ZS13" s="105"/>
      <c r="ZT13" s="105"/>
      <c r="ZU13" s="105"/>
      <c r="ZV13" s="105"/>
      <c r="ZW13" s="105"/>
      <c r="ZX13" s="105"/>
      <c r="ZY13" s="105"/>
      <c r="ZZ13" s="105"/>
      <c r="AAA13" s="105"/>
      <c r="AAB13" s="105"/>
      <c r="AAC13" s="105"/>
      <c r="AAD13" s="105"/>
      <c r="AAE13" s="105"/>
      <c r="AAF13" s="105"/>
      <c r="AAG13" s="105"/>
      <c r="AAH13" s="105"/>
      <c r="AAI13" s="105"/>
      <c r="AAJ13" s="105"/>
      <c r="AAK13" s="105"/>
      <c r="AAL13" s="105"/>
      <c r="AAM13" s="105"/>
      <c r="AAN13" s="105"/>
      <c r="AAO13" s="105"/>
      <c r="AAP13" s="105"/>
      <c r="AAQ13" s="105"/>
      <c r="AAR13" s="105"/>
      <c r="AAS13" s="105"/>
      <c r="AAT13" s="105"/>
      <c r="AAU13" s="105"/>
      <c r="AAV13" s="105"/>
      <c r="AAW13" s="105"/>
      <c r="AAX13" s="105"/>
      <c r="AAY13" s="105"/>
      <c r="AAZ13" s="105"/>
      <c r="ABA13" s="105"/>
      <c r="ABB13" s="105"/>
      <c r="ABC13" s="105"/>
      <c r="ABD13" s="105"/>
      <c r="ABE13" s="105"/>
      <c r="ABF13" s="105"/>
      <c r="ABG13" s="105"/>
      <c r="ABH13" s="105"/>
      <c r="ABI13" s="105"/>
      <c r="ABJ13" s="105"/>
      <c r="ABK13" s="105"/>
      <c r="ABL13" s="105"/>
      <c r="ABM13" s="105"/>
      <c r="ABN13" s="105"/>
      <c r="ABO13" s="105"/>
      <c r="ABP13" s="105"/>
      <c r="ABQ13" s="105"/>
      <c r="ABR13" s="105"/>
      <c r="ABS13" s="105"/>
      <c r="ABT13" s="105"/>
      <c r="ABU13" s="105"/>
      <c r="ABV13" s="105"/>
      <c r="ABW13" s="105"/>
      <c r="ABX13" s="105"/>
      <c r="ABY13" s="105"/>
      <c r="ABZ13" s="105"/>
      <c r="ACA13" s="105"/>
      <c r="ACB13" s="105"/>
      <c r="ACC13" s="105"/>
      <c r="ACD13" s="105"/>
      <c r="ACE13" s="105"/>
      <c r="ACF13" s="105"/>
      <c r="ACG13" s="105"/>
      <c r="ACH13" s="105"/>
      <c r="ACI13" s="105"/>
      <c r="ACJ13" s="105"/>
      <c r="ACK13" s="105"/>
      <c r="ACL13" s="105"/>
      <c r="ACM13" s="105"/>
      <c r="ACN13" s="105"/>
      <c r="ACO13" s="105"/>
      <c r="ACP13" s="105"/>
      <c r="ACQ13" s="105"/>
      <c r="ACR13" s="105"/>
      <c r="ACS13" s="105"/>
      <c r="ACT13" s="105"/>
      <c r="ACU13" s="105"/>
      <c r="ACV13" s="105"/>
      <c r="ACW13" s="105"/>
      <c r="ACX13" s="105"/>
      <c r="ACY13" s="105"/>
      <c r="ACZ13" s="105"/>
      <c r="ADA13" s="105"/>
      <c r="ADB13" s="105"/>
      <c r="ADC13" s="105"/>
      <c r="ADD13" s="105"/>
      <c r="ADE13" s="105"/>
      <c r="ADF13" s="105"/>
      <c r="ADG13" s="105"/>
      <c r="ADH13" s="105"/>
      <c r="ADI13" s="105"/>
      <c r="ADJ13" s="105"/>
      <c r="ADK13" s="105"/>
      <c r="ADL13" s="105"/>
      <c r="ADM13" s="105"/>
      <c r="ADN13" s="105"/>
      <c r="ADO13" s="105"/>
      <c r="ADP13" s="105"/>
      <c r="ADQ13" s="105"/>
      <c r="ADR13" s="105"/>
      <c r="ADS13" s="105"/>
      <c r="ADT13" s="105"/>
      <c r="ADU13" s="105"/>
      <c r="ADV13" s="105"/>
      <c r="ADW13" s="105"/>
      <c r="ADX13" s="105"/>
      <c r="ADY13" s="105"/>
      <c r="ADZ13" s="105"/>
      <c r="AEA13" s="105"/>
      <c r="AEB13" s="105"/>
      <c r="AEC13" s="105"/>
      <c r="AED13" s="105"/>
      <c r="AEE13" s="105"/>
      <c r="AEF13" s="105"/>
      <c r="AEG13" s="105"/>
      <c r="AEH13" s="105"/>
      <c r="AEI13" s="105"/>
      <c r="AEJ13" s="105"/>
      <c r="AEK13" s="105"/>
      <c r="AEL13" s="105"/>
      <c r="AEM13" s="105"/>
      <c r="AEN13" s="105"/>
      <c r="AEO13" s="105"/>
      <c r="AEP13" s="105"/>
      <c r="AEQ13" s="105"/>
      <c r="AER13" s="105"/>
      <c r="AES13" s="105"/>
      <c r="AET13" s="105"/>
      <c r="AEU13" s="105"/>
      <c r="AEV13" s="105"/>
      <c r="AEW13" s="105"/>
      <c r="AEX13" s="105"/>
      <c r="AEY13" s="105"/>
      <c r="AEZ13" s="105"/>
      <c r="AFA13" s="105"/>
      <c r="AFB13" s="105"/>
      <c r="AFC13" s="105"/>
      <c r="AFD13" s="105"/>
      <c r="AFE13" s="105"/>
      <c r="AFF13" s="105"/>
      <c r="AFG13" s="105"/>
      <c r="AFH13" s="105"/>
      <c r="AFI13" s="105"/>
      <c r="AFJ13" s="105"/>
      <c r="AFK13" s="105"/>
      <c r="AFL13" s="105"/>
      <c r="AFM13" s="105"/>
      <c r="AFN13" s="105"/>
      <c r="AFO13" s="105"/>
      <c r="AFP13" s="105"/>
      <c r="AFQ13" s="105"/>
      <c r="AFR13" s="105"/>
      <c r="AFS13" s="105"/>
      <c r="AFT13" s="105"/>
      <c r="AFU13" s="105"/>
      <c r="AFV13" s="105"/>
      <c r="AFW13" s="105"/>
      <c r="AFX13" s="105"/>
      <c r="AFY13" s="105"/>
      <c r="AFZ13" s="105"/>
      <c r="AGA13" s="105"/>
      <c r="AGB13" s="105"/>
      <c r="AGC13" s="105"/>
      <c r="AGD13" s="105"/>
      <c r="AGE13" s="105"/>
      <c r="AGF13" s="105"/>
      <c r="AGG13" s="105"/>
      <c r="AGH13" s="105"/>
      <c r="AGI13" s="105"/>
      <c r="AGJ13" s="105"/>
      <c r="AGK13" s="105"/>
      <c r="AGL13" s="105"/>
      <c r="AGM13" s="105"/>
      <c r="AGN13" s="105"/>
      <c r="AGO13" s="105"/>
      <c r="AGP13" s="105"/>
      <c r="AGQ13" s="105"/>
      <c r="AGR13" s="105"/>
      <c r="AGS13" s="105"/>
      <c r="AGT13" s="105"/>
      <c r="AGU13" s="105"/>
      <c r="AGV13" s="105"/>
      <c r="AGW13" s="105"/>
      <c r="AGX13" s="105"/>
      <c r="AGY13" s="105"/>
      <c r="AGZ13" s="105"/>
      <c r="AHA13" s="105"/>
      <c r="AHB13" s="105"/>
      <c r="AHC13" s="105"/>
      <c r="AHD13" s="105"/>
      <c r="AHE13" s="105"/>
      <c r="AHF13" s="105"/>
      <c r="AHG13" s="105"/>
      <c r="AHH13" s="105"/>
      <c r="AHI13" s="105"/>
      <c r="AHJ13" s="105"/>
      <c r="AHK13" s="105"/>
      <c r="AHL13" s="105"/>
      <c r="AHM13" s="105"/>
      <c r="AHN13" s="105"/>
      <c r="AHO13" s="105"/>
      <c r="AHP13" s="105"/>
      <c r="AHQ13" s="105"/>
      <c r="AHR13" s="105"/>
      <c r="AHS13" s="105"/>
      <c r="AHT13" s="105"/>
      <c r="AHU13" s="105"/>
      <c r="AHV13" s="105"/>
      <c r="AHW13" s="105"/>
      <c r="AHX13" s="105"/>
      <c r="AHY13" s="105"/>
      <c r="AHZ13" s="105"/>
      <c r="AIA13" s="105"/>
      <c r="AIB13" s="105"/>
      <c r="AIC13" s="105"/>
      <c r="AID13" s="105"/>
      <c r="AIE13" s="105"/>
      <c r="AIF13" s="105"/>
      <c r="AIG13" s="105"/>
      <c r="AIH13" s="105"/>
      <c r="AII13" s="105"/>
      <c r="AIJ13" s="105"/>
      <c r="AIK13" s="105"/>
      <c r="AIL13" s="105"/>
      <c r="AIM13" s="105"/>
      <c r="AIN13" s="105"/>
      <c r="AIO13" s="105"/>
      <c r="AIP13" s="105"/>
      <c r="AIQ13" s="105"/>
      <c r="AIR13" s="105"/>
      <c r="AIS13" s="105"/>
      <c r="AIT13" s="105"/>
      <c r="AIU13" s="105"/>
      <c r="AIV13" s="105"/>
      <c r="AIW13" s="105"/>
      <c r="AIX13" s="105"/>
      <c r="AIY13" s="105"/>
      <c r="AIZ13" s="105"/>
      <c r="AJA13" s="105"/>
      <c r="AJB13" s="105"/>
      <c r="AJC13" s="105"/>
      <c r="AJD13" s="105"/>
      <c r="AJE13" s="105"/>
      <c r="AJF13" s="105"/>
      <c r="AJG13" s="105"/>
      <c r="AJH13" s="105"/>
      <c r="AJI13" s="105"/>
      <c r="AJJ13" s="105"/>
      <c r="AJK13" s="105"/>
      <c r="AJL13" s="105"/>
      <c r="AJM13" s="105"/>
      <c r="AJN13" s="105"/>
      <c r="AJO13" s="105"/>
      <c r="AJP13" s="105"/>
      <c r="AJQ13" s="105"/>
      <c r="AJR13" s="105"/>
      <c r="AJS13" s="105"/>
      <c r="AJT13" s="105"/>
      <c r="AJU13" s="105"/>
      <c r="AJV13" s="105"/>
      <c r="AJW13" s="105"/>
      <c r="AJX13" s="105"/>
      <c r="AJY13" s="105"/>
      <c r="AJZ13" s="105"/>
      <c r="AKA13" s="105"/>
      <c r="AKB13" s="105"/>
      <c r="AKC13" s="105"/>
      <c r="AKD13" s="105"/>
      <c r="AKE13" s="105"/>
      <c r="AKF13" s="105"/>
      <c r="AKG13" s="105"/>
      <c r="AKH13" s="105"/>
      <c r="AKI13" s="105"/>
      <c r="AKJ13" s="105"/>
      <c r="AKK13" s="105"/>
      <c r="AKL13" s="105"/>
      <c r="AKM13" s="105"/>
      <c r="AKN13" s="105"/>
      <c r="AKO13" s="105"/>
      <c r="AKP13" s="105"/>
      <c r="AKQ13" s="105"/>
      <c r="AKR13" s="105"/>
      <c r="AKS13" s="105"/>
      <c r="AKT13" s="105"/>
      <c r="AKU13" s="105"/>
      <c r="AKV13" s="105"/>
      <c r="AKW13" s="105"/>
      <c r="AKX13" s="105"/>
      <c r="AKY13" s="105"/>
      <c r="AKZ13" s="105"/>
      <c r="ALA13" s="105"/>
      <c r="ALB13" s="105"/>
      <c r="ALC13" s="105"/>
      <c r="ALD13" s="105"/>
      <c r="ALE13" s="105"/>
      <c r="ALF13" s="105"/>
      <c r="ALG13" s="105"/>
      <c r="ALH13" s="105"/>
      <c r="ALI13" s="105"/>
      <c r="ALJ13" s="105"/>
      <c r="ALK13" s="105"/>
      <c r="ALL13" s="105"/>
      <c r="ALM13" s="105"/>
      <c r="ALN13" s="105"/>
      <c r="ALO13" s="105"/>
      <c r="ALP13" s="105"/>
      <c r="ALQ13" s="105"/>
      <c r="ALR13" s="105"/>
      <c r="ALS13" s="105"/>
      <c r="ALT13" s="105"/>
      <c r="ALU13" s="105"/>
      <c r="ALV13" s="105"/>
      <c r="ALW13" s="105"/>
      <c r="ALX13" s="105"/>
      <c r="ALY13" s="105"/>
      <c r="ALZ13" s="105"/>
      <c r="AMA13" s="105"/>
      <c r="AMB13" s="105"/>
      <c r="AMC13" s="105"/>
      <c r="AMD13" s="105"/>
      <c r="AME13" s="105"/>
      <c r="AMF13" s="105"/>
      <c r="AMG13" s="105"/>
      <c r="AMH13" s="105"/>
      <c r="AMI13" s="105"/>
      <c r="AMJ13" s="105"/>
      <c r="AMK13" s="105"/>
      <c r="AML13" s="105"/>
      <c r="AMM13" s="105"/>
      <c r="AMN13" s="105"/>
      <c r="AMO13" s="105"/>
      <c r="AMP13" s="105"/>
      <c r="AMQ13" s="105"/>
      <c r="AMR13" s="105"/>
      <c r="AMS13" s="105"/>
      <c r="AMT13" s="105"/>
      <c r="AMU13" s="105"/>
      <c r="AMV13" s="105"/>
      <c r="AMW13" s="105"/>
      <c r="AMX13" s="105"/>
      <c r="AMY13" s="105"/>
      <c r="AMZ13" s="105"/>
      <c r="ANA13" s="105"/>
      <c r="ANB13" s="105"/>
      <c r="ANC13" s="105"/>
      <c r="AND13" s="105"/>
      <c r="ANE13" s="105"/>
      <c r="ANF13" s="105"/>
      <c r="ANG13" s="105"/>
      <c r="ANH13" s="105"/>
      <c r="ANI13" s="105"/>
      <c r="ANJ13" s="105"/>
      <c r="ANK13" s="105"/>
      <c r="ANL13" s="105"/>
      <c r="ANM13" s="105"/>
      <c r="ANN13" s="105"/>
      <c r="ANO13" s="105"/>
      <c r="ANP13" s="105"/>
      <c r="ANQ13" s="105"/>
      <c r="ANR13" s="105"/>
      <c r="ANS13" s="105"/>
      <c r="ANT13" s="105"/>
      <c r="ANU13" s="105"/>
      <c r="ANV13" s="105"/>
      <c r="ANW13" s="105"/>
      <c r="ANX13" s="105"/>
      <c r="ANY13" s="105"/>
      <c r="ANZ13" s="105"/>
      <c r="AOA13" s="105"/>
      <c r="AOB13" s="105"/>
      <c r="AOC13" s="105"/>
      <c r="AOD13" s="105"/>
      <c r="AOE13" s="105"/>
      <c r="AOF13" s="105"/>
      <c r="AOG13" s="105"/>
      <c r="AOH13" s="105"/>
      <c r="AOI13" s="105"/>
      <c r="AOJ13" s="105"/>
      <c r="AOK13" s="105"/>
      <c r="AOL13" s="105"/>
      <c r="AOM13" s="105"/>
      <c r="AON13" s="105"/>
      <c r="AOO13" s="105"/>
      <c r="AOP13" s="105"/>
      <c r="AOQ13" s="105"/>
      <c r="AOR13" s="105"/>
      <c r="AOS13" s="105"/>
      <c r="AOT13" s="105"/>
      <c r="AOU13" s="105"/>
      <c r="AOV13" s="105"/>
      <c r="AOW13" s="105"/>
      <c r="AOX13" s="105"/>
      <c r="AOY13" s="105"/>
      <c r="AOZ13" s="105"/>
      <c r="APA13" s="105"/>
      <c r="APB13" s="105"/>
      <c r="APC13" s="105"/>
      <c r="APD13" s="105"/>
      <c r="APE13" s="105"/>
      <c r="APF13" s="105"/>
      <c r="APG13" s="105"/>
      <c r="APH13" s="105"/>
      <c r="API13" s="105"/>
      <c r="APJ13" s="105"/>
      <c r="APK13" s="105"/>
      <c r="APL13" s="105"/>
      <c r="APM13" s="105"/>
      <c r="APN13" s="105"/>
      <c r="APO13" s="105"/>
      <c r="APP13" s="105"/>
      <c r="APQ13" s="105"/>
      <c r="APR13" s="105"/>
      <c r="APS13" s="105"/>
      <c r="APT13" s="105"/>
      <c r="APU13" s="105"/>
      <c r="APV13" s="105"/>
      <c r="APW13" s="105"/>
      <c r="APX13" s="105"/>
      <c r="APY13" s="105"/>
      <c r="APZ13" s="105"/>
      <c r="AQA13" s="105"/>
      <c r="AQB13" s="105"/>
      <c r="AQC13" s="105"/>
      <c r="AQD13" s="105"/>
      <c r="AQE13" s="105"/>
      <c r="AQF13" s="105"/>
      <c r="AQG13" s="105"/>
      <c r="AQH13" s="105"/>
      <c r="AQI13" s="105"/>
      <c r="AQJ13" s="105"/>
      <c r="AQK13" s="105"/>
      <c r="AQL13" s="105"/>
      <c r="AQM13" s="105"/>
      <c r="AQN13" s="105"/>
      <c r="AQO13" s="105"/>
      <c r="AQP13" s="105"/>
      <c r="AQQ13" s="105"/>
      <c r="AQR13" s="105"/>
      <c r="AQS13" s="105"/>
      <c r="AQT13" s="105"/>
      <c r="AQU13" s="105"/>
      <c r="AQV13" s="105"/>
      <c r="AQW13" s="105"/>
      <c r="AQX13" s="105"/>
      <c r="AQY13" s="105"/>
      <c r="AQZ13" s="105"/>
      <c r="ARA13" s="105"/>
      <c r="ARB13" s="105"/>
      <c r="ARC13" s="105"/>
      <c r="ARD13" s="105"/>
      <c r="ARE13" s="105"/>
      <c r="ARF13" s="105"/>
      <c r="ARG13" s="105"/>
      <c r="ARH13" s="105"/>
      <c r="ARI13" s="105"/>
      <c r="ARJ13" s="105"/>
      <c r="ARK13" s="105"/>
      <c r="ARL13" s="105"/>
      <c r="ARM13" s="105"/>
      <c r="ARN13" s="105"/>
      <c r="ARO13" s="105"/>
      <c r="ARP13" s="105"/>
      <c r="ARQ13" s="105"/>
      <c r="ARR13" s="105"/>
      <c r="ARS13" s="105"/>
      <c r="ART13" s="105"/>
      <c r="ARU13" s="105"/>
      <c r="ARV13" s="105"/>
      <c r="ARW13" s="105"/>
      <c r="ARX13" s="105"/>
      <c r="ARY13" s="105"/>
      <c r="ARZ13" s="105"/>
      <c r="ASA13" s="105"/>
      <c r="ASB13" s="105"/>
      <c r="ASC13" s="105"/>
      <c r="ASD13" s="105"/>
      <c r="ASE13" s="105"/>
      <c r="ASF13" s="105"/>
      <c r="ASG13" s="105"/>
      <c r="ASH13" s="105"/>
      <c r="ASI13" s="105"/>
      <c r="ASJ13" s="105"/>
      <c r="ASK13" s="105"/>
      <c r="ASL13" s="105"/>
      <c r="ASM13" s="105"/>
      <c r="ASN13" s="105"/>
      <c r="ASO13" s="105"/>
      <c r="ASP13" s="105"/>
      <c r="ASQ13" s="105"/>
      <c r="ASR13" s="105"/>
      <c r="ASS13" s="105"/>
      <c r="AST13" s="105"/>
      <c r="ASU13" s="105"/>
      <c r="ASV13" s="105"/>
      <c r="ASW13" s="105"/>
      <c r="ASX13" s="105"/>
      <c r="ASY13" s="105"/>
      <c r="ASZ13" s="105"/>
      <c r="ATA13" s="105"/>
      <c r="ATB13" s="105"/>
      <c r="ATC13" s="105"/>
      <c r="ATD13" s="105"/>
      <c r="ATE13" s="105"/>
      <c r="ATF13" s="105"/>
      <c r="ATG13" s="105"/>
      <c r="ATH13" s="105"/>
      <c r="ATI13" s="105"/>
      <c r="ATJ13" s="105"/>
      <c r="ATK13" s="105"/>
      <c r="ATL13" s="105"/>
      <c r="ATM13" s="105"/>
      <c r="ATN13" s="105"/>
      <c r="ATO13" s="105"/>
      <c r="ATP13" s="105"/>
      <c r="ATQ13" s="105"/>
      <c r="ATR13" s="105"/>
      <c r="ATS13" s="105"/>
      <c r="ATT13" s="105"/>
      <c r="ATU13" s="105"/>
      <c r="ATV13" s="105"/>
      <c r="ATW13" s="105"/>
      <c r="ATX13" s="105"/>
      <c r="ATY13" s="105"/>
      <c r="ATZ13" s="105"/>
      <c r="AUA13" s="105"/>
      <c r="AUB13" s="105"/>
      <c r="AUC13" s="105"/>
      <c r="AUD13" s="105"/>
      <c r="AUE13" s="105"/>
      <c r="AUF13" s="105"/>
      <c r="AUG13" s="105"/>
      <c r="AUH13" s="105"/>
      <c r="AUI13" s="105"/>
      <c r="AUJ13" s="105"/>
      <c r="AUK13" s="105"/>
      <c r="AUL13" s="105"/>
      <c r="AUM13" s="105"/>
      <c r="AUN13" s="105"/>
      <c r="AUO13" s="105"/>
      <c r="AUP13" s="105"/>
      <c r="AUQ13" s="105"/>
      <c r="AUR13" s="105"/>
      <c r="AUS13" s="105"/>
      <c r="AUT13" s="105"/>
      <c r="AUU13" s="105"/>
      <c r="AUV13" s="105"/>
      <c r="AUW13" s="105"/>
      <c r="AUX13" s="105"/>
      <c r="AUY13" s="105"/>
      <c r="AUZ13" s="105"/>
      <c r="AVA13" s="105"/>
      <c r="AVB13" s="105"/>
      <c r="AVC13" s="105"/>
      <c r="AVD13" s="105"/>
      <c r="AVE13" s="105"/>
      <c r="AVF13" s="105"/>
      <c r="AVG13" s="105"/>
      <c r="AVH13" s="105"/>
      <c r="AVI13" s="105"/>
      <c r="AVJ13" s="105"/>
      <c r="AVK13" s="105"/>
      <c r="AVL13" s="105"/>
      <c r="AVM13" s="105"/>
      <c r="AVN13" s="105"/>
      <c r="AVO13" s="105"/>
      <c r="AVP13" s="105"/>
      <c r="AVQ13" s="105"/>
      <c r="AVR13" s="105"/>
      <c r="AVS13" s="105"/>
      <c r="AVT13" s="105"/>
      <c r="AVU13" s="105"/>
      <c r="AVV13" s="105"/>
      <c r="AVW13" s="105"/>
      <c r="AVX13" s="105"/>
      <c r="AVY13" s="105"/>
      <c r="AVZ13" s="105"/>
      <c r="AWA13" s="105"/>
      <c r="AWB13" s="105"/>
      <c r="AWC13" s="105"/>
      <c r="AWD13" s="105"/>
      <c r="AWE13" s="105"/>
      <c r="AWF13" s="105"/>
      <c r="AWG13" s="105"/>
      <c r="AWH13" s="105"/>
      <c r="AWI13" s="105"/>
      <c r="AWJ13" s="105"/>
      <c r="AWK13" s="105"/>
      <c r="AWL13" s="105"/>
      <c r="AWM13" s="105"/>
      <c r="AWN13" s="105"/>
      <c r="AWO13" s="105"/>
      <c r="AWP13" s="105"/>
      <c r="AWQ13" s="105"/>
      <c r="AWR13" s="105"/>
      <c r="AWS13" s="105"/>
      <c r="AWT13" s="105"/>
      <c r="AWU13" s="105"/>
      <c r="AWV13" s="105"/>
      <c r="AWW13" s="105"/>
      <c r="AWX13" s="105"/>
      <c r="AWY13" s="105"/>
      <c r="AWZ13" s="105"/>
      <c r="AXA13" s="105"/>
      <c r="AXB13" s="105"/>
      <c r="AXC13" s="105"/>
      <c r="AXD13" s="105"/>
      <c r="AXE13" s="105"/>
      <c r="AXF13" s="105"/>
      <c r="AXG13" s="105"/>
      <c r="AXH13" s="105"/>
      <c r="AXI13" s="105"/>
      <c r="AXJ13" s="105"/>
      <c r="AXK13" s="105"/>
      <c r="AXL13" s="105"/>
      <c r="AXM13" s="105"/>
      <c r="AXN13" s="105"/>
      <c r="AXO13" s="105"/>
      <c r="AXP13" s="105"/>
      <c r="AXQ13" s="105"/>
      <c r="AXR13" s="105"/>
      <c r="AXS13" s="105"/>
      <c r="AXT13" s="105"/>
      <c r="AXU13" s="105"/>
      <c r="AXV13" s="105"/>
      <c r="AXW13" s="105"/>
      <c r="AXX13" s="105"/>
      <c r="AXY13" s="105"/>
      <c r="AXZ13" s="105"/>
      <c r="AYA13" s="105"/>
      <c r="AYB13" s="105"/>
      <c r="AYC13" s="105"/>
      <c r="AYD13" s="105"/>
      <c r="AYE13" s="105"/>
      <c r="AYF13" s="105"/>
      <c r="AYG13" s="105"/>
      <c r="AYH13" s="105"/>
      <c r="AYI13" s="105"/>
      <c r="AYJ13" s="105"/>
      <c r="AYK13" s="105"/>
      <c r="AYL13" s="105"/>
      <c r="AYM13" s="105"/>
      <c r="AYN13" s="105"/>
      <c r="AYO13" s="105"/>
      <c r="AYP13" s="105"/>
      <c r="AYQ13" s="105"/>
      <c r="AYR13" s="105"/>
      <c r="AYS13" s="105"/>
      <c r="AYT13" s="105"/>
      <c r="AYU13" s="105"/>
      <c r="AYV13" s="105"/>
      <c r="AYW13" s="105"/>
      <c r="AYX13" s="105"/>
      <c r="AYY13" s="105"/>
      <c r="AYZ13" s="105"/>
      <c r="AZA13" s="105"/>
      <c r="AZB13" s="105"/>
      <c r="AZC13" s="105"/>
      <c r="AZD13" s="105"/>
      <c r="AZE13" s="105"/>
      <c r="AZF13" s="105"/>
      <c r="AZG13" s="105"/>
      <c r="AZH13" s="105"/>
      <c r="AZI13" s="105"/>
      <c r="AZJ13" s="105"/>
      <c r="AZK13" s="105"/>
      <c r="AZL13" s="105"/>
      <c r="AZM13" s="105"/>
      <c r="AZN13" s="105"/>
      <c r="AZO13" s="105"/>
      <c r="AZP13" s="105"/>
      <c r="AZQ13" s="105"/>
      <c r="AZR13" s="105"/>
      <c r="AZS13" s="105"/>
      <c r="AZT13" s="105"/>
      <c r="AZU13" s="105"/>
      <c r="AZV13" s="105"/>
      <c r="AZW13" s="105"/>
      <c r="AZX13" s="105"/>
      <c r="AZY13" s="105"/>
      <c r="AZZ13" s="105"/>
      <c r="BAA13" s="105"/>
      <c r="BAB13" s="105"/>
      <c r="BAC13" s="105"/>
      <c r="BAD13" s="105"/>
      <c r="BAE13" s="105"/>
      <c r="BAF13" s="105"/>
      <c r="BAG13" s="105"/>
      <c r="BAH13" s="105"/>
      <c r="BAI13" s="105"/>
      <c r="BAJ13" s="105"/>
      <c r="BAK13" s="105"/>
      <c r="BAL13" s="105"/>
      <c r="BAM13" s="105"/>
      <c r="BAN13" s="105"/>
      <c r="BAO13" s="105"/>
      <c r="BAP13" s="105"/>
      <c r="BAQ13" s="105"/>
      <c r="BAR13" s="105"/>
      <c r="BAS13" s="105"/>
      <c r="BAT13" s="105"/>
      <c r="BAU13" s="105"/>
      <c r="BAV13" s="105"/>
      <c r="BAW13" s="105"/>
      <c r="BAX13" s="105"/>
      <c r="BAY13" s="105"/>
      <c r="BAZ13" s="105"/>
      <c r="BBA13" s="105"/>
      <c r="BBB13" s="105"/>
      <c r="BBC13" s="105"/>
      <c r="BBD13" s="105"/>
      <c r="BBE13" s="105"/>
      <c r="BBF13" s="105"/>
      <c r="BBG13" s="105"/>
      <c r="BBH13" s="105"/>
      <c r="BBI13" s="105"/>
      <c r="BBJ13" s="105"/>
      <c r="BBK13" s="105"/>
      <c r="BBL13" s="105"/>
      <c r="BBM13" s="105"/>
      <c r="BBN13" s="105"/>
      <c r="BBO13" s="105"/>
      <c r="BBP13" s="105"/>
      <c r="BBQ13" s="105"/>
      <c r="BBR13" s="105"/>
      <c r="BBS13" s="105"/>
      <c r="BBT13" s="105"/>
      <c r="BBU13" s="105"/>
      <c r="BBV13" s="105"/>
      <c r="BBW13" s="105"/>
      <c r="BBX13" s="105"/>
      <c r="BBY13" s="105"/>
      <c r="BBZ13" s="105"/>
      <c r="BCA13" s="105"/>
      <c r="BCB13" s="105"/>
      <c r="BCC13" s="105"/>
      <c r="BCD13" s="105"/>
      <c r="BCE13" s="105"/>
      <c r="BCF13" s="105"/>
      <c r="BCG13" s="105"/>
      <c r="BCH13" s="105"/>
      <c r="BCI13" s="105"/>
      <c r="BCJ13" s="105"/>
      <c r="BCK13" s="105"/>
      <c r="BCL13" s="105"/>
      <c r="BCM13" s="105"/>
      <c r="BCN13" s="105"/>
      <c r="BCO13" s="105"/>
      <c r="BCP13" s="105"/>
      <c r="BCQ13" s="105"/>
      <c r="BCR13" s="105"/>
      <c r="BCS13" s="105"/>
      <c r="BCT13" s="105"/>
      <c r="BCU13" s="105"/>
      <c r="BCV13" s="105"/>
      <c r="BCW13" s="105"/>
      <c r="BCX13" s="105"/>
      <c r="BCY13" s="105"/>
      <c r="BCZ13" s="105"/>
      <c r="BDA13" s="105"/>
      <c r="BDB13" s="105"/>
      <c r="BDC13" s="105"/>
      <c r="BDD13" s="105"/>
      <c r="BDE13" s="105"/>
      <c r="BDF13" s="105"/>
      <c r="BDG13" s="105"/>
      <c r="BDH13" s="105"/>
      <c r="BDI13" s="105"/>
      <c r="BDJ13" s="105"/>
      <c r="BDK13" s="105"/>
      <c r="BDL13" s="105"/>
      <c r="BDM13" s="105"/>
      <c r="BDN13" s="105"/>
      <c r="BDO13" s="105"/>
      <c r="BDP13" s="105"/>
      <c r="BDQ13" s="105"/>
      <c r="BDR13" s="105"/>
      <c r="BDS13" s="105"/>
      <c r="BDT13" s="105"/>
      <c r="BDU13" s="105"/>
      <c r="BDV13" s="105"/>
      <c r="BDW13" s="105"/>
      <c r="BDX13" s="105"/>
      <c r="BDY13" s="105"/>
      <c r="BDZ13" s="105"/>
      <c r="BEA13" s="105"/>
      <c r="BEB13" s="105"/>
      <c r="BEC13" s="105"/>
      <c r="BED13" s="105"/>
      <c r="BEE13" s="105"/>
      <c r="BEF13" s="105"/>
      <c r="BEG13" s="105"/>
      <c r="BEH13" s="105"/>
      <c r="BEI13" s="105"/>
      <c r="BEJ13" s="105"/>
      <c r="BEK13" s="105"/>
      <c r="BEL13" s="105"/>
      <c r="BEM13" s="105"/>
      <c r="BEN13" s="105"/>
      <c r="BEO13" s="105"/>
      <c r="BEP13" s="105"/>
      <c r="BEQ13" s="105"/>
      <c r="BER13" s="105"/>
      <c r="BES13" s="105"/>
      <c r="BET13" s="105"/>
      <c r="BEU13" s="105"/>
      <c r="BEV13" s="105"/>
      <c r="BEW13" s="105"/>
      <c r="BEX13" s="105"/>
      <c r="BEY13" s="105"/>
      <c r="BEZ13" s="105"/>
      <c r="BFA13" s="105"/>
      <c r="BFB13" s="105"/>
      <c r="BFC13" s="105"/>
      <c r="BFD13" s="105"/>
      <c r="BFE13" s="105"/>
      <c r="BFF13" s="105"/>
      <c r="BFG13" s="105"/>
      <c r="BFH13" s="105"/>
      <c r="BFI13" s="105"/>
      <c r="BFJ13" s="105"/>
      <c r="BFK13" s="105"/>
      <c r="BFL13" s="105"/>
      <c r="BFM13" s="105"/>
      <c r="BFN13" s="105"/>
      <c r="BFO13" s="105"/>
      <c r="BFP13" s="105"/>
      <c r="BFQ13" s="105"/>
      <c r="BFR13" s="105"/>
      <c r="BFS13" s="105"/>
      <c r="BFT13" s="105"/>
      <c r="BFU13" s="105"/>
      <c r="BFV13" s="105"/>
      <c r="BFW13" s="105"/>
      <c r="BFX13" s="105"/>
      <c r="BFY13" s="105"/>
      <c r="BFZ13" s="105"/>
      <c r="BGA13" s="105"/>
      <c r="BGB13" s="105"/>
      <c r="BGC13" s="105"/>
      <c r="BGD13" s="105"/>
      <c r="BGE13" s="105"/>
      <c r="BGF13" s="105"/>
      <c r="BGG13" s="105"/>
      <c r="BGH13" s="105"/>
      <c r="BGI13" s="105"/>
      <c r="BGJ13" s="105"/>
      <c r="BGK13" s="105"/>
      <c r="BGL13" s="105"/>
      <c r="BGM13" s="105"/>
      <c r="BGN13" s="105"/>
      <c r="BGO13" s="105"/>
      <c r="BGP13" s="105"/>
      <c r="BGQ13" s="105"/>
      <c r="BGR13" s="105"/>
      <c r="BGS13" s="105"/>
      <c r="BGT13" s="105"/>
      <c r="BGU13" s="105"/>
      <c r="BGV13" s="105"/>
      <c r="BGW13" s="105"/>
      <c r="BGX13" s="105"/>
      <c r="BGY13" s="105"/>
      <c r="BGZ13" s="105"/>
      <c r="BHA13" s="105"/>
      <c r="BHB13" s="105"/>
      <c r="BHC13" s="105"/>
      <c r="BHD13" s="105"/>
      <c r="BHE13" s="105"/>
      <c r="BHF13" s="105"/>
      <c r="BHG13" s="105"/>
      <c r="BHH13" s="105"/>
      <c r="BHI13" s="105"/>
      <c r="BHJ13" s="105"/>
      <c r="BHK13" s="105"/>
      <c r="BHL13" s="105"/>
      <c r="BHM13" s="105"/>
      <c r="BHN13" s="105"/>
      <c r="BHO13" s="105"/>
      <c r="BHP13" s="105"/>
      <c r="BHQ13" s="105"/>
      <c r="BHR13" s="105"/>
      <c r="BHS13" s="105"/>
      <c r="BHT13" s="105"/>
      <c r="BHU13" s="105"/>
      <c r="BHV13" s="105"/>
      <c r="BHW13" s="105"/>
      <c r="BHX13" s="105"/>
      <c r="BHY13" s="105"/>
      <c r="BHZ13" s="105"/>
      <c r="BIA13" s="105"/>
      <c r="BIB13" s="105"/>
      <c r="BIC13" s="105"/>
      <c r="BID13" s="105"/>
      <c r="BIE13" s="105"/>
      <c r="BIF13" s="105"/>
      <c r="BIG13" s="105"/>
      <c r="BIH13" s="105"/>
      <c r="BII13" s="105"/>
      <c r="BIJ13" s="105"/>
      <c r="BIK13" s="105"/>
      <c r="BIL13" s="105"/>
      <c r="BIM13" s="105"/>
      <c r="BIN13" s="105"/>
      <c r="BIO13" s="105"/>
      <c r="BIP13" s="105"/>
      <c r="BIQ13" s="105"/>
      <c r="BIR13" s="105"/>
      <c r="BIS13" s="105"/>
      <c r="BIT13" s="105"/>
      <c r="BIU13" s="105"/>
      <c r="BIV13" s="105"/>
      <c r="BIW13" s="105"/>
      <c r="BIX13" s="105"/>
      <c r="BIY13" s="105"/>
      <c r="BIZ13" s="105"/>
      <c r="BJA13" s="105"/>
      <c r="BJB13" s="105"/>
      <c r="BJC13" s="105"/>
      <c r="BJD13" s="105"/>
      <c r="BJE13" s="105"/>
      <c r="BJF13" s="105"/>
      <c r="BJG13" s="105"/>
      <c r="BJH13" s="105"/>
      <c r="BJI13" s="105"/>
      <c r="BJJ13" s="105"/>
      <c r="BJK13" s="105"/>
      <c r="BJL13" s="105"/>
      <c r="BJM13" s="105"/>
      <c r="BJN13" s="105"/>
      <c r="BJO13" s="105"/>
      <c r="BJP13" s="105"/>
      <c r="BJQ13" s="105"/>
      <c r="BJR13" s="105"/>
      <c r="BJS13" s="105"/>
      <c r="BJT13" s="105"/>
      <c r="BJU13" s="105"/>
      <c r="BJV13" s="105"/>
      <c r="BJW13" s="105"/>
      <c r="BJX13" s="105"/>
      <c r="BJY13" s="105"/>
      <c r="BJZ13" s="105"/>
      <c r="BKA13" s="105"/>
      <c r="BKB13" s="105"/>
      <c r="BKC13" s="105"/>
      <c r="BKD13" s="105"/>
      <c r="BKE13" s="105"/>
      <c r="BKF13" s="105"/>
      <c r="BKG13" s="105"/>
      <c r="BKH13" s="105"/>
      <c r="BKI13" s="105"/>
      <c r="BKJ13" s="105"/>
      <c r="BKK13" s="105"/>
      <c r="BKL13" s="105"/>
      <c r="BKM13" s="105"/>
      <c r="BKN13" s="105"/>
      <c r="BKO13" s="105"/>
      <c r="BKP13" s="105"/>
      <c r="BKQ13" s="105"/>
      <c r="BKR13" s="105"/>
      <c r="BKS13" s="105"/>
      <c r="BKT13" s="105"/>
      <c r="BKU13" s="105"/>
      <c r="BKV13" s="105"/>
      <c r="BKW13" s="105"/>
      <c r="BKX13" s="105"/>
      <c r="BKY13" s="105"/>
      <c r="BKZ13" s="105"/>
      <c r="BLA13" s="105"/>
      <c r="BLB13" s="105"/>
      <c r="BLC13" s="105"/>
      <c r="BLD13" s="105"/>
      <c r="BLE13" s="105"/>
      <c r="BLF13" s="105"/>
      <c r="BLG13" s="105"/>
      <c r="BLH13" s="105"/>
      <c r="BLI13" s="105"/>
      <c r="BLJ13" s="105"/>
      <c r="BLK13" s="105"/>
      <c r="BLL13" s="105"/>
      <c r="BLM13" s="105"/>
      <c r="BLN13" s="105"/>
      <c r="BLO13" s="105"/>
      <c r="BLP13" s="105"/>
      <c r="BLQ13" s="105"/>
      <c r="BLR13" s="105"/>
      <c r="BLS13" s="105"/>
      <c r="BLT13" s="105"/>
      <c r="BLU13" s="105"/>
      <c r="BLV13" s="105"/>
      <c r="BLW13" s="105"/>
      <c r="BLX13" s="105"/>
      <c r="BLY13" s="105"/>
      <c r="BLZ13" s="105"/>
      <c r="BMA13" s="105"/>
      <c r="BMB13" s="105"/>
      <c r="BMC13" s="105"/>
      <c r="BMD13" s="105"/>
      <c r="BME13" s="105"/>
      <c r="BMF13" s="105"/>
      <c r="BMG13" s="105"/>
      <c r="BMH13" s="105"/>
      <c r="BMI13" s="105"/>
      <c r="BMJ13" s="105"/>
      <c r="BMK13" s="105"/>
      <c r="BML13" s="105"/>
      <c r="BMM13" s="105"/>
      <c r="BMN13" s="105"/>
      <c r="BMO13" s="105"/>
      <c r="BMP13" s="105"/>
      <c r="BMQ13" s="105"/>
      <c r="BMR13" s="105"/>
      <c r="BMS13" s="105"/>
      <c r="BMT13" s="105"/>
      <c r="BMU13" s="105"/>
      <c r="BMV13" s="105"/>
      <c r="BMW13" s="105"/>
      <c r="BMX13" s="105"/>
      <c r="BMY13" s="105"/>
      <c r="BMZ13" s="105"/>
      <c r="BNA13" s="105"/>
      <c r="BNB13" s="105"/>
      <c r="BNC13" s="105"/>
      <c r="BND13" s="105"/>
      <c r="BNE13" s="105"/>
      <c r="BNF13" s="105"/>
      <c r="BNG13" s="105"/>
      <c r="BNH13" s="105"/>
      <c r="BNI13" s="105"/>
      <c r="BNJ13" s="105"/>
      <c r="BNK13" s="105"/>
      <c r="BNL13" s="105"/>
      <c r="BNM13" s="105"/>
      <c r="BNN13" s="105"/>
      <c r="BNO13" s="105"/>
      <c r="BNP13" s="105"/>
      <c r="BNQ13" s="105"/>
      <c r="BNR13" s="105"/>
      <c r="BNS13" s="105"/>
      <c r="BNT13" s="105"/>
      <c r="BNU13" s="105"/>
      <c r="BNV13" s="105"/>
      <c r="BNW13" s="105"/>
      <c r="BNX13" s="105"/>
      <c r="BNY13" s="105"/>
      <c r="BNZ13" s="105"/>
      <c r="BOA13" s="105"/>
      <c r="BOB13" s="105"/>
      <c r="BOC13" s="105"/>
      <c r="BOD13" s="105"/>
      <c r="BOE13" s="105"/>
      <c r="BOF13" s="105"/>
      <c r="BOG13" s="105"/>
      <c r="BOH13" s="105"/>
      <c r="BOI13" s="105"/>
      <c r="BOJ13" s="105"/>
      <c r="BOK13" s="105"/>
      <c r="BOL13" s="105"/>
      <c r="BOM13" s="105"/>
      <c r="BON13" s="105"/>
      <c r="BOO13" s="105"/>
      <c r="BOP13" s="105"/>
      <c r="BOQ13" s="105"/>
      <c r="BOR13" s="105"/>
      <c r="BOS13" s="105"/>
      <c r="BOT13" s="105"/>
      <c r="BOU13" s="105"/>
      <c r="BOV13" s="105"/>
      <c r="BOW13" s="105"/>
      <c r="BOX13" s="105"/>
      <c r="BOY13" s="105"/>
      <c r="BOZ13" s="105"/>
      <c r="BPA13" s="105"/>
      <c r="BPB13" s="105"/>
      <c r="BPC13" s="105"/>
      <c r="BPD13" s="105"/>
      <c r="BPE13" s="105"/>
      <c r="BPF13" s="105"/>
      <c r="BPG13" s="105"/>
      <c r="BPH13" s="105"/>
      <c r="BPI13" s="105"/>
      <c r="BPJ13" s="105"/>
      <c r="BPK13" s="105"/>
      <c r="BPL13" s="105"/>
      <c r="BPM13" s="105"/>
      <c r="BPN13" s="105"/>
      <c r="BPO13" s="105"/>
      <c r="BPP13" s="105"/>
      <c r="BPQ13" s="105"/>
      <c r="BPR13" s="105"/>
      <c r="BPS13" s="105"/>
      <c r="BPT13" s="105"/>
      <c r="BPU13" s="105"/>
      <c r="BPV13" s="105"/>
      <c r="BPW13" s="105"/>
      <c r="BPX13" s="105"/>
      <c r="BPY13" s="105"/>
      <c r="BPZ13" s="105"/>
      <c r="BQA13" s="105"/>
      <c r="BQB13" s="105"/>
      <c r="BQC13" s="105"/>
      <c r="BQD13" s="105"/>
      <c r="BQE13" s="105"/>
      <c r="BQF13" s="105"/>
      <c r="BQG13" s="105"/>
      <c r="BQH13" s="105"/>
      <c r="BQI13" s="105"/>
      <c r="BQJ13" s="105"/>
      <c r="BQK13" s="105"/>
      <c r="BQL13" s="105"/>
      <c r="BQM13" s="105"/>
      <c r="BQN13" s="105"/>
      <c r="BQO13" s="105"/>
      <c r="BQP13" s="105"/>
      <c r="BQQ13" s="105"/>
      <c r="BQR13" s="105"/>
      <c r="BQS13" s="105"/>
      <c r="BQT13" s="105"/>
      <c r="BQU13" s="105"/>
      <c r="BQV13" s="105"/>
      <c r="BQW13" s="105"/>
      <c r="BQX13" s="105"/>
      <c r="BQY13" s="105"/>
      <c r="BQZ13" s="105"/>
      <c r="BRA13" s="105"/>
      <c r="BRB13" s="105"/>
      <c r="BRC13" s="105"/>
      <c r="BRD13" s="105"/>
      <c r="BRE13" s="105"/>
      <c r="BRF13" s="105"/>
      <c r="BRG13" s="105"/>
      <c r="BRH13" s="105"/>
      <c r="BRI13" s="105"/>
      <c r="BRJ13" s="105"/>
      <c r="BRK13" s="105"/>
      <c r="BRL13" s="105"/>
      <c r="BRM13" s="105"/>
      <c r="BRN13" s="105"/>
      <c r="BRO13" s="105"/>
      <c r="BRP13" s="105"/>
      <c r="BRQ13" s="105"/>
      <c r="BRR13" s="105"/>
      <c r="BRS13" s="105"/>
      <c r="BRT13" s="105"/>
      <c r="BRU13" s="105"/>
      <c r="BRV13" s="105"/>
      <c r="BRW13" s="105"/>
      <c r="BRX13" s="105"/>
      <c r="BRY13" s="105"/>
      <c r="BRZ13" s="105"/>
      <c r="BSA13" s="105"/>
      <c r="BSB13" s="105"/>
      <c r="BSC13" s="105"/>
      <c r="BSD13" s="105"/>
      <c r="BSE13" s="105"/>
      <c r="BSF13" s="105"/>
      <c r="BSG13" s="105"/>
      <c r="BSH13" s="105"/>
      <c r="BSI13" s="105"/>
      <c r="BSJ13" s="105"/>
      <c r="BSK13" s="105"/>
      <c r="BSL13" s="105"/>
      <c r="BSM13" s="105"/>
      <c r="BSN13" s="105"/>
      <c r="BSO13" s="105"/>
      <c r="BSP13" s="105"/>
      <c r="BSQ13" s="105"/>
      <c r="BSR13" s="105"/>
      <c r="BSS13" s="105"/>
      <c r="BST13" s="105"/>
      <c r="BSU13" s="105"/>
      <c r="BSV13" s="105"/>
      <c r="BSW13" s="105"/>
      <c r="BSX13" s="105"/>
      <c r="BSY13" s="105"/>
      <c r="BSZ13" s="105"/>
      <c r="BTA13" s="105"/>
      <c r="BTB13" s="105"/>
      <c r="BTC13" s="105"/>
      <c r="BTD13" s="105"/>
      <c r="BTE13" s="105"/>
      <c r="BTF13" s="105"/>
      <c r="BTG13" s="105"/>
      <c r="BTH13" s="105"/>
      <c r="BTI13" s="105"/>
      <c r="BTJ13" s="105"/>
      <c r="BTK13" s="105"/>
      <c r="BTL13" s="105"/>
      <c r="BTM13" s="105"/>
      <c r="BTN13" s="105"/>
      <c r="BTO13" s="105"/>
      <c r="BTP13" s="105"/>
      <c r="BTQ13" s="105"/>
      <c r="BTR13" s="105"/>
      <c r="BTS13" s="105"/>
      <c r="BTT13" s="105"/>
      <c r="BTU13" s="105"/>
      <c r="BTV13" s="105"/>
      <c r="BTW13" s="105"/>
      <c r="BTX13" s="105"/>
      <c r="BTY13" s="105"/>
      <c r="BTZ13" s="105"/>
      <c r="BUA13" s="105"/>
      <c r="BUB13" s="105"/>
      <c r="BUC13" s="105"/>
      <c r="BUD13" s="105"/>
      <c r="BUE13" s="105"/>
      <c r="BUF13" s="105"/>
      <c r="BUG13" s="105"/>
      <c r="BUH13" s="105"/>
      <c r="BUI13" s="105"/>
      <c r="BUJ13" s="105"/>
      <c r="BUK13" s="105"/>
      <c r="BUL13" s="105"/>
      <c r="BUM13" s="105"/>
      <c r="BUN13" s="105"/>
      <c r="BUO13" s="105"/>
      <c r="BUP13" s="105"/>
      <c r="BUQ13" s="105"/>
      <c r="BUR13" s="105"/>
      <c r="BUS13" s="105"/>
      <c r="BUT13" s="105"/>
      <c r="BUU13" s="105"/>
      <c r="BUV13" s="105"/>
      <c r="BUW13" s="105"/>
      <c r="BUX13" s="105"/>
      <c r="BUY13" s="105"/>
      <c r="BUZ13" s="105"/>
      <c r="BVA13" s="105"/>
      <c r="BVB13" s="105"/>
      <c r="BVC13" s="105"/>
      <c r="BVD13" s="105"/>
      <c r="BVE13" s="105"/>
      <c r="BVF13" s="105"/>
      <c r="BVG13" s="105"/>
      <c r="BVH13" s="105"/>
      <c r="BVI13" s="105"/>
      <c r="BVJ13" s="105"/>
      <c r="BVK13" s="105"/>
      <c r="BVL13" s="105"/>
      <c r="BVM13" s="105"/>
      <c r="BVN13" s="105"/>
      <c r="BVO13" s="105"/>
      <c r="BVP13" s="105"/>
      <c r="BVQ13" s="105"/>
      <c r="BVR13" s="105"/>
      <c r="BVS13" s="105"/>
      <c r="BVT13" s="105"/>
      <c r="BVU13" s="105"/>
      <c r="BVV13" s="105"/>
      <c r="BVW13" s="105"/>
      <c r="BVX13" s="105"/>
      <c r="BVY13" s="105"/>
      <c r="BVZ13" s="105"/>
      <c r="BWA13" s="105"/>
      <c r="BWB13" s="105"/>
      <c r="BWC13" s="105"/>
      <c r="BWD13" s="105"/>
      <c r="BWE13" s="105"/>
      <c r="BWF13" s="105"/>
      <c r="BWG13" s="105"/>
      <c r="BWH13" s="105"/>
      <c r="BWI13" s="105"/>
      <c r="BWJ13" s="105"/>
      <c r="BWK13" s="105"/>
      <c r="BWL13" s="105"/>
      <c r="BWM13" s="105"/>
      <c r="BWN13" s="105"/>
      <c r="BWO13" s="105"/>
      <c r="BWP13" s="105"/>
      <c r="BWQ13" s="105"/>
      <c r="BWR13" s="105"/>
      <c r="BWS13" s="105"/>
      <c r="BWT13" s="105"/>
      <c r="BWU13" s="105"/>
      <c r="BWV13" s="105"/>
      <c r="BWW13" s="105"/>
      <c r="BWX13" s="105"/>
    </row>
    <row r="14" spans="1:1974" s="106" customFormat="1" ht="24.75" customHeight="1">
      <c r="A14" s="90"/>
      <c r="B14" s="174" t="s">
        <v>35</v>
      </c>
      <c r="C14" s="90"/>
      <c r="D14" s="195">
        <v>-88</v>
      </c>
      <c r="E14" s="196">
        <v>0</v>
      </c>
      <c r="F14" s="195">
        <v>-88</v>
      </c>
      <c r="G14" s="90"/>
      <c r="H14" s="209">
        <v>-52</v>
      </c>
      <c r="I14" s="196">
        <v>0</v>
      </c>
      <c r="J14" s="209">
        <v>-52</v>
      </c>
      <c r="K14" s="95"/>
      <c r="L14" s="107"/>
      <c r="M14" s="107"/>
      <c r="N14" s="107"/>
      <c r="O14" s="95"/>
      <c r="P14" s="107"/>
      <c r="Q14" s="107"/>
      <c r="R14" s="107"/>
      <c r="S14" s="95"/>
      <c r="T14" s="107"/>
      <c r="U14" s="107"/>
      <c r="V14" s="107"/>
      <c r="W14" s="90"/>
      <c r="X14" s="95"/>
      <c r="Y14" s="95"/>
      <c r="Z14" s="95"/>
      <c r="AA14" s="95"/>
      <c r="AB14" s="95"/>
      <c r="AC14" s="95"/>
      <c r="AD14" s="95"/>
      <c r="AE14" s="95"/>
      <c r="AF14" s="152"/>
      <c r="AG14" s="152"/>
      <c r="AH14" s="152"/>
      <c r="AI14" s="95"/>
      <c r="AJ14" s="152"/>
      <c r="AK14" s="152"/>
      <c r="AL14" s="152"/>
      <c r="AM14" s="95"/>
      <c r="AN14" s="152"/>
      <c r="AO14" s="152"/>
      <c r="AP14" s="152"/>
      <c r="AQ14" s="94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105"/>
      <c r="MX14" s="105"/>
      <c r="MY14" s="105"/>
      <c r="MZ14" s="105"/>
      <c r="NA14" s="105"/>
      <c r="NB14" s="105"/>
      <c r="NC14" s="105"/>
      <c r="ND14" s="105"/>
      <c r="NE14" s="105"/>
      <c r="NF14" s="105"/>
      <c r="NG14" s="105"/>
      <c r="NH14" s="105"/>
      <c r="NI14" s="105"/>
      <c r="NJ14" s="105"/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  <c r="NY14" s="105"/>
      <c r="NZ14" s="105"/>
      <c r="OA14" s="105"/>
      <c r="OB14" s="105"/>
      <c r="OC14" s="105"/>
      <c r="OD14" s="105"/>
      <c r="OE14" s="105"/>
      <c r="OF14" s="105"/>
      <c r="OG14" s="105"/>
      <c r="OH14" s="105"/>
      <c r="OI14" s="105"/>
      <c r="OJ14" s="105"/>
      <c r="OK14" s="105"/>
      <c r="OL14" s="105"/>
      <c r="OM14" s="105"/>
      <c r="ON14" s="105"/>
      <c r="OO14" s="105"/>
      <c r="OP14" s="105"/>
      <c r="OQ14" s="105"/>
      <c r="OR14" s="105"/>
      <c r="OS14" s="105"/>
      <c r="OT14" s="105"/>
      <c r="OU14" s="105"/>
      <c r="OV14" s="105"/>
      <c r="OW14" s="105"/>
      <c r="OX14" s="105"/>
      <c r="OY14" s="105"/>
      <c r="OZ14" s="105"/>
      <c r="PA14" s="105"/>
      <c r="PB14" s="105"/>
      <c r="PC14" s="105"/>
      <c r="PD14" s="105"/>
      <c r="PE14" s="105"/>
      <c r="PF14" s="105"/>
      <c r="PG14" s="105"/>
      <c r="PH14" s="105"/>
      <c r="PI14" s="105"/>
      <c r="PJ14" s="105"/>
      <c r="PK14" s="105"/>
      <c r="PL14" s="105"/>
      <c r="PM14" s="105"/>
      <c r="PN14" s="105"/>
      <c r="PO14" s="105"/>
      <c r="PP14" s="105"/>
      <c r="PQ14" s="105"/>
      <c r="PR14" s="105"/>
      <c r="PS14" s="105"/>
      <c r="PT14" s="105"/>
      <c r="PU14" s="105"/>
      <c r="PV14" s="105"/>
      <c r="PW14" s="105"/>
      <c r="PX14" s="105"/>
      <c r="PY14" s="105"/>
      <c r="PZ14" s="105"/>
      <c r="QA14" s="105"/>
      <c r="QB14" s="105"/>
      <c r="QC14" s="105"/>
      <c r="QD14" s="105"/>
      <c r="QE14" s="105"/>
      <c r="QF14" s="105"/>
      <c r="QG14" s="105"/>
      <c r="QH14" s="105"/>
      <c r="QI14" s="105"/>
      <c r="QJ14" s="105"/>
      <c r="QK14" s="105"/>
      <c r="QL14" s="105"/>
      <c r="QM14" s="105"/>
      <c r="QN14" s="105"/>
      <c r="QO14" s="105"/>
      <c r="QP14" s="105"/>
      <c r="QQ14" s="105"/>
      <c r="QR14" s="105"/>
      <c r="QS14" s="105"/>
      <c r="QT14" s="105"/>
      <c r="QU14" s="105"/>
      <c r="QV14" s="105"/>
      <c r="QW14" s="105"/>
      <c r="QX14" s="105"/>
      <c r="QY14" s="105"/>
      <c r="QZ14" s="105"/>
      <c r="RA14" s="105"/>
      <c r="RB14" s="105"/>
      <c r="RC14" s="105"/>
      <c r="RD14" s="105"/>
      <c r="RE14" s="105"/>
      <c r="RF14" s="105"/>
      <c r="RG14" s="105"/>
      <c r="RH14" s="105"/>
      <c r="RI14" s="105"/>
      <c r="RJ14" s="105"/>
      <c r="RK14" s="105"/>
      <c r="RL14" s="105"/>
      <c r="RM14" s="105"/>
      <c r="RN14" s="105"/>
      <c r="RO14" s="105"/>
      <c r="RP14" s="105"/>
      <c r="RQ14" s="105"/>
      <c r="RR14" s="105"/>
      <c r="RS14" s="105"/>
      <c r="RT14" s="105"/>
      <c r="RU14" s="105"/>
      <c r="RV14" s="105"/>
      <c r="RW14" s="105"/>
      <c r="RX14" s="105"/>
      <c r="RY14" s="105"/>
      <c r="RZ14" s="105"/>
      <c r="SA14" s="105"/>
      <c r="SB14" s="105"/>
      <c r="SC14" s="105"/>
      <c r="SD14" s="105"/>
      <c r="SE14" s="105"/>
      <c r="SF14" s="105"/>
      <c r="SG14" s="105"/>
      <c r="SH14" s="105"/>
      <c r="SI14" s="105"/>
      <c r="SJ14" s="105"/>
      <c r="SK14" s="105"/>
      <c r="SL14" s="105"/>
      <c r="SM14" s="105"/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5"/>
      <c r="TB14" s="105"/>
      <c r="TC14" s="105"/>
      <c r="TD14" s="105"/>
      <c r="TE14" s="105"/>
      <c r="TF14" s="105"/>
      <c r="TG14" s="105"/>
      <c r="TH14" s="105"/>
      <c r="TI14" s="105"/>
      <c r="TJ14" s="105"/>
      <c r="TK14" s="105"/>
      <c r="TL14" s="105"/>
      <c r="TM14" s="105"/>
      <c r="TN14" s="105"/>
      <c r="TO14" s="105"/>
      <c r="TP14" s="105"/>
      <c r="TQ14" s="105"/>
      <c r="TR14" s="105"/>
      <c r="TS14" s="105"/>
      <c r="TT14" s="105"/>
      <c r="TU14" s="105"/>
      <c r="TV14" s="105"/>
      <c r="TW14" s="105"/>
      <c r="TX14" s="105"/>
      <c r="TY14" s="105"/>
      <c r="TZ14" s="105"/>
      <c r="UA14" s="105"/>
      <c r="UB14" s="105"/>
      <c r="UC14" s="105"/>
      <c r="UD14" s="105"/>
      <c r="UE14" s="105"/>
      <c r="UF14" s="105"/>
      <c r="UG14" s="105"/>
      <c r="UH14" s="105"/>
      <c r="UI14" s="105"/>
      <c r="UJ14" s="105"/>
      <c r="UK14" s="105"/>
      <c r="UL14" s="105"/>
      <c r="UM14" s="105"/>
      <c r="UN14" s="105"/>
      <c r="UO14" s="105"/>
      <c r="UP14" s="105"/>
      <c r="UQ14" s="105"/>
      <c r="UR14" s="105"/>
      <c r="US14" s="105"/>
      <c r="UT14" s="105"/>
      <c r="UU14" s="105"/>
      <c r="UV14" s="105"/>
      <c r="UW14" s="105"/>
      <c r="UX14" s="105"/>
      <c r="UY14" s="105"/>
      <c r="UZ14" s="105"/>
      <c r="VA14" s="105"/>
      <c r="VB14" s="105"/>
      <c r="VC14" s="105"/>
      <c r="VD14" s="105"/>
      <c r="VE14" s="105"/>
      <c r="VF14" s="105"/>
      <c r="VG14" s="105"/>
      <c r="VH14" s="105"/>
      <c r="VI14" s="105"/>
      <c r="VJ14" s="105"/>
      <c r="VK14" s="105"/>
      <c r="VL14" s="105"/>
      <c r="VM14" s="105"/>
      <c r="VN14" s="105"/>
      <c r="VO14" s="105"/>
      <c r="VP14" s="105"/>
      <c r="VQ14" s="105"/>
      <c r="VR14" s="105"/>
      <c r="VS14" s="105"/>
      <c r="VT14" s="105"/>
      <c r="VU14" s="105"/>
      <c r="VV14" s="105"/>
      <c r="VW14" s="105"/>
      <c r="VX14" s="105"/>
      <c r="VY14" s="105"/>
      <c r="VZ14" s="105"/>
      <c r="WA14" s="105"/>
      <c r="WB14" s="105"/>
      <c r="WC14" s="105"/>
      <c r="WD14" s="105"/>
      <c r="WE14" s="105"/>
      <c r="WF14" s="105"/>
      <c r="WG14" s="105"/>
      <c r="WH14" s="105"/>
      <c r="WI14" s="105"/>
      <c r="WJ14" s="105"/>
      <c r="WK14" s="105"/>
      <c r="WL14" s="105"/>
      <c r="WM14" s="105"/>
      <c r="WN14" s="105"/>
      <c r="WO14" s="105"/>
      <c r="WP14" s="105"/>
      <c r="WQ14" s="105"/>
      <c r="WR14" s="105"/>
      <c r="WS14" s="105"/>
      <c r="WT14" s="105"/>
      <c r="WU14" s="105"/>
      <c r="WV14" s="105"/>
      <c r="WW14" s="105"/>
      <c r="WX14" s="105"/>
      <c r="WY14" s="105"/>
      <c r="WZ14" s="105"/>
      <c r="XA14" s="105"/>
      <c r="XB14" s="105"/>
      <c r="XC14" s="105"/>
      <c r="XD14" s="105"/>
      <c r="XE14" s="105"/>
      <c r="XF14" s="105"/>
      <c r="XG14" s="105"/>
      <c r="XH14" s="105"/>
      <c r="XI14" s="105"/>
      <c r="XJ14" s="105"/>
      <c r="XK14" s="105"/>
      <c r="XL14" s="105"/>
      <c r="XM14" s="105"/>
      <c r="XN14" s="105"/>
      <c r="XO14" s="105"/>
      <c r="XP14" s="105"/>
      <c r="XQ14" s="105"/>
      <c r="XR14" s="105"/>
      <c r="XS14" s="105"/>
      <c r="XT14" s="105"/>
      <c r="XU14" s="105"/>
      <c r="XV14" s="105"/>
      <c r="XW14" s="105"/>
      <c r="XX14" s="105"/>
      <c r="XY14" s="105"/>
      <c r="XZ14" s="105"/>
      <c r="YA14" s="105"/>
      <c r="YB14" s="105"/>
      <c r="YC14" s="105"/>
      <c r="YD14" s="105"/>
      <c r="YE14" s="105"/>
      <c r="YF14" s="105"/>
      <c r="YG14" s="105"/>
      <c r="YH14" s="105"/>
      <c r="YI14" s="105"/>
      <c r="YJ14" s="105"/>
      <c r="YK14" s="105"/>
      <c r="YL14" s="105"/>
      <c r="YM14" s="105"/>
      <c r="YN14" s="105"/>
      <c r="YO14" s="105"/>
      <c r="YP14" s="105"/>
      <c r="YQ14" s="105"/>
      <c r="YR14" s="105"/>
      <c r="YS14" s="105"/>
      <c r="YT14" s="105"/>
      <c r="YU14" s="105"/>
      <c r="YV14" s="105"/>
      <c r="YW14" s="105"/>
      <c r="YX14" s="105"/>
      <c r="YY14" s="105"/>
      <c r="YZ14" s="105"/>
      <c r="ZA14" s="105"/>
      <c r="ZB14" s="105"/>
      <c r="ZC14" s="105"/>
      <c r="ZD14" s="105"/>
      <c r="ZE14" s="105"/>
      <c r="ZF14" s="105"/>
      <c r="ZG14" s="105"/>
      <c r="ZH14" s="105"/>
      <c r="ZI14" s="105"/>
      <c r="ZJ14" s="105"/>
      <c r="ZK14" s="105"/>
      <c r="ZL14" s="105"/>
      <c r="ZM14" s="105"/>
      <c r="ZN14" s="105"/>
      <c r="ZO14" s="105"/>
      <c r="ZP14" s="105"/>
      <c r="ZQ14" s="105"/>
      <c r="ZR14" s="105"/>
      <c r="ZS14" s="105"/>
      <c r="ZT14" s="105"/>
      <c r="ZU14" s="105"/>
      <c r="ZV14" s="105"/>
      <c r="ZW14" s="105"/>
      <c r="ZX14" s="105"/>
      <c r="ZY14" s="105"/>
      <c r="ZZ14" s="105"/>
      <c r="AAA14" s="105"/>
      <c r="AAB14" s="105"/>
      <c r="AAC14" s="105"/>
      <c r="AAD14" s="105"/>
      <c r="AAE14" s="105"/>
      <c r="AAF14" s="105"/>
      <c r="AAG14" s="105"/>
      <c r="AAH14" s="105"/>
      <c r="AAI14" s="105"/>
      <c r="AAJ14" s="105"/>
      <c r="AAK14" s="105"/>
      <c r="AAL14" s="105"/>
      <c r="AAM14" s="105"/>
      <c r="AAN14" s="105"/>
      <c r="AAO14" s="105"/>
      <c r="AAP14" s="105"/>
      <c r="AAQ14" s="105"/>
      <c r="AAR14" s="105"/>
      <c r="AAS14" s="105"/>
      <c r="AAT14" s="105"/>
      <c r="AAU14" s="105"/>
      <c r="AAV14" s="105"/>
      <c r="AAW14" s="105"/>
      <c r="AAX14" s="105"/>
      <c r="AAY14" s="105"/>
      <c r="AAZ14" s="105"/>
      <c r="ABA14" s="105"/>
      <c r="ABB14" s="105"/>
      <c r="ABC14" s="105"/>
      <c r="ABD14" s="105"/>
      <c r="ABE14" s="105"/>
      <c r="ABF14" s="105"/>
      <c r="ABG14" s="105"/>
      <c r="ABH14" s="105"/>
      <c r="ABI14" s="105"/>
      <c r="ABJ14" s="105"/>
      <c r="ABK14" s="105"/>
      <c r="ABL14" s="105"/>
      <c r="ABM14" s="105"/>
      <c r="ABN14" s="105"/>
      <c r="ABO14" s="105"/>
      <c r="ABP14" s="105"/>
      <c r="ABQ14" s="105"/>
      <c r="ABR14" s="105"/>
      <c r="ABS14" s="105"/>
      <c r="ABT14" s="105"/>
      <c r="ABU14" s="105"/>
      <c r="ABV14" s="105"/>
      <c r="ABW14" s="105"/>
      <c r="ABX14" s="105"/>
      <c r="ABY14" s="105"/>
      <c r="ABZ14" s="105"/>
      <c r="ACA14" s="105"/>
      <c r="ACB14" s="105"/>
      <c r="ACC14" s="105"/>
      <c r="ACD14" s="105"/>
      <c r="ACE14" s="105"/>
      <c r="ACF14" s="105"/>
      <c r="ACG14" s="105"/>
      <c r="ACH14" s="105"/>
      <c r="ACI14" s="105"/>
      <c r="ACJ14" s="105"/>
      <c r="ACK14" s="105"/>
      <c r="ACL14" s="105"/>
      <c r="ACM14" s="105"/>
      <c r="ACN14" s="105"/>
      <c r="ACO14" s="105"/>
      <c r="ACP14" s="105"/>
      <c r="ACQ14" s="105"/>
      <c r="ACR14" s="105"/>
      <c r="ACS14" s="105"/>
      <c r="ACT14" s="105"/>
      <c r="ACU14" s="105"/>
      <c r="ACV14" s="105"/>
      <c r="ACW14" s="105"/>
      <c r="ACX14" s="105"/>
      <c r="ACY14" s="105"/>
      <c r="ACZ14" s="105"/>
      <c r="ADA14" s="105"/>
      <c r="ADB14" s="105"/>
      <c r="ADC14" s="105"/>
      <c r="ADD14" s="105"/>
      <c r="ADE14" s="105"/>
      <c r="ADF14" s="105"/>
      <c r="ADG14" s="105"/>
      <c r="ADH14" s="105"/>
      <c r="ADI14" s="105"/>
      <c r="ADJ14" s="105"/>
      <c r="ADK14" s="105"/>
      <c r="ADL14" s="105"/>
      <c r="ADM14" s="105"/>
      <c r="ADN14" s="105"/>
      <c r="ADO14" s="105"/>
      <c r="ADP14" s="105"/>
      <c r="ADQ14" s="105"/>
      <c r="ADR14" s="105"/>
      <c r="ADS14" s="105"/>
      <c r="ADT14" s="105"/>
      <c r="ADU14" s="105"/>
      <c r="ADV14" s="105"/>
      <c r="ADW14" s="105"/>
      <c r="ADX14" s="105"/>
      <c r="ADY14" s="105"/>
      <c r="ADZ14" s="105"/>
      <c r="AEA14" s="105"/>
      <c r="AEB14" s="105"/>
      <c r="AEC14" s="105"/>
      <c r="AED14" s="105"/>
      <c r="AEE14" s="105"/>
      <c r="AEF14" s="105"/>
      <c r="AEG14" s="105"/>
      <c r="AEH14" s="105"/>
      <c r="AEI14" s="105"/>
      <c r="AEJ14" s="105"/>
      <c r="AEK14" s="105"/>
      <c r="AEL14" s="105"/>
      <c r="AEM14" s="105"/>
      <c r="AEN14" s="105"/>
      <c r="AEO14" s="105"/>
      <c r="AEP14" s="105"/>
      <c r="AEQ14" s="105"/>
      <c r="AER14" s="105"/>
      <c r="AES14" s="105"/>
      <c r="AET14" s="105"/>
      <c r="AEU14" s="105"/>
      <c r="AEV14" s="105"/>
      <c r="AEW14" s="105"/>
      <c r="AEX14" s="105"/>
      <c r="AEY14" s="105"/>
      <c r="AEZ14" s="105"/>
      <c r="AFA14" s="105"/>
      <c r="AFB14" s="105"/>
      <c r="AFC14" s="105"/>
      <c r="AFD14" s="105"/>
      <c r="AFE14" s="105"/>
      <c r="AFF14" s="105"/>
      <c r="AFG14" s="105"/>
      <c r="AFH14" s="105"/>
      <c r="AFI14" s="105"/>
      <c r="AFJ14" s="105"/>
      <c r="AFK14" s="105"/>
      <c r="AFL14" s="105"/>
      <c r="AFM14" s="105"/>
      <c r="AFN14" s="105"/>
      <c r="AFO14" s="105"/>
      <c r="AFP14" s="105"/>
      <c r="AFQ14" s="105"/>
      <c r="AFR14" s="105"/>
      <c r="AFS14" s="105"/>
      <c r="AFT14" s="105"/>
      <c r="AFU14" s="105"/>
      <c r="AFV14" s="105"/>
      <c r="AFW14" s="105"/>
      <c r="AFX14" s="105"/>
      <c r="AFY14" s="105"/>
      <c r="AFZ14" s="105"/>
      <c r="AGA14" s="105"/>
      <c r="AGB14" s="105"/>
      <c r="AGC14" s="105"/>
      <c r="AGD14" s="105"/>
      <c r="AGE14" s="105"/>
      <c r="AGF14" s="105"/>
      <c r="AGG14" s="105"/>
      <c r="AGH14" s="105"/>
      <c r="AGI14" s="105"/>
      <c r="AGJ14" s="105"/>
      <c r="AGK14" s="105"/>
      <c r="AGL14" s="105"/>
      <c r="AGM14" s="105"/>
      <c r="AGN14" s="105"/>
      <c r="AGO14" s="105"/>
      <c r="AGP14" s="105"/>
      <c r="AGQ14" s="105"/>
      <c r="AGR14" s="105"/>
      <c r="AGS14" s="105"/>
      <c r="AGT14" s="105"/>
      <c r="AGU14" s="105"/>
      <c r="AGV14" s="105"/>
      <c r="AGW14" s="105"/>
      <c r="AGX14" s="105"/>
      <c r="AGY14" s="105"/>
      <c r="AGZ14" s="105"/>
      <c r="AHA14" s="105"/>
      <c r="AHB14" s="105"/>
      <c r="AHC14" s="105"/>
      <c r="AHD14" s="105"/>
      <c r="AHE14" s="105"/>
      <c r="AHF14" s="105"/>
      <c r="AHG14" s="105"/>
      <c r="AHH14" s="105"/>
      <c r="AHI14" s="105"/>
      <c r="AHJ14" s="105"/>
      <c r="AHK14" s="105"/>
      <c r="AHL14" s="105"/>
      <c r="AHM14" s="105"/>
      <c r="AHN14" s="105"/>
      <c r="AHO14" s="105"/>
      <c r="AHP14" s="105"/>
      <c r="AHQ14" s="105"/>
      <c r="AHR14" s="105"/>
      <c r="AHS14" s="105"/>
      <c r="AHT14" s="105"/>
      <c r="AHU14" s="105"/>
      <c r="AHV14" s="105"/>
      <c r="AHW14" s="105"/>
      <c r="AHX14" s="105"/>
      <c r="AHY14" s="105"/>
      <c r="AHZ14" s="105"/>
      <c r="AIA14" s="105"/>
      <c r="AIB14" s="105"/>
      <c r="AIC14" s="105"/>
      <c r="AID14" s="105"/>
      <c r="AIE14" s="105"/>
      <c r="AIF14" s="105"/>
      <c r="AIG14" s="105"/>
      <c r="AIH14" s="105"/>
      <c r="AII14" s="105"/>
      <c r="AIJ14" s="105"/>
      <c r="AIK14" s="105"/>
      <c r="AIL14" s="105"/>
      <c r="AIM14" s="105"/>
      <c r="AIN14" s="105"/>
      <c r="AIO14" s="105"/>
      <c r="AIP14" s="105"/>
      <c r="AIQ14" s="105"/>
      <c r="AIR14" s="105"/>
      <c r="AIS14" s="105"/>
      <c r="AIT14" s="105"/>
      <c r="AIU14" s="105"/>
      <c r="AIV14" s="105"/>
      <c r="AIW14" s="105"/>
      <c r="AIX14" s="105"/>
      <c r="AIY14" s="105"/>
      <c r="AIZ14" s="105"/>
      <c r="AJA14" s="105"/>
      <c r="AJB14" s="105"/>
      <c r="AJC14" s="105"/>
      <c r="AJD14" s="105"/>
      <c r="AJE14" s="105"/>
      <c r="AJF14" s="105"/>
      <c r="AJG14" s="105"/>
      <c r="AJH14" s="105"/>
      <c r="AJI14" s="105"/>
      <c r="AJJ14" s="105"/>
      <c r="AJK14" s="105"/>
      <c r="AJL14" s="105"/>
      <c r="AJM14" s="105"/>
      <c r="AJN14" s="105"/>
      <c r="AJO14" s="105"/>
      <c r="AJP14" s="105"/>
      <c r="AJQ14" s="105"/>
      <c r="AJR14" s="105"/>
      <c r="AJS14" s="105"/>
      <c r="AJT14" s="105"/>
      <c r="AJU14" s="105"/>
      <c r="AJV14" s="105"/>
      <c r="AJW14" s="105"/>
      <c r="AJX14" s="105"/>
      <c r="AJY14" s="105"/>
      <c r="AJZ14" s="105"/>
      <c r="AKA14" s="105"/>
      <c r="AKB14" s="105"/>
      <c r="AKC14" s="105"/>
      <c r="AKD14" s="105"/>
      <c r="AKE14" s="105"/>
      <c r="AKF14" s="105"/>
      <c r="AKG14" s="105"/>
      <c r="AKH14" s="105"/>
      <c r="AKI14" s="105"/>
      <c r="AKJ14" s="105"/>
      <c r="AKK14" s="105"/>
      <c r="AKL14" s="105"/>
      <c r="AKM14" s="105"/>
      <c r="AKN14" s="105"/>
      <c r="AKO14" s="105"/>
      <c r="AKP14" s="105"/>
      <c r="AKQ14" s="105"/>
      <c r="AKR14" s="105"/>
      <c r="AKS14" s="105"/>
      <c r="AKT14" s="105"/>
      <c r="AKU14" s="105"/>
      <c r="AKV14" s="105"/>
      <c r="AKW14" s="105"/>
      <c r="AKX14" s="105"/>
      <c r="AKY14" s="105"/>
      <c r="AKZ14" s="105"/>
      <c r="ALA14" s="105"/>
      <c r="ALB14" s="105"/>
      <c r="ALC14" s="105"/>
      <c r="ALD14" s="105"/>
      <c r="ALE14" s="105"/>
      <c r="ALF14" s="105"/>
      <c r="ALG14" s="105"/>
      <c r="ALH14" s="105"/>
      <c r="ALI14" s="105"/>
      <c r="ALJ14" s="105"/>
      <c r="ALK14" s="105"/>
      <c r="ALL14" s="105"/>
      <c r="ALM14" s="105"/>
      <c r="ALN14" s="105"/>
      <c r="ALO14" s="105"/>
      <c r="ALP14" s="105"/>
      <c r="ALQ14" s="105"/>
      <c r="ALR14" s="105"/>
      <c r="ALS14" s="105"/>
      <c r="ALT14" s="105"/>
      <c r="ALU14" s="105"/>
      <c r="ALV14" s="105"/>
      <c r="ALW14" s="105"/>
      <c r="ALX14" s="105"/>
      <c r="ALY14" s="105"/>
      <c r="ALZ14" s="105"/>
      <c r="AMA14" s="105"/>
      <c r="AMB14" s="105"/>
      <c r="AMC14" s="105"/>
      <c r="AMD14" s="105"/>
      <c r="AME14" s="105"/>
      <c r="AMF14" s="105"/>
      <c r="AMG14" s="105"/>
      <c r="AMH14" s="105"/>
      <c r="AMI14" s="105"/>
      <c r="AMJ14" s="105"/>
      <c r="AMK14" s="105"/>
      <c r="AML14" s="105"/>
      <c r="AMM14" s="105"/>
      <c r="AMN14" s="105"/>
      <c r="AMO14" s="105"/>
      <c r="AMP14" s="105"/>
      <c r="AMQ14" s="105"/>
      <c r="AMR14" s="105"/>
      <c r="AMS14" s="105"/>
      <c r="AMT14" s="105"/>
      <c r="AMU14" s="105"/>
      <c r="AMV14" s="105"/>
      <c r="AMW14" s="105"/>
      <c r="AMX14" s="105"/>
      <c r="AMY14" s="105"/>
      <c r="AMZ14" s="105"/>
      <c r="ANA14" s="105"/>
      <c r="ANB14" s="105"/>
      <c r="ANC14" s="105"/>
      <c r="AND14" s="105"/>
      <c r="ANE14" s="105"/>
      <c r="ANF14" s="105"/>
      <c r="ANG14" s="105"/>
      <c r="ANH14" s="105"/>
      <c r="ANI14" s="105"/>
      <c r="ANJ14" s="105"/>
      <c r="ANK14" s="105"/>
      <c r="ANL14" s="105"/>
      <c r="ANM14" s="105"/>
      <c r="ANN14" s="105"/>
      <c r="ANO14" s="105"/>
      <c r="ANP14" s="105"/>
      <c r="ANQ14" s="105"/>
      <c r="ANR14" s="105"/>
      <c r="ANS14" s="105"/>
      <c r="ANT14" s="105"/>
      <c r="ANU14" s="105"/>
      <c r="ANV14" s="105"/>
      <c r="ANW14" s="105"/>
      <c r="ANX14" s="105"/>
      <c r="ANY14" s="105"/>
      <c r="ANZ14" s="105"/>
      <c r="AOA14" s="105"/>
      <c r="AOB14" s="105"/>
      <c r="AOC14" s="105"/>
      <c r="AOD14" s="105"/>
      <c r="AOE14" s="105"/>
      <c r="AOF14" s="105"/>
      <c r="AOG14" s="105"/>
      <c r="AOH14" s="105"/>
      <c r="AOI14" s="105"/>
      <c r="AOJ14" s="105"/>
      <c r="AOK14" s="105"/>
      <c r="AOL14" s="105"/>
      <c r="AOM14" s="105"/>
      <c r="AON14" s="105"/>
      <c r="AOO14" s="105"/>
      <c r="AOP14" s="105"/>
      <c r="AOQ14" s="105"/>
      <c r="AOR14" s="105"/>
      <c r="AOS14" s="105"/>
      <c r="AOT14" s="105"/>
      <c r="AOU14" s="105"/>
      <c r="AOV14" s="105"/>
      <c r="AOW14" s="105"/>
      <c r="AOX14" s="105"/>
      <c r="AOY14" s="105"/>
      <c r="AOZ14" s="105"/>
      <c r="APA14" s="105"/>
      <c r="APB14" s="105"/>
      <c r="APC14" s="105"/>
      <c r="APD14" s="105"/>
      <c r="APE14" s="105"/>
      <c r="APF14" s="105"/>
      <c r="APG14" s="105"/>
      <c r="APH14" s="105"/>
      <c r="API14" s="105"/>
      <c r="APJ14" s="105"/>
      <c r="APK14" s="105"/>
      <c r="APL14" s="105"/>
      <c r="APM14" s="105"/>
      <c r="APN14" s="105"/>
      <c r="APO14" s="105"/>
      <c r="APP14" s="105"/>
      <c r="APQ14" s="105"/>
      <c r="APR14" s="105"/>
      <c r="APS14" s="105"/>
      <c r="APT14" s="105"/>
      <c r="APU14" s="105"/>
      <c r="APV14" s="105"/>
      <c r="APW14" s="105"/>
      <c r="APX14" s="105"/>
      <c r="APY14" s="105"/>
      <c r="APZ14" s="105"/>
      <c r="AQA14" s="105"/>
      <c r="AQB14" s="105"/>
      <c r="AQC14" s="105"/>
      <c r="AQD14" s="105"/>
      <c r="AQE14" s="105"/>
      <c r="AQF14" s="105"/>
      <c r="AQG14" s="105"/>
      <c r="AQH14" s="105"/>
      <c r="AQI14" s="105"/>
      <c r="AQJ14" s="105"/>
      <c r="AQK14" s="105"/>
      <c r="AQL14" s="105"/>
      <c r="AQM14" s="105"/>
      <c r="AQN14" s="105"/>
      <c r="AQO14" s="105"/>
      <c r="AQP14" s="105"/>
      <c r="AQQ14" s="105"/>
      <c r="AQR14" s="105"/>
      <c r="AQS14" s="105"/>
      <c r="AQT14" s="105"/>
      <c r="AQU14" s="105"/>
      <c r="AQV14" s="105"/>
      <c r="AQW14" s="105"/>
      <c r="AQX14" s="105"/>
      <c r="AQY14" s="105"/>
      <c r="AQZ14" s="105"/>
      <c r="ARA14" s="105"/>
      <c r="ARB14" s="105"/>
      <c r="ARC14" s="105"/>
      <c r="ARD14" s="105"/>
      <c r="ARE14" s="105"/>
      <c r="ARF14" s="105"/>
      <c r="ARG14" s="105"/>
      <c r="ARH14" s="105"/>
      <c r="ARI14" s="105"/>
      <c r="ARJ14" s="105"/>
      <c r="ARK14" s="105"/>
      <c r="ARL14" s="105"/>
      <c r="ARM14" s="105"/>
      <c r="ARN14" s="105"/>
      <c r="ARO14" s="105"/>
      <c r="ARP14" s="105"/>
      <c r="ARQ14" s="105"/>
      <c r="ARR14" s="105"/>
      <c r="ARS14" s="105"/>
      <c r="ART14" s="105"/>
      <c r="ARU14" s="105"/>
      <c r="ARV14" s="105"/>
      <c r="ARW14" s="105"/>
      <c r="ARX14" s="105"/>
      <c r="ARY14" s="105"/>
      <c r="ARZ14" s="105"/>
      <c r="ASA14" s="105"/>
      <c r="ASB14" s="105"/>
      <c r="ASC14" s="105"/>
      <c r="ASD14" s="105"/>
      <c r="ASE14" s="105"/>
      <c r="ASF14" s="105"/>
      <c r="ASG14" s="105"/>
      <c r="ASH14" s="105"/>
      <c r="ASI14" s="105"/>
      <c r="ASJ14" s="105"/>
      <c r="ASK14" s="105"/>
      <c r="ASL14" s="105"/>
      <c r="ASM14" s="105"/>
      <c r="ASN14" s="105"/>
      <c r="ASO14" s="105"/>
      <c r="ASP14" s="105"/>
      <c r="ASQ14" s="105"/>
      <c r="ASR14" s="105"/>
      <c r="ASS14" s="105"/>
      <c r="AST14" s="105"/>
      <c r="ASU14" s="105"/>
      <c r="ASV14" s="105"/>
      <c r="ASW14" s="105"/>
      <c r="ASX14" s="105"/>
      <c r="ASY14" s="105"/>
      <c r="ASZ14" s="105"/>
      <c r="ATA14" s="105"/>
      <c r="ATB14" s="105"/>
      <c r="ATC14" s="105"/>
      <c r="ATD14" s="105"/>
      <c r="ATE14" s="105"/>
      <c r="ATF14" s="105"/>
      <c r="ATG14" s="105"/>
      <c r="ATH14" s="105"/>
      <c r="ATI14" s="105"/>
      <c r="ATJ14" s="105"/>
      <c r="ATK14" s="105"/>
      <c r="ATL14" s="105"/>
      <c r="ATM14" s="105"/>
      <c r="ATN14" s="105"/>
      <c r="ATO14" s="105"/>
      <c r="ATP14" s="105"/>
      <c r="ATQ14" s="105"/>
      <c r="ATR14" s="105"/>
      <c r="ATS14" s="105"/>
      <c r="ATT14" s="105"/>
      <c r="ATU14" s="105"/>
      <c r="ATV14" s="105"/>
      <c r="ATW14" s="105"/>
      <c r="ATX14" s="105"/>
      <c r="ATY14" s="105"/>
      <c r="ATZ14" s="105"/>
      <c r="AUA14" s="105"/>
      <c r="AUB14" s="105"/>
      <c r="AUC14" s="105"/>
      <c r="AUD14" s="105"/>
      <c r="AUE14" s="105"/>
      <c r="AUF14" s="105"/>
      <c r="AUG14" s="105"/>
      <c r="AUH14" s="105"/>
      <c r="AUI14" s="105"/>
      <c r="AUJ14" s="105"/>
      <c r="AUK14" s="105"/>
      <c r="AUL14" s="105"/>
      <c r="AUM14" s="105"/>
      <c r="AUN14" s="105"/>
      <c r="AUO14" s="105"/>
      <c r="AUP14" s="105"/>
      <c r="AUQ14" s="105"/>
      <c r="AUR14" s="105"/>
      <c r="AUS14" s="105"/>
      <c r="AUT14" s="105"/>
      <c r="AUU14" s="105"/>
      <c r="AUV14" s="105"/>
      <c r="AUW14" s="105"/>
      <c r="AUX14" s="105"/>
      <c r="AUY14" s="105"/>
      <c r="AUZ14" s="105"/>
      <c r="AVA14" s="105"/>
      <c r="AVB14" s="105"/>
      <c r="AVC14" s="105"/>
      <c r="AVD14" s="105"/>
      <c r="AVE14" s="105"/>
      <c r="AVF14" s="105"/>
      <c r="AVG14" s="105"/>
      <c r="AVH14" s="105"/>
      <c r="AVI14" s="105"/>
      <c r="AVJ14" s="105"/>
      <c r="AVK14" s="105"/>
      <c r="AVL14" s="105"/>
      <c r="AVM14" s="105"/>
      <c r="AVN14" s="105"/>
      <c r="AVO14" s="105"/>
      <c r="AVP14" s="105"/>
      <c r="AVQ14" s="105"/>
      <c r="AVR14" s="105"/>
      <c r="AVS14" s="105"/>
      <c r="AVT14" s="105"/>
      <c r="AVU14" s="105"/>
      <c r="AVV14" s="105"/>
      <c r="AVW14" s="105"/>
      <c r="AVX14" s="105"/>
      <c r="AVY14" s="105"/>
      <c r="AVZ14" s="105"/>
      <c r="AWA14" s="105"/>
      <c r="AWB14" s="105"/>
      <c r="AWC14" s="105"/>
      <c r="AWD14" s="105"/>
      <c r="AWE14" s="105"/>
      <c r="AWF14" s="105"/>
      <c r="AWG14" s="105"/>
      <c r="AWH14" s="105"/>
      <c r="AWI14" s="105"/>
      <c r="AWJ14" s="105"/>
      <c r="AWK14" s="105"/>
      <c r="AWL14" s="105"/>
      <c r="AWM14" s="105"/>
      <c r="AWN14" s="105"/>
      <c r="AWO14" s="105"/>
      <c r="AWP14" s="105"/>
      <c r="AWQ14" s="105"/>
      <c r="AWR14" s="105"/>
      <c r="AWS14" s="105"/>
      <c r="AWT14" s="105"/>
      <c r="AWU14" s="105"/>
      <c r="AWV14" s="105"/>
      <c r="AWW14" s="105"/>
      <c r="AWX14" s="105"/>
      <c r="AWY14" s="105"/>
      <c r="AWZ14" s="105"/>
      <c r="AXA14" s="105"/>
      <c r="AXB14" s="105"/>
      <c r="AXC14" s="105"/>
      <c r="AXD14" s="105"/>
      <c r="AXE14" s="105"/>
      <c r="AXF14" s="105"/>
      <c r="AXG14" s="105"/>
      <c r="AXH14" s="105"/>
      <c r="AXI14" s="105"/>
      <c r="AXJ14" s="105"/>
      <c r="AXK14" s="105"/>
      <c r="AXL14" s="105"/>
      <c r="AXM14" s="105"/>
      <c r="AXN14" s="105"/>
      <c r="AXO14" s="105"/>
      <c r="AXP14" s="105"/>
      <c r="AXQ14" s="105"/>
      <c r="AXR14" s="105"/>
      <c r="AXS14" s="105"/>
      <c r="AXT14" s="105"/>
      <c r="AXU14" s="105"/>
      <c r="AXV14" s="105"/>
      <c r="AXW14" s="105"/>
      <c r="AXX14" s="105"/>
      <c r="AXY14" s="105"/>
      <c r="AXZ14" s="105"/>
      <c r="AYA14" s="105"/>
      <c r="AYB14" s="105"/>
      <c r="AYC14" s="105"/>
      <c r="AYD14" s="105"/>
      <c r="AYE14" s="105"/>
      <c r="AYF14" s="105"/>
      <c r="AYG14" s="105"/>
      <c r="AYH14" s="105"/>
      <c r="AYI14" s="105"/>
      <c r="AYJ14" s="105"/>
      <c r="AYK14" s="105"/>
      <c r="AYL14" s="105"/>
      <c r="AYM14" s="105"/>
      <c r="AYN14" s="105"/>
      <c r="AYO14" s="105"/>
      <c r="AYP14" s="105"/>
      <c r="AYQ14" s="105"/>
      <c r="AYR14" s="105"/>
      <c r="AYS14" s="105"/>
      <c r="AYT14" s="105"/>
      <c r="AYU14" s="105"/>
      <c r="AYV14" s="105"/>
      <c r="AYW14" s="105"/>
      <c r="AYX14" s="105"/>
      <c r="AYY14" s="105"/>
      <c r="AYZ14" s="105"/>
      <c r="AZA14" s="105"/>
      <c r="AZB14" s="105"/>
      <c r="AZC14" s="105"/>
      <c r="AZD14" s="105"/>
      <c r="AZE14" s="105"/>
      <c r="AZF14" s="105"/>
      <c r="AZG14" s="105"/>
      <c r="AZH14" s="105"/>
      <c r="AZI14" s="105"/>
      <c r="AZJ14" s="105"/>
      <c r="AZK14" s="105"/>
      <c r="AZL14" s="105"/>
      <c r="AZM14" s="105"/>
      <c r="AZN14" s="105"/>
      <c r="AZO14" s="105"/>
      <c r="AZP14" s="105"/>
      <c r="AZQ14" s="105"/>
      <c r="AZR14" s="105"/>
      <c r="AZS14" s="105"/>
      <c r="AZT14" s="105"/>
      <c r="AZU14" s="105"/>
      <c r="AZV14" s="105"/>
      <c r="AZW14" s="105"/>
      <c r="AZX14" s="105"/>
      <c r="AZY14" s="105"/>
      <c r="AZZ14" s="105"/>
      <c r="BAA14" s="105"/>
      <c r="BAB14" s="105"/>
      <c r="BAC14" s="105"/>
      <c r="BAD14" s="105"/>
      <c r="BAE14" s="105"/>
      <c r="BAF14" s="105"/>
      <c r="BAG14" s="105"/>
      <c r="BAH14" s="105"/>
      <c r="BAI14" s="105"/>
      <c r="BAJ14" s="105"/>
      <c r="BAK14" s="105"/>
      <c r="BAL14" s="105"/>
      <c r="BAM14" s="105"/>
      <c r="BAN14" s="105"/>
      <c r="BAO14" s="105"/>
      <c r="BAP14" s="105"/>
      <c r="BAQ14" s="105"/>
      <c r="BAR14" s="105"/>
      <c r="BAS14" s="105"/>
      <c r="BAT14" s="105"/>
      <c r="BAU14" s="105"/>
      <c r="BAV14" s="105"/>
      <c r="BAW14" s="105"/>
      <c r="BAX14" s="105"/>
      <c r="BAY14" s="105"/>
      <c r="BAZ14" s="105"/>
      <c r="BBA14" s="105"/>
      <c r="BBB14" s="105"/>
      <c r="BBC14" s="105"/>
      <c r="BBD14" s="105"/>
      <c r="BBE14" s="105"/>
      <c r="BBF14" s="105"/>
      <c r="BBG14" s="105"/>
      <c r="BBH14" s="105"/>
      <c r="BBI14" s="105"/>
      <c r="BBJ14" s="105"/>
      <c r="BBK14" s="105"/>
      <c r="BBL14" s="105"/>
      <c r="BBM14" s="105"/>
      <c r="BBN14" s="105"/>
      <c r="BBO14" s="105"/>
      <c r="BBP14" s="105"/>
      <c r="BBQ14" s="105"/>
      <c r="BBR14" s="105"/>
      <c r="BBS14" s="105"/>
      <c r="BBT14" s="105"/>
      <c r="BBU14" s="105"/>
      <c r="BBV14" s="105"/>
      <c r="BBW14" s="105"/>
      <c r="BBX14" s="105"/>
      <c r="BBY14" s="105"/>
      <c r="BBZ14" s="105"/>
      <c r="BCA14" s="105"/>
      <c r="BCB14" s="105"/>
      <c r="BCC14" s="105"/>
      <c r="BCD14" s="105"/>
      <c r="BCE14" s="105"/>
      <c r="BCF14" s="105"/>
      <c r="BCG14" s="105"/>
      <c r="BCH14" s="105"/>
      <c r="BCI14" s="105"/>
      <c r="BCJ14" s="105"/>
      <c r="BCK14" s="105"/>
      <c r="BCL14" s="105"/>
      <c r="BCM14" s="105"/>
      <c r="BCN14" s="105"/>
      <c r="BCO14" s="105"/>
      <c r="BCP14" s="105"/>
      <c r="BCQ14" s="105"/>
      <c r="BCR14" s="105"/>
      <c r="BCS14" s="105"/>
      <c r="BCT14" s="105"/>
      <c r="BCU14" s="105"/>
      <c r="BCV14" s="105"/>
      <c r="BCW14" s="105"/>
      <c r="BCX14" s="105"/>
      <c r="BCY14" s="105"/>
      <c r="BCZ14" s="105"/>
      <c r="BDA14" s="105"/>
      <c r="BDB14" s="105"/>
      <c r="BDC14" s="105"/>
      <c r="BDD14" s="105"/>
      <c r="BDE14" s="105"/>
      <c r="BDF14" s="105"/>
      <c r="BDG14" s="105"/>
      <c r="BDH14" s="105"/>
      <c r="BDI14" s="105"/>
      <c r="BDJ14" s="105"/>
      <c r="BDK14" s="105"/>
      <c r="BDL14" s="105"/>
      <c r="BDM14" s="105"/>
      <c r="BDN14" s="105"/>
      <c r="BDO14" s="105"/>
      <c r="BDP14" s="105"/>
      <c r="BDQ14" s="105"/>
      <c r="BDR14" s="105"/>
      <c r="BDS14" s="105"/>
      <c r="BDT14" s="105"/>
      <c r="BDU14" s="105"/>
      <c r="BDV14" s="105"/>
      <c r="BDW14" s="105"/>
      <c r="BDX14" s="105"/>
      <c r="BDY14" s="105"/>
      <c r="BDZ14" s="105"/>
      <c r="BEA14" s="105"/>
      <c r="BEB14" s="105"/>
      <c r="BEC14" s="105"/>
      <c r="BED14" s="105"/>
      <c r="BEE14" s="105"/>
      <c r="BEF14" s="105"/>
      <c r="BEG14" s="105"/>
      <c r="BEH14" s="105"/>
      <c r="BEI14" s="105"/>
      <c r="BEJ14" s="105"/>
      <c r="BEK14" s="105"/>
      <c r="BEL14" s="105"/>
      <c r="BEM14" s="105"/>
      <c r="BEN14" s="105"/>
      <c r="BEO14" s="105"/>
      <c r="BEP14" s="105"/>
      <c r="BEQ14" s="105"/>
      <c r="BER14" s="105"/>
      <c r="BES14" s="105"/>
      <c r="BET14" s="105"/>
      <c r="BEU14" s="105"/>
      <c r="BEV14" s="105"/>
      <c r="BEW14" s="105"/>
      <c r="BEX14" s="105"/>
      <c r="BEY14" s="105"/>
      <c r="BEZ14" s="105"/>
      <c r="BFA14" s="105"/>
      <c r="BFB14" s="105"/>
      <c r="BFC14" s="105"/>
      <c r="BFD14" s="105"/>
      <c r="BFE14" s="105"/>
      <c r="BFF14" s="105"/>
      <c r="BFG14" s="105"/>
      <c r="BFH14" s="105"/>
      <c r="BFI14" s="105"/>
      <c r="BFJ14" s="105"/>
      <c r="BFK14" s="105"/>
      <c r="BFL14" s="105"/>
      <c r="BFM14" s="105"/>
      <c r="BFN14" s="105"/>
      <c r="BFO14" s="105"/>
      <c r="BFP14" s="105"/>
      <c r="BFQ14" s="105"/>
      <c r="BFR14" s="105"/>
      <c r="BFS14" s="105"/>
      <c r="BFT14" s="105"/>
      <c r="BFU14" s="105"/>
      <c r="BFV14" s="105"/>
      <c r="BFW14" s="105"/>
      <c r="BFX14" s="105"/>
      <c r="BFY14" s="105"/>
      <c r="BFZ14" s="105"/>
      <c r="BGA14" s="105"/>
      <c r="BGB14" s="105"/>
      <c r="BGC14" s="105"/>
      <c r="BGD14" s="105"/>
      <c r="BGE14" s="105"/>
      <c r="BGF14" s="105"/>
      <c r="BGG14" s="105"/>
      <c r="BGH14" s="105"/>
      <c r="BGI14" s="105"/>
      <c r="BGJ14" s="105"/>
      <c r="BGK14" s="105"/>
      <c r="BGL14" s="105"/>
      <c r="BGM14" s="105"/>
      <c r="BGN14" s="105"/>
      <c r="BGO14" s="105"/>
      <c r="BGP14" s="105"/>
      <c r="BGQ14" s="105"/>
      <c r="BGR14" s="105"/>
      <c r="BGS14" s="105"/>
      <c r="BGT14" s="105"/>
      <c r="BGU14" s="105"/>
      <c r="BGV14" s="105"/>
      <c r="BGW14" s="105"/>
      <c r="BGX14" s="105"/>
      <c r="BGY14" s="105"/>
      <c r="BGZ14" s="105"/>
      <c r="BHA14" s="105"/>
      <c r="BHB14" s="105"/>
      <c r="BHC14" s="105"/>
      <c r="BHD14" s="105"/>
      <c r="BHE14" s="105"/>
      <c r="BHF14" s="105"/>
      <c r="BHG14" s="105"/>
      <c r="BHH14" s="105"/>
      <c r="BHI14" s="105"/>
      <c r="BHJ14" s="105"/>
      <c r="BHK14" s="105"/>
      <c r="BHL14" s="105"/>
      <c r="BHM14" s="105"/>
      <c r="BHN14" s="105"/>
      <c r="BHO14" s="105"/>
      <c r="BHP14" s="105"/>
      <c r="BHQ14" s="105"/>
      <c r="BHR14" s="105"/>
      <c r="BHS14" s="105"/>
      <c r="BHT14" s="105"/>
      <c r="BHU14" s="105"/>
      <c r="BHV14" s="105"/>
      <c r="BHW14" s="105"/>
      <c r="BHX14" s="105"/>
      <c r="BHY14" s="105"/>
      <c r="BHZ14" s="105"/>
      <c r="BIA14" s="105"/>
      <c r="BIB14" s="105"/>
      <c r="BIC14" s="105"/>
      <c r="BID14" s="105"/>
      <c r="BIE14" s="105"/>
      <c r="BIF14" s="105"/>
      <c r="BIG14" s="105"/>
      <c r="BIH14" s="105"/>
      <c r="BII14" s="105"/>
      <c r="BIJ14" s="105"/>
      <c r="BIK14" s="105"/>
      <c r="BIL14" s="105"/>
      <c r="BIM14" s="105"/>
      <c r="BIN14" s="105"/>
      <c r="BIO14" s="105"/>
      <c r="BIP14" s="105"/>
      <c r="BIQ14" s="105"/>
      <c r="BIR14" s="105"/>
      <c r="BIS14" s="105"/>
      <c r="BIT14" s="105"/>
      <c r="BIU14" s="105"/>
      <c r="BIV14" s="105"/>
      <c r="BIW14" s="105"/>
      <c r="BIX14" s="105"/>
      <c r="BIY14" s="105"/>
      <c r="BIZ14" s="105"/>
      <c r="BJA14" s="105"/>
      <c r="BJB14" s="105"/>
      <c r="BJC14" s="105"/>
      <c r="BJD14" s="105"/>
      <c r="BJE14" s="105"/>
      <c r="BJF14" s="105"/>
      <c r="BJG14" s="105"/>
      <c r="BJH14" s="105"/>
      <c r="BJI14" s="105"/>
      <c r="BJJ14" s="105"/>
      <c r="BJK14" s="105"/>
      <c r="BJL14" s="105"/>
      <c r="BJM14" s="105"/>
      <c r="BJN14" s="105"/>
      <c r="BJO14" s="105"/>
      <c r="BJP14" s="105"/>
      <c r="BJQ14" s="105"/>
      <c r="BJR14" s="105"/>
      <c r="BJS14" s="105"/>
      <c r="BJT14" s="105"/>
      <c r="BJU14" s="105"/>
      <c r="BJV14" s="105"/>
      <c r="BJW14" s="105"/>
      <c r="BJX14" s="105"/>
      <c r="BJY14" s="105"/>
      <c r="BJZ14" s="105"/>
      <c r="BKA14" s="105"/>
      <c r="BKB14" s="105"/>
      <c r="BKC14" s="105"/>
      <c r="BKD14" s="105"/>
      <c r="BKE14" s="105"/>
      <c r="BKF14" s="105"/>
      <c r="BKG14" s="105"/>
      <c r="BKH14" s="105"/>
      <c r="BKI14" s="105"/>
      <c r="BKJ14" s="105"/>
      <c r="BKK14" s="105"/>
      <c r="BKL14" s="105"/>
      <c r="BKM14" s="105"/>
      <c r="BKN14" s="105"/>
      <c r="BKO14" s="105"/>
      <c r="BKP14" s="105"/>
      <c r="BKQ14" s="105"/>
      <c r="BKR14" s="105"/>
      <c r="BKS14" s="105"/>
      <c r="BKT14" s="105"/>
      <c r="BKU14" s="105"/>
      <c r="BKV14" s="105"/>
      <c r="BKW14" s="105"/>
      <c r="BKX14" s="105"/>
      <c r="BKY14" s="105"/>
      <c r="BKZ14" s="105"/>
      <c r="BLA14" s="105"/>
      <c r="BLB14" s="105"/>
      <c r="BLC14" s="105"/>
      <c r="BLD14" s="105"/>
      <c r="BLE14" s="105"/>
      <c r="BLF14" s="105"/>
      <c r="BLG14" s="105"/>
      <c r="BLH14" s="105"/>
      <c r="BLI14" s="105"/>
      <c r="BLJ14" s="105"/>
      <c r="BLK14" s="105"/>
      <c r="BLL14" s="105"/>
      <c r="BLM14" s="105"/>
      <c r="BLN14" s="105"/>
      <c r="BLO14" s="105"/>
      <c r="BLP14" s="105"/>
      <c r="BLQ14" s="105"/>
      <c r="BLR14" s="105"/>
      <c r="BLS14" s="105"/>
      <c r="BLT14" s="105"/>
      <c r="BLU14" s="105"/>
      <c r="BLV14" s="105"/>
      <c r="BLW14" s="105"/>
      <c r="BLX14" s="105"/>
      <c r="BLY14" s="105"/>
      <c r="BLZ14" s="105"/>
      <c r="BMA14" s="105"/>
      <c r="BMB14" s="105"/>
      <c r="BMC14" s="105"/>
      <c r="BMD14" s="105"/>
      <c r="BME14" s="105"/>
      <c r="BMF14" s="105"/>
      <c r="BMG14" s="105"/>
      <c r="BMH14" s="105"/>
      <c r="BMI14" s="105"/>
      <c r="BMJ14" s="105"/>
      <c r="BMK14" s="105"/>
      <c r="BML14" s="105"/>
      <c r="BMM14" s="105"/>
      <c r="BMN14" s="105"/>
      <c r="BMO14" s="105"/>
      <c r="BMP14" s="105"/>
      <c r="BMQ14" s="105"/>
      <c r="BMR14" s="105"/>
      <c r="BMS14" s="105"/>
      <c r="BMT14" s="105"/>
      <c r="BMU14" s="105"/>
      <c r="BMV14" s="105"/>
      <c r="BMW14" s="105"/>
      <c r="BMX14" s="105"/>
      <c r="BMY14" s="105"/>
      <c r="BMZ14" s="105"/>
      <c r="BNA14" s="105"/>
      <c r="BNB14" s="105"/>
      <c r="BNC14" s="105"/>
      <c r="BND14" s="105"/>
      <c r="BNE14" s="105"/>
      <c r="BNF14" s="105"/>
      <c r="BNG14" s="105"/>
      <c r="BNH14" s="105"/>
      <c r="BNI14" s="105"/>
      <c r="BNJ14" s="105"/>
      <c r="BNK14" s="105"/>
      <c r="BNL14" s="105"/>
      <c r="BNM14" s="105"/>
      <c r="BNN14" s="105"/>
      <c r="BNO14" s="105"/>
      <c r="BNP14" s="105"/>
      <c r="BNQ14" s="105"/>
      <c r="BNR14" s="105"/>
      <c r="BNS14" s="105"/>
      <c r="BNT14" s="105"/>
      <c r="BNU14" s="105"/>
      <c r="BNV14" s="105"/>
      <c r="BNW14" s="105"/>
      <c r="BNX14" s="105"/>
      <c r="BNY14" s="105"/>
      <c r="BNZ14" s="105"/>
      <c r="BOA14" s="105"/>
      <c r="BOB14" s="105"/>
      <c r="BOC14" s="105"/>
      <c r="BOD14" s="105"/>
      <c r="BOE14" s="105"/>
      <c r="BOF14" s="105"/>
      <c r="BOG14" s="105"/>
      <c r="BOH14" s="105"/>
      <c r="BOI14" s="105"/>
      <c r="BOJ14" s="105"/>
      <c r="BOK14" s="105"/>
      <c r="BOL14" s="105"/>
      <c r="BOM14" s="105"/>
      <c r="BON14" s="105"/>
      <c r="BOO14" s="105"/>
      <c r="BOP14" s="105"/>
      <c r="BOQ14" s="105"/>
      <c r="BOR14" s="105"/>
      <c r="BOS14" s="105"/>
      <c r="BOT14" s="105"/>
      <c r="BOU14" s="105"/>
      <c r="BOV14" s="105"/>
      <c r="BOW14" s="105"/>
      <c r="BOX14" s="105"/>
      <c r="BOY14" s="105"/>
      <c r="BOZ14" s="105"/>
      <c r="BPA14" s="105"/>
      <c r="BPB14" s="105"/>
      <c r="BPC14" s="105"/>
      <c r="BPD14" s="105"/>
      <c r="BPE14" s="105"/>
      <c r="BPF14" s="105"/>
      <c r="BPG14" s="105"/>
      <c r="BPH14" s="105"/>
      <c r="BPI14" s="105"/>
      <c r="BPJ14" s="105"/>
      <c r="BPK14" s="105"/>
      <c r="BPL14" s="105"/>
      <c r="BPM14" s="105"/>
      <c r="BPN14" s="105"/>
      <c r="BPO14" s="105"/>
      <c r="BPP14" s="105"/>
      <c r="BPQ14" s="105"/>
      <c r="BPR14" s="105"/>
      <c r="BPS14" s="105"/>
      <c r="BPT14" s="105"/>
      <c r="BPU14" s="105"/>
      <c r="BPV14" s="105"/>
      <c r="BPW14" s="105"/>
      <c r="BPX14" s="105"/>
      <c r="BPY14" s="105"/>
      <c r="BPZ14" s="105"/>
      <c r="BQA14" s="105"/>
      <c r="BQB14" s="105"/>
      <c r="BQC14" s="105"/>
      <c r="BQD14" s="105"/>
      <c r="BQE14" s="105"/>
      <c r="BQF14" s="105"/>
      <c r="BQG14" s="105"/>
      <c r="BQH14" s="105"/>
      <c r="BQI14" s="105"/>
      <c r="BQJ14" s="105"/>
      <c r="BQK14" s="105"/>
      <c r="BQL14" s="105"/>
      <c r="BQM14" s="105"/>
      <c r="BQN14" s="105"/>
      <c r="BQO14" s="105"/>
      <c r="BQP14" s="105"/>
      <c r="BQQ14" s="105"/>
      <c r="BQR14" s="105"/>
      <c r="BQS14" s="105"/>
      <c r="BQT14" s="105"/>
      <c r="BQU14" s="105"/>
      <c r="BQV14" s="105"/>
      <c r="BQW14" s="105"/>
      <c r="BQX14" s="105"/>
      <c r="BQY14" s="105"/>
      <c r="BQZ14" s="105"/>
      <c r="BRA14" s="105"/>
      <c r="BRB14" s="105"/>
      <c r="BRC14" s="105"/>
      <c r="BRD14" s="105"/>
      <c r="BRE14" s="105"/>
      <c r="BRF14" s="105"/>
      <c r="BRG14" s="105"/>
      <c r="BRH14" s="105"/>
      <c r="BRI14" s="105"/>
      <c r="BRJ14" s="105"/>
      <c r="BRK14" s="105"/>
      <c r="BRL14" s="105"/>
      <c r="BRM14" s="105"/>
      <c r="BRN14" s="105"/>
      <c r="BRO14" s="105"/>
      <c r="BRP14" s="105"/>
      <c r="BRQ14" s="105"/>
      <c r="BRR14" s="105"/>
      <c r="BRS14" s="105"/>
      <c r="BRT14" s="105"/>
      <c r="BRU14" s="105"/>
      <c r="BRV14" s="105"/>
      <c r="BRW14" s="105"/>
      <c r="BRX14" s="105"/>
      <c r="BRY14" s="105"/>
      <c r="BRZ14" s="105"/>
      <c r="BSA14" s="105"/>
      <c r="BSB14" s="105"/>
      <c r="BSC14" s="105"/>
      <c r="BSD14" s="105"/>
      <c r="BSE14" s="105"/>
      <c r="BSF14" s="105"/>
      <c r="BSG14" s="105"/>
      <c r="BSH14" s="105"/>
      <c r="BSI14" s="105"/>
      <c r="BSJ14" s="105"/>
      <c r="BSK14" s="105"/>
      <c r="BSL14" s="105"/>
      <c r="BSM14" s="105"/>
      <c r="BSN14" s="105"/>
      <c r="BSO14" s="105"/>
      <c r="BSP14" s="105"/>
      <c r="BSQ14" s="105"/>
      <c r="BSR14" s="105"/>
      <c r="BSS14" s="105"/>
      <c r="BST14" s="105"/>
      <c r="BSU14" s="105"/>
      <c r="BSV14" s="105"/>
      <c r="BSW14" s="105"/>
      <c r="BSX14" s="105"/>
      <c r="BSY14" s="105"/>
      <c r="BSZ14" s="105"/>
      <c r="BTA14" s="105"/>
      <c r="BTB14" s="105"/>
      <c r="BTC14" s="105"/>
      <c r="BTD14" s="105"/>
      <c r="BTE14" s="105"/>
      <c r="BTF14" s="105"/>
      <c r="BTG14" s="105"/>
      <c r="BTH14" s="105"/>
      <c r="BTI14" s="105"/>
      <c r="BTJ14" s="105"/>
      <c r="BTK14" s="105"/>
      <c r="BTL14" s="105"/>
      <c r="BTM14" s="105"/>
      <c r="BTN14" s="105"/>
      <c r="BTO14" s="105"/>
      <c r="BTP14" s="105"/>
      <c r="BTQ14" s="105"/>
      <c r="BTR14" s="105"/>
      <c r="BTS14" s="105"/>
      <c r="BTT14" s="105"/>
      <c r="BTU14" s="105"/>
      <c r="BTV14" s="105"/>
      <c r="BTW14" s="105"/>
      <c r="BTX14" s="105"/>
      <c r="BTY14" s="105"/>
      <c r="BTZ14" s="105"/>
      <c r="BUA14" s="105"/>
      <c r="BUB14" s="105"/>
      <c r="BUC14" s="105"/>
      <c r="BUD14" s="105"/>
      <c r="BUE14" s="105"/>
      <c r="BUF14" s="105"/>
      <c r="BUG14" s="105"/>
      <c r="BUH14" s="105"/>
      <c r="BUI14" s="105"/>
      <c r="BUJ14" s="105"/>
      <c r="BUK14" s="105"/>
      <c r="BUL14" s="105"/>
      <c r="BUM14" s="105"/>
      <c r="BUN14" s="105"/>
      <c r="BUO14" s="105"/>
      <c r="BUP14" s="105"/>
      <c r="BUQ14" s="105"/>
      <c r="BUR14" s="105"/>
      <c r="BUS14" s="105"/>
      <c r="BUT14" s="105"/>
      <c r="BUU14" s="105"/>
      <c r="BUV14" s="105"/>
      <c r="BUW14" s="105"/>
      <c r="BUX14" s="105"/>
      <c r="BUY14" s="105"/>
      <c r="BUZ14" s="105"/>
      <c r="BVA14" s="105"/>
      <c r="BVB14" s="105"/>
      <c r="BVC14" s="105"/>
      <c r="BVD14" s="105"/>
      <c r="BVE14" s="105"/>
      <c r="BVF14" s="105"/>
      <c r="BVG14" s="105"/>
      <c r="BVH14" s="105"/>
      <c r="BVI14" s="105"/>
      <c r="BVJ14" s="105"/>
      <c r="BVK14" s="105"/>
      <c r="BVL14" s="105"/>
      <c r="BVM14" s="105"/>
      <c r="BVN14" s="105"/>
      <c r="BVO14" s="105"/>
      <c r="BVP14" s="105"/>
      <c r="BVQ14" s="105"/>
      <c r="BVR14" s="105"/>
      <c r="BVS14" s="105"/>
      <c r="BVT14" s="105"/>
      <c r="BVU14" s="105"/>
      <c r="BVV14" s="105"/>
      <c r="BVW14" s="105"/>
      <c r="BVX14" s="105"/>
      <c r="BVY14" s="105"/>
      <c r="BVZ14" s="105"/>
      <c r="BWA14" s="105"/>
      <c r="BWB14" s="105"/>
      <c r="BWC14" s="105"/>
      <c r="BWD14" s="105"/>
      <c r="BWE14" s="105"/>
      <c r="BWF14" s="105"/>
      <c r="BWG14" s="105"/>
      <c r="BWH14" s="105"/>
      <c r="BWI14" s="105"/>
      <c r="BWJ14" s="105"/>
      <c r="BWK14" s="105"/>
      <c r="BWL14" s="105"/>
      <c r="BWM14" s="105"/>
      <c r="BWN14" s="105"/>
      <c r="BWO14" s="105"/>
      <c r="BWP14" s="105"/>
      <c r="BWQ14" s="105"/>
      <c r="BWR14" s="105"/>
      <c r="BWS14" s="105"/>
      <c r="BWT14" s="105"/>
      <c r="BWU14" s="105"/>
      <c r="BWV14" s="105"/>
      <c r="BWW14" s="105"/>
      <c r="BWX14" s="105"/>
    </row>
    <row r="15" spans="1:1974" ht="24.75" customHeight="1">
      <c r="A15" s="90"/>
      <c r="B15" s="197" t="s">
        <v>36</v>
      </c>
      <c r="D15" s="198">
        <v>-372</v>
      </c>
      <c r="E15" s="199">
        <v>-1</v>
      </c>
      <c r="F15" s="198">
        <v>-373</v>
      </c>
      <c r="H15" s="198">
        <v>204</v>
      </c>
      <c r="I15" s="199">
        <v>-77</v>
      </c>
      <c r="J15" s="198">
        <v>127</v>
      </c>
      <c r="W15" s="90"/>
      <c r="AQ15" s="94"/>
    </row>
    <row r="16" spans="1:1974" s="106" customFormat="1" ht="24.75" customHeight="1">
      <c r="A16" s="90"/>
      <c r="B16" s="192" t="s">
        <v>37</v>
      </c>
      <c r="C16" s="90"/>
      <c r="D16" s="218">
        <v>-156</v>
      </c>
      <c r="E16" s="156">
        <v>0</v>
      </c>
      <c r="F16" s="218">
        <v>-156</v>
      </c>
      <c r="G16" s="90"/>
      <c r="H16" s="147">
        <v>-126</v>
      </c>
      <c r="I16" s="156">
        <v>0</v>
      </c>
      <c r="J16" s="147">
        <v>-126</v>
      </c>
      <c r="K16" s="95"/>
      <c r="L16" s="107"/>
      <c r="M16" s="107"/>
      <c r="N16" s="107"/>
      <c r="O16" s="95"/>
      <c r="P16" s="107"/>
      <c r="Q16" s="107"/>
      <c r="R16" s="107"/>
      <c r="S16" s="95"/>
      <c r="T16" s="107"/>
      <c r="U16" s="107"/>
      <c r="V16" s="107"/>
      <c r="W16" s="90"/>
      <c r="X16" s="95"/>
      <c r="Y16" s="95"/>
      <c r="Z16" s="95"/>
      <c r="AA16" s="95"/>
      <c r="AB16" s="95"/>
      <c r="AC16" s="95"/>
      <c r="AD16" s="95"/>
      <c r="AE16" s="95"/>
      <c r="AF16" s="152"/>
      <c r="AG16" s="152"/>
      <c r="AH16" s="152"/>
      <c r="AI16" s="95"/>
      <c r="AJ16" s="152"/>
      <c r="AK16" s="152"/>
      <c r="AL16" s="152"/>
      <c r="AM16" s="95"/>
      <c r="AN16" s="152"/>
      <c r="AO16" s="152"/>
      <c r="AP16" s="152"/>
      <c r="AQ16" s="94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5"/>
      <c r="NF16" s="105"/>
      <c r="NG16" s="105"/>
      <c r="NH16" s="105"/>
      <c r="NI16" s="105"/>
      <c r="NJ16" s="105"/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5"/>
      <c r="NY16" s="105"/>
      <c r="NZ16" s="105"/>
      <c r="OA16" s="105"/>
      <c r="OB16" s="105"/>
      <c r="OC16" s="105"/>
      <c r="OD16" s="105"/>
      <c r="OE16" s="105"/>
      <c r="OF16" s="105"/>
      <c r="OG16" s="105"/>
      <c r="OH16" s="105"/>
      <c r="OI16" s="105"/>
      <c r="OJ16" s="105"/>
      <c r="OK16" s="105"/>
      <c r="OL16" s="105"/>
      <c r="OM16" s="105"/>
      <c r="ON16" s="105"/>
      <c r="OO16" s="105"/>
      <c r="OP16" s="105"/>
      <c r="OQ16" s="105"/>
      <c r="OR16" s="105"/>
      <c r="OS16" s="105"/>
      <c r="OT16" s="105"/>
      <c r="OU16" s="105"/>
      <c r="OV16" s="105"/>
      <c r="OW16" s="105"/>
      <c r="OX16" s="105"/>
      <c r="OY16" s="105"/>
      <c r="OZ16" s="105"/>
      <c r="PA16" s="105"/>
      <c r="PB16" s="105"/>
      <c r="PC16" s="105"/>
      <c r="PD16" s="105"/>
      <c r="PE16" s="105"/>
      <c r="PF16" s="105"/>
      <c r="PG16" s="105"/>
      <c r="PH16" s="105"/>
      <c r="PI16" s="105"/>
      <c r="PJ16" s="105"/>
      <c r="PK16" s="105"/>
      <c r="PL16" s="105"/>
      <c r="PM16" s="105"/>
      <c r="PN16" s="105"/>
      <c r="PO16" s="105"/>
      <c r="PP16" s="105"/>
      <c r="PQ16" s="105"/>
      <c r="PR16" s="105"/>
      <c r="PS16" s="105"/>
      <c r="PT16" s="105"/>
      <c r="PU16" s="105"/>
      <c r="PV16" s="105"/>
      <c r="PW16" s="105"/>
      <c r="PX16" s="105"/>
      <c r="PY16" s="105"/>
      <c r="PZ16" s="105"/>
      <c r="QA16" s="105"/>
      <c r="QB16" s="105"/>
      <c r="QC16" s="105"/>
      <c r="QD16" s="105"/>
      <c r="QE16" s="105"/>
      <c r="QF16" s="105"/>
      <c r="QG16" s="105"/>
      <c r="QH16" s="105"/>
      <c r="QI16" s="105"/>
      <c r="QJ16" s="105"/>
      <c r="QK16" s="105"/>
      <c r="QL16" s="105"/>
      <c r="QM16" s="105"/>
      <c r="QN16" s="105"/>
      <c r="QO16" s="105"/>
      <c r="QP16" s="105"/>
      <c r="QQ16" s="105"/>
      <c r="QR16" s="105"/>
      <c r="QS16" s="105"/>
      <c r="QT16" s="105"/>
      <c r="QU16" s="105"/>
      <c r="QV16" s="105"/>
      <c r="QW16" s="105"/>
      <c r="QX16" s="105"/>
      <c r="QY16" s="105"/>
      <c r="QZ16" s="105"/>
      <c r="RA16" s="105"/>
      <c r="RB16" s="105"/>
      <c r="RC16" s="105"/>
      <c r="RD16" s="105"/>
      <c r="RE16" s="105"/>
      <c r="RF16" s="105"/>
      <c r="RG16" s="105"/>
      <c r="RH16" s="105"/>
      <c r="RI16" s="105"/>
      <c r="RJ16" s="105"/>
      <c r="RK16" s="105"/>
      <c r="RL16" s="105"/>
      <c r="RM16" s="105"/>
      <c r="RN16" s="105"/>
      <c r="RO16" s="105"/>
      <c r="RP16" s="105"/>
      <c r="RQ16" s="105"/>
      <c r="RR16" s="105"/>
      <c r="RS16" s="105"/>
      <c r="RT16" s="105"/>
      <c r="RU16" s="105"/>
      <c r="RV16" s="105"/>
      <c r="RW16" s="105"/>
      <c r="RX16" s="105"/>
      <c r="RY16" s="105"/>
      <c r="RZ16" s="105"/>
      <c r="SA16" s="105"/>
      <c r="SB16" s="105"/>
      <c r="SC16" s="105"/>
      <c r="SD16" s="105"/>
      <c r="SE16" s="105"/>
      <c r="SF16" s="105"/>
      <c r="SG16" s="105"/>
      <c r="SH16" s="105"/>
      <c r="SI16" s="105"/>
      <c r="SJ16" s="105"/>
      <c r="SK16" s="105"/>
      <c r="SL16" s="105"/>
      <c r="SM16" s="105"/>
      <c r="SN16" s="105"/>
      <c r="SO16" s="105"/>
      <c r="SP16" s="105"/>
      <c r="SQ16" s="105"/>
      <c r="SR16" s="105"/>
      <c r="SS16" s="105"/>
      <c r="ST16" s="105"/>
      <c r="SU16" s="105"/>
      <c r="SV16" s="105"/>
      <c r="SW16" s="105"/>
      <c r="SX16" s="105"/>
      <c r="SY16" s="105"/>
      <c r="SZ16" s="105"/>
      <c r="TA16" s="105"/>
      <c r="TB16" s="105"/>
      <c r="TC16" s="105"/>
      <c r="TD16" s="105"/>
      <c r="TE16" s="105"/>
      <c r="TF16" s="105"/>
      <c r="TG16" s="105"/>
      <c r="TH16" s="105"/>
      <c r="TI16" s="105"/>
      <c r="TJ16" s="105"/>
      <c r="TK16" s="105"/>
      <c r="TL16" s="105"/>
      <c r="TM16" s="105"/>
      <c r="TN16" s="105"/>
      <c r="TO16" s="105"/>
      <c r="TP16" s="105"/>
      <c r="TQ16" s="105"/>
      <c r="TR16" s="105"/>
      <c r="TS16" s="105"/>
      <c r="TT16" s="105"/>
      <c r="TU16" s="105"/>
      <c r="TV16" s="105"/>
      <c r="TW16" s="105"/>
      <c r="TX16" s="105"/>
      <c r="TY16" s="105"/>
      <c r="TZ16" s="105"/>
      <c r="UA16" s="105"/>
      <c r="UB16" s="105"/>
      <c r="UC16" s="105"/>
      <c r="UD16" s="105"/>
      <c r="UE16" s="105"/>
      <c r="UF16" s="105"/>
      <c r="UG16" s="105"/>
      <c r="UH16" s="105"/>
      <c r="UI16" s="105"/>
      <c r="UJ16" s="105"/>
      <c r="UK16" s="105"/>
      <c r="UL16" s="105"/>
      <c r="UM16" s="105"/>
      <c r="UN16" s="105"/>
      <c r="UO16" s="105"/>
      <c r="UP16" s="105"/>
      <c r="UQ16" s="105"/>
      <c r="UR16" s="105"/>
      <c r="US16" s="105"/>
      <c r="UT16" s="105"/>
      <c r="UU16" s="105"/>
      <c r="UV16" s="105"/>
      <c r="UW16" s="105"/>
      <c r="UX16" s="105"/>
      <c r="UY16" s="105"/>
      <c r="UZ16" s="105"/>
      <c r="VA16" s="105"/>
      <c r="VB16" s="105"/>
      <c r="VC16" s="105"/>
      <c r="VD16" s="105"/>
      <c r="VE16" s="105"/>
      <c r="VF16" s="105"/>
      <c r="VG16" s="105"/>
      <c r="VH16" s="105"/>
      <c r="VI16" s="105"/>
      <c r="VJ16" s="105"/>
      <c r="VK16" s="105"/>
      <c r="VL16" s="105"/>
      <c r="VM16" s="105"/>
      <c r="VN16" s="105"/>
      <c r="VO16" s="105"/>
      <c r="VP16" s="105"/>
      <c r="VQ16" s="105"/>
      <c r="VR16" s="105"/>
      <c r="VS16" s="105"/>
      <c r="VT16" s="105"/>
      <c r="VU16" s="105"/>
      <c r="VV16" s="105"/>
      <c r="VW16" s="105"/>
      <c r="VX16" s="105"/>
      <c r="VY16" s="105"/>
      <c r="VZ16" s="105"/>
      <c r="WA16" s="105"/>
      <c r="WB16" s="105"/>
      <c r="WC16" s="105"/>
      <c r="WD16" s="105"/>
      <c r="WE16" s="105"/>
      <c r="WF16" s="105"/>
      <c r="WG16" s="105"/>
      <c r="WH16" s="105"/>
      <c r="WI16" s="105"/>
      <c r="WJ16" s="105"/>
      <c r="WK16" s="105"/>
      <c r="WL16" s="105"/>
      <c r="WM16" s="105"/>
      <c r="WN16" s="105"/>
      <c r="WO16" s="105"/>
      <c r="WP16" s="105"/>
      <c r="WQ16" s="105"/>
      <c r="WR16" s="105"/>
      <c r="WS16" s="105"/>
      <c r="WT16" s="105"/>
      <c r="WU16" s="105"/>
      <c r="WV16" s="105"/>
      <c r="WW16" s="105"/>
      <c r="WX16" s="105"/>
      <c r="WY16" s="105"/>
      <c r="WZ16" s="105"/>
      <c r="XA16" s="105"/>
      <c r="XB16" s="105"/>
      <c r="XC16" s="105"/>
      <c r="XD16" s="105"/>
      <c r="XE16" s="105"/>
      <c r="XF16" s="105"/>
      <c r="XG16" s="105"/>
      <c r="XH16" s="105"/>
      <c r="XI16" s="105"/>
      <c r="XJ16" s="105"/>
      <c r="XK16" s="105"/>
      <c r="XL16" s="105"/>
      <c r="XM16" s="105"/>
      <c r="XN16" s="105"/>
      <c r="XO16" s="105"/>
      <c r="XP16" s="105"/>
      <c r="XQ16" s="105"/>
      <c r="XR16" s="105"/>
      <c r="XS16" s="105"/>
      <c r="XT16" s="105"/>
      <c r="XU16" s="105"/>
      <c r="XV16" s="105"/>
      <c r="XW16" s="105"/>
      <c r="XX16" s="105"/>
      <c r="XY16" s="105"/>
      <c r="XZ16" s="105"/>
      <c r="YA16" s="105"/>
      <c r="YB16" s="105"/>
      <c r="YC16" s="105"/>
      <c r="YD16" s="105"/>
      <c r="YE16" s="105"/>
      <c r="YF16" s="105"/>
      <c r="YG16" s="105"/>
      <c r="YH16" s="105"/>
      <c r="YI16" s="105"/>
      <c r="YJ16" s="105"/>
      <c r="YK16" s="105"/>
      <c r="YL16" s="105"/>
      <c r="YM16" s="105"/>
      <c r="YN16" s="105"/>
      <c r="YO16" s="105"/>
      <c r="YP16" s="105"/>
      <c r="YQ16" s="105"/>
      <c r="YR16" s="105"/>
      <c r="YS16" s="105"/>
      <c r="YT16" s="105"/>
      <c r="YU16" s="105"/>
      <c r="YV16" s="105"/>
      <c r="YW16" s="105"/>
      <c r="YX16" s="105"/>
      <c r="YY16" s="105"/>
      <c r="YZ16" s="105"/>
      <c r="ZA16" s="105"/>
      <c r="ZB16" s="105"/>
      <c r="ZC16" s="105"/>
      <c r="ZD16" s="105"/>
      <c r="ZE16" s="105"/>
      <c r="ZF16" s="105"/>
      <c r="ZG16" s="105"/>
      <c r="ZH16" s="105"/>
      <c r="ZI16" s="105"/>
      <c r="ZJ16" s="105"/>
      <c r="ZK16" s="105"/>
      <c r="ZL16" s="105"/>
      <c r="ZM16" s="105"/>
      <c r="ZN16" s="105"/>
      <c r="ZO16" s="105"/>
      <c r="ZP16" s="105"/>
      <c r="ZQ16" s="105"/>
      <c r="ZR16" s="105"/>
      <c r="ZS16" s="105"/>
      <c r="ZT16" s="105"/>
      <c r="ZU16" s="105"/>
      <c r="ZV16" s="105"/>
      <c r="ZW16" s="105"/>
      <c r="ZX16" s="105"/>
      <c r="ZY16" s="105"/>
      <c r="ZZ16" s="105"/>
      <c r="AAA16" s="105"/>
      <c r="AAB16" s="105"/>
      <c r="AAC16" s="105"/>
      <c r="AAD16" s="105"/>
      <c r="AAE16" s="105"/>
      <c r="AAF16" s="105"/>
      <c r="AAG16" s="105"/>
      <c r="AAH16" s="105"/>
      <c r="AAI16" s="105"/>
      <c r="AAJ16" s="105"/>
      <c r="AAK16" s="105"/>
      <c r="AAL16" s="105"/>
      <c r="AAM16" s="105"/>
      <c r="AAN16" s="105"/>
      <c r="AAO16" s="105"/>
      <c r="AAP16" s="105"/>
      <c r="AAQ16" s="105"/>
      <c r="AAR16" s="105"/>
      <c r="AAS16" s="105"/>
      <c r="AAT16" s="105"/>
      <c r="AAU16" s="105"/>
      <c r="AAV16" s="105"/>
      <c r="AAW16" s="105"/>
      <c r="AAX16" s="105"/>
      <c r="AAY16" s="105"/>
      <c r="AAZ16" s="105"/>
      <c r="ABA16" s="105"/>
      <c r="ABB16" s="105"/>
      <c r="ABC16" s="105"/>
      <c r="ABD16" s="105"/>
      <c r="ABE16" s="105"/>
      <c r="ABF16" s="105"/>
      <c r="ABG16" s="105"/>
      <c r="ABH16" s="105"/>
      <c r="ABI16" s="105"/>
      <c r="ABJ16" s="105"/>
      <c r="ABK16" s="105"/>
      <c r="ABL16" s="105"/>
      <c r="ABM16" s="105"/>
      <c r="ABN16" s="105"/>
      <c r="ABO16" s="105"/>
      <c r="ABP16" s="105"/>
      <c r="ABQ16" s="105"/>
      <c r="ABR16" s="105"/>
      <c r="ABS16" s="105"/>
      <c r="ABT16" s="105"/>
      <c r="ABU16" s="105"/>
      <c r="ABV16" s="105"/>
      <c r="ABW16" s="105"/>
      <c r="ABX16" s="105"/>
      <c r="ABY16" s="105"/>
      <c r="ABZ16" s="105"/>
      <c r="ACA16" s="105"/>
      <c r="ACB16" s="105"/>
      <c r="ACC16" s="105"/>
      <c r="ACD16" s="105"/>
      <c r="ACE16" s="105"/>
      <c r="ACF16" s="105"/>
      <c r="ACG16" s="105"/>
      <c r="ACH16" s="105"/>
      <c r="ACI16" s="105"/>
      <c r="ACJ16" s="105"/>
      <c r="ACK16" s="105"/>
      <c r="ACL16" s="105"/>
      <c r="ACM16" s="105"/>
      <c r="ACN16" s="105"/>
      <c r="ACO16" s="105"/>
      <c r="ACP16" s="105"/>
      <c r="ACQ16" s="105"/>
      <c r="ACR16" s="105"/>
      <c r="ACS16" s="105"/>
      <c r="ACT16" s="105"/>
      <c r="ACU16" s="105"/>
      <c r="ACV16" s="105"/>
      <c r="ACW16" s="105"/>
      <c r="ACX16" s="105"/>
      <c r="ACY16" s="105"/>
      <c r="ACZ16" s="105"/>
      <c r="ADA16" s="105"/>
      <c r="ADB16" s="105"/>
      <c r="ADC16" s="105"/>
      <c r="ADD16" s="105"/>
      <c r="ADE16" s="105"/>
      <c r="ADF16" s="105"/>
      <c r="ADG16" s="105"/>
      <c r="ADH16" s="105"/>
      <c r="ADI16" s="105"/>
      <c r="ADJ16" s="105"/>
      <c r="ADK16" s="105"/>
      <c r="ADL16" s="105"/>
      <c r="ADM16" s="105"/>
      <c r="ADN16" s="105"/>
      <c r="ADO16" s="105"/>
      <c r="ADP16" s="105"/>
      <c r="ADQ16" s="105"/>
      <c r="ADR16" s="105"/>
      <c r="ADS16" s="105"/>
      <c r="ADT16" s="105"/>
      <c r="ADU16" s="105"/>
      <c r="ADV16" s="105"/>
      <c r="ADW16" s="105"/>
      <c r="ADX16" s="105"/>
      <c r="ADY16" s="105"/>
      <c r="ADZ16" s="105"/>
      <c r="AEA16" s="105"/>
      <c r="AEB16" s="105"/>
      <c r="AEC16" s="105"/>
      <c r="AED16" s="105"/>
      <c r="AEE16" s="105"/>
      <c r="AEF16" s="105"/>
      <c r="AEG16" s="105"/>
      <c r="AEH16" s="105"/>
      <c r="AEI16" s="105"/>
      <c r="AEJ16" s="105"/>
      <c r="AEK16" s="105"/>
      <c r="AEL16" s="105"/>
      <c r="AEM16" s="105"/>
      <c r="AEN16" s="105"/>
      <c r="AEO16" s="105"/>
      <c r="AEP16" s="105"/>
      <c r="AEQ16" s="105"/>
      <c r="AER16" s="105"/>
      <c r="AES16" s="105"/>
      <c r="AET16" s="105"/>
      <c r="AEU16" s="105"/>
      <c r="AEV16" s="105"/>
      <c r="AEW16" s="105"/>
      <c r="AEX16" s="105"/>
      <c r="AEY16" s="105"/>
      <c r="AEZ16" s="105"/>
      <c r="AFA16" s="105"/>
      <c r="AFB16" s="105"/>
      <c r="AFC16" s="105"/>
      <c r="AFD16" s="105"/>
      <c r="AFE16" s="105"/>
      <c r="AFF16" s="105"/>
      <c r="AFG16" s="105"/>
      <c r="AFH16" s="105"/>
      <c r="AFI16" s="105"/>
      <c r="AFJ16" s="105"/>
      <c r="AFK16" s="105"/>
      <c r="AFL16" s="105"/>
      <c r="AFM16" s="105"/>
      <c r="AFN16" s="105"/>
      <c r="AFO16" s="105"/>
      <c r="AFP16" s="105"/>
      <c r="AFQ16" s="105"/>
      <c r="AFR16" s="105"/>
      <c r="AFS16" s="105"/>
      <c r="AFT16" s="105"/>
      <c r="AFU16" s="105"/>
      <c r="AFV16" s="105"/>
      <c r="AFW16" s="105"/>
      <c r="AFX16" s="105"/>
      <c r="AFY16" s="105"/>
      <c r="AFZ16" s="105"/>
      <c r="AGA16" s="105"/>
      <c r="AGB16" s="105"/>
      <c r="AGC16" s="105"/>
      <c r="AGD16" s="105"/>
      <c r="AGE16" s="105"/>
      <c r="AGF16" s="105"/>
      <c r="AGG16" s="105"/>
      <c r="AGH16" s="105"/>
      <c r="AGI16" s="105"/>
      <c r="AGJ16" s="105"/>
      <c r="AGK16" s="105"/>
      <c r="AGL16" s="105"/>
      <c r="AGM16" s="105"/>
      <c r="AGN16" s="105"/>
      <c r="AGO16" s="105"/>
      <c r="AGP16" s="105"/>
      <c r="AGQ16" s="105"/>
      <c r="AGR16" s="105"/>
      <c r="AGS16" s="105"/>
      <c r="AGT16" s="105"/>
      <c r="AGU16" s="105"/>
      <c r="AGV16" s="105"/>
      <c r="AGW16" s="105"/>
      <c r="AGX16" s="105"/>
      <c r="AGY16" s="105"/>
      <c r="AGZ16" s="105"/>
      <c r="AHA16" s="105"/>
      <c r="AHB16" s="105"/>
      <c r="AHC16" s="105"/>
      <c r="AHD16" s="105"/>
      <c r="AHE16" s="105"/>
      <c r="AHF16" s="105"/>
      <c r="AHG16" s="105"/>
      <c r="AHH16" s="105"/>
      <c r="AHI16" s="105"/>
      <c r="AHJ16" s="105"/>
      <c r="AHK16" s="105"/>
      <c r="AHL16" s="105"/>
      <c r="AHM16" s="105"/>
      <c r="AHN16" s="105"/>
      <c r="AHO16" s="105"/>
      <c r="AHP16" s="105"/>
      <c r="AHQ16" s="105"/>
      <c r="AHR16" s="105"/>
      <c r="AHS16" s="105"/>
      <c r="AHT16" s="105"/>
      <c r="AHU16" s="105"/>
      <c r="AHV16" s="105"/>
      <c r="AHW16" s="105"/>
      <c r="AHX16" s="105"/>
      <c r="AHY16" s="105"/>
      <c r="AHZ16" s="105"/>
      <c r="AIA16" s="105"/>
      <c r="AIB16" s="105"/>
      <c r="AIC16" s="105"/>
      <c r="AID16" s="105"/>
      <c r="AIE16" s="105"/>
      <c r="AIF16" s="105"/>
      <c r="AIG16" s="105"/>
      <c r="AIH16" s="105"/>
      <c r="AII16" s="105"/>
      <c r="AIJ16" s="105"/>
      <c r="AIK16" s="105"/>
      <c r="AIL16" s="105"/>
      <c r="AIM16" s="105"/>
      <c r="AIN16" s="105"/>
      <c r="AIO16" s="105"/>
      <c r="AIP16" s="105"/>
      <c r="AIQ16" s="105"/>
      <c r="AIR16" s="105"/>
      <c r="AIS16" s="105"/>
      <c r="AIT16" s="105"/>
      <c r="AIU16" s="105"/>
      <c r="AIV16" s="105"/>
      <c r="AIW16" s="105"/>
      <c r="AIX16" s="105"/>
      <c r="AIY16" s="105"/>
      <c r="AIZ16" s="105"/>
      <c r="AJA16" s="105"/>
      <c r="AJB16" s="105"/>
      <c r="AJC16" s="105"/>
      <c r="AJD16" s="105"/>
      <c r="AJE16" s="105"/>
      <c r="AJF16" s="105"/>
      <c r="AJG16" s="105"/>
      <c r="AJH16" s="105"/>
      <c r="AJI16" s="105"/>
      <c r="AJJ16" s="105"/>
      <c r="AJK16" s="105"/>
      <c r="AJL16" s="105"/>
      <c r="AJM16" s="105"/>
      <c r="AJN16" s="105"/>
      <c r="AJO16" s="105"/>
      <c r="AJP16" s="105"/>
      <c r="AJQ16" s="105"/>
      <c r="AJR16" s="105"/>
      <c r="AJS16" s="105"/>
      <c r="AJT16" s="105"/>
      <c r="AJU16" s="105"/>
      <c r="AJV16" s="105"/>
      <c r="AJW16" s="105"/>
      <c r="AJX16" s="105"/>
      <c r="AJY16" s="105"/>
      <c r="AJZ16" s="105"/>
      <c r="AKA16" s="105"/>
      <c r="AKB16" s="105"/>
      <c r="AKC16" s="105"/>
      <c r="AKD16" s="105"/>
      <c r="AKE16" s="105"/>
      <c r="AKF16" s="105"/>
      <c r="AKG16" s="105"/>
      <c r="AKH16" s="105"/>
      <c r="AKI16" s="105"/>
      <c r="AKJ16" s="105"/>
      <c r="AKK16" s="105"/>
      <c r="AKL16" s="105"/>
      <c r="AKM16" s="105"/>
      <c r="AKN16" s="105"/>
      <c r="AKO16" s="105"/>
      <c r="AKP16" s="105"/>
      <c r="AKQ16" s="105"/>
      <c r="AKR16" s="105"/>
      <c r="AKS16" s="105"/>
      <c r="AKT16" s="105"/>
      <c r="AKU16" s="105"/>
      <c r="AKV16" s="105"/>
      <c r="AKW16" s="105"/>
      <c r="AKX16" s="105"/>
      <c r="AKY16" s="105"/>
      <c r="AKZ16" s="105"/>
      <c r="ALA16" s="105"/>
      <c r="ALB16" s="105"/>
      <c r="ALC16" s="105"/>
      <c r="ALD16" s="105"/>
      <c r="ALE16" s="105"/>
      <c r="ALF16" s="105"/>
      <c r="ALG16" s="105"/>
      <c r="ALH16" s="105"/>
      <c r="ALI16" s="105"/>
      <c r="ALJ16" s="105"/>
      <c r="ALK16" s="105"/>
      <c r="ALL16" s="105"/>
      <c r="ALM16" s="105"/>
      <c r="ALN16" s="105"/>
      <c r="ALO16" s="105"/>
      <c r="ALP16" s="105"/>
      <c r="ALQ16" s="105"/>
      <c r="ALR16" s="105"/>
      <c r="ALS16" s="105"/>
      <c r="ALT16" s="105"/>
      <c r="ALU16" s="105"/>
      <c r="ALV16" s="105"/>
      <c r="ALW16" s="105"/>
      <c r="ALX16" s="105"/>
      <c r="ALY16" s="105"/>
      <c r="ALZ16" s="105"/>
      <c r="AMA16" s="105"/>
      <c r="AMB16" s="105"/>
      <c r="AMC16" s="105"/>
      <c r="AMD16" s="105"/>
      <c r="AME16" s="105"/>
      <c r="AMF16" s="105"/>
      <c r="AMG16" s="105"/>
      <c r="AMH16" s="105"/>
      <c r="AMI16" s="105"/>
      <c r="AMJ16" s="105"/>
      <c r="AMK16" s="105"/>
      <c r="AML16" s="105"/>
      <c r="AMM16" s="105"/>
      <c r="AMN16" s="105"/>
      <c r="AMO16" s="105"/>
      <c r="AMP16" s="105"/>
      <c r="AMQ16" s="105"/>
      <c r="AMR16" s="105"/>
      <c r="AMS16" s="105"/>
      <c r="AMT16" s="105"/>
      <c r="AMU16" s="105"/>
      <c r="AMV16" s="105"/>
      <c r="AMW16" s="105"/>
      <c r="AMX16" s="105"/>
      <c r="AMY16" s="105"/>
      <c r="AMZ16" s="105"/>
      <c r="ANA16" s="105"/>
      <c r="ANB16" s="105"/>
      <c r="ANC16" s="105"/>
      <c r="AND16" s="105"/>
      <c r="ANE16" s="105"/>
      <c r="ANF16" s="105"/>
      <c r="ANG16" s="105"/>
      <c r="ANH16" s="105"/>
      <c r="ANI16" s="105"/>
      <c r="ANJ16" s="105"/>
      <c r="ANK16" s="105"/>
      <c r="ANL16" s="105"/>
      <c r="ANM16" s="105"/>
      <c r="ANN16" s="105"/>
      <c r="ANO16" s="105"/>
      <c r="ANP16" s="105"/>
      <c r="ANQ16" s="105"/>
      <c r="ANR16" s="105"/>
      <c r="ANS16" s="105"/>
      <c r="ANT16" s="105"/>
      <c r="ANU16" s="105"/>
      <c r="ANV16" s="105"/>
      <c r="ANW16" s="105"/>
      <c r="ANX16" s="105"/>
      <c r="ANY16" s="105"/>
      <c r="ANZ16" s="105"/>
      <c r="AOA16" s="105"/>
      <c r="AOB16" s="105"/>
      <c r="AOC16" s="105"/>
      <c r="AOD16" s="105"/>
      <c r="AOE16" s="105"/>
      <c r="AOF16" s="105"/>
      <c r="AOG16" s="105"/>
      <c r="AOH16" s="105"/>
      <c r="AOI16" s="105"/>
      <c r="AOJ16" s="105"/>
      <c r="AOK16" s="105"/>
      <c r="AOL16" s="105"/>
      <c r="AOM16" s="105"/>
      <c r="AON16" s="105"/>
      <c r="AOO16" s="105"/>
      <c r="AOP16" s="105"/>
      <c r="AOQ16" s="105"/>
      <c r="AOR16" s="105"/>
      <c r="AOS16" s="105"/>
      <c r="AOT16" s="105"/>
      <c r="AOU16" s="105"/>
      <c r="AOV16" s="105"/>
      <c r="AOW16" s="105"/>
      <c r="AOX16" s="105"/>
      <c r="AOY16" s="105"/>
      <c r="AOZ16" s="105"/>
      <c r="APA16" s="105"/>
      <c r="APB16" s="105"/>
      <c r="APC16" s="105"/>
      <c r="APD16" s="105"/>
      <c r="APE16" s="105"/>
      <c r="APF16" s="105"/>
      <c r="APG16" s="105"/>
      <c r="APH16" s="105"/>
      <c r="API16" s="105"/>
      <c r="APJ16" s="105"/>
      <c r="APK16" s="105"/>
      <c r="APL16" s="105"/>
      <c r="APM16" s="105"/>
      <c r="APN16" s="105"/>
      <c r="APO16" s="105"/>
      <c r="APP16" s="105"/>
      <c r="APQ16" s="105"/>
      <c r="APR16" s="105"/>
      <c r="APS16" s="105"/>
      <c r="APT16" s="105"/>
      <c r="APU16" s="105"/>
      <c r="APV16" s="105"/>
      <c r="APW16" s="105"/>
      <c r="APX16" s="105"/>
      <c r="APY16" s="105"/>
      <c r="APZ16" s="105"/>
      <c r="AQA16" s="105"/>
      <c r="AQB16" s="105"/>
      <c r="AQC16" s="105"/>
      <c r="AQD16" s="105"/>
      <c r="AQE16" s="105"/>
      <c r="AQF16" s="105"/>
      <c r="AQG16" s="105"/>
      <c r="AQH16" s="105"/>
      <c r="AQI16" s="105"/>
      <c r="AQJ16" s="105"/>
      <c r="AQK16" s="105"/>
      <c r="AQL16" s="105"/>
      <c r="AQM16" s="105"/>
      <c r="AQN16" s="105"/>
      <c r="AQO16" s="105"/>
      <c r="AQP16" s="105"/>
      <c r="AQQ16" s="105"/>
      <c r="AQR16" s="105"/>
      <c r="AQS16" s="105"/>
      <c r="AQT16" s="105"/>
      <c r="AQU16" s="105"/>
      <c r="AQV16" s="105"/>
      <c r="AQW16" s="105"/>
      <c r="AQX16" s="105"/>
      <c r="AQY16" s="105"/>
      <c r="AQZ16" s="105"/>
      <c r="ARA16" s="105"/>
      <c r="ARB16" s="105"/>
      <c r="ARC16" s="105"/>
      <c r="ARD16" s="105"/>
      <c r="ARE16" s="105"/>
      <c r="ARF16" s="105"/>
      <c r="ARG16" s="105"/>
      <c r="ARH16" s="105"/>
      <c r="ARI16" s="105"/>
      <c r="ARJ16" s="105"/>
      <c r="ARK16" s="105"/>
      <c r="ARL16" s="105"/>
      <c r="ARM16" s="105"/>
      <c r="ARN16" s="105"/>
      <c r="ARO16" s="105"/>
      <c r="ARP16" s="105"/>
      <c r="ARQ16" s="105"/>
      <c r="ARR16" s="105"/>
      <c r="ARS16" s="105"/>
      <c r="ART16" s="105"/>
      <c r="ARU16" s="105"/>
      <c r="ARV16" s="105"/>
      <c r="ARW16" s="105"/>
      <c r="ARX16" s="105"/>
      <c r="ARY16" s="105"/>
      <c r="ARZ16" s="105"/>
      <c r="ASA16" s="105"/>
      <c r="ASB16" s="105"/>
      <c r="ASC16" s="105"/>
      <c r="ASD16" s="105"/>
      <c r="ASE16" s="105"/>
      <c r="ASF16" s="105"/>
      <c r="ASG16" s="105"/>
      <c r="ASH16" s="105"/>
      <c r="ASI16" s="105"/>
      <c r="ASJ16" s="105"/>
      <c r="ASK16" s="105"/>
      <c r="ASL16" s="105"/>
      <c r="ASM16" s="105"/>
      <c r="ASN16" s="105"/>
      <c r="ASO16" s="105"/>
      <c r="ASP16" s="105"/>
      <c r="ASQ16" s="105"/>
      <c r="ASR16" s="105"/>
      <c r="ASS16" s="105"/>
      <c r="AST16" s="105"/>
      <c r="ASU16" s="105"/>
      <c r="ASV16" s="105"/>
      <c r="ASW16" s="105"/>
      <c r="ASX16" s="105"/>
      <c r="ASY16" s="105"/>
      <c r="ASZ16" s="105"/>
      <c r="ATA16" s="105"/>
      <c r="ATB16" s="105"/>
      <c r="ATC16" s="105"/>
      <c r="ATD16" s="105"/>
      <c r="ATE16" s="105"/>
      <c r="ATF16" s="105"/>
      <c r="ATG16" s="105"/>
      <c r="ATH16" s="105"/>
      <c r="ATI16" s="105"/>
      <c r="ATJ16" s="105"/>
      <c r="ATK16" s="105"/>
      <c r="ATL16" s="105"/>
      <c r="ATM16" s="105"/>
      <c r="ATN16" s="105"/>
      <c r="ATO16" s="105"/>
      <c r="ATP16" s="105"/>
      <c r="ATQ16" s="105"/>
      <c r="ATR16" s="105"/>
      <c r="ATS16" s="105"/>
      <c r="ATT16" s="105"/>
      <c r="ATU16" s="105"/>
      <c r="ATV16" s="105"/>
      <c r="ATW16" s="105"/>
      <c r="ATX16" s="105"/>
      <c r="ATY16" s="105"/>
      <c r="ATZ16" s="105"/>
      <c r="AUA16" s="105"/>
      <c r="AUB16" s="105"/>
      <c r="AUC16" s="105"/>
      <c r="AUD16" s="105"/>
      <c r="AUE16" s="105"/>
      <c r="AUF16" s="105"/>
      <c r="AUG16" s="105"/>
      <c r="AUH16" s="105"/>
      <c r="AUI16" s="105"/>
      <c r="AUJ16" s="105"/>
      <c r="AUK16" s="105"/>
      <c r="AUL16" s="105"/>
      <c r="AUM16" s="105"/>
      <c r="AUN16" s="105"/>
      <c r="AUO16" s="105"/>
      <c r="AUP16" s="105"/>
      <c r="AUQ16" s="105"/>
      <c r="AUR16" s="105"/>
      <c r="AUS16" s="105"/>
      <c r="AUT16" s="105"/>
      <c r="AUU16" s="105"/>
      <c r="AUV16" s="105"/>
      <c r="AUW16" s="105"/>
      <c r="AUX16" s="105"/>
      <c r="AUY16" s="105"/>
      <c r="AUZ16" s="105"/>
      <c r="AVA16" s="105"/>
      <c r="AVB16" s="105"/>
      <c r="AVC16" s="105"/>
      <c r="AVD16" s="105"/>
      <c r="AVE16" s="105"/>
      <c r="AVF16" s="105"/>
      <c r="AVG16" s="105"/>
      <c r="AVH16" s="105"/>
      <c r="AVI16" s="105"/>
      <c r="AVJ16" s="105"/>
      <c r="AVK16" s="105"/>
      <c r="AVL16" s="105"/>
      <c r="AVM16" s="105"/>
      <c r="AVN16" s="105"/>
      <c r="AVO16" s="105"/>
      <c r="AVP16" s="105"/>
      <c r="AVQ16" s="105"/>
      <c r="AVR16" s="105"/>
      <c r="AVS16" s="105"/>
      <c r="AVT16" s="105"/>
      <c r="AVU16" s="105"/>
      <c r="AVV16" s="105"/>
      <c r="AVW16" s="105"/>
      <c r="AVX16" s="105"/>
      <c r="AVY16" s="105"/>
      <c r="AVZ16" s="105"/>
      <c r="AWA16" s="105"/>
      <c r="AWB16" s="105"/>
      <c r="AWC16" s="105"/>
      <c r="AWD16" s="105"/>
      <c r="AWE16" s="105"/>
      <c r="AWF16" s="105"/>
      <c r="AWG16" s="105"/>
      <c r="AWH16" s="105"/>
      <c r="AWI16" s="105"/>
      <c r="AWJ16" s="105"/>
      <c r="AWK16" s="105"/>
      <c r="AWL16" s="105"/>
      <c r="AWM16" s="105"/>
      <c r="AWN16" s="105"/>
      <c r="AWO16" s="105"/>
      <c r="AWP16" s="105"/>
      <c r="AWQ16" s="105"/>
      <c r="AWR16" s="105"/>
      <c r="AWS16" s="105"/>
      <c r="AWT16" s="105"/>
      <c r="AWU16" s="105"/>
      <c r="AWV16" s="105"/>
      <c r="AWW16" s="105"/>
      <c r="AWX16" s="105"/>
      <c r="AWY16" s="105"/>
      <c r="AWZ16" s="105"/>
      <c r="AXA16" s="105"/>
      <c r="AXB16" s="105"/>
      <c r="AXC16" s="105"/>
      <c r="AXD16" s="105"/>
      <c r="AXE16" s="105"/>
      <c r="AXF16" s="105"/>
      <c r="AXG16" s="105"/>
      <c r="AXH16" s="105"/>
      <c r="AXI16" s="105"/>
      <c r="AXJ16" s="105"/>
      <c r="AXK16" s="105"/>
      <c r="AXL16" s="105"/>
      <c r="AXM16" s="105"/>
      <c r="AXN16" s="105"/>
      <c r="AXO16" s="105"/>
      <c r="AXP16" s="105"/>
      <c r="AXQ16" s="105"/>
      <c r="AXR16" s="105"/>
      <c r="AXS16" s="105"/>
      <c r="AXT16" s="105"/>
      <c r="AXU16" s="105"/>
      <c r="AXV16" s="105"/>
      <c r="AXW16" s="105"/>
      <c r="AXX16" s="105"/>
      <c r="AXY16" s="105"/>
      <c r="AXZ16" s="105"/>
      <c r="AYA16" s="105"/>
      <c r="AYB16" s="105"/>
      <c r="AYC16" s="105"/>
      <c r="AYD16" s="105"/>
      <c r="AYE16" s="105"/>
      <c r="AYF16" s="105"/>
      <c r="AYG16" s="105"/>
      <c r="AYH16" s="105"/>
      <c r="AYI16" s="105"/>
      <c r="AYJ16" s="105"/>
      <c r="AYK16" s="105"/>
      <c r="AYL16" s="105"/>
      <c r="AYM16" s="105"/>
      <c r="AYN16" s="105"/>
      <c r="AYO16" s="105"/>
      <c r="AYP16" s="105"/>
      <c r="AYQ16" s="105"/>
      <c r="AYR16" s="105"/>
      <c r="AYS16" s="105"/>
      <c r="AYT16" s="105"/>
      <c r="AYU16" s="105"/>
      <c r="AYV16" s="105"/>
      <c r="AYW16" s="105"/>
      <c r="AYX16" s="105"/>
      <c r="AYY16" s="105"/>
      <c r="AYZ16" s="105"/>
      <c r="AZA16" s="105"/>
      <c r="AZB16" s="105"/>
      <c r="AZC16" s="105"/>
      <c r="AZD16" s="105"/>
      <c r="AZE16" s="105"/>
      <c r="AZF16" s="105"/>
      <c r="AZG16" s="105"/>
      <c r="AZH16" s="105"/>
      <c r="AZI16" s="105"/>
      <c r="AZJ16" s="105"/>
      <c r="AZK16" s="105"/>
      <c r="AZL16" s="105"/>
      <c r="AZM16" s="105"/>
      <c r="AZN16" s="105"/>
      <c r="AZO16" s="105"/>
      <c r="AZP16" s="105"/>
      <c r="AZQ16" s="105"/>
      <c r="AZR16" s="105"/>
      <c r="AZS16" s="105"/>
      <c r="AZT16" s="105"/>
      <c r="AZU16" s="105"/>
      <c r="AZV16" s="105"/>
      <c r="AZW16" s="105"/>
      <c r="AZX16" s="105"/>
      <c r="AZY16" s="105"/>
      <c r="AZZ16" s="105"/>
      <c r="BAA16" s="105"/>
      <c r="BAB16" s="105"/>
      <c r="BAC16" s="105"/>
      <c r="BAD16" s="105"/>
      <c r="BAE16" s="105"/>
      <c r="BAF16" s="105"/>
      <c r="BAG16" s="105"/>
      <c r="BAH16" s="105"/>
      <c r="BAI16" s="105"/>
      <c r="BAJ16" s="105"/>
      <c r="BAK16" s="105"/>
      <c r="BAL16" s="105"/>
      <c r="BAM16" s="105"/>
      <c r="BAN16" s="105"/>
      <c r="BAO16" s="105"/>
      <c r="BAP16" s="105"/>
      <c r="BAQ16" s="105"/>
      <c r="BAR16" s="105"/>
      <c r="BAS16" s="105"/>
      <c r="BAT16" s="105"/>
      <c r="BAU16" s="105"/>
      <c r="BAV16" s="105"/>
      <c r="BAW16" s="105"/>
      <c r="BAX16" s="105"/>
      <c r="BAY16" s="105"/>
      <c r="BAZ16" s="105"/>
      <c r="BBA16" s="105"/>
      <c r="BBB16" s="105"/>
      <c r="BBC16" s="105"/>
      <c r="BBD16" s="105"/>
      <c r="BBE16" s="105"/>
      <c r="BBF16" s="105"/>
      <c r="BBG16" s="105"/>
      <c r="BBH16" s="105"/>
      <c r="BBI16" s="105"/>
      <c r="BBJ16" s="105"/>
      <c r="BBK16" s="105"/>
      <c r="BBL16" s="105"/>
      <c r="BBM16" s="105"/>
      <c r="BBN16" s="105"/>
      <c r="BBO16" s="105"/>
      <c r="BBP16" s="105"/>
      <c r="BBQ16" s="105"/>
      <c r="BBR16" s="105"/>
      <c r="BBS16" s="105"/>
      <c r="BBT16" s="105"/>
      <c r="BBU16" s="105"/>
      <c r="BBV16" s="105"/>
      <c r="BBW16" s="105"/>
      <c r="BBX16" s="105"/>
      <c r="BBY16" s="105"/>
      <c r="BBZ16" s="105"/>
      <c r="BCA16" s="105"/>
      <c r="BCB16" s="105"/>
      <c r="BCC16" s="105"/>
      <c r="BCD16" s="105"/>
      <c r="BCE16" s="105"/>
      <c r="BCF16" s="105"/>
      <c r="BCG16" s="105"/>
      <c r="BCH16" s="105"/>
      <c r="BCI16" s="105"/>
      <c r="BCJ16" s="105"/>
      <c r="BCK16" s="105"/>
      <c r="BCL16" s="105"/>
      <c r="BCM16" s="105"/>
      <c r="BCN16" s="105"/>
      <c r="BCO16" s="105"/>
      <c r="BCP16" s="105"/>
      <c r="BCQ16" s="105"/>
      <c r="BCR16" s="105"/>
      <c r="BCS16" s="105"/>
      <c r="BCT16" s="105"/>
      <c r="BCU16" s="105"/>
      <c r="BCV16" s="105"/>
      <c r="BCW16" s="105"/>
      <c r="BCX16" s="105"/>
      <c r="BCY16" s="105"/>
      <c r="BCZ16" s="105"/>
      <c r="BDA16" s="105"/>
      <c r="BDB16" s="105"/>
      <c r="BDC16" s="105"/>
      <c r="BDD16" s="105"/>
      <c r="BDE16" s="105"/>
      <c r="BDF16" s="105"/>
      <c r="BDG16" s="105"/>
      <c r="BDH16" s="105"/>
      <c r="BDI16" s="105"/>
      <c r="BDJ16" s="105"/>
      <c r="BDK16" s="105"/>
      <c r="BDL16" s="105"/>
      <c r="BDM16" s="105"/>
      <c r="BDN16" s="105"/>
      <c r="BDO16" s="105"/>
      <c r="BDP16" s="105"/>
      <c r="BDQ16" s="105"/>
      <c r="BDR16" s="105"/>
      <c r="BDS16" s="105"/>
      <c r="BDT16" s="105"/>
      <c r="BDU16" s="105"/>
      <c r="BDV16" s="105"/>
      <c r="BDW16" s="105"/>
      <c r="BDX16" s="105"/>
      <c r="BDY16" s="105"/>
      <c r="BDZ16" s="105"/>
      <c r="BEA16" s="105"/>
      <c r="BEB16" s="105"/>
      <c r="BEC16" s="105"/>
      <c r="BED16" s="105"/>
      <c r="BEE16" s="105"/>
      <c r="BEF16" s="105"/>
      <c r="BEG16" s="105"/>
      <c r="BEH16" s="105"/>
      <c r="BEI16" s="105"/>
      <c r="BEJ16" s="105"/>
      <c r="BEK16" s="105"/>
      <c r="BEL16" s="105"/>
      <c r="BEM16" s="105"/>
      <c r="BEN16" s="105"/>
      <c r="BEO16" s="105"/>
      <c r="BEP16" s="105"/>
      <c r="BEQ16" s="105"/>
      <c r="BER16" s="105"/>
      <c r="BES16" s="105"/>
      <c r="BET16" s="105"/>
      <c r="BEU16" s="105"/>
      <c r="BEV16" s="105"/>
      <c r="BEW16" s="105"/>
      <c r="BEX16" s="105"/>
      <c r="BEY16" s="105"/>
      <c r="BEZ16" s="105"/>
      <c r="BFA16" s="105"/>
      <c r="BFB16" s="105"/>
      <c r="BFC16" s="105"/>
      <c r="BFD16" s="105"/>
      <c r="BFE16" s="105"/>
      <c r="BFF16" s="105"/>
      <c r="BFG16" s="105"/>
      <c r="BFH16" s="105"/>
      <c r="BFI16" s="105"/>
      <c r="BFJ16" s="105"/>
      <c r="BFK16" s="105"/>
      <c r="BFL16" s="105"/>
      <c r="BFM16" s="105"/>
      <c r="BFN16" s="105"/>
      <c r="BFO16" s="105"/>
      <c r="BFP16" s="105"/>
      <c r="BFQ16" s="105"/>
      <c r="BFR16" s="105"/>
      <c r="BFS16" s="105"/>
      <c r="BFT16" s="105"/>
      <c r="BFU16" s="105"/>
      <c r="BFV16" s="105"/>
      <c r="BFW16" s="105"/>
      <c r="BFX16" s="105"/>
      <c r="BFY16" s="105"/>
      <c r="BFZ16" s="105"/>
      <c r="BGA16" s="105"/>
      <c r="BGB16" s="105"/>
      <c r="BGC16" s="105"/>
      <c r="BGD16" s="105"/>
      <c r="BGE16" s="105"/>
      <c r="BGF16" s="105"/>
      <c r="BGG16" s="105"/>
      <c r="BGH16" s="105"/>
      <c r="BGI16" s="105"/>
      <c r="BGJ16" s="105"/>
      <c r="BGK16" s="105"/>
      <c r="BGL16" s="105"/>
      <c r="BGM16" s="105"/>
      <c r="BGN16" s="105"/>
      <c r="BGO16" s="105"/>
      <c r="BGP16" s="105"/>
      <c r="BGQ16" s="105"/>
      <c r="BGR16" s="105"/>
      <c r="BGS16" s="105"/>
      <c r="BGT16" s="105"/>
      <c r="BGU16" s="105"/>
      <c r="BGV16" s="105"/>
      <c r="BGW16" s="105"/>
      <c r="BGX16" s="105"/>
      <c r="BGY16" s="105"/>
      <c r="BGZ16" s="105"/>
      <c r="BHA16" s="105"/>
      <c r="BHB16" s="105"/>
      <c r="BHC16" s="105"/>
      <c r="BHD16" s="105"/>
      <c r="BHE16" s="105"/>
      <c r="BHF16" s="105"/>
      <c r="BHG16" s="105"/>
      <c r="BHH16" s="105"/>
      <c r="BHI16" s="105"/>
      <c r="BHJ16" s="105"/>
      <c r="BHK16" s="105"/>
      <c r="BHL16" s="105"/>
      <c r="BHM16" s="105"/>
      <c r="BHN16" s="105"/>
      <c r="BHO16" s="105"/>
      <c r="BHP16" s="105"/>
      <c r="BHQ16" s="105"/>
      <c r="BHR16" s="105"/>
      <c r="BHS16" s="105"/>
      <c r="BHT16" s="105"/>
      <c r="BHU16" s="105"/>
      <c r="BHV16" s="105"/>
      <c r="BHW16" s="105"/>
      <c r="BHX16" s="105"/>
      <c r="BHY16" s="105"/>
      <c r="BHZ16" s="105"/>
      <c r="BIA16" s="105"/>
      <c r="BIB16" s="105"/>
      <c r="BIC16" s="105"/>
      <c r="BID16" s="105"/>
      <c r="BIE16" s="105"/>
      <c r="BIF16" s="105"/>
      <c r="BIG16" s="105"/>
      <c r="BIH16" s="105"/>
      <c r="BII16" s="105"/>
      <c r="BIJ16" s="105"/>
      <c r="BIK16" s="105"/>
      <c r="BIL16" s="105"/>
      <c r="BIM16" s="105"/>
      <c r="BIN16" s="105"/>
      <c r="BIO16" s="105"/>
      <c r="BIP16" s="105"/>
      <c r="BIQ16" s="105"/>
      <c r="BIR16" s="105"/>
      <c r="BIS16" s="105"/>
      <c r="BIT16" s="105"/>
      <c r="BIU16" s="105"/>
      <c r="BIV16" s="105"/>
      <c r="BIW16" s="105"/>
      <c r="BIX16" s="105"/>
      <c r="BIY16" s="105"/>
      <c r="BIZ16" s="105"/>
      <c r="BJA16" s="105"/>
      <c r="BJB16" s="105"/>
      <c r="BJC16" s="105"/>
      <c r="BJD16" s="105"/>
      <c r="BJE16" s="105"/>
      <c r="BJF16" s="105"/>
      <c r="BJG16" s="105"/>
      <c r="BJH16" s="105"/>
      <c r="BJI16" s="105"/>
      <c r="BJJ16" s="105"/>
      <c r="BJK16" s="105"/>
      <c r="BJL16" s="105"/>
      <c r="BJM16" s="105"/>
      <c r="BJN16" s="105"/>
      <c r="BJO16" s="105"/>
      <c r="BJP16" s="105"/>
      <c r="BJQ16" s="105"/>
      <c r="BJR16" s="105"/>
      <c r="BJS16" s="105"/>
      <c r="BJT16" s="105"/>
      <c r="BJU16" s="105"/>
      <c r="BJV16" s="105"/>
      <c r="BJW16" s="105"/>
      <c r="BJX16" s="105"/>
      <c r="BJY16" s="105"/>
      <c r="BJZ16" s="105"/>
      <c r="BKA16" s="105"/>
      <c r="BKB16" s="105"/>
      <c r="BKC16" s="105"/>
      <c r="BKD16" s="105"/>
      <c r="BKE16" s="105"/>
      <c r="BKF16" s="105"/>
      <c r="BKG16" s="105"/>
      <c r="BKH16" s="105"/>
      <c r="BKI16" s="105"/>
      <c r="BKJ16" s="105"/>
      <c r="BKK16" s="105"/>
      <c r="BKL16" s="105"/>
      <c r="BKM16" s="105"/>
      <c r="BKN16" s="105"/>
      <c r="BKO16" s="105"/>
      <c r="BKP16" s="105"/>
      <c r="BKQ16" s="105"/>
      <c r="BKR16" s="105"/>
      <c r="BKS16" s="105"/>
      <c r="BKT16" s="105"/>
      <c r="BKU16" s="105"/>
      <c r="BKV16" s="105"/>
      <c r="BKW16" s="105"/>
      <c r="BKX16" s="105"/>
      <c r="BKY16" s="105"/>
      <c r="BKZ16" s="105"/>
      <c r="BLA16" s="105"/>
      <c r="BLB16" s="105"/>
      <c r="BLC16" s="105"/>
      <c r="BLD16" s="105"/>
      <c r="BLE16" s="105"/>
      <c r="BLF16" s="105"/>
      <c r="BLG16" s="105"/>
      <c r="BLH16" s="105"/>
      <c r="BLI16" s="105"/>
      <c r="BLJ16" s="105"/>
      <c r="BLK16" s="105"/>
      <c r="BLL16" s="105"/>
      <c r="BLM16" s="105"/>
      <c r="BLN16" s="105"/>
      <c r="BLO16" s="105"/>
      <c r="BLP16" s="105"/>
      <c r="BLQ16" s="105"/>
      <c r="BLR16" s="105"/>
      <c r="BLS16" s="105"/>
      <c r="BLT16" s="105"/>
      <c r="BLU16" s="105"/>
      <c r="BLV16" s="105"/>
      <c r="BLW16" s="105"/>
      <c r="BLX16" s="105"/>
      <c r="BLY16" s="105"/>
      <c r="BLZ16" s="105"/>
      <c r="BMA16" s="105"/>
      <c r="BMB16" s="105"/>
      <c r="BMC16" s="105"/>
      <c r="BMD16" s="105"/>
      <c r="BME16" s="105"/>
      <c r="BMF16" s="105"/>
      <c r="BMG16" s="105"/>
      <c r="BMH16" s="105"/>
      <c r="BMI16" s="105"/>
      <c r="BMJ16" s="105"/>
      <c r="BMK16" s="105"/>
      <c r="BML16" s="105"/>
      <c r="BMM16" s="105"/>
      <c r="BMN16" s="105"/>
      <c r="BMO16" s="105"/>
      <c r="BMP16" s="105"/>
      <c r="BMQ16" s="105"/>
      <c r="BMR16" s="105"/>
      <c r="BMS16" s="105"/>
      <c r="BMT16" s="105"/>
      <c r="BMU16" s="105"/>
      <c r="BMV16" s="105"/>
      <c r="BMW16" s="105"/>
      <c r="BMX16" s="105"/>
      <c r="BMY16" s="105"/>
      <c r="BMZ16" s="105"/>
      <c r="BNA16" s="105"/>
      <c r="BNB16" s="105"/>
      <c r="BNC16" s="105"/>
      <c r="BND16" s="105"/>
      <c r="BNE16" s="105"/>
      <c r="BNF16" s="105"/>
      <c r="BNG16" s="105"/>
      <c r="BNH16" s="105"/>
      <c r="BNI16" s="105"/>
      <c r="BNJ16" s="105"/>
      <c r="BNK16" s="105"/>
      <c r="BNL16" s="105"/>
      <c r="BNM16" s="105"/>
      <c r="BNN16" s="105"/>
      <c r="BNO16" s="105"/>
      <c r="BNP16" s="105"/>
      <c r="BNQ16" s="105"/>
      <c r="BNR16" s="105"/>
      <c r="BNS16" s="105"/>
      <c r="BNT16" s="105"/>
      <c r="BNU16" s="105"/>
      <c r="BNV16" s="105"/>
      <c r="BNW16" s="105"/>
      <c r="BNX16" s="105"/>
      <c r="BNY16" s="105"/>
      <c r="BNZ16" s="105"/>
      <c r="BOA16" s="105"/>
      <c r="BOB16" s="105"/>
      <c r="BOC16" s="105"/>
      <c r="BOD16" s="105"/>
      <c r="BOE16" s="105"/>
      <c r="BOF16" s="105"/>
      <c r="BOG16" s="105"/>
      <c r="BOH16" s="105"/>
      <c r="BOI16" s="105"/>
      <c r="BOJ16" s="105"/>
      <c r="BOK16" s="105"/>
      <c r="BOL16" s="105"/>
      <c r="BOM16" s="105"/>
      <c r="BON16" s="105"/>
      <c r="BOO16" s="105"/>
      <c r="BOP16" s="105"/>
      <c r="BOQ16" s="105"/>
      <c r="BOR16" s="105"/>
      <c r="BOS16" s="105"/>
      <c r="BOT16" s="105"/>
      <c r="BOU16" s="105"/>
      <c r="BOV16" s="105"/>
      <c r="BOW16" s="105"/>
      <c r="BOX16" s="105"/>
      <c r="BOY16" s="105"/>
      <c r="BOZ16" s="105"/>
      <c r="BPA16" s="105"/>
      <c r="BPB16" s="105"/>
      <c r="BPC16" s="105"/>
      <c r="BPD16" s="105"/>
      <c r="BPE16" s="105"/>
      <c r="BPF16" s="105"/>
      <c r="BPG16" s="105"/>
      <c r="BPH16" s="105"/>
      <c r="BPI16" s="105"/>
      <c r="BPJ16" s="105"/>
      <c r="BPK16" s="105"/>
      <c r="BPL16" s="105"/>
      <c r="BPM16" s="105"/>
      <c r="BPN16" s="105"/>
      <c r="BPO16" s="105"/>
      <c r="BPP16" s="105"/>
      <c r="BPQ16" s="105"/>
      <c r="BPR16" s="105"/>
      <c r="BPS16" s="105"/>
      <c r="BPT16" s="105"/>
      <c r="BPU16" s="105"/>
      <c r="BPV16" s="105"/>
      <c r="BPW16" s="105"/>
      <c r="BPX16" s="105"/>
      <c r="BPY16" s="105"/>
      <c r="BPZ16" s="105"/>
      <c r="BQA16" s="105"/>
      <c r="BQB16" s="105"/>
      <c r="BQC16" s="105"/>
      <c r="BQD16" s="105"/>
      <c r="BQE16" s="105"/>
      <c r="BQF16" s="105"/>
      <c r="BQG16" s="105"/>
      <c r="BQH16" s="105"/>
      <c r="BQI16" s="105"/>
      <c r="BQJ16" s="105"/>
      <c r="BQK16" s="105"/>
      <c r="BQL16" s="105"/>
      <c r="BQM16" s="105"/>
      <c r="BQN16" s="105"/>
      <c r="BQO16" s="105"/>
      <c r="BQP16" s="105"/>
      <c r="BQQ16" s="105"/>
      <c r="BQR16" s="105"/>
      <c r="BQS16" s="105"/>
      <c r="BQT16" s="105"/>
      <c r="BQU16" s="105"/>
      <c r="BQV16" s="105"/>
      <c r="BQW16" s="105"/>
      <c r="BQX16" s="105"/>
      <c r="BQY16" s="105"/>
      <c r="BQZ16" s="105"/>
      <c r="BRA16" s="105"/>
      <c r="BRB16" s="105"/>
      <c r="BRC16" s="105"/>
      <c r="BRD16" s="105"/>
      <c r="BRE16" s="105"/>
      <c r="BRF16" s="105"/>
      <c r="BRG16" s="105"/>
      <c r="BRH16" s="105"/>
      <c r="BRI16" s="105"/>
      <c r="BRJ16" s="105"/>
      <c r="BRK16" s="105"/>
      <c r="BRL16" s="105"/>
      <c r="BRM16" s="105"/>
      <c r="BRN16" s="105"/>
      <c r="BRO16" s="105"/>
      <c r="BRP16" s="105"/>
      <c r="BRQ16" s="105"/>
      <c r="BRR16" s="105"/>
      <c r="BRS16" s="105"/>
      <c r="BRT16" s="105"/>
      <c r="BRU16" s="105"/>
      <c r="BRV16" s="105"/>
      <c r="BRW16" s="105"/>
      <c r="BRX16" s="105"/>
      <c r="BRY16" s="105"/>
      <c r="BRZ16" s="105"/>
      <c r="BSA16" s="105"/>
      <c r="BSB16" s="105"/>
      <c r="BSC16" s="105"/>
      <c r="BSD16" s="105"/>
      <c r="BSE16" s="105"/>
      <c r="BSF16" s="105"/>
      <c r="BSG16" s="105"/>
      <c r="BSH16" s="105"/>
      <c r="BSI16" s="105"/>
      <c r="BSJ16" s="105"/>
      <c r="BSK16" s="105"/>
      <c r="BSL16" s="105"/>
      <c r="BSM16" s="105"/>
      <c r="BSN16" s="105"/>
      <c r="BSO16" s="105"/>
      <c r="BSP16" s="105"/>
      <c r="BSQ16" s="105"/>
      <c r="BSR16" s="105"/>
      <c r="BSS16" s="105"/>
      <c r="BST16" s="105"/>
      <c r="BSU16" s="105"/>
      <c r="BSV16" s="105"/>
      <c r="BSW16" s="105"/>
      <c r="BSX16" s="105"/>
      <c r="BSY16" s="105"/>
      <c r="BSZ16" s="105"/>
      <c r="BTA16" s="105"/>
      <c r="BTB16" s="105"/>
      <c r="BTC16" s="105"/>
      <c r="BTD16" s="105"/>
      <c r="BTE16" s="105"/>
      <c r="BTF16" s="105"/>
      <c r="BTG16" s="105"/>
      <c r="BTH16" s="105"/>
      <c r="BTI16" s="105"/>
      <c r="BTJ16" s="105"/>
      <c r="BTK16" s="105"/>
      <c r="BTL16" s="105"/>
      <c r="BTM16" s="105"/>
      <c r="BTN16" s="105"/>
      <c r="BTO16" s="105"/>
      <c r="BTP16" s="105"/>
      <c r="BTQ16" s="105"/>
      <c r="BTR16" s="105"/>
      <c r="BTS16" s="105"/>
      <c r="BTT16" s="105"/>
      <c r="BTU16" s="105"/>
      <c r="BTV16" s="105"/>
      <c r="BTW16" s="105"/>
      <c r="BTX16" s="105"/>
      <c r="BTY16" s="105"/>
      <c r="BTZ16" s="105"/>
      <c r="BUA16" s="105"/>
      <c r="BUB16" s="105"/>
      <c r="BUC16" s="105"/>
      <c r="BUD16" s="105"/>
      <c r="BUE16" s="105"/>
      <c r="BUF16" s="105"/>
      <c r="BUG16" s="105"/>
      <c r="BUH16" s="105"/>
      <c r="BUI16" s="105"/>
      <c r="BUJ16" s="105"/>
      <c r="BUK16" s="105"/>
      <c r="BUL16" s="105"/>
      <c r="BUM16" s="105"/>
      <c r="BUN16" s="105"/>
      <c r="BUO16" s="105"/>
      <c r="BUP16" s="105"/>
      <c r="BUQ16" s="105"/>
      <c r="BUR16" s="105"/>
      <c r="BUS16" s="105"/>
      <c r="BUT16" s="105"/>
      <c r="BUU16" s="105"/>
      <c r="BUV16" s="105"/>
      <c r="BUW16" s="105"/>
      <c r="BUX16" s="105"/>
      <c r="BUY16" s="105"/>
      <c r="BUZ16" s="105"/>
      <c r="BVA16" s="105"/>
      <c r="BVB16" s="105"/>
      <c r="BVC16" s="105"/>
      <c r="BVD16" s="105"/>
      <c r="BVE16" s="105"/>
      <c r="BVF16" s="105"/>
      <c r="BVG16" s="105"/>
      <c r="BVH16" s="105"/>
      <c r="BVI16" s="105"/>
      <c r="BVJ16" s="105"/>
      <c r="BVK16" s="105"/>
      <c r="BVL16" s="105"/>
      <c r="BVM16" s="105"/>
      <c r="BVN16" s="105"/>
      <c r="BVO16" s="105"/>
      <c r="BVP16" s="105"/>
      <c r="BVQ16" s="105"/>
      <c r="BVR16" s="105"/>
      <c r="BVS16" s="105"/>
      <c r="BVT16" s="105"/>
      <c r="BVU16" s="105"/>
      <c r="BVV16" s="105"/>
      <c r="BVW16" s="105"/>
      <c r="BVX16" s="105"/>
      <c r="BVY16" s="105"/>
      <c r="BVZ16" s="105"/>
      <c r="BWA16" s="105"/>
      <c r="BWB16" s="105"/>
      <c r="BWC16" s="105"/>
      <c r="BWD16" s="105"/>
      <c r="BWE16" s="105"/>
      <c r="BWF16" s="105"/>
      <c r="BWG16" s="105"/>
      <c r="BWH16" s="105"/>
      <c r="BWI16" s="105"/>
      <c r="BWJ16" s="105"/>
      <c r="BWK16" s="105"/>
      <c r="BWL16" s="105"/>
      <c r="BWM16" s="105"/>
      <c r="BWN16" s="105"/>
      <c r="BWO16" s="105"/>
      <c r="BWP16" s="105"/>
      <c r="BWQ16" s="105"/>
      <c r="BWR16" s="105"/>
      <c r="BWS16" s="105"/>
      <c r="BWT16" s="105"/>
      <c r="BWU16" s="105"/>
      <c r="BWV16" s="105"/>
      <c r="BWW16" s="105"/>
      <c r="BWX16" s="105"/>
    </row>
    <row r="17" spans="1:1974" s="106" customFormat="1" ht="24.75" customHeight="1">
      <c r="A17" s="90"/>
      <c r="B17" s="174" t="s">
        <v>38</v>
      </c>
      <c r="C17" s="90"/>
      <c r="D17" s="195">
        <v>80</v>
      </c>
      <c r="E17" s="196">
        <v>0</v>
      </c>
      <c r="F17" s="195">
        <v>80</v>
      </c>
      <c r="G17" s="90"/>
      <c r="H17" s="209">
        <v>-9</v>
      </c>
      <c r="I17" s="196">
        <v>0</v>
      </c>
      <c r="J17" s="209">
        <v>-9</v>
      </c>
      <c r="K17" s="95"/>
      <c r="L17" s="107"/>
      <c r="M17" s="107"/>
      <c r="N17" s="107"/>
      <c r="O17" s="95"/>
      <c r="P17" s="107"/>
      <c r="Q17" s="107"/>
      <c r="R17" s="107"/>
      <c r="S17" s="95"/>
      <c r="T17" s="107"/>
      <c r="U17" s="107"/>
      <c r="V17" s="107"/>
      <c r="W17" s="90"/>
      <c r="X17" s="95"/>
      <c r="Y17" s="95"/>
      <c r="Z17" s="95"/>
      <c r="AA17" s="95"/>
      <c r="AB17" s="95"/>
      <c r="AC17" s="95"/>
      <c r="AD17" s="95"/>
      <c r="AE17" s="95"/>
      <c r="AF17" s="152"/>
      <c r="AG17" s="152"/>
      <c r="AH17" s="152"/>
      <c r="AI17" s="95"/>
      <c r="AJ17" s="152"/>
      <c r="AK17" s="152"/>
      <c r="AL17" s="152"/>
      <c r="AM17" s="95"/>
      <c r="AN17" s="152"/>
      <c r="AO17" s="152"/>
      <c r="AP17" s="152"/>
      <c r="AQ17" s="94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  <c r="IW17" s="105"/>
      <c r="IX17" s="105"/>
      <c r="IY17" s="105"/>
      <c r="IZ17" s="105"/>
      <c r="JA17" s="105"/>
      <c r="JB17" s="105"/>
      <c r="JC17" s="105"/>
      <c r="JD17" s="105"/>
      <c r="JE17" s="105"/>
      <c r="JF17" s="105"/>
      <c r="JG17" s="105"/>
      <c r="JH17" s="105"/>
      <c r="JI17" s="105"/>
      <c r="JJ17" s="105"/>
      <c r="JK17" s="105"/>
      <c r="JL17" s="105"/>
      <c r="JM17" s="105"/>
      <c r="JN17" s="105"/>
      <c r="JO17" s="105"/>
      <c r="JP17" s="105"/>
      <c r="JQ17" s="105"/>
      <c r="JR17" s="105"/>
      <c r="JS17" s="105"/>
      <c r="JT17" s="105"/>
      <c r="JU17" s="105"/>
      <c r="JV17" s="105"/>
      <c r="JW17" s="105"/>
      <c r="JX17" s="105"/>
      <c r="JY17" s="105"/>
      <c r="JZ17" s="105"/>
      <c r="KA17" s="105"/>
      <c r="KB17" s="105"/>
      <c r="KC17" s="105"/>
      <c r="KD17" s="105"/>
      <c r="KE17" s="105"/>
      <c r="KF17" s="105"/>
      <c r="KG17" s="105"/>
      <c r="KH17" s="105"/>
      <c r="KI17" s="105"/>
      <c r="KJ17" s="105"/>
      <c r="KK17" s="105"/>
      <c r="KL17" s="105"/>
      <c r="KM17" s="105"/>
      <c r="KN17" s="105"/>
      <c r="KO17" s="105"/>
      <c r="KP17" s="105"/>
      <c r="KQ17" s="105"/>
      <c r="KR17" s="105"/>
      <c r="KS17" s="105"/>
      <c r="KT17" s="105"/>
      <c r="KU17" s="105"/>
      <c r="KV17" s="105"/>
      <c r="KW17" s="105"/>
      <c r="KX17" s="105"/>
      <c r="KY17" s="105"/>
      <c r="KZ17" s="105"/>
      <c r="LA17" s="105"/>
      <c r="LB17" s="105"/>
      <c r="LC17" s="105"/>
      <c r="LD17" s="105"/>
      <c r="LE17" s="105"/>
      <c r="LF17" s="105"/>
      <c r="LG17" s="105"/>
      <c r="LH17" s="105"/>
      <c r="LI17" s="105"/>
      <c r="LJ17" s="105"/>
      <c r="LK17" s="105"/>
      <c r="LL17" s="105"/>
      <c r="LM17" s="105"/>
      <c r="LN17" s="105"/>
      <c r="LO17" s="105"/>
      <c r="LP17" s="105"/>
      <c r="LQ17" s="105"/>
      <c r="LR17" s="105"/>
      <c r="LS17" s="105"/>
      <c r="LT17" s="105"/>
      <c r="LU17" s="105"/>
      <c r="LV17" s="105"/>
      <c r="LW17" s="105"/>
      <c r="LX17" s="105"/>
      <c r="LY17" s="105"/>
      <c r="LZ17" s="105"/>
      <c r="MA17" s="105"/>
      <c r="MB17" s="105"/>
      <c r="MC17" s="105"/>
      <c r="MD17" s="105"/>
      <c r="ME17" s="105"/>
      <c r="MF17" s="105"/>
      <c r="MG17" s="105"/>
      <c r="MH17" s="105"/>
      <c r="MI17" s="105"/>
      <c r="MJ17" s="105"/>
      <c r="MK17" s="105"/>
      <c r="ML17" s="105"/>
      <c r="MM17" s="105"/>
      <c r="MN17" s="105"/>
      <c r="MO17" s="105"/>
      <c r="MP17" s="105"/>
      <c r="MQ17" s="105"/>
      <c r="MR17" s="105"/>
      <c r="MS17" s="105"/>
      <c r="MT17" s="105"/>
      <c r="MU17" s="105"/>
      <c r="MV17" s="105"/>
      <c r="MW17" s="105"/>
      <c r="MX17" s="105"/>
      <c r="MY17" s="105"/>
      <c r="MZ17" s="105"/>
      <c r="NA17" s="105"/>
      <c r="NB17" s="105"/>
      <c r="NC17" s="105"/>
      <c r="ND17" s="105"/>
      <c r="NE17" s="105"/>
      <c r="NF17" s="105"/>
      <c r="NG17" s="105"/>
      <c r="NH17" s="105"/>
      <c r="NI17" s="105"/>
      <c r="NJ17" s="105"/>
      <c r="NK17" s="105"/>
      <c r="NL17" s="105"/>
      <c r="NM17" s="105"/>
      <c r="NN17" s="105"/>
      <c r="NO17" s="105"/>
      <c r="NP17" s="105"/>
      <c r="NQ17" s="105"/>
      <c r="NR17" s="105"/>
      <c r="NS17" s="105"/>
      <c r="NT17" s="105"/>
      <c r="NU17" s="105"/>
      <c r="NV17" s="105"/>
      <c r="NW17" s="105"/>
      <c r="NX17" s="105"/>
      <c r="NY17" s="105"/>
      <c r="NZ17" s="105"/>
      <c r="OA17" s="105"/>
      <c r="OB17" s="105"/>
      <c r="OC17" s="105"/>
      <c r="OD17" s="105"/>
      <c r="OE17" s="105"/>
      <c r="OF17" s="105"/>
      <c r="OG17" s="105"/>
      <c r="OH17" s="105"/>
      <c r="OI17" s="105"/>
      <c r="OJ17" s="105"/>
      <c r="OK17" s="105"/>
      <c r="OL17" s="105"/>
      <c r="OM17" s="105"/>
      <c r="ON17" s="105"/>
      <c r="OO17" s="105"/>
      <c r="OP17" s="105"/>
      <c r="OQ17" s="105"/>
      <c r="OR17" s="105"/>
      <c r="OS17" s="105"/>
      <c r="OT17" s="105"/>
      <c r="OU17" s="105"/>
      <c r="OV17" s="105"/>
      <c r="OW17" s="105"/>
      <c r="OX17" s="105"/>
      <c r="OY17" s="105"/>
      <c r="OZ17" s="105"/>
      <c r="PA17" s="105"/>
      <c r="PB17" s="105"/>
      <c r="PC17" s="105"/>
      <c r="PD17" s="105"/>
      <c r="PE17" s="105"/>
      <c r="PF17" s="105"/>
      <c r="PG17" s="105"/>
      <c r="PH17" s="105"/>
      <c r="PI17" s="105"/>
      <c r="PJ17" s="105"/>
      <c r="PK17" s="105"/>
      <c r="PL17" s="105"/>
      <c r="PM17" s="105"/>
      <c r="PN17" s="105"/>
      <c r="PO17" s="105"/>
      <c r="PP17" s="105"/>
      <c r="PQ17" s="105"/>
      <c r="PR17" s="105"/>
      <c r="PS17" s="105"/>
      <c r="PT17" s="105"/>
      <c r="PU17" s="105"/>
      <c r="PV17" s="105"/>
      <c r="PW17" s="105"/>
      <c r="PX17" s="105"/>
      <c r="PY17" s="105"/>
      <c r="PZ17" s="105"/>
      <c r="QA17" s="105"/>
      <c r="QB17" s="105"/>
      <c r="QC17" s="105"/>
      <c r="QD17" s="105"/>
      <c r="QE17" s="105"/>
      <c r="QF17" s="105"/>
      <c r="QG17" s="105"/>
      <c r="QH17" s="105"/>
      <c r="QI17" s="105"/>
      <c r="QJ17" s="105"/>
      <c r="QK17" s="105"/>
      <c r="QL17" s="105"/>
      <c r="QM17" s="105"/>
      <c r="QN17" s="105"/>
      <c r="QO17" s="105"/>
      <c r="QP17" s="105"/>
      <c r="QQ17" s="105"/>
      <c r="QR17" s="105"/>
      <c r="QS17" s="105"/>
      <c r="QT17" s="105"/>
      <c r="QU17" s="105"/>
      <c r="QV17" s="105"/>
      <c r="QW17" s="105"/>
      <c r="QX17" s="105"/>
      <c r="QY17" s="105"/>
      <c r="QZ17" s="105"/>
      <c r="RA17" s="105"/>
      <c r="RB17" s="105"/>
      <c r="RC17" s="105"/>
      <c r="RD17" s="105"/>
      <c r="RE17" s="105"/>
      <c r="RF17" s="105"/>
      <c r="RG17" s="105"/>
      <c r="RH17" s="105"/>
      <c r="RI17" s="105"/>
      <c r="RJ17" s="105"/>
      <c r="RK17" s="105"/>
      <c r="RL17" s="105"/>
      <c r="RM17" s="105"/>
      <c r="RN17" s="105"/>
      <c r="RO17" s="105"/>
      <c r="RP17" s="105"/>
      <c r="RQ17" s="105"/>
      <c r="RR17" s="105"/>
      <c r="RS17" s="105"/>
      <c r="RT17" s="105"/>
      <c r="RU17" s="105"/>
      <c r="RV17" s="105"/>
      <c r="RW17" s="105"/>
      <c r="RX17" s="105"/>
      <c r="RY17" s="105"/>
      <c r="RZ17" s="105"/>
      <c r="SA17" s="105"/>
      <c r="SB17" s="105"/>
      <c r="SC17" s="105"/>
      <c r="SD17" s="105"/>
      <c r="SE17" s="105"/>
      <c r="SF17" s="105"/>
      <c r="SG17" s="105"/>
      <c r="SH17" s="105"/>
      <c r="SI17" s="105"/>
      <c r="SJ17" s="105"/>
      <c r="SK17" s="105"/>
      <c r="SL17" s="105"/>
      <c r="SM17" s="105"/>
      <c r="SN17" s="105"/>
      <c r="SO17" s="105"/>
      <c r="SP17" s="105"/>
      <c r="SQ17" s="105"/>
      <c r="SR17" s="105"/>
      <c r="SS17" s="105"/>
      <c r="ST17" s="105"/>
      <c r="SU17" s="105"/>
      <c r="SV17" s="105"/>
      <c r="SW17" s="105"/>
      <c r="SX17" s="105"/>
      <c r="SY17" s="105"/>
      <c r="SZ17" s="105"/>
      <c r="TA17" s="105"/>
      <c r="TB17" s="105"/>
      <c r="TC17" s="105"/>
      <c r="TD17" s="105"/>
      <c r="TE17" s="105"/>
      <c r="TF17" s="105"/>
      <c r="TG17" s="105"/>
      <c r="TH17" s="105"/>
      <c r="TI17" s="105"/>
      <c r="TJ17" s="105"/>
      <c r="TK17" s="105"/>
      <c r="TL17" s="105"/>
      <c r="TM17" s="105"/>
      <c r="TN17" s="105"/>
      <c r="TO17" s="105"/>
      <c r="TP17" s="105"/>
      <c r="TQ17" s="105"/>
      <c r="TR17" s="105"/>
      <c r="TS17" s="105"/>
      <c r="TT17" s="105"/>
      <c r="TU17" s="105"/>
      <c r="TV17" s="105"/>
      <c r="TW17" s="105"/>
      <c r="TX17" s="105"/>
      <c r="TY17" s="105"/>
      <c r="TZ17" s="105"/>
      <c r="UA17" s="105"/>
      <c r="UB17" s="105"/>
      <c r="UC17" s="105"/>
      <c r="UD17" s="105"/>
      <c r="UE17" s="105"/>
      <c r="UF17" s="105"/>
      <c r="UG17" s="105"/>
      <c r="UH17" s="105"/>
      <c r="UI17" s="105"/>
      <c r="UJ17" s="105"/>
      <c r="UK17" s="105"/>
      <c r="UL17" s="105"/>
      <c r="UM17" s="105"/>
      <c r="UN17" s="105"/>
      <c r="UO17" s="105"/>
      <c r="UP17" s="105"/>
      <c r="UQ17" s="105"/>
      <c r="UR17" s="105"/>
      <c r="US17" s="105"/>
      <c r="UT17" s="105"/>
      <c r="UU17" s="105"/>
      <c r="UV17" s="105"/>
      <c r="UW17" s="105"/>
      <c r="UX17" s="105"/>
      <c r="UY17" s="105"/>
      <c r="UZ17" s="105"/>
      <c r="VA17" s="105"/>
      <c r="VB17" s="105"/>
      <c r="VC17" s="105"/>
      <c r="VD17" s="105"/>
      <c r="VE17" s="105"/>
      <c r="VF17" s="105"/>
      <c r="VG17" s="105"/>
      <c r="VH17" s="105"/>
      <c r="VI17" s="105"/>
      <c r="VJ17" s="105"/>
      <c r="VK17" s="105"/>
      <c r="VL17" s="105"/>
      <c r="VM17" s="105"/>
      <c r="VN17" s="105"/>
      <c r="VO17" s="105"/>
      <c r="VP17" s="105"/>
      <c r="VQ17" s="105"/>
      <c r="VR17" s="105"/>
      <c r="VS17" s="105"/>
      <c r="VT17" s="105"/>
      <c r="VU17" s="105"/>
      <c r="VV17" s="105"/>
      <c r="VW17" s="105"/>
      <c r="VX17" s="105"/>
      <c r="VY17" s="105"/>
      <c r="VZ17" s="105"/>
      <c r="WA17" s="105"/>
      <c r="WB17" s="105"/>
      <c r="WC17" s="105"/>
      <c r="WD17" s="105"/>
      <c r="WE17" s="105"/>
      <c r="WF17" s="105"/>
      <c r="WG17" s="105"/>
      <c r="WH17" s="105"/>
      <c r="WI17" s="105"/>
      <c r="WJ17" s="105"/>
      <c r="WK17" s="105"/>
      <c r="WL17" s="105"/>
      <c r="WM17" s="105"/>
      <c r="WN17" s="105"/>
      <c r="WO17" s="105"/>
      <c r="WP17" s="105"/>
      <c r="WQ17" s="105"/>
      <c r="WR17" s="105"/>
      <c r="WS17" s="105"/>
      <c r="WT17" s="105"/>
      <c r="WU17" s="105"/>
      <c r="WV17" s="105"/>
      <c r="WW17" s="105"/>
      <c r="WX17" s="105"/>
      <c r="WY17" s="105"/>
      <c r="WZ17" s="105"/>
      <c r="XA17" s="105"/>
      <c r="XB17" s="105"/>
      <c r="XC17" s="105"/>
      <c r="XD17" s="105"/>
      <c r="XE17" s="105"/>
      <c r="XF17" s="105"/>
      <c r="XG17" s="105"/>
      <c r="XH17" s="105"/>
      <c r="XI17" s="105"/>
      <c r="XJ17" s="105"/>
      <c r="XK17" s="105"/>
      <c r="XL17" s="105"/>
      <c r="XM17" s="105"/>
      <c r="XN17" s="105"/>
      <c r="XO17" s="105"/>
      <c r="XP17" s="105"/>
      <c r="XQ17" s="105"/>
      <c r="XR17" s="105"/>
      <c r="XS17" s="105"/>
      <c r="XT17" s="105"/>
      <c r="XU17" s="105"/>
      <c r="XV17" s="105"/>
      <c r="XW17" s="105"/>
      <c r="XX17" s="105"/>
      <c r="XY17" s="105"/>
      <c r="XZ17" s="105"/>
      <c r="YA17" s="105"/>
      <c r="YB17" s="105"/>
      <c r="YC17" s="105"/>
      <c r="YD17" s="105"/>
      <c r="YE17" s="105"/>
      <c r="YF17" s="105"/>
      <c r="YG17" s="105"/>
      <c r="YH17" s="105"/>
      <c r="YI17" s="105"/>
      <c r="YJ17" s="105"/>
      <c r="YK17" s="105"/>
      <c r="YL17" s="105"/>
      <c r="YM17" s="105"/>
      <c r="YN17" s="105"/>
      <c r="YO17" s="105"/>
      <c r="YP17" s="105"/>
      <c r="YQ17" s="105"/>
      <c r="YR17" s="105"/>
      <c r="YS17" s="105"/>
      <c r="YT17" s="105"/>
      <c r="YU17" s="105"/>
      <c r="YV17" s="105"/>
      <c r="YW17" s="105"/>
      <c r="YX17" s="105"/>
      <c r="YY17" s="105"/>
      <c r="YZ17" s="105"/>
      <c r="ZA17" s="105"/>
      <c r="ZB17" s="105"/>
      <c r="ZC17" s="105"/>
      <c r="ZD17" s="105"/>
      <c r="ZE17" s="105"/>
      <c r="ZF17" s="105"/>
      <c r="ZG17" s="105"/>
      <c r="ZH17" s="105"/>
      <c r="ZI17" s="105"/>
      <c r="ZJ17" s="105"/>
      <c r="ZK17" s="105"/>
      <c r="ZL17" s="105"/>
      <c r="ZM17" s="105"/>
      <c r="ZN17" s="105"/>
      <c r="ZO17" s="105"/>
      <c r="ZP17" s="105"/>
      <c r="ZQ17" s="105"/>
      <c r="ZR17" s="105"/>
      <c r="ZS17" s="105"/>
      <c r="ZT17" s="105"/>
      <c r="ZU17" s="105"/>
      <c r="ZV17" s="105"/>
      <c r="ZW17" s="105"/>
      <c r="ZX17" s="105"/>
      <c r="ZY17" s="105"/>
      <c r="ZZ17" s="105"/>
      <c r="AAA17" s="105"/>
      <c r="AAB17" s="105"/>
      <c r="AAC17" s="105"/>
      <c r="AAD17" s="105"/>
      <c r="AAE17" s="105"/>
      <c r="AAF17" s="105"/>
      <c r="AAG17" s="105"/>
      <c r="AAH17" s="105"/>
      <c r="AAI17" s="105"/>
      <c r="AAJ17" s="105"/>
      <c r="AAK17" s="105"/>
      <c r="AAL17" s="105"/>
      <c r="AAM17" s="105"/>
      <c r="AAN17" s="105"/>
      <c r="AAO17" s="105"/>
      <c r="AAP17" s="105"/>
      <c r="AAQ17" s="105"/>
      <c r="AAR17" s="105"/>
      <c r="AAS17" s="105"/>
      <c r="AAT17" s="105"/>
      <c r="AAU17" s="105"/>
      <c r="AAV17" s="105"/>
      <c r="AAW17" s="105"/>
      <c r="AAX17" s="105"/>
      <c r="AAY17" s="105"/>
      <c r="AAZ17" s="105"/>
      <c r="ABA17" s="105"/>
      <c r="ABB17" s="105"/>
      <c r="ABC17" s="105"/>
      <c r="ABD17" s="105"/>
      <c r="ABE17" s="105"/>
      <c r="ABF17" s="105"/>
      <c r="ABG17" s="105"/>
      <c r="ABH17" s="105"/>
      <c r="ABI17" s="105"/>
      <c r="ABJ17" s="105"/>
      <c r="ABK17" s="105"/>
      <c r="ABL17" s="105"/>
      <c r="ABM17" s="105"/>
      <c r="ABN17" s="105"/>
      <c r="ABO17" s="105"/>
      <c r="ABP17" s="105"/>
      <c r="ABQ17" s="105"/>
      <c r="ABR17" s="105"/>
      <c r="ABS17" s="105"/>
      <c r="ABT17" s="105"/>
      <c r="ABU17" s="105"/>
      <c r="ABV17" s="105"/>
      <c r="ABW17" s="105"/>
      <c r="ABX17" s="105"/>
      <c r="ABY17" s="105"/>
      <c r="ABZ17" s="105"/>
      <c r="ACA17" s="105"/>
      <c r="ACB17" s="105"/>
      <c r="ACC17" s="105"/>
      <c r="ACD17" s="105"/>
      <c r="ACE17" s="105"/>
      <c r="ACF17" s="105"/>
      <c r="ACG17" s="105"/>
      <c r="ACH17" s="105"/>
      <c r="ACI17" s="105"/>
      <c r="ACJ17" s="105"/>
      <c r="ACK17" s="105"/>
      <c r="ACL17" s="105"/>
      <c r="ACM17" s="105"/>
      <c r="ACN17" s="105"/>
      <c r="ACO17" s="105"/>
      <c r="ACP17" s="105"/>
      <c r="ACQ17" s="105"/>
      <c r="ACR17" s="105"/>
      <c r="ACS17" s="105"/>
      <c r="ACT17" s="105"/>
      <c r="ACU17" s="105"/>
      <c r="ACV17" s="105"/>
      <c r="ACW17" s="105"/>
      <c r="ACX17" s="105"/>
      <c r="ACY17" s="105"/>
      <c r="ACZ17" s="105"/>
      <c r="ADA17" s="105"/>
      <c r="ADB17" s="105"/>
      <c r="ADC17" s="105"/>
      <c r="ADD17" s="105"/>
      <c r="ADE17" s="105"/>
      <c r="ADF17" s="105"/>
      <c r="ADG17" s="105"/>
      <c r="ADH17" s="105"/>
      <c r="ADI17" s="105"/>
      <c r="ADJ17" s="105"/>
      <c r="ADK17" s="105"/>
      <c r="ADL17" s="105"/>
      <c r="ADM17" s="105"/>
      <c r="ADN17" s="105"/>
      <c r="ADO17" s="105"/>
      <c r="ADP17" s="105"/>
      <c r="ADQ17" s="105"/>
      <c r="ADR17" s="105"/>
      <c r="ADS17" s="105"/>
      <c r="ADT17" s="105"/>
      <c r="ADU17" s="105"/>
      <c r="ADV17" s="105"/>
      <c r="ADW17" s="105"/>
      <c r="ADX17" s="105"/>
      <c r="ADY17" s="105"/>
      <c r="ADZ17" s="105"/>
      <c r="AEA17" s="105"/>
      <c r="AEB17" s="105"/>
      <c r="AEC17" s="105"/>
      <c r="AED17" s="105"/>
      <c r="AEE17" s="105"/>
      <c r="AEF17" s="105"/>
      <c r="AEG17" s="105"/>
      <c r="AEH17" s="105"/>
      <c r="AEI17" s="105"/>
      <c r="AEJ17" s="105"/>
      <c r="AEK17" s="105"/>
      <c r="AEL17" s="105"/>
      <c r="AEM17" s="105"/>
      <c r="AEN17" s="105"/>
      <c r="AEO17" s="105"/>
      <c r="AEP17" s="105"/>
      <c r="AEQ17" s="105"/>
      <c r="AER17" s="105"/>
      <c r="AES17" s="105"/>
      <c r="AET17" s="105"/>
      <c r="AEU17" s="105"/>
      <c r="AEV17" s="105"/>
      <c r="AEW17" s="105"/>
      <c r="AEX17" s="105"/>
      <c r="AEY17" s="105"/>
      <c r="AEZ17" s="105"/>
      <c r="AFA17" s="105"/>
      <c r="AFB17" s="105"/>
      <c r="AFC17" s="105"/>
      <c r="AFD17" s="105"/>
      <c r="AFE17" s="105"/>
      <c r="AFF17" s="105"/>
      <c r="AFG17" s="105"/>
      <c r="AFH17" s="105"/>
      <c r="AFI17" s="105"/>
      <c r="AFJ17" s="105"/>
      <c r="AFK17" s="105"/>
      <c r="AFL17" s="105"/>
      <c r="AFM17" s="105"/>
      <c r="AFN17" s="105"/>
      <c r="AFO17" s="105"/>
      <c r="AFP17" s="105"/>
      <c r="AFQ17" s="105"/>
      <c r="AFR17" s="105"/>
      <c r="AFS17" s="105"/>
      <c r="AFT17" s="105"/>
      <c r="AFU17" s="105"/>
      <c r="AFV17" s="105"/>
      <c r="AFW17" s="105"/>
      <c r="AFX17" s="105"/>
      <c r="AFY17" s="105"/>
      <c r="AFZ17" s="105"/>
      <c r="AGA17" s="105"/>
      <c r="AGB17" s="105"/>
      <c r="AGC17" s="105"/>
      <c r="AGD17" s="105"/>
      <c r="AGE17" s="105"/>
      <c r="AGF17" s="105"/>
      <c r="AGG17" s="105"/>
      <c r="AGH17" s="105"/>
      <c r="AGI17" s="105"/>
      <c r="AGJ17" s="105"/>
      <c r="AGK17" s="105"/>
      <c r="AGL17" s="105"/>
      <c r="AGM17" s="105"/>
      <c r="AGN17" s="105"/>
      <c r="AGO17" s="105"/>
      <c r="AGP17" s="105"/>
      <c r="AGQ17" s="105"/>
      <c r="AGR17" s="105"/>
      <c r="AGS17" s="105"/>
      <c r="AGT17" s="105"/>
      <c r="AGU17" s="105"/>
      <c r="AGV17" s="105"/>
      <c r="AGW17" s="105"/>
      <c r="AGX17" s="105"/>
      <c r="AGY17" s="105"/>
      <c r="AGZ17" s="105"/>
      <c r="AHA17" s="105"/>
      <c r="AHB17" s="105"/>
      <c r="AHC17" s="105"/>
      <c r="AHD17" s="105"/>
      <c r="AHE17" s="105"/>
      <c r="AHF17" s="105"/>
      <c r="AHG17" s="105"/>
      <c r="AHH17" s="105"/>
      <c r="AHI17" s="105"/>
      <c r="AHJ17" s="105"/>
      <c r="AHK17" s="105"/>
      <c r="AHL17" s="105"/>
      <c r="AHM17" s="105"/>
      <c r="AHN17" s="105"/>
      <c r="AHO17" s="105"/>
      <c r="AHP17" s="105"/>
      <c r="AHQ17" s="105"/>
      <c r="AHR17" s="105"/>
      <c r="AHS17" s="105"/>
      <c r="AHT17" s="105"/>
      <c r="AHU17" s="105"/>
      <c r="AHV17" s="105"/>
      <c r="AHW17" s="105"/>
      <c r="AHX17" s="105"/>
      <c r="AHY17" s="105"/>
      <c r="AHZ17" s="105"/>
      <c r="AIA17" s="105"/>
      <c r="AIB17" s="105"/>
      <c r="AIC17" s="105"/>
      <c r="AID17" s="105"/>
      <c r="AIE17" s="105"/>
      <c r="AIF17" s="105"/>
      <c r="AIG17" s="105"/>
      <c r="AIH17" s="105"/>
      <c r="AII17" s="105"/>
      <c r="AIJ17" s="105"/>
      <c r="AIK17" s="105"/>
      <c r="AIL17" s="105"/>
      <c r="AIM17" s="105"/>
      <c r="AIN17" s="105"/>
      <c r="AIO17" s="105"/>
      <c r="AIP17" s="105"/>
      <c r="AIQ17" s="105"/>
      <c r="AIR17" s="105"/>
      <c r="AIS17" s="105"/>
      <c r="AIT17" s="105"/>
      <c r="AIU17" s="105"/>
      <c r="AIV17" s="105"/>
      <c r="AIW17" s="105"/>
      <c r="AIX17" s="105"/>
      <c r="AIY17" s="105"/>
      <c r="AIZ17" s="105"/>
      <c r="AJA17" s="105"/>
      <c r="AJB17" s="105"/>
      <c r="AJC17" s="105"/>
      <c r="AJD17" s="105"/>
      <c r="AJE17" s="105"/>
      <c r="AJF17" s="105"/>
      <c r="AJG17" s="105"/>
      <c r="AJH17" s="105"/>
      <c r="AJI17" s="105"/>
      <c r="AJJ17" s="105"/>
      <c r="AJK17" s="105"/>
      <c r="AJL17" s="105"/>
      <c r="AJM17" s="105"/>
      <c r="AJN17" s="105"/>
      <c r="AJO17" s="105"/>
      <c r="AJP17" s="105"/>
      <c r="AJQ17" s="105"/>
      <c r="AJR17" s="105"/>
      <c r="AJS17" s="105"/>
      <c r="AJT17" s="105"/>
      <c r="AJU17" s="105"/>
      <c r="AJV17" s="105"/>
      <c r="AJW17" s="105"/>
      <c r="AJX17" s="105"/>
      <c r="AJY17" s="105"/>
      <c r="AJZ17" s="105"/>
      <c r="AKA17" s="105"/>
      <c r="AKB17" s="105"/>
      <c r="AKC17" s="105"/>
      <c r="AKD17" s="105"/>
      <c r="AKE17" s="105"/>
      <c r="AKF17" s="105"/>
      <c r="AKG17" s="105"/>
      <c r="AKH17" s="105"/>
      <c r="AKI17" s="105"/>
      <c r="AKJ17" s="105"/>
      <c r="AKK17" s="105"/>
      <c r="AKL17" s="105"/>
      <c r="AKM17" s="105"/>
      <c r="AKN17" s="105"/>
      <c r="AKO17" s="105"/>
      <c r="AKP17" s="105"/>
      <c r="AKQ17" s="105"/>
      <c r="AKR17" s="105"/>
      <c r="AKS17" s="105"/>
      <c r="AKT17" s="105"/>
      <c r="AKU17" s="105"/>
      <c r="AKV17" s="105"/>
      <c r="AKW17" s="105"/>
      <c r="AKX17" s="105"/>
      <c r="AKY17" s="105"/>
      <c r="AKZ17" s="105"/>
      <c r="ALA17" s="105"/>
      <c r="ALB17" s="105"/>
      <c r="ALC17" s="105"/>
      <c r="ALD17" s="105"/>
      <c r="ALE17" s="105"/>
      <c r="ALF17" s="105"/>
      <c r="ALG17" s="105"/>
      <c r="ALH17" s="105"/>
      <c r="ALI17" s="105"/>
      <c r="ALJ17" s="105"/>
      <c r="ALK17" s="105"/>
      <c r="ALL17" s="105"/>
      <c r="ALM17" s="105"/>
      <c r="ALN17" s="105"/>
      <c r="ALO17" s="105"/>
      <c r="ALP17" s="105"/>
      <c r="ALQ17" s="105"/>
      <c r="ALR17" s="105"/>
      <c r="ALS17" s="105"/>
      <c r="ALT17" s="105"/>
      <c r="ALU17" s="105"/>
      <c r="ALV17" s="105"/>
      <c r="ALW17" s="105"/>
      <c r="ALX17" s="105"/>
      <c r="ALY17" s="105"/>
      <c r="ALZ17" s="105"/>
      <c r="AMA17" s="105"/>
      <c r="AMB17" s="105"/>
      <c r="AMC17" s="105"/>
      <c r="AMD17" s="105"/>
      <c r="AME17" s="105"/>
      <c r="AMF17" s="105"/>
      <c r="AMG17" s="105"/>
      <c r="AMH17" s="105"/>
      <c r="AMI17" s="105"/>
      <c r="AMJ17" s="105"/>
      <c r="AMK17" s="105"/>
      <c r="AML17" s="105"/>
      <c r="AMM17" s="105"/>
      <c r="AMN17" s="105"/>
      <c r="AMO17" s="105"/>
      <c r="AMP17" s="105"/>
      <c r="AMQ17" s="105"/>
      <c r="AMR17" s="105"/>
      <c r="AMS17" s="105"/>
      <c r="AMT17" s="105"/>
      <c r="AMU17" s="105"/>
      <c r="AMV17" s="105"/>
      <c r="AMW17" s="105"/>
      <c r="AMX17" s="105"/>
      <c r="AMY17" s="105"/>
      <c r="AMZ17" s="105"/>
      <c r="ANA17" s="105"/>
      <c r="ANB17" s="105"/>
      <c r="ANC17" s="105"/>
      <c r="AND17" s="105"/>
      <c r="ANE17" s="105"/>
      <c r="ANF17" s="105"/>
      <c r="ANG17" s="105"/>
      <c r="ANH17" s="105"/>
      <c r="ANI17" s="105"/>
      <c r="ANJ17" s="105"/>
      <c r="ANK17" s="105"/>
      <c r="ANL17" s="105"/>
      <c r="ANM17" s="105"/>
      <c r="ANN17" s="105"/>
      <c r="ANO17" s="105"/>
      <c r="ANP17" s="105"/>
      <c r="ANQ17" s="105"/>
      <c r="ANR17" s="105"/>
      <c r="ANS17" s="105"/>
      <c r="ANT17" s="105"/>
      <c r="ANU17" s="105"/>
      <c r="ANV17" s="105"/>
      <c r="ANW17" s="105"/>
      <c r="ANX17" s="105"/>
      <c r="ANY17" s="105"/>
      <c r="ANZ17" s="105"/>
      <c r="AOA17" s="105"/>
      <c r="AOB17" s="105"/>
      <c r="AOC17" s="105"/>
      <c r="AOD17" s="105"/>
      <c r="AOE17" s="105"/>
      <c r="AOF17" s="105"/>
      <c r="AOG17" s="105"/>
      <c r="AOH17" s="105"/>
      <c r="AOI17" s="105"/>
      <c r="AOJ17" s="105"/>
      <c r="AOK17" s="105"/>
      <c r="AOL17" s="105"/>
      <c r="AOM17" s="105"/>
      <c r="AON17" s="105"/>
      <c r="AOO17" s="105"/>
      <c r="AOP17" s="105"/>
      <c r="AOQ17" s="105"/>
      <c r="AOR17" s="105"/>
      <c r="AOS17" s="105"/>
      <c r="AOT17" s="105"/>
      <c r="AOU17" s="105"/>
      <c r="AOV17" s="105"/>
      <c r="AOW17" s="105"/>
      <c r="AOX17" s="105"/>
      <c r="AOY17" s="105"/>
      <c r="AOZ17" s="105"/>
      <c r="APA17" s="105"/>
      <c r="APB17" s="105"/>
      <c r="APC17" s="105"/>
      <c r="APD17" s="105"/>
      <c r="APE17" s="105"/>
      <c r="APF17" s="105"/>
      <c r="APG17" s="105"/>
      <c r="APH17" s="105"/>
      <c r="API17" s="105"/>
      <c r="APJ17" s="105"/>
      <c r="APK17" s="105"/>
      <c r="APL17" s="105"/>
      <c r="APM17" s="105"/>
      <c r="APN17" s="105"/>
      <c r="APO17" s="105"/>
      <c r="APP17" s="105"/>
      <c r="APQ17" s="105"/>
      <c r="APR17" s="105"/>
      <c r="APS17" s="105"/>
      <c r="APT17" s="105"/>
      <c r="APU17" s="105"/>
      <c r="APV17" s="105"/>
      <c r="APW17" s="105"/>
      <c r="APX17" s="105"/>
      <c r="APY17" s="105"/>
      <c r="APZ17" s="105"/>
      <c r="AQA17" s="105"/>
      <c r="AQB17" s="105"/>
      <c r="AQC17" s="105"/>
      <c r="AQD17" s="105"/>
      <c r="AQE17" s="105"/>
      <c r="AQF17" s="105"/>
      <c r="AQG17" s="105"/>
      <c r="AQH17" s="105"/>
      <c r="AQI17" s="105"/>
      <c r="AQJ17" s="105"/>
      <c r="AQK17" s="105"/>
      <c r="AQL17" s="105"/>
      <c r="AQM17" s="105"/>
      <c r="AQN17" s="105"/>
      <c r="AQO17" s="105"/>
      <c r="AQP17" s="105"/>
      <c r="AQQ17" s="105"/>
      <c r="AQR17" s="105"/>
      <c r="AQS17" s="105"/>
      <c r="AQT17" s="105"/>
      <c r="AQU17" s="105"/>
      <c r="AQV17" s="105"/>
      <c r="AQW17" s="105"/>
      <c r="AQX17" s="105"/>
      <c r="AQY17" s="105"/>
      <c r="AQZ17" s="105"/>
      <c r="ARA17" s="105"/>
      <c r="ARB17" s="105"/>
      <c r="ARC17" s="105"/>
      <c r="ARD17" s="105"/>
      <c r="ARE17" s="105"/>
      <c r="ARF17" s="105"/>
      <c r="ARG17" s="105"/>
      <c r="ARH17" s="105"/>
      <c r="ARI17" s="105"/>
      <c r="ARJ17" s="105"/>
      <c r="ARK17" s="105"/>
      <c r="ARL17" s="105"/>
      <c r="ARM17" s="105"/>
      <c r="ARN17" s="105"/>
      <c r="ARO17" s="105"/>
      <c r="ARP17" s="105"/>
      <c r="ARQ17" s="105"/>
      <c r="ARR17" s="105"/>
      <c r="ARS17" s="105"/>
      <c r="ART17" s="105"/>
      <c r="ARU17" s="105"/>
      <c r="ARV17" s="105"/>
      <c r="ARW17" s="105"/>
      <c r="ARX17" s="105"/>
      <c r="ARY17" s="105"/>
      <c r="ARZ17" s="105"/>
      <c r="ASA17" s="105"/>
      <c r="ASB17" s="105"/>
      <c r="ASC17" s="105"/>
      <c r="ASD17" s="105"/>
      <c r="ASE17" s="105"/>
      <c r="ASF17" s="105"/>
      <c r="ASG17" s="105"/>
      <c r="ASH17" s="105"/>
      <c r="ASI17" s="105"/>
      <c r="ASJ17" s="105"/>
      <c r="ASK17" s="105"/>
      <c r="ASL17" s="105"/>
      <c r="ASM17" s="105"/>
      <c r="ASN17" s="105"/>
      <c r="ASO17" s="105"/>
      <c r="ASP17" s="105"/>
      <c r="ASQ17" s="105"/>
      <c r="ASR17" s="105"/>
      <c r="ASS17" s="105"/>
      <c r="AST17" s="105"/>
      <c r="ASU17" s="105"/>
      <c r="ASV17" s="105"/>
      <c r="ASW17" s="105"/>
      <c r="ASX17" s="105"/>
      <c r="ASY17" s="105"/>
      <c r="ASZ17" s="105"/>
      <c r="ATA17" s="105"/>
      <c r="ATB17" s="105"/>
      <c r="ATC17" s="105"/>
      <c r="ATD17" s="105"/>
      <c r="ATE17" s="105"/>
      <c r="ATF17" s="105"/>
      <c r="ATG17" s="105"/>
      <c r="ATH17" s="105"/>
      <c r="ATI17" s="105"/>
      <c r="ATJ17" s="105"/>
      <c r="ATK17" s="105"/>
      <c r="ATL17" s="105"/>
      <c r="ATM17" s="105"/>
      <c r="ATN17" s="105"/>
      <c r="ATO17" s="105"/>
      <c r="ATP17" s="105"/>
      <c r="ATQ17" s="105"/>
      <c r="ATR17" s="105"/>
      <c r="ATS17" s="105"/>
      <c r="ATT17" s="105"/>
      <c r="ATU17" s="105"/>
      <c r="ATV17" s="105"/>
      <c r="ATW17" s="105"/>
      <c r="ATX17" s="105"/>
      <c r="ATY17" s="105"/>
      <c r="ATZ17" s="105"/>
      <c r="AUA17" s="105"/>
      <c r="AUB17" s="105"/>
      <c r="AUC17" s="105"/>
      <c r="AUD17" s="105"/>
      <c r="AUE17" s="105"/>
      <c r="AUF17" s="105"/>
      <c r="AUG17" s="105"/>
      <c r="AUH17" s="105"/>
      <c r="AUI17" s="105"/>
      <c r="AUJ17" s="105"/>
      <c r="AUK17" s="105"/>
      <c r="AUL17" s="105"/>
      <c r="AUM17" s="105"/>
      <c r="AUN17" s="105"/>
      <c r="AUO17" s="105"/>
      <c r="AUP17" s="105"/>
      <c r="AUQ17" s="105"/>
      <c r="AUR17" s="105"/>
      <c r="AUS17" s="105"/>
      <c r="AUT17" s="105"/>
      <c r="AUU17" s="105"/>
      <c r="AUV17" s="105"/>
      <c r="AUW17" s="105"/>
      <c r="AUX17" s="105"/>
      <c r="AUY17" s="105"/>
      <c r="AUZ17" s="105"/>
      <c r="AVA17" s="105"/>
      <c r="AVB17" s="105"/>
      <c r="AVC17" s="105"/>
      <c r="AVD17" s="105"/>
      <c r="AVE17" s="105"/>
      <c r="AVF17" s="105"/>
      <c r="AVG17" s="105"/>
      <c r="AVH17" s="105"/>
      <c r="AVI17" s="105"/>
      <c r="AVJ17" s="105"/>
      <c r="AVK17" s="105"/>
      <c r="AVL17" s="105"/>
      <c r="AVM17" s="105"/>
      <c r="AVN17" s="105"/>
      <c r="AVO17" s="105"/>
      <c r="AVP17" s="105"/>
      <c r="AVQ17" s="105"/>
      <c r="AVR17" s="105"/>
      <c r="AVS17" s="105"/>
      <c r="AVT17" s="105"/>
      <c r="AVU17" s="105"/>
      <c r="AVV17" s="105"/>
      <c r="AVW17" s="105"/>
      <c r="AVX17" s="105"/>
      <c r="AVY17" s="105"/>
      <c r="AVZ17" s="105"/>
      <c r="AWA17" s="105"/>
      <c r="AWB17" s="105"/>
      <c r="AWC17" s="105"/>
      <c r="AWD17" s="105"/>
      <c r="AWE17" s="105"/>
      <c r="AWF17" s="105"/>
      <c r="AWG17" s="105"/>
      <c r="AWH17" s="105"/>
      <c r="AWI17" s="105"/>
      <c r="AWJ17" s="105"/>
      <c r="AWK17" s="105"/>
      <c r="AWL17" s="105"/>
      <c r="AWM17" s="105"/>
      <c r="AWN17" s="105"/>
      <c r="AWO17" s="105"/>
      <c r="AWP17" s="105"/>
      <c r="AWQ17" s="105"/>
      <c r="AWR17" s="105"/>
      <c r="AWS17" s="105"/>
      <c r="AWT17" s="105"/>
      <c r="AWU17" s="105"/>
      <c r="AWV17" s="105"/>
      <c r="AWW17" s="105"/>
      <c r="AWX17" s="105"/>
      <c r="AWY17" s="105"/>
      <c r="AWZ17" s="105"/>
      <c r="AXA17" s="105"/>
      <c r="AXB17" s="105"/>
      <c r="AXC17" s="105"/>
      <c r="AXD17" s="105"/>
      <c r="AXE17" s="105"/>
      <c r="AXF17" s="105"/>
      <c r="AXG17" s="105"/>
      <c r="AXH17" s="105"/>
      <c r="AXI17" s="105"/>
      <c r="AXJ17" s="105"/>
      <c r="AXK17" s="105"/>
      <c r="AXL17" s="105"/>
      <c r="AXM17" s="105"/>
      <c r="AXN17" s="105"/>
      <c r="AXO17" s="105"/>
      <c r="AXP17" s="105"/>
      <c r="AXQ17" s="105"/>
      <c r="AXR17" s="105"/>
      <c r="AXS17" s="105"/>
      <c r="AXT17" s="105"/>
      <c r="AXU17" s="105"/>
      <c r="AXV17" s="105"/>
      <c r="AXW17" s="105"/>
      <c r="AXX17" s="105"/>
      <c r="AXY17" s="105"/>
      <c r="AXZ17" s="105"/>
      <c r="AYA17" s="105"/>
      <c r="AYB17" s="105"/>
      <c r="AYC17" s="105"/>
      <c r="AYD17" s="105"/>
      <c r="AYE17" s="105"/>
      <c r="AYF17" s="105"/>
      <c r="AYG17" s="105"/>
      <c r="AYH17" s="105"/>
      <c r="AYI17" s="105"/>
      <c r="AYJ17" s="105"/>
      <c r="AYK17" s="105"/>
      <c r="AYL17" s="105"/>
      <c r="AYM17" s="105"/>
      <c r="AYN17" s="105"/>
      <c r="AYO17" s="105"/>
      <c r="AYP17" s="105"/>
      <c r="AYQ17" s="105"/>
      <c r="AYR17" s="105"/>
      <c r="AYS17" s="105"/>
      <c r="AYT17" s="105"/>
      <c r="AYU17" s="105"/>
      <c r="AYV17" s="105"/>
      <c r="AYW17" s="105"/>
      <c r="AYX17" s="105"/>
      <c r="AYY17" s="105"/>
      <c r="AYZ17" s="105"/>
      <c r="AZA17" s="105"/>
      <c r="AZB17" s="105"/>
      <c r="AZC17" s="105"/>
      <c r="AZD17" s="105"/>
      <c r="AZE17" s="105"/>
      <c r="AZF17" s="105"/>
      <c r="AZG17" s="105"/>
      <c r="AZH17" s="105"/>
      <c r="AZI17" s="105"/>
      <c r="AZJ17" s="105"/>
      <c r="AZK17" s="105"/>
      <c r="AZL17" s="105"/>
      <c r="AZM17" s="105"/>
      <c r="AZN17" s="105"/>
      <c r="AZO17" s="105"/>
      <c r="AZP17" s="105"/>
      <c r="AZQ17" s="105"/>
      <c r="AZR17" s="105"/>
      <c r="AZS17" s="105"/>
      <c r="AZT17" s="105"/>
      <c r="AZU17" s="105"/>
      <c r="AZV17" s="105"/>
      <c r="AZW17" s="105"/>
      <c r="AZX17" s="105"/>
      <c r="AZY17" s="105"/>
      <c r="AZZ17" s="105"/>
      <c r="BAA17" s="105"/>
      <c r="BAB17" s="105"/>
      <c r="BAC17" s="105"/>
      <c r="BAD17" s="105"/>
      <c r="BAE17" s="105"/>
      <c r="BAF17" s="105"/>
      <c r="BAG17" s="105"/>
      <c r="BAH17" s="105"/>
      <c r="BAI17" s="105"/>
      <c r="BAJ17" s="105"/>
      <c r="BAK17" s="105"/>
      <c r="BAL17" s="105"/>
      <c r="BAM17" s="105"/>
      <c r="BAN17" s="105"/>
      <c r="BAO17" s="105"/>
      <c r="BAP17" s="105"/>
      <c r="BAQ17" s="105"/>
      <c r="BAR17" s="105"/>
      <c r="BAS17" s="105"/>
      <c r="BAT17" s="105"/>
      <c r="BAU17" s="105"/>
      <c r="BAV17" s="105"/>
      <c r="BAW17" s="105"/>
      <c r="BAX17" s="105"/>
      <c r="BAY17" s="105"/>
      <c r="BAZ17" s="105"/>
      <c r="BBA17" s="105"/>
      <c r="BBB17" s="105"/>
      <c r="BBC17" s="105"/>
      <c r="BBD17" s="105"/>
      <c r="BBE17" s="105"/>
      <c r="BBF17" s="105"/>
      <c r="BBG17" s="105"/>
      <c r="BBH17" s="105"/>
      <c r="BBI17" s="105"/>
      <c r="BBJ17" s="105"/>
      <c r="BBK17" s="105"/>
      <c r="BBL17" s="105"/>
      <c r="BBM17" s="105"/>
      <c r="BBN17" s="105"/>
      <c r="BBO17" s="105"/>
      <c r="BBP17" s="105"/>
      <c r="BBQ17" s="105"/>
      <c r="BBR17" s="105"/>
      <c r="BBS17" s="105"/>
      <c r="BBT17" s="105"/>
      <c r="BBU17" s="105"/>
      <c r="BBV17" s="105"/>
      <c r="BBW17" s="105"/>
      <c r="BBX17" s="105"/>
      <c r="BBY17" s="105"/>
      <c r="BBZ17" s="105"/>
      <c r="BCA17" s="105"/>
      <c r="BCB17" s="105"/>
      <c r="BCC17" s="105"/>
      <c r="BCD17" s="105"/>
      <c r="BCE17" s="105"/>
      <c r="BCF17" s="105"/>
      <c r="BCG17" s="105"/>
      <c r="BCH17" s="105"/>
      <c r="BCI17" s="105"/>
      <c r="BCJ17" s="105"/>
      <c r="BCK17" s="105"/>
      <c r="BCL17" s="105"/>
      <c r="BCM17" s="105"/>
      <c r="BCN17" s="105"/>
      <c r="BCO17" s="105"/>
      <c r="BCP17" s="105"/>
      <c r="BCQ17" s="105"/>
      <c r="BCR17" s="105"/>
      <c r="BCS17" s="105"/>
      <c r="BCT17" s="105"/>
      <c r="BCU17" s="105"/>
      <c r="BCV17" s="105"/>
      <c r="BCW17" s="105"/>
      <c r="BCX17" s="105"/>
      <c r="BCY17" s="105"/>
      <c r="BCZ17" s="105"/>
      <c r="BDA17" s="105"/>
      <c r="BDB17" s="105"/>
      <c r="BDC17" s="105"/>
      <c r="BDD17" s="105"/>
      <c r="BDE17" s="105"/>
      <c r="BDF17" s="105"/>
      <c r="BDG17" s="105"/>
      <c r="BDH17" s="105"/>
      <c r="BDI17" s="105"/>
      <c r="BDJ17" s="105"/>
      <c r="BDK17" s="105"/>
      <c r="BDL17" s="105"/>
      <c r="BDM17" s="105"/>
      <c r="BDN17" s="105"/>
      <c r="BDO17" s="105"/>
      <c r="BDP17" s="105"/>
      <c r="BDQ17" s="105"/>
      <c r="BDR17" s="105"/>
      <c r="BDS17" s="105"/>
      <c r="BDT17" s="105"/>
      <c r="BDU17" s="105"/>
      <c r="BDV17" s="105"/>
      <c r="BDW17" s="105"/>
      <c r="BDX17" s="105"/>
      <c r="BDY17" s="105"/>
      <c r="BDZ17" s="105"/>
      <c r="BEA17" s="105"/>
      <c r="BEB17" s="105"/>
      <c r="BEC17" s="105"/>
      <c r="BED17" s="105"/>
      <c r="BEE17" s="105"/>
      <c r="BEF17" s="105"/>
      <c r="BEG17" s="105"/>
      <c r="BEH17" s="105"/>
      <c r="BEI17" s="105"/>
      <c r="BEJ17" s="105"/>
      <c r="BEK17" s="105"/>
      <c r="BEL17" s="105"/>
      <c r="BEM17" s="105"/>
      <c r="BEN17" s="105"/>
      <c r="BEO17" s="105"/>
      <c r="BEP17" s="105"/>
      <c r="BEQ17" s="105"/>
      <c r="BER17" s="105"/>
      <c r="BES17" s="105"/>
      <c r="BET17" s="105"/>
      <c r="BEU17" s="105"/>
      <c r="BEV17" s="105"/>
      <c r="BEW17" s="105"/>
      <c r="BEX17" s="105"/>
      <c r="BEY17" s="105"/>
      <c r="BEZ17" s="105"/>
      <c r="BFA17" s="105"/>
      <c r="BFB17" s="105"/>
      <c r="BFC17" s="105"/>
      <c r="BFD17" s="105"/>
      <c r="BFE17" s="105"/>
      <c r="BFF17" s="105"/>
      <c r="BFG17" s="105"/>
      <c r="BFH17" s="105"/>
      <c r="BFI17" s="105"/>
      <c r="BFJ17" s="105"/>
      <c r="BFK17" s="105"/>
      <c r="BFL17" s="105"/>
      <c r="BFM17" s="105"/>
      <c r="BFN17" s="105"/>
      <c r="BFO17" s="105"/>
      <c r="BFP17" s="105"/>
      <c r="BFQ17" s="105"/>
      <c r="BFR17" s="105"/>
      <c r="BFS17" s="105"/>
      <c r="BFT17" s="105"/>
      <c r="BFU17" s="105"/>
      <c r="BFV17" s="105"/>
      <c r="BFW17" s="105"/>
      <c r="BFX17" s="105"/>
      <c r="BFY17" s="105"/>
      <c r="BFZ17" s="105"/>
      <c r="BGA17" s="105"/>
      <c r="BGB17" s="105"/>
      <c r="BGC17" s="105"/>
      <c r="BGD17" s="105"/>
      <c r="BGE17" s="105"/>
      <c r="BGF17" s="105"/>
      <c r="BGG17" s="105"/>
      <c r="BGH17" s="105"/>
      <c r="BGI17" s="105"/>
      <c r="BGJ17" s="105"/>
      <c r="BGK17" s="105"/>
      <c r="BGL17" s="105"/>
      <c r="BGM17" s="105"/>
      <c r="BGN17" s="105"/>
      <c r="BGO17" s="105"/>
      <c r="BGP17" s="105"/>
      <c r="BGQ17" s="105"/>
      <c r="BGR17" s="105"/>
      <c r="BGS17" s="105"/>
      <c r="BGT17" s="105"/>
      <c r="BGU17" s="105"/>
      <c r="BGV17" s="105"/>
      <c r="BGW17" s="105"/>
      <c r="BGX17" s="105"/>
      <c r="BGY17" s="105"/>
      <c r="BGZ17" s="105"/>
      <c r="BHA17" s="105"/>
      <c r="BHB17" s="105"/>
      <c r="BHC17" s="105"/>
      <c r="BHD17" s="105"/>
      <c r="BHE17" s="105"/>
      <c r="BHF17" s="105"/>
      <c r="BHG17" s="105"/>
      <c r="BHH17" s="105"/>
      <c r="BHI17" s="105"/>
      <c r="BHJ17" s="105"/>
      <c r="BHK17" s="105"/>
      <c r="BHL17" s="105"/>
      <c r="BHM17" s="105"/>
      <c r="BHN17" s="105"/>
      <c r="BHO17" s="105"/>
      <c r="BHP17" s="105"/>
      <c r="BHQ17" s="105"/>
      <c r="BHR17" s="105"/>
      <c r="BHS17" s="105"/>
      <c r="BHT17" s="105"/>
      <c r="BHU17" s="105"/>
      <c r="BHV17" s="105"/>
      <c r="BHW17" s="105"/>
      <c r="BHX17" s="105"/>
      <c r="BHY17" s="105"/>
      <c r="BHZ17" s="105"/>
      <c r="BIA17" s="105"/>
      <c r="BIB17" s="105"/>
      <c r="BIC17" s="105"/>
      <c r="BID17" s="105"/>
      <c r="BIE17" s="105"/>
      <c r="BIF17" s="105"/>
      <c r="BIG17" s="105"/>
      <c r="BIH17" s="105"/>
      <c r="BII17" s="105"/>
      <c r="BIJ17" s="105"/>
      <c r="BIK17" s="105"/>
      <c r="BIL17" s="105"/>
      <c r="BIM17" s="105"/>
      <c r="BIN17" s="105"/>
      <c r="BIO17" s="105"/>
      <c r="BIP17" s="105"/>
      <c r="BIQ17" s="105"/>
      <c r="BIR17" s="105"/>
      <c r="BIS17" s="105"/>
      <c r="BIT17" s="105"/>
      <c r="BIU17" s="105"/>
      <c r="BIV17" s="105"/>
      <c r="BIW17" s="105"/>
      <c r="BIX17" s="105"/>
      <c r="BIY17" s="105"/>
      <c r="BIZ17" s="105"/>
      <c r="BJA17" s="105"/>
      <c r="BJB17" s="105"/>
      <c r="BJC17" s="105"/>
      <c r="BJD17" s="105"/>
      <c r="BJE17" s="105"/>
      <c r="BJF17" s="105"/>
      <c r="BJG17" s="105"/>
      <c r="BJH17" s="105"/>
      <c r="BJI17" s="105"/>
      <c r="BJJ17" s="105"/>
      <c r="BJK17" s="105"/>
      <c r="BJL17" s="105"/>
      <c r="BJM17" s="105"/>
      <c r="BJN17" s="105"/>
      <c r="BJO17" s="105"/>
      <c r="BJP17" s="105"/>
      <c r="BJQ17" s="105"/>
      <c r="BJR17" s="105"/>
      <c r="BJS17" s="105"/>
      <c r="BJT17" s="105"/>
      <c r="BJU17" s="105"/>
      <c r="BJV17" s="105"/>
      <c r="BJW17" s="105"/>
      <c r="BJX17" s="105"/>
      <c r="BJY17" s="105"/>
      <c r="BJZ17" s="105"/>
      <c r="BKA17" s="105"/>
      <c r="BKB17" s="105"/>
      <c r="BKC17" s="105"/>
      <c r="BKD17" s="105"/>
      <c r="BKE17" s="105"/>
      <c r="BKF17" s="105"/>
      <c r="BKG17" s="105"/>
      <c r="BKH17" s="105"/>
      <c r="BKI17" s="105"/>
      <c r="BKJ17" s="105"/>
      <c r="BKK17" s="105"/>
      <c r="BKL17" s="105"/>
      <c r="BKM17" s="105"/>
      <c r="BKN17" s="105"/>
      <c r="BKO17" s="105"/>
      <c r="BKP17" s="105"/>
      <c r="BKQ17" s="105"/>
      <c r="BKR17" s="105"/>
      <c r="BKS17" s="105"/>
      <c r="BKT17" s="105"/>
      <c r="BKU17" s="105"/>
      <c r="BKV17" s="105"/>
      <c r="BKW17" s="105"/>
      <c r="BKX17" s="105"/>
      <c r="BKY17" s="105"/>
      <c r="BKZ17" s="105"/>
      <c r="BLA17" s="105"/>
      <c r="BLB17" s="105"/>
      <c r="BLC17" s="105"/>
      <c r="BLD17" s="105"/>
      <c r="BLE17" s="105"/>
      <c r="BLF17" s="105"/>
      <c r="BLG17" s="105"/>
      <c r="BLH17" s="105"/>
      <c r="BLI17" s="105"/>
      <c r="BLJ17" s="105"/>
      <c r="BLK17" s="105"/>
      <c r="BLL17" s="105"/>
      <c r="BLM17" s="105"/>
      <c r="BLN17" s="105"/>
      <c r="BLO17" s="105"/>
      <c r="BLP17" s="105"/>
      <c r="BLQ17" s="105"/>
      <c r="BLR17" s="105"/>
      <c r="BLS17" s="105"/>
      <c r="BLT17" s="105"/>
      <c r="BLU17" s="105"/>
      <c r="BLV17" s="105"/>
      <c r="BLW17" s="105"/>
      <c r="BLX17" s="105"/>
      <c r="BLY17" s="105"/>
      <c r="BLZ17" s="105"/>
      <c r="BMA17" s="105"/>
      <c r="BMB17" s="105"/>
      <c r="BMC17" s="105"/>
      <c r="BMD17" s="105"/>
      <c r="BME17" s="105"/>
      <c r="BMF17" s="105"/>
      <c r="BMG17" s="105"/>
      <c r="BMH17" s="105"/>
      <c r="BMI17" s="105"/>
      <c r="BMJ17" s="105"/>
      <c r="BMK17" s="105"/>
      <c r="BML17" s="105"/>
      <c r="BMM17" s="105"/>
      <c r="BMN17" s="105"/>
      <c r="BMO17" s="105"/>
      <c r="BMP17" s="105"/>
      <c r="BMQ17" s="105"/>
      <c r="BMR17" s="105"/>
      <c r="BMS17" s="105"/>
      <c r="BMT17" s="105"/>
      <c r="BMU17" s="105"/>
      <c r="BMV17" s="105"/>
      <c r="BMW17" s="105"/>
      <c r="BMX17" s="105"/>
      <c r="BMY17" s="105"/>
      <c r="BMZ17" s="105"/>
      <c r="BNA17" s="105"/>
      <c r="BNB17" s="105"/>
      <c r="BNC17" s="105"/>
      <c r="BND17" s="105"/>
      <c r="BNE17" s="105"/>
      <c r="BNF17" s="105"/>
      <c r="BNG17" s="105"/>
      <c r="BNH17" s="105"/>
      <c r="BNI17" s="105"/>
      <c r="BNJ17" s="105"/>
      <c r="BNK17" s="105"/>
      <c r="BNL17" s="105"/>
      <c r="BNM17" s="105"/>
      <c r="BNN17" s="105"/>
      <c r="BNO17" s="105"/>
      <c r="BNP17" s="105"/>
      <c r="BNQ17" s="105"/>
      <c r="BNR17" s="105"/>
      <c r="BNS17" s="105"/>
      <c r="BNT17" s="105"/>
      <c r="BNU17" s="105"/>
      <c r="BNV17" s="105"/>
      <c r="BNW17" s="105"/>
      <c r="BNX17" s="105"/>
      <c r="BNY17" s="105"/>
      <c r="BNZ17" s="105"/>
      <c r="BOA17" s="105"/>
      <c r="BOB17" s="105"/>
      <c r="BOC17" s="105"/>
      <c r="BOD17" s="105"/>
      <c r="BOE17" s="105"/>
      <c r="BOF17" s="105"/>
      <c r="BOG17" s="105"/>
      <c r="BOH17" s="105"/>
      <c r="BOI17" s="105"/>
      <c r="BOJ17" s="105"/>
      <c r="BOK17" s="105"/>
      <c r="BOL17" s="105"/>
      <c r="BOM17" s="105"/>
      <c r="BON17" s="105"/>
      <c r="BOO17" s="105"/>
      <c r="BOP17" s="105"/>
      <c r="BOQ17" s="105"/>
      <c r="BOR17" s="105"/>
      <c r="BOS17" s="105"/>
      <c r="BOT17" s="105"/>
      <c r="BOU17" s="105"/>
      <c r="BOV17" s="105"/>
      <c r="BOW17" s="105"/>
      <c r="BOX17" s="105"/>
      <c r="BOY17" s="105"/>
      <c r="BOZ17" s="105"/>
      <c r="BPA17" s="105"/>
      <c r="BPB17" s="105"/>
      <c r="BPC17" s="105"/>
      <c r="BPD17" s="105"/>
      <c r="BPE17" s="105"/>
      <c r="BPF17" s="105"/>
      <c r="BPG17" s="105"/>
      <c r="BPH17" s="105"/>
      <c r="BPI17" s="105"/>
      <c r="BPJ17" s="105"/>
      <c r="BPK17" s="105"/>
      <c r="BPL17" s="105"/>
      <c r="BPM17" s="105"/>
      <c r="BPN17" s="105"/>
      <c r="BPO17" s="105"/>
      <c r="BPP17" s="105"/>
      <c r="BPQ17" s="105"/>
      <c r="BPR17" s="105"/>
      <c r="BPS17" s="105"/>
      <c r="BPT17" s="105"/>
      <c r="BPU17" s="105"/>
      <c r="BPV17" s="105"/>
      <c r="BPW17" s="105"/>
      <c r="BPX17" s="105"/>
      <c r="BPY17" s="105"/>
      <c r="BPZ17" s="105"/>
      <c r="BQA17" s="105"/>
      <c r="BQB17" s="105"/>
      <c r="BQC17" s="105"/>
      <c r="BQD17" s="105"/>
      <c r="BQE17" s="105"/>
      <c r="BQF17" s="105"/>
      <c r="BQG17" s="105"/>
      <c r="BQH17" s="105"/>
      <c r="BQI17" s="105"/>
      <c r="BQJ17" s="105"/>
      <c r="BQK17" s="105"/>
      <c r="BQL17" s="105"/>
      <c r="BQM17" s="105"/>
      <c r="BQN17" s="105"/>
      <c r="BQO17" s="105"/>
      <c r="BQP17" s="105"/>
      <c r="BQQ17" s="105"/>
      <c r="BQR17" s="105"/>
      <c r="BQS17" s="105"/>
      <c r="BQT17" s="105"/>
      <c r="BQU17" s="105"/>
      <c r="BQV17" s="105"/>
      <c r="BQW17" s="105"/>
      <c r="BQX17" s="105"/>
      <c r="BQY17" s="105"/>
      <c r="BQZ17" s="105"/>
      <c r="BRA17" s="105"/>
      <c r="BRB17" s="105"/>
      <c r="BRC17" s="105"/>
      <c r="BRD17" s="105"/>
      <c r="BRE17" s="105"/>
      <c r="BRF17" s="105"/>
      <c r="BRG17" s="105"/>
      <c r="BRH17" s="105"/>
      <c r="BRI17" s="105"/>
      <c r="BRJ17" s="105"/>
      <c r="BRK17" s="105"/>
      <c r="BRL17" s="105"/>
      <c r="BRM17" s="105"/>
      <c r="BRN17" s="105"/>
      <c r="BRO17" s="105"/>
      <c r="BRP17" s="105"/>
      <c r="BRQ17" s="105"/>
      <c r="BRR17" s="105"/>
      <c r="BRS17" s="105"/>
      <c r="BRT17" s="105"/>
      <c r="BRU17" s="105"/>
      <c r="BRV17" s="105"/>
      <c r="BRW17" s="105"/>
      <c r="BRX17" s="105"/>
      <c r="BRY17" s="105"/>
      <c r="BRZ17" s="105"/>
      <c r="BSA17" s="105"/>
      <c r="BSB17" s="105"/>
      <c r="BSC17" s="105"/>
      <c r="BSD17" s="105"/>
      <c r="BSE17" s="105"/>
      <c r="BSF17" s="105"/>
      <c r="BSG17" s="105"/>
      <c r="BSH17" s="105"/>
      <c r="BSI17" s="105"/>
      <c r="BSJ17" s="105"/>
      <c r="BSK17" s="105"/>
      <c r="BSL17" s="105"/>
      <c r="BSM17" s="105"/>
      <c r="BSN17" s="105"/>
      <c r="BSO17" s="105"/>
      <c r="BSP17" s="105"/>
      <c r="BSQ17" s="105"/>
      <c r="BSR17" s="105"/>
      <c r="BSS17" s="105"/>
      <c r="BST17" s="105"/>
      <c r="BSU17" s="105"/>
      <c r="BSV17" s="105"/>
      <c r="BSW17" s="105"/>
      <c r="BSX17" s="105"/>
      <c r="BSY17" s="105"/>
      <c r="BSZ17" s="105"/>
      <c r="BTA17" s="105"/>
      <c r="BTB17" s="105"/>
      <c r="BTC17" s="105"/>
      <c r="BTD17" s="105"/>
      <c r="BTE17" s="105"/>
      <c r="BTF17" s="105"/>
      <c r="BTG17" s="105"/>
      <c r="BTH17" s="105"/>
      <c r="BTI17" s="105"/>
      <c r="BTJ17" s="105"/>
      <c r="BTK17" s="105"/>
      <c r="BTL17" s="105"/>
      <c r="BTM17" s="105"/>
      <c r="BTN17" s="105"/>
      <c r="BTO17" s="105"/>
      <c r="BTP17" s="105"/>
      <c r="BTQ17" s="105"/>
      <c r="BTR17" s="105"/>
      <c r="BTS17" s="105"/>
      <c r="BTT17" s="105"/>
      <c r="BTU17" s="105"/>
      <c r="BTV17" s="105"/>
      <c r="BTW17" s="105"/>
      <c r="BTX17" s="105"/>
      <c r="BTY17" s="105"/>
      <c r="BTZ17" s="105"/>
      <c r="BUA17" s="105"/>
      <c r="BUB17" s="105"/>
      <c r="BUC17" s="105"/>
      <c r="BUD17" s="105"/>
      <c r="BUE17" s="105"/>
      <c r="BUF17" s="105"/>
      <c r="BUG17" s="105"/>
      <c r="BUH17" s="105"/>
      <c r="BUI17" s="105"/>
      <c r="BUJ17" s="105"/>
      <c r="BUK17" s="105"/>
      <c r="BUL17" s="105"/>
      <c r="BUM17" s="105"/>
      <c r="BUN17" s="105"/>
      <c r="BUO17" s="105"/>
      <c r="BUP17" s="105"/>
      <c r="BUQ17" s="105"/>
      <c r="BUR17" s="105"/>
      <c r="BUS17" s="105"/>
      <c r="BUT17" s="105"/>
      <c r="BUU17" s="105"/>
      <c r="BUV17" s="105"/>
      <c r="BUW17" s="105"/>
      <c r="BUX17" s="105"/>
      <c r="BUY17" s="105"/>
      <c r="BUZ17" s="105"/>
      <c r="BVA17" s="105"/>
      <c r="BVB17" s="105"/>
      <c r="BVC17" s="105"/>
      <c r="BVD17" s="105"/>
      <c r="BVE17" s="105"/>
      <c r="BVF17" s="105"/>
      <c r="BVG17" s="105"/>
      <c r="BVH17" s="105"/>
      <c r="BVI17" s="105"/>
      <c r="BVJ17" s="105"/>
      <c r="BVK17" s="105"/>
      <c r="BVL17" s="105"/>
      <c r="BVM17" s="105"/>
      <c r="BVN17" s="105"/>
      <c r="BVO17" s="105"/>
      <c r="BVP17" s="105"/>
      <c r="BVQ17" s="105"/>
      <c r="BVR17" s="105"/>
      <c r="BVS17" s="105"/>
      <c r="BVT17" s="105"/>
      <c r="BVU17" s="105"/>
      <c r="BVV17" s="105"/>
      <c r="BVW17" s="105"/>
      <c r="BVX17" s="105"/>
      <c r="BVY17" s="105"/>
      <c r="BVZ17" s="105"/>
      <c r="BWA17" s="105"/>
      <c r="BWB17" s="105"/>
      <c r="BWC17" s="105"/>
      <c r="BWD17" s="105"/>
      <c r="BWE17" s="105"/>
      <c r="BWF17" s="105"/>
      <c r="BWG17" s="105"/>
      <c r="BWH17" s="105"/>
      <c r="BWI17" s="105"/>
      <c r="BWJ17" s="105"/>
      <c r="BWK17" s="105"/>
      <c r="BWL17" s="105"/>
      <c r="BWM17" s="105"/>
      <c r="BWN17" s="105"/>
      <c r="BWO17" s="105"/>
      <c r="BWP17" s="105"/>
      <c r="BWQ17" s="105"/>
      <c r="BWR17" s="105"/>
      <c r="BWS17" s="105"/>
      <c r="BWT17" s="105"/>
      <c r="BWU17" s="105"/>
      <c r="BWV17" s="105"/>
      <c r="BWW17" s="105"/>
      <c r="BWX17" s="105"/>
    </row>
    <row r="18" spans="1:1974" ht="24.75" customHeight="1">
      <c r="A18" s="90"/>
      <c r="B18" s="197" t="s">
        <v>39</v>
      </c>
      <c r="D18" s="198">
        <v>-448</v>
      </c>
      <c r="E18" s="199">
        <v>-1</v>
      </c>
      <c r="F18" s="198">
        <v>-449</v>
      </c>
      <c r="H18" s="198">
        <v>69</v>
      </c>
      <c r="I18" s="199">
        <v>-77</v>
      </c>
      <c r="J18" s="198">
        <v>-8</v>
      </c>
      <c r="W18" s="90"/>
      <c r="AQ18" s="94"/>
    </row>
    <row r="19" spans="1:1974" s="105" customFormat="1" ht="24.75" customHeight="1">
      <c r="A19" s="90"/>
      <c r="B19" s="192" t="s">
        <v>163</v>
      </c>
      <c r="C19" s="90"/>
      <c r="D19" s="218">
        <v>39</v>
      </c>
      <c r="E19" s="156">
        <v>0</v>
      </c>
      <c r="F19" s="218">
        <v>39</v>
      </c>
      <c r="G19" s="90"/>
      <c r="H19" s="147">
        <v>19</v>
      </c>
      <c r="I19" s="156">
        <v>-1</v>
      </c>
      <c r="J19" s="147">
        <v>18</v>
      </c>
      <c r="K19" s="95"/>
      <c r="L19" s="107"/>
      <c r="M19" s="107"/>
      <c r="N19" s="107"/>
      <c r="O19" s="95"/>
      <c r="P19" s="107"/>
      <c r="Q19" s="107"/>
      <c r="R19" s="107"/>
      <c r="S19" s="95"/>
      <c r="T19" s="107"/>
      <c r="U19" s="107"/>
      <c r="V19" s="107"/>
      <c r="W19" s="90"/>
      <c r="X19" s="95"/>
      <c r="Y19" s="95"/>
      <c r="Z19" s="95"/>
      <c r="AA19" s="95"/>
      <c r="AB19" s="95"/>
      <c r="AC19" s="95"/>
      <c r="AD19" s="95"/>
      <c r="AE19" s="95"/>
      <c r="AF19" s="152"/>
      <c r="AG19" s="152"/>
      <c r="AH19" s="152"/>
      <c r="AI19" s="95"/>
      <c r="AJ19" s="152"/>
      <c r="AK19" s="152"/>
      <c r="AL19" s="152"/>
      <c r="AM19" s="95"/>
      <c r="AN19" s="152"/>
      <c r="AO19" s="152"/>
      <c r="AP19" s="152"/>
      <c r="AQ19" s="94"/>
    </row>
    <row r="20" spans="1:1974" s="106" customFormat="1" ht="24.75" customHeight="1">
      <c r="A20" s="90"/>
      <c r="B20" s="219" t="s">
        <v>40</v>
      </c>
      <c r="C20" s="90"/>
      <c r="D20" s="220">
        <v>-10</v>
      </c>
      <c r="E20" s="213">
        <v>0</v>
      </c>
      <c r="F20" s="220">
        <v>-10</v>
      </c>
      <c r="G20" s="90"/>
      <c r="H20" s="212">
        <v>-7</v>
      </c>
      <c r="I20" s="213">
        <v>0</v>
      </c>
      <c r="J20" s="212">
        <v>-7</v>
      </c>
      <c r="K20" s="95"/>
      <c r="L20" s="107"/>
      <c r="M20" s="107"/>
      <c r="N20" s="107"/>
      <c r="O20" s="95"/>
      <c r="P20" s="107"/>
      <c r="Q20" s="107"/>
      <c r="R20" s="107"/>
      <c r="S20" s="95"/>
      <c r="T20" s="107"/>
      <c r="U20" s="107"/>
      <c r="V20" s="107"/>
      <c r="W20" s="90"/>
      <c r="X20" s="95"/>
      <c r="Y20" s="95"/>
      <c r="Z20" s="95"/>
      <c r="AA20" s="95"/>
      <c r="AB20" s="95"/>
      <c r="AC20" s="95"/>
      <c r="AD20" s="95"/>
      <c r="AE20" s="95"/>
      <c r="AF20" s="152"/>
      <c r="AG20" s="152"/>
      <c r="AH20" s="152"/>
      <c r="AI20" s="95"/>
      <c r="AJ20" s="152"/>
      <c r="AK20" s="152"/>
      <c r="AL20" s="152"/>
      <c r="AM20" s="95"/>
      <c r="AN20" s="152"/>
      <c r="AO20" s="152"/>
      <c r="AP20" s="152"/>
      <c r="AQ20" s="94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  <c r="IW20" s="105"/>
      <c r="IX20" s="105"/>
      <c r="IY20" s="105"/>
      <c r="IZ20" s="105"/>
      <c r="JA20" s="105"/>
      <c r="JB20" s="105"/>
      <c r="JC20" s="105"/>
      <c r="JD20" s="105"/>
      <c r="JE20" s="105"/>
      <c r="JF20" s="105"/>
      <c r="JG20" s="105"/>
      <c r="JH20" s="105"/>
      <c r="JI20" s="105"/>
      <c r="JJ20" s="105"/>
      <c r="JK20" s="105"/>
      <c r="JL20" s="105"/>
      <c r="JM20" s="105"/>
      <c r="JN20" s="105"/>
      <c r="JO20" s="105"/>
      <c r="JP20" s="105"/>
      <c r="JQ20" s="105"/>
      <c r="JR20" s="105"/>
      <c r="JS20" s="105"/>
      <c r="JT20" s="105"/>
      <c r="JU20" s="105"/>
      <c r="JV20" s="105"/>
      <c r="JW20" s="105"/>
      <c r="JX20" s="105"/>
      <c r="JY20" s="105"/>
      <c r="JZ20" s="105"/>
      <c r="KA20" s="105"/>
      <c r="KB20" s="105"/>
      <c r="KC20" s="105"/>
      <c r="KD20" s="105"/>
      <c r="KE20" s="105"/>
      <c r="KF20" s="105"/>
      <c r="KG20" s="105"/>
      <c r="KH20" s="105"/>
      <c r="KI20" s="105"/>
      <c r="KJ20" s="105"/>
      <c r="KK20" s="105"/>
      <c r="KL20" s="105"/>
      <c r="KM20" s="105"/>
      <c r="KN20" s="105"/>
      <c r="KO20" s="105"/>
      <c r="KP20" s="105"/>
      <c r="KQ20" s="105"/>
      <c r="KR20" s="105"/>
      <c r="KS20" s="105"/>
      <c r="KT20" s="105"/>
      <c r="KU20" s="105"/>
      <c r="KV20" s="105"/>
      <c r="KW20" s="105"/>
      <c r="KX20" s="105"/>
      <c r="KY20" s="105"/>
      <c r="KZ20" s="105"/>
      <c r="LA20" s="105"/>
      <c r="LB20" s="105"/>
      <c r="LC20" s="105"/>
      <c r="LD20" s="105"/>
      <c r="LE20" s="105"/>
      <c r="LF20" s="105"/>
      <c r="LG20" s="105"/>
      <c r="LH20" s="105"/>
      <c r="LI20" s="105"/>
      <c r="LJ20" s="105"/>
      <c r="LK20" s="105"/>
      <c r="LL20" s="105"/>
      <c r="LM20" s="105"/>
      <c r="LN20" s="105"/>
      <c r="LO20" s="105"/>
      <c r="LP20" s="105"/>
      <c r="LQ20" s="105"/>
      <c r="LR20" s="105"/>
      <c r="LS20" s="105"/>
      <c r="LT20" s="105"/>
      <c r="LU20" s="105"/>
      <c r="LV20" s="105"/>
      <c r="LW20" s="105"/>
      <c r="LX20" s="105"/>
      <c r="LY20" s="105"/>
      <c r="LZ20" s="105"/>
      <c r="MA20" s="105"/>
      <c r="MB20" s="105"/>
      <c r="MC20" s="105"/>
      <c r="MD20" s="105"/>
      <c r="ME20" s="105"/>
      <c r="MF20" s="105"/>
      <c r="MG20" s="105"/>
      <c r="MH20" s="105"/>
      <c r="MI20" s="105"/>
      <c r="MJ20" s="105"/>
      <c r="MK20" s="105"/>
      <c r="ML20" s="105"/>
      <c r="MM20" s="105"/>
      <c r="MN20" s="105"/>
      <c r="MO20" s="105"/>
      <c r="MP20" s="105"/>
      <c r="MQ20" s="105"/>
      <c r="MR20" s="105"/>
      <c r="MS20" s="105"/>
      <c r="MT20" s="105"/>
      <c r="MU20" s="105"/>
      <c r="MV20" s="105"/>
      <c r="MW20" s="105"/>
      <c r="MX20" s="105"/>
      <c r="MY20" s="105"/>
      <c r="MZ20" s="105"/>
      <c r="NA20" s="105"/>
      <c r="NB20" s="105"/>
      <c r="NC20" s="105"/>
      <c r="ND20" s="105"/>
      <c r="NE20" s="105"/>
      <c r="NF20" s="105"/>
      <c r="NG20" s="105"/>
      <c r="NH20" s="105"/>
      <c r="NI20" s="105"/>
      <c r="NJ20" s="105"/>
      <c r="NK20" s="105"/>
      <c r="NL20" s="105"/>
      <c r="NM20" s="105"/>
      <c r="NN20" s="105"/>
      <c r="NO20" s="105"/>
      <c r="NP20" s="105"/>
      <c r="NQ20" s="105"/>
      <c r="NR20" s="105"/>
      <c r="NS20" s="105"/>
      <c r="NT20" s="105"/>
      <c r="NU20" s="105"/>
      <c r="NV20" s="105"/>
      <c r="NW20" s="105"/>
      <c r="NX20" s="105"/>
      <c r="NY20" s="105"/>
      <c r="NZ20" s="105"/>
      <c r="OA20" s="105"/>
      <c r="OB20" s="105"/>
      <c r="OC20" s="105"/>
      <c r="OD20" s="105"/>
      <c r="OE20" s="105"/>
      <c r="OF20" s="105"/>
      <c r="OG20" s="105"/>
      <c r="OH20" s="105"/>
      <c r="OI20" s="105"/>
      <c r="OJ20" s="105"/>
      <c r="OK20" s="105"/>
      <c r="OL20" s="105"/>
      <c r="OM20" s="105"/>
      <c r="ON20" s="105"/>
      <c r="OO20" s="105"/>
      <c r="OP20" s="105"/>
      <c r="OQ20" s="105"/>
      <c r="OR20" s="105"/>
      <c r="OS20" s="105"/>
      <c r="OT20" s="105"/>
      <c r="OU20" s="105"/>
      <c r="OV20" s="105"/>
      <c r="OW20" s="105"/>
      <c r="OX20" s="105"/>
      <c r="OY20" s="105"/>
      <c r="OZ20" s="105"/>
      <c r="PA20" s="105"/>
      <c r="PB20" s="105"/>
      <c r="PC20" s="105"/>
      <c r="PD20" s="105"/>
      <c r="PE20" s="105"/>
      <c r="PF20" s="105"/>
      <c r="PG20" s="105"/>
      <c r="PH20" s="105"/>
      <c r="PI20" s="105"/>
      <c r="PJ20" s="105"/>
      <c r="PK20" s="105"/>
      <c r="PL20" s="105"/>
      <c r="PM20" s="105"/>
      <c r="PN20" s="105"/>
      <c r="PO20" s="105"/>
      <c r="PP20" s="105"/>
      <c r="PQ20" s="105"/>
      <c r="PR20" s="105"/>
      <c r="PS20" s="105"/>
      <c r="PT20" s="105"/>
      <c r="PU20" s="105"/>
      <c r="PV20" s="105"/>
      <c r="PW20" s="105"/>
      <c r="PX20" s="105"/>
      <c r="PY20" s="105"/>
      <c r="PZ20" s="105"/>
      <c r="QA20" s="105"/>
      <c r="QB20" s="105"/>
      <c r="QC20" s="105"/>
      <c r="QD20" s="105"/>
      <c r="QE20" s="105"/>
      <c r="QF20" s="105"/>
      <c r="QG20" s="105"/>
      <c r="QH20" s="105"/>
      <c r="QI20" s="105"/>
      <c r="QJ20" s="105"/>
      <c r="QK20" s="105"/>
      <c r="QL20" s="105"/>
      <c r="QM20" s="105"/>
      <c r="QN20" s="105"/>
      <c r="QO20" s="105"/>
      <c r="QP20" s="105"/>
      <c r="QQ20" s="105"/>
      <c r="QR20" s="105"/>
      <c r="QS20" s="105"/>
      <c r="QT20" s="105"/>
      <c r="QU20" s="105"/>
      <c r="QV20" s="105"/>
      <c r="QW20" s="105"/>
      <c r="QX20" s="105"/>
      <c r="QY20" s="105"/>
      <c r="QZ20" s="105"/>
      <c r="RA20" s="105"/>
      <c r="RB20" s="105"/>
      <c r="RC20" s="105"/>
      <c r="RD20" s="105"/>
      <c r="RE20" s="105"/>
      <c r="RF20" s="105"/>
      <c r="RG20" s="105"/>
      <c r="RH20" s="105"/>
      <c r="RI20" s="105"/>
      <c r="RJ20" s="105"/>
      <c r="RK20" s="105"/>
      <c r="RL20" s="105"/>
      <c r="RM20" s="105"/>
      <c r="RN20" s="105"/>
      <c r="RO20" s="105"/>
      <c r="RP20" s="105"/>
      <c r="RQ20" s="105"/>
      <c r="RR20" s="105"/>
      <c r="RS20" s="105"/>
      <c r="RT20" s="105"/>
      <c r="RU20" s="105"/>
      <c r="RV20" s="105"/>
      <c r="RW20" s="105"/>
      <c r="RX20" s="105"/>
      <c r="RY20" s="105"/>
      <c r="RZ20" s="105"/>
      <c r="SA20" s="105"/>
      <c r="SB20" s="105"/>
      <c r="SC20" s="105"/>
      <c r="SD20" s="105"/>
      <c r="SE20" s="105"/>
      <c r="SF20" s="105"/>
      <c r="SG20" s="105"/>
      <c r="SH20" s="105"/>
      <c r="SI20" s="105"/>
      <c r="SJ20" s="105"/>
      <c r="SK20" s="105"/>
      <c r="SL20" s="105"/>
      <c r="SM20" s="105"/>
      <c r="SN20" s="105"/>
      <c r="SO20" s="105"/>
      <c r="SP20" s="105"/>
      <c r="SQ20" s="105"/>
      <c r="SR20" s="105"/>
      <c r="SS20" s="105"/>
      <c r="ST20" s="105"/>
      <c r="SU20" s="105"/>
      <c r="SV20" s="105"/>
      <c r="SW20" s="105"/>
      <c r="SX20" s="105"/>
      <c r="SY20" s="105"/>
      <c r="SZ20" s="105"/>
      <c r="TA20" s="105"/>
      <c r="TB20" s="105"/>
      <c r="TC20" s="105"/>
      <c r="TD20" s="105"/>
      <c r="TE20" s="105"/>
      <c r="TF20" s="105"/>
      <c r="TG20" s="105"/>
      <c r="TH20" s="105"/>
      <c r="TI20" s="105"/>
      <c r="TJ20" s="105"/>
      <c r="TK20" s="105"/>
      <c r="TL20" s="105"/>
      <c r="TM20" s="105"/>
      <c r="TN20" s="105"/>
      <c r="TO20" s="105"/>
      <c r="TP20" s="105"/>
      <c r="TQ20" s="105"/>
      <c r="TR20" s="105"/>
      <c r="TS20" s="105"/>
      <c r="TT20" s="105"/>
      <c r="TU20" s="105"/>
      <c r="TV20" s="105"/>
      <c r="TW20" s="105"/>
      <c r="TX20" s="105"/>
      <c r="TY20" s="105"/>
      <c r="TZ20" s="105"/>
      <c r="UA20" s="105"/>
      <c r="UB20" s="105"/>
      <c r="UC20" s="105"/>
      <c r="UD20" s="105"/>
      <c r="UE20" s="105"/>
      <c r="UF20" s="105"/>
      <c r="UG20" s="105"/>
      <c r="UH20" s="105"/>
      <c r="UI20" s="105"/>
      <c r="UJ20" s="105"/>
      <c r="UK20" s="105"/>
      <c r="UL20" s="105"/>
      <c r="UM20" s="105"/>
      <c r="UN20" s="105"/>
      <c r="UO20" s="105"/>
      <c r="UP20" s="105"/>
      <c r="UQ20" s="105"/>
      <c r="UR20" s="105"/>
      <c r="US20" s="105"/>
      <c r="UT20" s="105"/>
      <c r="UU20" s="105"/>
      <c r="UV20" s="105"/>
      <c r="UW20" s="105"/>
      <c r="UX20" s="105"/>
      <c r="UY20" s="105"/>
      <c r="UZ20" s="105"/>
      <c r="VA20" s="105"/>
      <c r="VB20" s="105"/>
      <c r="VC20" s="105"/>
      <c r="VD20" s="105"/>
      <c r="VE20" s="105"/>
      <c r="VF20" s="105"/>
      <c r="VG20" s="105"/>
      <c r="VH20" s="105"/>
      <c r="VI20" s="105"/>
      <c r="VJ20" s="105"/>
      <c r="VK20" s="105"/>
      <c r="VL20" s="105"/>
      <c r="VM20" s="105"/>
      <c r="VN20" s="105"/>
      <c r="VO20" s="105"/>
      <c r="VP20" s="105"/>
      <c r="VQ20" s="105"/>
      <c r="VR20" s="105"/>
      <c r="VS20" s="105"/>
      <c r="VT20" s="105"/>
      <c r="VU20" s="105"/>
      <c r="VV20" s="105"/>
      <c r="VW20" s="105"/>
      <c r="VX20" s="105"/>
      <c r="VY20" s="105"/>
      <c r="VZ20" s="105"/>
      <c r="WA20" s="105"/>
      <c r="WB20" s="105"/>
      <c r="WC20" s="105"/>
      <c r="WD20" s="105"/>
      <c r="WE20" s="105"/>
      <c r="WF20" s="105"/>
      <c r="WG20" s="105"/>
      <c r="WH20" s="105"/>
      <c r="WI20" s="105"/>
      <c r="WJ20" s="105"/>
      <c r="WK20" s="105"/>
      <c r="WL20" s="105"/>
      <c r="WM20" s="105"/>
      <c r="WN20" s="105"/>
      <c r="WO20" s="105"/>
      <c r="WP20" s="105"/>
      <c r="WQ20" s="105"/>
      <c r="WR20" s="105"/>
      <c r="WS20" s="105"/>
      <c r="WT20" s="105"/>
      <c r="WU20" s="105"/>
      <c r="WV20" s="105"/>
      <c r="WW20" s="105"/>
      <c r="WX20" s="105"/>
      <c r="WY20" s="105"/>
      <c r="WZ20" s="105"/>
      <c r="XA20" s="105"/>
      <c r="XB20" s="105"/>
      <c r="XC20" s="105"/>
      <c r="XD20" s="105"/>
      <c r="XE20" s="105"/>
      <c r="XF20" s="105"/>
      <c r="XG20" s="105"/>
      <c r="XH20" s="105"/>
      <c r="XI20" s="105"/>
      <c r="XJ20" s="105"/>
      <c r="XK20" s="105"/>
      <c r="XL20" s="105"/>
      <c r="XM20" s="105"/>
      <c r="XN20" s="105"/>
      <c r="XO20" s="105"/>
      <c r="XP20" s="105"/>
      <c r="XQ20" s="105"/>
      <c r="XR20" s="105"/>
      <c r="XS20" s="105"/>
      <c r="XT20" s="105"/>
      <c r="XU20" s="105"/>
      <c r="XV20" s="105"/>
      <c r="XW20" s="105"/>
      <c r="XX20" s="105"/>
      <c r="XY20" s="105"/>
      <c r="XZ20" s="105"/>
      <c r="YA20" s="105"/>
      <c r="YB20" s="105"/>
      <c r="YC20" s="105"/>
      <c r="YD20" s="105"/>
      <c r="YE20" s="105"/>
      <c r="YF20" s="105"/>
      <c r="YG20" s="105"/>
      <c r="YH20" s="105"/>
      <c r="YI20" s="105"/>
      <c r="YJ20" s="105"/>
      <c r="YK20" s="105"/>
      <c r="YL20" s="105"/>
      <c r="YM20" s="105"/>
      <c r="YN20" s="105"/>
      <c r="YO20" s="105"/>
      <c r="YP20" s="105"/>
      <c r="YQ20" s="105"/>
      <c r="YR20" s="105"/>
      <c r="YS20" s="105"/>
      <c r="YT20" s="105"/>
      <c r="YU20" s="105"/>
      <c r="YV20" s="105"/>
      <c r="YW20" s="105"/>
      <c r="YX20" s="105"/>
      <c r="YY20" s="105"/>
      <c r="YZ20" s="105"/>
      <c r="ZA20" s="105"/>
      <c r="ZB20" s="105"/>
      <c r="ZC20" s="105"/>
      <c r="ZD20" s="105"/>
      <c r="ZE20" s="105"/>
      <c r="ZF20" s="105"/>
      <c r="ZG20" s="105"/>
      <c r="ZH20" s="105"/>
      <c r="ZI20" s="105"/>
      <c r="ZJ20" s="105"/>
      <c r="ZK20" s="105"/>
      <c r="ZL20" s="105"/>
      <c r="ZM20" s="105"/>
      <c r="ZN20" s="105"/>
      <c r="ZO20" s="105"/>
      <c r="ZP20" s="105"/>
      <c r="ZQ20" s="105"/>
      <c r="ZR20" s="105"/>
      <c r="ZS20" s="105"/>
      <c r="ZT20" s="105"/>
      <c r="ZU20" s="105"/>
      <c r="ZV20" s="105"/>
      <c r="ZW20" s="105"/>
      <c r="ZX20" s="105"/>
      <c r="ZY20" s="105"/>
      <c r="ZZ20" s="105"/>
      <c r="AAA20" s="105"/>
      <c r="AAB20" s="105"/>
      <c r="AAC20" s="105"/>
      <c r="AAD20" s="105"/>
      <c r="AAE20" s="105"/>
      <c r="AAF20" s="105"/>
      <c r="AAG20" s="105"/>
      <c r="AAH20" s="105"/>
      <c r="AAI20" s="105"/>
      <c r="AAJ20" s="105"/>
      <c r="AAK20" s="105"/>
      <c r="AAL20" s="105"/>
      <c r="AAM20" s="105"/>
      <c r="AAN20" s="105"/>
      <c r="AAO20" s="105"/>
      <c r="AAP20" s="105"/>
      <c r="AAQ20" s="105"/>
      <c r="AAR20" s="105"/>
      <c r="AAS20" s="105"/>
      <c r="AAT20" s="105"/>
      <c r="AAU20" s="105"/>
      <c r="AAV20" s="105"/>
      <c r="AAW20" s="105"/>
      <c r="AAX20" s="105"/>
      <c r="AAY20" s="105"/>
      <c r="AAZ20" s="105"/>
      <c r="ABA20" s="105"/>
      <c r="ABB20" s="105"/>
      <c r="ABC20" s="105"/>
      <c r="ABD20" s="105"/>
      <c r="ABE20" s="105"/>
      <c r="ABF20" s="105"/>
      <c r="ABG20" s="105"/>
      <c r="ABH20" s="105"/>
      <c r="ABI20" s="105"/>
      <c r="ABJ20" s="105"/>
      <c r="ABK20" s="105"/>
      <c r="ABL20" s="105"/>
      <c r="ABM20" s="105"/>
      <c r="ABN20" s="105"/>
      <c r="ABO20" s="105"/>
      <c r="ABP20" s="105"/>
      <c r="ABQ20" s="105"/>
      <c r="ABR20" s="105"/>
      <c r="ABS20" s="105"/>
      <c r="ABT20" s="105"/>
      <c r="ABU20" s="105"/>
      <c r="ABV20" s="105"/>
      <c r="ABW20" s="105"/>
      <c r="ABX20" s="105"/>
      <c r="ABY20" s="105"/>
      <c r="ABZ20" s="105"/>
      <c r="ACA20" s="105"/>
      <c r="ACB20" s="105"/>
      <c r="ACC20" s="105"/>
      <c r="ACD20" s="105"/>
      <c r="ACE20" s="105"/>
      <c r="ACF20" s="105"/>
      <c r="ACG20" s="105"/>
      <c r="ACH20" s="105"/>
      <c r="ACI20" s="105"/>
      <c r="ACJ20" s="105"/>
      <c r="ACK20" s="105"/>
      <c r="ACL20" s="105"/>
      <c r="ACM20" s="105"/>
      <c r="ACN20" s="105"/>
      <c r="ACO20" s="105"/>
      <c r="ACP20" s="105"/>
      <c r="ACQ20" s="105"/>
      <c r="ACR20" s="105"/>
      <c r="ACS20" s="105"/>
      <c r="ACT20" s="105"/>
      <c r="ACU20" s="105"/>
      <c r="ACV20" s="105"/>
      <c r="ACW20" s="105"/>
      <c r="ACX20" s="105"/>
      <c r="ACY20" s="105"/>
      <c r="ACZ20" s="105"/>
      <c r="ADA20" s="105"/>
      <c r="ADB20" s="105"/>
      <c r="ADC20" s="105"/>
      <c r="ADD20" s="105"/>
      <c r="ADE20" s="105"/>
      <c r="ADF20" s="105"/>
      <c r="ADG20" s="105"/>
      <c r="ADH20" s="105"/>
      <c r="ADI20" s="105"/>
      <c r="ADJ20" s="105"/>
      <c r="ADK20" s="105"/>
      <c r="ADL20" s="105"/>
      <c r="ADM20" s="105"/>
      <c r="ADN20" s="105"/>
      <c r="ADO20" s="105"/>
      <c r="ADP20" s="105"/>
      <c r="ADQ20" s="105"/>
      <c r="ADR20" s="105"/>
      <c r="ADS20" s="105"/>
      <c r="ADT20" s="105"/>
      <c r="ADU20" s="105"/>
      <c r="ADV20" s="105"/>
      <c r="ADW20" s="105"/>
      <c r="ADX20" s="105"/>
      <c r="ADY20" s="105"/>
      <c r="ADZ20" s="105"/>
      <c r="AEA20" s="105"/>
      <c r="AEB20" s="105"/>
      <c r="AEC20" s="105"/>
      <c r="AED20" s="105"/>
      <c r="AEE20" s="105"/>
      <c r="AEF20" s="105"/>
      <c r="AEG20" s="105"/>
      <c r="AEH20" s="105"/>
      <c r="AEI20" s="105"/>
      <c r="AEJ20" s="105"/>
      <c r="AEK20" s="105"/>
      <c r="AEL20" s="105"/>
      <c r="AEM20" s="105"/>
      <c r="AEN20" s="105"/>
      <c r="AEO20" s="105"/>
      <c r="AEP20" s="105"/>
      <c r="AEQ20" s="105"/>
      <c r="AER20" s="105"/>
      <c r="AES20" s="105"/>
      <c r="AET20" s="105"/>
      <c r="AEU20" s="105"/>
      <c r="AEV20" s="105"/>
      <c r="AEW20" s="105"/>
      <c r="AEX20" s="105"/>
      <c r="AEY20" s="105"/>
      <c r="AEZ20" s="105"/>
      <c r="AFA20" s="105"/>
      <c r="AFB20" s="105"/>
      <c r="AFC20" s="105"/>
      <c r="AFD20" s="105"/>
      <c r="AFE20" s="105"/>
      <c r="AFF20" s="105"/>
      <c r="AFG20" s="105"/>
      <c r="AFH20" s="105"/>
      <c r="AFI20" s="105"/>
      <c r="AFJ20" s="105"/>
      <c r="AFK20" s="105"/>
      <c r="AFL20" s="105"/>
      <c r="AFM20" s="105"/>
      <c r="AFN20" s="105"/>
      <c r="AFO20" s="105"/>
      <c r="AFP20" s="105"/>
      <c r="AFQ20" s="105"/>
      <c r="AFR20" s="105"/>
      <c r="AFS20" s="105"/>
      <c r="AFT20" s="105"/>
      <c r="AFU20" s="105"/>
      <c r="AFV20" s="105"/>
      <c r="AFW20" s="105"/>
      <c r="AFX20" s="105"/>
      <c r="AFY20" s="105"/>
      <c r="AFZ20" s="105"/>
      <c r="AGA20" s="105"/>
      <c r="AGB20" s="105"/>
      <c r="AGC20" s="105"/>
      <c r="AGD20" s="105"/>
      <c r="AGE20" s="105"/>
      <c r="AGF20" s="105"/>
      <c r="AGG20" s="105"/>
      <c r="AGH20" s="105"/>
      <c r="AGI20" s="105"/>
      <c r="AGJ20" s="105"/>
      <c r="AGK20" s="105"/>
      <c r="AGL20" s="105"/>
      <c r="AGM20" s="105"/>
      <c r="AGN20" s="105"/>
      <c r="AGO20" s="105"/>
      <c r="AGP20" s="105"/>
      <c r="AGQ20" s="105"/>
      <c r="AGR20" s="105"/>
      <c r="AGS20" s="105"/>
      <c r="AGT20" s="105"/>
      <c r="AGU20" s="105"/>
      <c r="AGV20" s="105"/>
      <c r="AGW20" s="105"/>
      <c r="AGX20" s="105"/>
      <c r="AGY20" s="105"/>
      <c r="AGZ20" s="105"/>
      <c r="AHA20" s="105"/>
      <c r="AHB20" s="105"/>
      <c r="AHC20" s="105"/>
      <c r="AHD20" s="105"/>
      <c r="AHE20" s="105"/>
      <c r="AHF20" s="105"/>
      <c r="AHG20" s="105"/>
      <c r="AHH20" s="105"/>
      <c r="AHI20" s="105"/>
      <c r="AHJ20" s="105"/>
      <c r="AHK20" s="105"/>
      <c r="AHL20" s="105"/>
      <c r="AHM20" s="105"/>
      <c r="AHN20" s="105"/>
      <c r="AHO20" s="105"/>
      <c r="AHP20" s="105"/>
      <c r="AHQ20" s="105"/>
      <c r="AHR20" s="105"/>
      <c r="AHS20" s="105"/>
      <c r="AHT20" s="105"/>
      <c r="AHU20" s="105"/>
      <c r="AHV20" s="105"/>
      <c r="AHW20" s="105"/>
      <c r="AHX20" s="105"/>
      <c r="AHY20" s="105"/>
      <c r="AHZ20" s="105"/>
      <c r="AIA20" s="105"/>
      <c r="AIB20" s="105"/>
      <c r="AIC20" s="105"/>
      <c r="AID20" s="105"/>
      <c r="AIE20" s="105"/>
      <c r="AIF20" s="105"/>
      <c r="AIG20" s="105"/>
      <c r="AIH20" s="105"/>
      <c r="AII20" s="105"/>
      <c r="AIJ20" s="105"/>
      <c r="AIK20" s="105"/>
      <c r="AIL20" s="105"/>
      <c r="AIM20" s="105"/>
      <c r="AIN20" s="105"/>
      <c r="AIO20" s="105"/>
      <c r="AIP20" s="105"/>
      <c r="AIQ20" s="105"/>
      <c r="AIR20" s="105"/>
      <c r="AIS20" s="105"/>
      <c r="AIT20" s="105"/>
      <c r="AIU20" s="105"/>
      <c r="AIV20" s="105"/>
      <c r="AIW20" s="105"/>
      <c r="AIX20" s="105"/>
      <c r="AIY20" s="105"/>
      <c r="AIZ20" s="105"/>
      <c r="AJA20" s="105"/>
      <c r="AJB20" s="105"/>
      <c r="AJC20" s="105"/>
      <c r="AJD20" s="105"/>
      <c r="AJE20" s="105"/>
      <c r="AJF20" s="105"/>
      <c r="AJG20" s="105"/>
      <c r="AJH20" s="105"/>
      <c r="AJI20" s="105"/>
      <c r="AJJ20" s="105"/>
      <c r="AJK20" s="105"/>
      <c r="AJL20" s="105"/>
      <c r="AJM20" s="105"/>
      <c r="AJN20" s="105"/>
      <c r="AJO20" s="105"/>
      <c r="AJP20" s="105"/>
      <c r="AJQ20" s="105"/>
      <c r="AJR20" s="105"/>
      <c r="AJS20" s="105"/>
      <c r="AJT20" s="105"/>
      <c r="AJU20" s="105"/>
      <c r="AJV20" s="105"/>
      <c r="AJW20" s="105"/>
      <c r="AJX20" s="105"/>
      <c r="AJY20" s="105"/>
      <c r="AJZ20" s="105"/>
      <c r="AKA20" s="105"/>
      <c r="AKB20" s="105"/>
      <c r="AKC20" s="105"/>
      <c r="AKD20" s="105"/>
      <c r="AKE20" s="105"/>
      <c r="AKF20" s="105"/>
      <c r="AKG20" s="105"/>
      <c r="AKH20" s="105"/>
      <c r="AKI20" s="105"/>
      <c r="AKJ20" s="105"/>
      <c r="AKK20" s="105"/>
      <c r="AKL20" s="105"/>
      <c r="AKM20" s="105"/>
      <c r="AKN20" s="105"/>
      <c r="AKO20" s="105"/>
      <c r="AKP20" s="105"/>
      <c r="AKQ20" s="105"/>
      <c r="AKR20" s="105"/>
      <c r="AKS20" s="105"/>
      <c r="AKT20" s="105"/>
      <c r="AKU20" s="105"/>
      <c r="AKV20" s="105"/>
      <c r="AKW20" s="105"/>
      <c r="AKX20" s="105"/>
      <c r="AKY20" s="105"/>
      <c r="AKZ20" s="105"/>
      <c r="ALA20" s="105"/>
      <c r="ALB20" s="105"/>
      <c r="ALC20" s="105"/>
      <c r="ALD20" s="105"/>
      <c r="ALE20" s="105"/>
      <c r="ALF20" s="105"/>
      <c r="ALG20" s="105"/>
      <c r="ALH20" s="105"/>
      <c r="ALI20" s="105"/>
      <c r="ALJ20" s="105"/>
      <c r="ALK20" s="105"/>
      <c r="ALL20" s="105"/>
      <c r="ALM20" s="105"/>
      <c r="ALN20" s="105"/>
      <c r="ALO20" s="105"/>
      <c r="ALP20" s="105"/>
      <c r="ALQ20" s="105"/>
      <c r="ALR20" s="105"/>
      <c r="ALS20" s="105"/>
      <c r="ALT20" s="105"/>
      <c r="ALU20" s="105"/>
      <c r="ALV20" s="105"/>
      <c r="ALW20" s="105"/>
      <c r="ALX20" s="105"/>
      <c r="ALY20" s="105"/>
      <c r="ALZ20" s="105"/>
      <c r="AMA20" s="105"/>
      <c r="AMB20" s="105"/>
      <c r="AMC20" s="105"/>
      <c r="AMD20" s="105"/>
      <c r="AME20" s="105"/>
      <c r="AMF20" s="105"/>
      <c r="AMG20" s="105"/>
      <c r="AMH20" s="105"/>
      <c r="AMI20" s="105"/>
      <c r="AMJ20" s="105"/>
      <c r="AMK20" s="105"/>
      <c r="AML20" s="105"/>
      <c r="AMM20" s="105"/>
      <c r="AMN20" s="105"/>
      <c r="AMO20" s="105"/>
      <c r="AMP20" s="105"/>
      <c r="AMQ20" s="105"/>
      <c r="AMR20" s="105"/>
      <c r="AMS20" s="105"/>
      <c r="AMT20" s="105"/>
      <c r="AMU20" s="105"/>
      <c r="AMV20" s="105"/>
      <c r="AMW20" s="105"/>
      <c r="AMX20" s="105"/>
      <c r="AMY20" s="105"/>
      <c r="AMZ20" s="105"/>
      <c r="ANA20" s="105"/>
      <c r="ANB20" s="105"/>
      <c r="ANC20" s="105"/>
      <c r="AND20" s="105"/>
      <c r="ANE20" s="105"/>
      <c r="ANF20" s="105"/>
      <c r="ANG20" s="105"/>
      <c r="ANH20" s="105"/>
      <c r="ANI20" s="105"/>
      <c r="ANJ20" s="105"/>
      <c r="ANK20" s="105"/>
      <c r="ANL20" s="105"/>
      <c r="ANM20" s="105"/>
      <c r="ANN20" s="105"/>
      <c r="ANO20" s="105"/>
      <c r="ANP20" s="105"/>
      <c r="ANQ20" s="105"/>
      <c r="ANR20" s="105"/>
      <c r="ANS20" s="105"/>
      <c r="ANT20" s="105"/>
      <c r="ANU20" s="105"/>
      <c r="ANV20" s="105"/>
      <c r="ANW20" s="105"/>
      <c r="ANX20" s="105"/>
      <c r="ANY20" s="105"/>
      <c r="ANZ20" s="105"/>
      <c r="AOA20" s="105"/>
      <c r="AOB20" s="105"/>
      <c r="AOC20" s="105"/>
      <c r="AOD20" s="105"/>
      <c r="AOE20" s="105"/>
      <c r="AOF20" s="105"/>
      <c r="AOG20" s="105"/>
      <c r="AOH20" s="105"/>
      <c r="AOI20" s="105"/>
      <c r="AOJ20" s="105"/>
      <c r="AOK20" s="105"/>
      <c r="AOL20" s="105"/>
      <c r="AOM20" s="105"/>
      <c r="AON20" s="105"/>
      <c r="AOO20" s="105"/>
      <c r="AOP20" s="105"/>
      <c r="AOQ20" s="105"/>
      <c r="AOR20" s="105"/>
      <c r="AOS20" s="105"/>
      <c r="AOT20" s="105"/>
      <c r="AOU20" s="105"/>
      <c r="AOV20" s="105"/>
      <c r="AOW20" s="105"/>
      <c r="AOX20" s="105"/>
      <c r="AOY20" s="105"/>
      <c r="AOZ20" s="105"/>
      <c r="APA20" s="105"/>
      <c r="APB20" s="105"/>
      <c r="APC20" s="105"/>
      <c r="APD20" s="105"/>
      <c r="APE20" s="105"/>
      <c r="APF20" s="105"/>
      <c r="APG20" s="105"/>
      <c r="APH20" s="105"/>
      <c r="API20" s="105"/>
      <c r="APJ20" s="105"/>
      <c r="APK20" s="105"/>
      <c r="APL20" s="105"/>
      <c r="APM20" s="105"/>
      <c r="APN20" s="105"/>
      <c r="APO20" s="105"/>
      <c r="APP20" s="105"/>
      <c r="APQ20" s="105"/>
      <c r="APR20" s="105"/>
      <c r="APS20" s="105"/>
      <c r="APT20" s="105"/>
      <c r="APU20" s="105"/>
      <c r="APV20" s="105"/>
      <c r="APW20" s="105"/>
      <c r="APX20" s="105"/>
      <c r="APY20" s="105"/>
      <c r="APZ20" s="105"/>
      <c r="AQA20" s="105"/>
      <c r="AQB20" s="105"/>
      <c r="AQC20" s="105"/>
      <c r="AQD20" s="105"/>
      <c r="AQE20" s="105"/>
      <c r="AQF20" s="105"/>
      <c r="AQG20" s="105"/>
      <c r="AQH20" s="105"/>
      <c r="AQI20" s="105"/>
      <c r="AQJ20" s="105"/>
      <c r="AQK20" s="105"/>
      <c r="AQL20" s="105"/>
      <c r="AQM20" s="105"/>
      <c r="AQN20" s="105"/>
      <c r="AQO20" s="105"/>
      <c r="AQP20" s="105"/>
      <c r="AQQ20" s="105"/>
      <c r="AQR20" s="105"/>
      <c r="AQS20" s="105"/>
      <c r="AQT20" s="105"/>
      <c r="AQU20" s="105"/>
      <c r="AQV20" s="105"/>
      <c r="AQW20" s="105"/>
      <c r="AQX20" s="105"/>
      <c r="AQY20" s="105"/>
      <c r="AQZ20" s="105"/>
      <c r="ARA20" s="105"/>
      <c r="ARB20" s="105"/>
      <c r="ARC20" s="105"/>
      <c r="ARD20" s="105"/>
      <c r="ARE20" s="105"/>
      <c r="ARF20" s="105"/>
      <c r="ARG20" s="105"/>
      <c r="ARH20" s="105"/>
      <c r="ARI20" s="105"/>
      <c r="ARJ20" s="105"/>
      <c r="ARK20" s="105"/>
      <c r="ARL20" s="105"/>
      <c r="ARM20" s="105"/>
      <c r="ARN20" s="105"/>
      <c r="ARO20" s="105"/>
      <c r="ARP20" s="105"/>
      <c r="ARQ20" s="105"/>
      <c r="ARR20" s="105"/>
      <c r="ARS20" s="105"/>
      <c r="ART20" s="105"/>
      <c r="ARU20" s="105"/>
      <c r="ARV20" s="105"/>
      <c r="ARW20" s="105"/>
      <c r="ARX20" s="105"/>
      <c r="ARY20" s="105"/>
      <c r="ARZ20" s="105"/>
      <c r="ASA20" s="105"/>
      <c r="ASB20" s="105"/>
      <c r="ASC20" s="105"/>
      <c r="ASD20" s="105"/>
      <c r="ASE20" s="105"/>
      <c r="ASF20" s="105"/>
      <c r="ASG20" s="105"/>
      <c r="ASH20" s="105"/>
      <c r="ASI20" s="105"/>
      <c r="ASJ20" s="105"/>
      <c r="ASK20" s="105"/>
      <c r="ASL20" s="105"/>
      <c r="ASM20" s="105"/>
      <c r="ASN20" s="105"/>
      <c r="ASO20" s="105"/>
      <c r="ASP20" s="105"/>
      <c r="ASQ20" s="105"/>
      <c r="ASR20" s="105"/>
      <c r="ASS20" s="105"/>
      <c r="AST20" s="105"/>
      <c r="ASU20" s="105"/>
      <c r="ASV20" s="105"/>
      <c r="ASW20" s="105"/>
      <c r="ASX20" s="105"/>
      <c r="ASY20" s="105"/>
      <c r="ASZ20" s="105"/>
      <c r="ATA20" s="105"/>
      <c r="ATB20" s="105"/>
      <c r="ATC20" s="105"/>
      <c r="ATD20" s="105"/>
      <c r="ATE20" s="105"/>
      <c r="ATF20" s="105"/>
      <c r="ATG20" s="105"/>
      <c r="ATH20" s="105"/>
      <c r="ATI20" s="105"/>
      <c r="ATJ20" s="105"/>
      <c r="ATK20" s="105"/>
      <c r="ATL20" s="105"/>
      <c r="ATM20" s="105"/>
      <c r="ATN20" s="105"/>
      <c r="ATO20" s="105"/>
      <c r="ATP20" s="105"/>
      <c r="ATQ20" s="105"/>
      <c r="ATR20" s="105"/>
      <c r="ATS20" s="105"/>
      <c r="ATT20" s="105"/>
      <c r="ATU20" s="105"/>
      <c r="ATV20" s="105"/>
      <c r="ATW20" s="105"/>
      <c r="ATX20" s="105"/>
      <c r="ATY20" s="105"/>
      <c r="ATZ20" s="105"/>
      <c r="AUA20" s="105"/>
      <c r="AUB20" s="105"/>
      <c r="AUC20" s="105"/>
      <c r="AUD20" s="105"/>
      <c r="AUE20" s="105"/>
      <c r="AUF20" s="105"/>
      <c r="AUG20" s="105"/>
      <c r="AUH20" s="105"/>
      <c r="AUI20" s="105"/>
      <c r="AUJ20" s="105"/>
      <c r="AUK20" s="105"/>
      <c r="AUL20" s="105"/>
      <c r="AUM20" s="105"/>
      <c r="AUN20" s="105"/>
      <c r="AUO20" s="105"/>
      <c r="AUP20" s="105"/>
      <c r="AUQ20" s="105"/>
      <c r="AUR20" s="105"/>
      <c r="AUS20" s="105"/>
      <c r="AUT20" s="105"/>
      <c r="AUU20" s="105"/>
      <c r="AUV20" s="105"/>
      <c r="AUW20" s="105"/>
      <c r="AUX20" s="105"/>
      <c r="AUY20" s="105"/>
      <c r="AUZ20" s="105"/>
      <c r="AVA20" s="105"/>
      <c r="AVB20" s="105"/>
      <c r="AVC20" s="105"/>
      <c r="AVD20" s="105"/>
      <c r="AVE20" s="105"/>
      <c r="AVF20" s="105"/>
      <c r="AVG20" s="105"/>
      <c r="AVH20" s="105"/>
      <c r="AVI20" s="105"/>
      <c r="AVJ20" s="105"/>
      <c r="AVK20" s="105"/>
      <c r="AVL20" s="105"/>
      <c r="AVM20" s="105"/>
      <c r="AVN20" s="105"/>
      <c r="AVO20" s="105"/>
      <c r="AVP20" s="105"/>
      <c r="AVQ20" s="105"/>
      <c r="AVR20" s="105"/>
      <c r="AVS20" s="105"/>
      <c r="AVT20" s="105"/>
      <c r="AVU20" s="105"/>
      <c r="AVV20" s="105"/>
      <c r="AVW20" s="105"/>
      <c r="AVX20" s="105"/>
      <c r="AVY20" s="105"/>
      <c r="AVZ20" s="105"/>
      <c r="AWA20" s="105"/>
      <c r="AWB20" s="105"/>
      <c r="AWC20" s="105"/>
      <c r="AWD20" s="105"/>
      <c r="AWE20" s="105"/>
      <c r="AWF20" s="105"/>
      <c r="AWG20" s="105"/>
      <c r="AWH20" s="105"/>
      <c r="AWI20" s="105"/>
      <c r="AWJ20" s="105"/>
      <c r="AWK20" s="105"/>
      <c r="AWL20" s="105"/>
      <c r="AWM20" s="105"/>
      <c r="AWN20" s="105"/>
      <c r="AWO20" s="105"/>
      <c r="AWP20" s="105"/>
      <c r="AWQ20" s="105"/>
      <c r="AWR20" s="105"/>
      <c r="AWS20" s="105"/>
      <c r="AWT20" s="105"/>
      <c r="AWU20" s="105"/>
      <c r="AWV20" s="105"/>
      <c r="AWW20" s="105"/>
      <c r="AWX20" s="105"/>
      <c r="AWY20" s="105"/>
      <c r="AWZ20" s="105"/>
      <c r="AXA20" s="105"/>
      <c r="AXB20" s="105"/>
      <c r="AXC20" s="105"/>
      <c r="AXD20" s="105"/>
      <c r="AXE20" s="105"/>
      <c r="AXF20" s="105"/>
      <c r="AXG20" s="105"/>
      <c r="AXH20" s="105"/>
      <c r="AXI20" s="105"/>
      <c r="AXJ20" s="105"/>
      <c r="AXK20" s="105"/>
      <c r="AXL20" s="105"/>
      <c r="AXM20" s="105"/>
      <c r="AXN20" s="105"/>
      <c r="AXO20" s="105"/>
      <c r="AXP20" s="105"/>
      <c r="AXQ20" s="105"/>
      <c r="AXR20" s="105"/>
      <c r="AXS20" s="105"/>
      <c r="AXT20" s="105"/>
      <c r="AXU20" s="105"/>
      <c r="AXV20" s="105"/>
      <c r="AXW20" s="105"/>
      <c r="AXX20" s="105"/>
      <c r="AXY20" s="105"/>
      <c r="AXZ20" s="105"/>
      <c r="AYA20" s="105"/>
      <c r="AYB20" s="105"/>
      <c r="AYC20" s="105"/>
      <c r="AYD20" s="105"/>
      <c r="AYE20" s="105"/>
      <c r="AYF20" s="105"/>
      <c r="AYG20" s="105"/>
      <c r="AYH20" s="105"/>
      <c r="AYI20" s="105"/>
      <c r="AYJ20" s="105"/>
      <c r="AYK20" s="105"/>
      <c r="AYL20" s="105"/>
      <c r="AYM20" s="105"/>
      <c r="AYN20" s="105"/>
      <c r="AYO20" s="105"/>
      <c r="AYP20" s="105"/>
      <c r="AYQ20" s="105"/>
      <c r="AYR20" s="105"/>
      <c r="AYS20" s="105"/>
      <c r="AYT20" s="105"/>
      <c r="AYU20" s="105"/>
      <c r="AYV20" s="105"/>
      <c r="AYW20" s="105"/>
      <c r="AYX20" s="105"/>
      <c r="AYY20" s="105"/>
      <c r="AYZ20" s="105"/>
      <c r="AZA20" s="105"/>
      <c r="AZB20" s="105"/>
      <c r="AZC20" s="105"/>
      <c r="AZD20" s="105"/>
      <c r="AZE20" s="105"/>
      <c r="AZF20" s="105"/>
      <c r="AZG20" s="105"/>
      <c r="AZH20" s="105"/>
      <c r="AZI20" s="105"/>
      <c r="AZJ20" s="105"/>
      <c r="AZK20" s="105"/>
      <c r="AZL20" s="105"/>
      <c r="AZM20" s="105"/>
      <c r="AZN20" s="105"/>
      <c r="AZO20" s="105"/>
      <c r="AZP20" s="105"/>
      <c r="AZQ20" s="105"/>
      <c r="AZR20" s="105"/>
      <c r="AZS20" s="105"/>
      <c r="AZT20" s="105"/>
      <c r="AZU20" s="105"/>
      <c r="AZV20" s="105"/>
      <c r="AZW20" s="105"/>
      <c r="AZX20" s="105"/>
      <c r="AZY20" s="105"/>
      <c r="AZZ20" s="105"/>
      <c r="BAA20" s="105"/>
      <c r="BAB20" s="105"/>
      <c r="BAC20" s="105"/>
      <c r="BAD20" s="105"/>
      <c r="BAE20" s="105"/>
      <c r="BAF20" s="105"/>
      <c r="BAG20" s="105"/>
      <c r="BAH20" s="105"/>
      <c r="BAI20" s="105"/>
      <c r="BAJ20" s="105"/>
      <c r="BAK20" s="105"/>
      <c r="BAL20" s="105"/>
      <c r="BAM20" s="105"/>
      <c r="BAN20" s="105"/>
      <c r="BAO20" s="105"/>
      <c r="BAP20" s="105"/>
      <c r="BAQ20" s="105"/>
      <c r="BAR20" s="105"/>
      <c r="BAS20" s="105"/>
      <c r="BAT20" s="105"/>
      <c r="BAU20" s="105"/>
      <c r="BAV20" s="105"/>
      <c r="BAW20" s="105"/>
      <c r="BAX20" s="105"/>
      <c r="BAY20" s="105"/>
      <c r="BAZ20" s="105"/>
      <c r="BBA20" s="105"/>
      <c r="BBB20" s="105"/>
      <c r="BBC20" s="105"/>
      <c r="BBD20" s="105"/>
      <c r="BBE20" s="105"/>
      <c r="BBF20" s="105"/>
      <c r="BBG20" s="105"/>
      <c r="BBH20" s="105"/>
      <c r="BBI20" s="105"/>
      <c r="BBJ20" s="105"/>
      <c r="BBK20" s="105"/>
      <c r="BBL20" s="105"/>
      <c r="BBM20" s="105"/>
      <c r="BBN20" s="105"/>
      <c r="BBO20" s="105"/>
      <c r="BBP20" s="105"/>
      <c r="BBQ20" s="105"/>
      <c r="BBR20" s="105"/>
      <c r="BBS20" s="105"/>
      <c r="BBT20" s="105"/>
      <c r="BBU20" s="105"/>
      <c r="BBV20" s="105"/>
      <c r="BBW20" s="105"/>
      <c r="BBX20" s="105"/>
      <c r="BBY20" s="105"/>
      <c r="BBZ20" s="105"/>
      <c r="BCA20" s="105"/>
      <c r="BCB20" s="105"/>
      <c r="BCC20" s="105"/>
      <c r="BCD20" s="105"/>
      <c r="BCE20" s="105"/>
      <c r="BCF20" s="105"/>
      <c r="BCG20" s="105"/>
      <c r="BCH20" s="105"/>
      <c r="BCI20" s="105"/>
      <c r="BCJ20" s="105"/>
      <c r="BCK20" s="105"/>
      <c r="BCL20" s="105"/>
      <c r="BCM20" s="105"/>
      <c r="BCN20" s="105"/>
      <c r="BCO20" s="105"/>
      <c r="BCP20" s="105"/>
      <c r="BCQ20" s="105"/>
      <c r="BCR20" s="105"/>
      <c r="BCS20" s="105"/>
      <c r="BCT20" s="105"/>
      <c r="BCU20" s="105"/>
      <c r="BCV20" s="105"/>
      <c r="BCW20" s="105"/>
      <c r="BCX20" s="105"/>
      <c r="BCY20" s="105"/>
      <c r="BCZ20" s="105"/>
      <c r="BDA20" s="105"/>
      <c r="BDB20" s="105"/>
      <c r="BDC20" s="105"/>
      <c r="BDD20" s="105"/>
      <c r="BDE20" s="105"/>
      <c r="BDF20" s="105"/>
      <c r="BDG20" s="105"/>
      <c r="BDH20" s="105"/>
      <c r="BDI20" s="105"/>
      <c r="BDJ20" s="105"/>
      <c r="BDK20" s="105"/>
      <c r="BDL20" s="105"/>
      <c r="BDM20" s="105"/>
      <c r="BDN20" s="105"/>
      <c r="BDO20" s="105"/>
      <c r="BDP20" s="105"/>
      <c r="BDQ20" s="105"/>
      <c r="BDR20" s="105"/>
      <c r="BDS20" s="105"/>
      <c r="BDT20" s="105"/>
      <c r="BDU20" s="105"/>
      <c r="BDV20" s="105"/>
      <c r="BDW20" s="105"/>
      <c r="BDX20" s="105"/>
      <c r="BDY20" s="105"/>
      <c r="BDZ20" s="105"/>
      <c r="BEA20" s="105"/>
      <c r="BEB20" s="105"/>
      <c r="BEC20" s="105"/>
      <c r="BED20" s="105"/>
      <c r="BEE20" s="105"/>
      <c r="BEF20" s="105"/>
      <c r="BEG20" s="105"/>
      <c r="BEH20" s="105"/>
      <c r="BEI20" s="105"/>
      <c r="BEJ20" s="105"/>
      <c r="BEK20" s="105"/>
      <c r="BEL20" s="105"/>
      <c r="BEM20" s="105"/>
      <c r="BEN20" s="105"/>
      <c r="BEO20" s="105"/>
      <c r="BEP20" s="105"/>
      <c r="BEQ20" s="105"/>
      <c r="BER20" s="105"/>
      <c r="BES20" s="105"/>
      <c r="BET20" s="105"/>
      <c r="BEU20" s="105"/>
      <c r="BEV20" s="105"/>
      <c r="BEW20" s="105"/>
      <c r="BEX20" s="105"/>
      <c r="BEY20" s="105"/>
      <c r="BEZ20" s="105"/>
      <c r="BFA20" s="105"/>
      <c r="BFB20" s="105"/>
      <c r="BFC20" s="105"/>
      <c r="BFD20" s="105"/>
      <c r="BFE20" s="105"/>
      <c r="BFF20" s="105"/>
      <c r="BFG20" s="105"/>
      <c r="BFH20" s="105"/>
      <c r="BFI20" s="105"/>
      <c r="BFJ20" s="105"/>
      <c r="BFK20" s="105"/>
      <c r="BFL20" s="105"/>
      <c r="BFM20" s="105"/>
      <c r="BFN20" s="105"/>
      <c r="BFO20" s="105"/>
      <c r="BFP20" s="105"/>
      <c r="BFQ20" s="105"/>
      <c r="BFR20" s="105"/>
      <c r="BFS20" s="105"/>
      <c r="BFT20" s="105"/>
      <c r="BFU20" s="105"/>
      <c r="BFV20" s="105"/>
      <c r="BFW20" s="105"/>
      <c r="BFX20" s="105"/>
      <c r="BFY20" s="105"/>
      <c r="BFZ20" s="105"/>
      <c r="BGA20" s="105"/>
      <c r="BGB20" s="105"/>
      <c r="BGC20" s="105"/>
      <c r="BGD20" s="105"/>
      <c r="BGE20" s="105"/>
      <c r="BGF20" s="105"/>
      <c r="BGG20" s="105"/>
      <c r="BGH20" s="105"/>
      <c r="BGI20" s="105"/>
      <c r="BGJ20" s="105"/>
      <c r="BGK20" s="105"/>
      <c r="BGL20" s="105"/>
      <c r="BGM20" s="105"/>
      <c r="BGN20" s="105"/>
      <c r="BGO20" s="105"/>
      <c r="BGP20" s="105"/>
      <c r="BGQ20" s="105"/>
      <c r="BGR20" s="105"/>
      <c r="BGS20" s="105"/>
      <c r="BGT20" s="105"/>
      <c r="BGU20" s="105"/>
      <c r="BGV20" s="105"/>
      <c r="BGW20" s="105"/>
      <c r="BGX20" s="105"/>
      <c r="BGY20" s="105"/>
      <c r="BGZ20" s="105"/>
      <c r="BHA20" s="105"/>
      <c r="BHB20" s="105"/>
      <c r="BHC20" s="105"/>
      <c r="BHD20" s="105"/>
      <c r="BHE20" s="105"/>
      <c r="BHF20" s="105"/>
      <c r="BHG20" s="105"/>
      <c r="BHH20" s="105"/>
      <c r="BHI20" s="105"/>
      <c r="BHJ20" s="105"/>
      <c r="BHK20" s="105"/>
      <c r="BHL20" s="105"/>
      <c r="BHM20" s="105"/>
      <c r="BHN20" s="105"/>
      <c r="BHO20" s="105"/>
      <c r="BHP20" s="105"/>
      <c r="BHQ20" s="105"/>
      <c r="BHR20" s="105"/>
      <c r="BHS20" s="105"/>
      <c r="BHT20" s="105"/>
      <c r="BHU20" s="105"/>
      <c r="BHV20" s="105"/>
      <c r="BHW20" s="105"/>
      <c r="BHX20" s="105"/>
      <c r="BHY20" s="105"/>
      <c r="BHZ20" s="105"/>
      <c r="BIA20" s="105"/>
      <c r="BIB20" s="105"/>
      <c r="BIC20" s="105"/>
      <c r="BID20" s="105"/>
      <c r="BIE20" s="105"/>
      <c r="BIF20" s="105"/>
      <c r="BIG20" s="105"/>
      <c r="BIH20" s="105"/>
      <c r="BII20" s="105"/>
      <c r="BIJ20" s="105"/>
      <c r="BIK20" s="105"/>
      <c r="BIL20" s="105"/>
      <c r="BIM20" s="105"/>
      <c r="BIN20" s="105"/>
      <c r="BIO20" s="105"/>
      <c r="BIP20" s="105"/>
      <c r="BIQ20" s="105"/>
      <c r="BIR20" s="105"/>
      <c r="BIS20" s="105"/>
      <c r="BIT20" s="105"/>
      <c r="BIU20" s="105"/>
      <c r="BIV20" s="105"/>
      <c r="BIW20" s="105"/>
      <c r="BIX20" s="105"/>
      <c r="BIY20" s="105"/>
      <c r="BIZ20" s="105"/>
      <c r="BJA20" s="105"/>
      <c r="BJB20" s="105"/>
      <c r="BJC20" s="105"/>
      <c r="BJD20" s="105"/>
      <c r="BJE20" s="105"/>
      <c r="BJF20" s="105"/>
      <c r="BJG20" s="105"/>
      <c r="BJH20" s="105"/>
      <c r="BJI20" s="105"/>
      <c r="BJJ20" s="105"/>
      <c r="BJK20" s="105"/>
      <c r="BJL20" s="105"/>
      <c r="BJM20" s="105"/>
      <c r="BJN20" s="105"/>
      <c r="BJO20" s="105"/>
      <c r="BJP20" s="105"/>
      <c r="BJQ20" s="105"/>
      <c r="BJR20" s="105"/>
      <c r="BJS20" s="105"/>
      <c r="BJT20" s="105"/>
      <c r="BJU20" s="105"/>
      <c r="BJV20" s="105"/>
      <c r="BJW20" s="105"/>
      <c r="BJX20" s="105"/>
      <c r="BJY20" s="105"/>
      <c r="BJZ20" s="105"/>
      <c r="BKA20" s="105"/>
      <c r="BKB20" s="105"/>
      <c r="BKC20" s="105"/>
      <c r="BKD20" s="105"/>
      <c r="BKE20" s="105"/>
      <c r="BKF20" s="105"/>
      <c r="BKG20" s="105"/>
      <c r="BKH20" s="105"/>
      <c r="BKI20" s="105"/>
      <c r="BKJ20" s="105"/>
      <c r="BKK20" s="105"/>
      <c r="BKL20" s="105"/>
      <c r="BKM20" s="105"/>
      <c r="BKN20" s="105"/>
      <c r="BKO20" s="105"/>
      <c r="BKP20" s="105"/>
      <c r="BKQ20" s="105"/>
      <c r="BKR20" s="105"/>
      <c r="BKS20" s="105"/>
      <c r="BKT20" s="105"/>
      <c r="BKU20" s="105"/>
      <c r="BKV20" s="105"/>
      <c r="BKW20" s="105"/>
      <c r="BKX20" s="105"/>
      <c r="BKY20" s="105"/>
      <c r="BKZ20" s="105"/>
      <c r="BLA20" s="105"/>
      <c r="BLB20" s="105"/>
      <c r="BLC20" s="105"/>
      <c r="BLD20" s="105"/>
      <c r="BLE20" s="105"/>
      <c r="BLF20" s="105"/>
      <c r="BLG20" s="105"/>
      <c r="BLH20" s="105"/>
      <c r="BLI20" s="105"/>
      <c r="BLJ20" s="105"/>
      <c r="BLK20" s="105"/>
      <c r="BLL20" s="105"/>
      <c r="BLM20" s="105"/>
      <c r="BLN20" s="105"/>
      <c r="BLO20" s="105"/>
      <c r="BLP20" s="105"/>
      <c r="BLQ20" s="105"/>
      <c r="BLR20" s="105"/>
      <c r="BLS20" s="105"/>
      <c r="BLT20" s="105"/>
      <c r="BLU20" s="105"/>
      <c r="BLV20" s="105"/>
      <c r="BLW20" s="105"/>
      <c r="BLX20" s="105"/>
      <c r="BLY20" s="105"/>
      <c r="BLZ20" s="105"/>
      <c r="BMA20" s="105"/>
      <c r="BMB20" s="105"/>
      <c r="BMC20" s="105"/>
      <c r="BMD20" s="105"/>
      <c r="BME20" s="105"/>
      <c r="BMF20" s="105"/>
      <c r="BMG20" s="105"/>
      <c r="BMH20" s="105"/>
      <c r="BMI20" s="105"/>
      <c r="BMJ20" s="105"/>
      <c r="BMK20" s="105"/>
      <c r="BML20" s="105"/>
      <c r="BMM20" s="105"/>
      <c r="BMN20" s="105"/>
      <c r="BMO20" s="105"/>
      <c r="BMP20" s="105"/>
      <c r="BMQ20" s="105"/>
      <c r="BMR20" s="105"/>
      <c r="BMS20" s="105"/>
      <c r="BMT20" s="105"/>
      <c r="BMU20" s="105"/>
      <c r="BMV20" s="105"/>
      <c r="BMW20" s="105"/>
      <c r="BMX20" s="105"/>
      <c r="BMY20" s="105"/>
      <c r="BMZ20" s="105"/>
      <c r="BNA20" s="105"/>
      <c r="BNB20" s="105"/>
      <c r="BNC20" s="105"/>
      <c r="BND20" s="105"/>
      <c r="BNE20" s="105"/>
      <c r="BNF20" s="105"/>
      <c r="BNG20" s="105"/>
      <c r="BNH20" s="105"/>
      <c r="BNI20" s="105"/>
      <c r="BNJ20" s="105"/>
      <c r="BNK20" s="105"/>
      <c r="BNL20" s="105"/>
      <c r="BNM20" s="105"/>
      <c r="BNN20" s="105"/>
      <c r="BNO20" s="105"/>
      <c r="BNP20" s="105"/>
      <c r="BNQ20" s="105"/>
      <c r="BNR20" s="105"/>
      <c r="BNS20" s="105"/>
      <c r="BNT20" s="105"/>
      <c r="BNU20" s="105"/>
      <c r="BNV20" s="105"/>
      <c r="BNW20" s="105"/>
      <c r="BNX20" s="105"/>
      <c r="BNY20" s="105"/>
      <c r="BNZ20" s="105"/>
      <c r="BOA20" s="105"/>
      <c r="BOB20" s="105"/>
      <c r="BOC20" s="105"/>
      <c r="BOD20" s="105"/>
      <c r="BOE20" s="105"/>
      <c r="BOF20" s="105"/>
      <c r="BOG20" s="105"/>
      <c r="BOH20" s="105"/>
      <c r="BOI20" s="105"/>
      <c r="BOJ20" s="105"/>
      <c r="BOK20" s="105"/>
      <c r="BOL20" s="105"/>
      <c r="BOM20" s="105"/>
      <c r="BON20" s="105"/>
      <c r="BOO20" s="105"/>
      <c r="BOP20" s="105"/>
      <c r="BOQ20" s="105"/>
      <c r="BOR20" s="105"/>
      <c r="BOS20" s="105"/>
      <c r="BOT20" s="105"/>
      <c r="BOU20" s="105"/>
      <c r="BOV20" s="105"/>
      <c r="BOW20" s="105"/>
      <c r="BOX20" s="105"/>
      <c r="BOY20" s="105"/>
      <c r="BOZ20" s="105"/>
      <c r="BPA20" s="105"/>
      <c r="BPB20" s="105"/>
      <c r="BPC20" s="105"/>
      <c r="BPD20" s="105"/>
      <c r="BPE20" s="105"/>
      <c r="BPF20" s="105"/>
      <c r="BPG20" s="105"/>
      <c r="BPH20" s="105"/>
      <c r="BPI20" s="105"/>
      <c r="BPJ20" s="105"/>
      <c r="BPK20" s="105"/>
      <c r="BPL20" s="105"/>
      <c r="BPM20" s="105"/>
      <c r="BPN20" s="105"/>
      <c r="BPO20" s="105"/>
      <c r="BPP20" s="105"/>
      <c r="BPQ20" s="105"/>
      <c r="BPR20" s="105"/>
      <c r="BPS20" s="105"/>
      <c r="BPT20" s="105"/>
      <c r="BPU20" s="105"/>
      <c r="BPV20" s="105"/>
      <c r="BPW20" s="105"/>
      <c r="BPX20" s="105"/>
      <c r="BPY20" s="105"/>
      <c r="BPZ20" s="105"/>
      <c r="BQA20" s="105"/>
      <c r="BQB20" s="105"/>
      <c r="BQC20" s="105"/>
      <c r="BQD20" s="105"/>
      <c r="BQE20" s="105"/>
      <c r="BQF20" s="105"/>
      <c r="BQG20" s="105"/>
      <c r="BQH20" s="105"/>
      <c r="BQI20" s="105"/>
      <c r="BQJ20" s="105"/>
      <c r="BQK20" s="105"/>
      <c r="BQL20" s="105"/>
      <c r="BQM20" s="105"/>
      <c r="BQN20" s="105"/>
      <c r="BQO20" s="105"/>
      <c r="BQP20" s="105"/>
      <c r="BQQ20" s="105"/>
      <c r="BQR20" s="105"/>
      <c r="BQS20" s="105"/>
      <c r="BQT20" s="105"/>
      <c r="BQU20" s="105"/>
      <c r="BQV20" s="105"/>
      <c r="BQW20" s="105"/>
      <c r="BQX20" s="105"/>
      <c r="BQY20" s="105"/>
      <c r="BQZ20" s="105"/>
      <c r="BRA20" s="105"/>
      <c r="BRB20" s="105"/>
      <c r="BRC20" s="105"/>
      <c r="BRD20" s="105"/>
      <c r="BRE20" s="105"/>
      <c r="BRF20" s="105"/>
      <c r="BRG20" s="105"/>
      <c r="BRH20" s="105"/>
      <c r="BRI20" s="105"/>
      <c r="BRJ20" s="105"/>
      <c r="BRK20" s="105"/>
      <c r="BRL20" s="105"/>
      <c r="BRM20" s="105"/>
      <c r="BRN20" s="105"/>
      <c r="BRO20" s="105"/>
      <c r="BRP20" s="105"/>
      <c r="BRQ20" s="105"/>
      <c r="BRR20" s="105"/>
      <c r="BRS20" s="105"/>
      <c r="BRT20" s="105"/>
      <c r="BRU20" s="105"/>
      <c r="BRV20" s="105"/>
      <c r="BRW20" s="105"/>
      <c r="BRX20" s="105"/>
      <c r="BRY20" s="105"/>
      <c r="BRZ20" s="105"/>
      <c r="BSA20" s="105"/>
      <c r="BSB20" s="105"/>
      <c r="BSC20" s="105"/>
      <c r="BSD20" s="105"/>
      <c r="BSE20" s="105"/>
      <c r="BSF20" s="105"/>
      <c r="BSG20" s="105"/>
      <c r="BSH20" s="105"/>
      <c r="BSI20" s="105"/>
      <c r="BSJ20" s="105"/>
      <c r="BSK20" s="105"/>
      <c r="BSL20" s="105"/>
      <c r="BSM20" s="105"/>
      <c r="BSN20" s="105"/>
      <c r="BSO20" s="105"/>
      <c r="BSP20" s="105"/>
      <c r="BSQ20" s="105"/>
      <c r="BSR20" s="105"/>
      <c r="BSS20" s="105"/>
      <c r="BST20" s="105"/>
      <c r="BSU20" s="105"/>
      <c r="BSV20" s="105"/>
      <c r="BSW20" s="105"/>
      <c r="BSX20" s="105"/>
      <c r="BSY20" s="105"/>
      <c r="BSZ20" s="105"/>
      <c r="BTA20" s="105"/>
      <c r="BTB20" s="105"/>
      <c r="BTC20" s="105"/>
      <c r="BTD20" s="105"/>
      <c r="BTE20" s="105"/>
      <c r="BTF20" s="105"/>
      <c r="BTG20" s="105"/>
      <c r="BTH20" s="105"/>
      <c r="BTI20" s="105"/>
      <c r="BTJ20" s="105"/>
      <c r="BTK20" s="105"/>
      <c r="BTL20" s="105"/>
      <c r="BTM20" s="105"/>
      <c r="BTN20" s="105"/>
      <c r="BTO20" s="105"/>
      <c r="BTP20" s="105"/>
      <c r="BTQ20" s="105"/>
      <c r="BTR20" s="105"/>
      <c r="BTS20" s="105"/>
      <c r="BTT20" s="105"/>
      <c r="BTU20" s="105"/>
      <c r="BTV20" s="105"/>
      <c r="BTW20" s="105"/>
      <c r="BTX20" s="105"/>
      <c r="BTY20" s="105"/>
      <c r="BTZ20" s="105"/>
      <c r="BUA20" s="105"/>
      <c r="BUB20" s="105"/>
      <c r="BUC20" s="105"/>
      <c r="BUD20" s="105"/>
      <c r="BUE20" s="105"/>
      <c r="BUF20" s="105"/>
      <c r="BUG20" s="105"/>
      <c r="BUH20" s="105"/>
      <c r="BUI20" s="105"/>
      <c r="BUJ20" s="105"/>
      <c r="BUK20" s="105"/>
      <c r="BUL20" s="105"/>
      <c r="BUM20" s="105"/>
      <c r="BUN20" s="105"/>
      <c r="BUO20" s="105"/>
      <c r="BUP20" s="105"/>
      <c r="BUQ20" s="105"/>
      <c r="BUR20" s="105"/>
      <c r="BUS20" s="105"/>
      <c r="BUT20" s="105"/>
      <c r="BUU20" s="105"/>
      <c r="BUV20" s="105"/>
      <c r="BUW20" s="105"/>
      <c r="BUX20" s="105"/>
      <c r="BUY20" s="105"/>
      <c r="BUZ20" s="105"/>
      <c r="BVA20" s="105"/>
      <c r="BVB20" s="105"/>
      <c r="BVC20" s="105"/>
      <c r="BVD20" s="105"/>
      <c r="BVE20" s="105"/>
      <c r="BVF20" s="105"/>
      <c r="BVG20" s="105"/>
      <c r="BVH20" s="105"/>
      <c r="BVI20" s="105"/>
      <c r="BVJ20" s="105"/>
      <c r="BVK20" s="105"/>
      <c r="BVL20" s="105"/>
      <c r="BVM20" s="105"/>
      <c r="BVN20" s="105"/>
      <c r="BVO20" s="105"/>
      <c r="BVP20" s="105"/>
      <c r="BVQ20" s="105"/>
      <c r="BVR20" s="105"/>
      <c r="BVS20" s="105"/>
      <c r="BVT20" s="105"/>
      <c r="BVU20" s="105"/>
      <c r="BVV20" s="105"/>
      <c r="BVW20" s="105"/>
      <c r="BVX20" s="105"/>
      <c r="BVY20" s="105"/>
      <c r="BVZ20" s="105"/>
      <c r="BWA20" s="105"/>
      <c r="BWB20" s="105"/>
      <c r="BWC20" s="105"/>
      <c r="BWD20" s="105"/>
      <c r="BWE20" s="105"/>
      <c r="BWF20" s="105"/>
      <c r="BWG20" s="105"/>
      <c r="BWH20" s="105"/>
      <c r="BWI20" s="105"/>
      <c r="BWJ20" s="105"/>
      <c r="BWK20" s="105"/>
      <c r="BWL20" s="105"/>
      <c r="BWM20" s="105"/>
      <c r="BWN20" s="105"/>
      <c r="BWO20" s="105"/>
      <c r="BWP20" s="105"/>
      <c r="BWQ20" s="105"/>
      <c r="BWR20" s="105"/>
      <c r="BWS20" s="105"/>
      <c r="BWT20" s="105"/>
      <c r="BWU20" s="105"/>
      <c r="BWV20" s="105"/>
      <c r="BWW20" s="105"/>
      <c r="BWX20" s="105"/>
    </row>
    <row r="21" spans="1:1974" s="113" customFormat="1" ht="24.75" customHeight="1" thickBot="1">
      <c r="A21" s="89"/>
      <c r="B21" s="214" t="s">
        <v>41</v>
      </c>
      <c r="C21" s="95"/>
      <c r="D21" s="137">
        <v>-497</v>
      </c>
      <c r="E21" s="215">
        <v>-1</v>
      </c>
      <c r="F21" s="137">
        <v>-498</v>
      </c>
      <c r="G21" s="95"/>
      <c r="H21" s="137">
        <v>43</v>
      </c>
      <c r="I21" s="215">
        <v>-76</v>
      </c>
      <c r="J21" s="137">
        <v>-33</v>
      </c>
      <c r="K21" s="95"/>
      <c r="L21" s="107"/>
      <c r="M21" s="107"/>
      <c r="N21" s="107"/>
      <c r="O21" s="95"/>
      <c r="P21" s="107"/>
      <c r="Q21" s="107"/>
      <c r="R21" s="107"/>
      <c r="S21" s="95"/>
      <c r="T21" s="107"/>
      <c r="U21" s="107"/>
      <c r="V21" s="107"/>
      <c r="W21" s="89"/>
      <c r="X21" s="95"/>
      <c r="Y21" s="95"/>
      <c r="Z21" s="95"/>
      <c r="AA21" s="95"/>
      <c r="AB21" s="95"/>
      <c r="AC21" s="95"/>
      <c r="AD21" s="95"/>
      <c r="AE21" s="95"/>
      <c r="AF21" s="152"/>
      <c r="AG21" s="152"/>
      <c r="AH21" s="152"/>
      <c r="AI21" s="95"/>
      <c r="AJ21" s="152"/>
      <c r="AK21" s="152"/>
      <c r="AL21" s="152"/>
      <c r="AM21" s="95"/>
      <c r="AN21" s="152"/>
      <c r="AO21" s="152"/>
      <c r="AP21" s="152"/>
      <c r="AQ21" s="88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  <c r="IW21" s="152"/>
      <c r="IX21" s="152"/>
      <c r="IY21" s="152"/>
      <c r="IZ21" s="152"/>
      <c r="JA21" s="152"/>
      <c r="JB21" s="152"/>
      <c r="JC21" s="152"/>
      <c r="JD21" s="152"/>
      <c r="JE21" s="152"/>
      <c r="JF21" s="152"/>
      <c r="JG21" s="152"/>
      <c r="JH21" s="152"/>
      <c r="JI21" s="152"/>
      <c r="JJ21" s="152"/>
      <c r="JK21" s="152"/>
      <c r="JL21" s="152"/>
      <c r="JM21" s="152"/>
      <c r="JN21" s="152"/>
      <c r="JO21" s="152"/>
      <c r="JP21" s="152"/>
      <c r="JQ21" s="152"/>
      <c r="JR21" s="152"/>
      <c r="JS21" s="152"/>
      <c r="JT21" s="152"/>
      <c r="JU21" s="152"/>
      <c r="JV21" s="152"/>
      <c r="JW21" s="152"/>
      <c r="JX21" s="152"/>
      <c r="JY21" s="152"/>
      <c r="JZ21" s="152"/>
      <c r="KA21" s="152"/>
      <c r="KB21" s="152"/>
      <c r="KC21" s="152"/>
      <c r="KD21" s="152"/>
      <c r="KE21" s="152"/>
      <c r="KF21" s="152"/>
      <c r="KG21" s="152"/>
      <c r="KH21" s="152"/>
      <c r="KI21" s="152"/>
      <c r="KJ21" s="152"/>
      <c r="KK21" s="152"/>
      <c r="KL21" s="152"/>
      <c r="KM21" s="152"/>
      <c r="KN21" s="152"/>
      <c r="KO21" s="152"/>
      <c r="KP21" s="152"/>
      <c r="KQ21" s="152"/>
      <c r="KR21" s="152"/>
      <c r="KS21" s="152"/>
      <c r="KT21" s="152"/>
      <c r="KU21" s="152"/>
      <c r="KV21" s="152"/>
      <c r="KW21" s="152"/>
      <c r="KX21" s="152"/>
      <c r="KY21" s="152"/>
      <c r="KZ21" s="152"/>
      <c r="LA21" s="152"/>
      <c r="LB21" s="152"/>
      <c r="LC21" s="152"/>
      <c r="LD21" s="152"/>
      <c r="LE21" s="152"/>
      <c r="LF21" s="152"/>
      <c r="LG21" s="152"/>
      <c r="LH21" s="152"/>
      <c r="LI21" s="152"/>
      <c r="LJ21" s="152"/>
      <c r="LK21" s="152"/>
      <c r="LL21" s="152"/>
      <c r="LM21" s="152"/>
      <c r="LN21" s="152"/>
      <c r="LO21" s="152"/>
      <c r="LP21" s="152"/>
      <c r="LQ21" s="152"/>
      <c r="LR21" s="152"/>
      <c r="LS21" s="152"/>
      <c r="LT21" s="152"/>
      <c r="LU21" s="152"/>
      <c r="LV21" s="152"/>
      <c r="LW21" s="152"/>
      <c r="LX21" s="152"/>
      <c r="LY21" s="152"/>
      <c r="LZ21" s="152"/>
      <c r="MA21" s="152"/>
      <c r="MB21" s="152"/>
      <c r="MC21" s="152"/>
      <c r="MD21" s="152"/>
      <c r="ME21" s="152"/>
      <c r="MF21" s="152"/>
      <c r="MG21" s="152"/>
      <c r="MH21" s="152"/>
      <c r="MI21" s="152"/>
      <c r="MJ21" s="152"/>
      <c r="MK21" s="152"/>
      <c r="ML21" s="152"/>
      <c r="MM21" s="152"/>
      <c r="MN21" s="152"/>
      <c r="MO21" s="152"/>
      <c r="MP21" s="152"/>
      <c r="MQ21" s="152"/>
      <c r="MR21" s="152"/>
      <c r="MS21" s="152"/>
      <c r="MT21" s="152"/>
      <c r="MU21" s="152"/>
      <c r="MV21" s="152"/>
      <c r="MW21" s="152"/>
      <c r="MX21" s="152"/>
      <c r="MY21" s="152"/>
      <c r="MZ21" s="152"/>
      <c r="NA21" s="152"/>
      <c r="NB21" s="152"/>
      <c r="NC21" s="152"/>
      <c r="ND21" s="152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2"/>
      <c r="NS21" s="152"/>
      <c r="NT21" s="152"/>
      <c r="NU21" s="152"/>
      <c r="NV21" s="152"/>
      <c r="NW21" s="152"/>
      <c r="NX21" s="152"/>
      <c r="NY21" s="152"/>
      <c r="NZ21" s="152"/>
      <c r="OA21" s="152"/>
      <c r="OB21" s="152"/>
      <c r="OC21" s="152"/>
      <c r="OD21" s="152"/>
      <c r="OE21" s="152"/>
      <c r="OF21" s="152"/>
      <c r="OG21" s="152"/>
      <c r="OH21" s="152"/>
      <c r="OI21" s="152"/>
      <c r="OJ21" s="152"/>
      <c r="OK21" s="152"/>
      <c r="OL21" s="152"/>
      <c r="OM21" s="152"/>
      <c r="ON21" s="152"/>
      <c r="OO21" s="152"/>
      <c r="OP21" s="152"/>
      <c r="OQ21" s="152"/>
      <c r="OR21" s="152"/>
      <c r="OS21" s="152"/>
      <c r="OT21" s="152"/>
      <c r="OU21" s="152"/>
      <c r="OV21" s="152"/>
      <c r="OW21" s="152"/>
      <c r="OX21" s="152"/>
      <c r="OY21" s="152"/>
      <c r="OZ21" s="152"/>
      <c r="PA21" s="152"/>
      <c r="PB21" s="152"/>
      <c r="PC21" s="152"/>
      <c r="PD21" s="152"/>
      <c r="PE21" s="152"/>
      <c r="PF21" s="152"/>
      <c r="PG21" s="152"/>
      <c r="PH21" s="152"/>
      <c r="PI21" s="152"/>
      <c r="PJ21" s="152"/>
      <c r="PK21" s="152"/>
      <c r="PL21" s="152"/>
      <c r="PM21" s="152"/>
      <c r="PN21" s="152"/>
      <c r="PO21" s="152"/>
      <c r="PP21" s="152"/>
      <c r="PQ21" s="152"/>
      <c r="PR21" s="152"/>
      <c r="PS21" s="152"/>
      <c r="PT21" s="152"/>
      <c r="PU21" s="152"/>
      <c r="PV21" s="152"/>
      <c r="PW21" s="152"/>
      <c r="PX21" s="152"/>
      <c r="PY21" s="152"/>
      <c r="PZ21" s="152"/>
      <c r="QA21" s="152"/>
      <c r="QB21" s="152"/>
      <c r="QC21" s="152"/>
      <c r="QD21" s="152"/>
      <c r="QE21" s="152"/>
      <c r="QF21" s="152"/>
      <c r="QG21" s="152"/>
      <c r="QH21" s="152"/>
      <c r="QI21" s="152"/>
      <c r="QJ21" s="152"/>
      <c r="QK21" s="152"/>
      <c r="QL21" s="152"/>
      <c r="QM21" s="152"/>
      <c r="QN21" s="152"/>
      <c r="QO21" s="152"/>
      <c r="QP21" s="152"/>
      <c r="QQ21" s="152"/>
      <c r="QR21" s="152"/>
      <c r="QS21" s="152"/>
      <c r="QT21" s="152"/>
      <c r="QU21" s="152"/>
      <c r="QV21" s="152"/>
      <c r="QW21" s="152"/>
      <c r="QX21" s="152"/>
      <c r="QY21" s="152"/>
      <c r="QZ21" s="152"/>
      <c r="RA21" s="152"/>
      <c r="RB21" s="152"/>
      <c r="RC21" s="152"/>
      <c r="RD21" s="152"/>
      <c r="RE21" s="152"/>
      <c r="RF21" s="152"/>
      <c r="RG21" s="152"/>
      <c r="RH21" s="152"/>
      <c r="RI21" s="152"/>
      <c r="RJ21" s="152"/>
      <c r="RK21" s="152"/>
      <c r="RL21" s="152"/>
      <c r="RM21" s="152"/>
      <c r="RN21" s="152"/>
      <c r="RO21" s="152"/>
      <c r="RP21" s="152"/>
      <c r="RQ21" s="152"/>
      <c r="RR21" s="152"/>
      <c r="RS21" s="152"/>
      <c r="RT21" s="152"/>
      <c r="RU21" s="152"/>
      <c r="RV21" s="152"/>
      <c r="RW21" s="152"/>
      <c r="RX21" s="152"/>
      <c r="RY21" s="152"/>
      <c r="RZ21" s="152"/>
      <c r="SA21" s="152"/>
      <c r="SB21" s="152"/>
      <c r="SC21" s="152"/>
      <c r="SD21" s="152"/>
      <c r="SE21" s="152"/>
      <c r="SF21" s="152"/>
      <c r="SG21" s="152"/>
      <c r="SH21" s="152"/>
      <c r="SI21" s="152"/>
      <c r="SJ21" s="152"/>
      <c r="SK21" s="152"/>
      <c r="SL21" s="152"/>
      <c r="SM21" s="152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2"/>
      <c r="TB21" s="152"/>
      <c r="TC21" s="152"/>
      <c r="TD21" s="152"/>
      <c r="TE21" s="152"/>
      <c r="TF21" s="152"/>
      <c r="TG21" s="152"/>
      <c r="TH21" s="152"/>
      <c r="TI21" s="152"/>
      <c r="TJ21" s="152"/>
      <c r="TK21" s="152"/>
      <c r="TL21" s="152"/>
      <c r="TM21" s="152"/>
      <c r="TN21" s="152"/>
      <c r="TO21" s="152"/>
      <c r="TP21" s="152"/>
      <c r="TQ21" s="152"/>
      <c r="TR21" s="152"/>
      <c r="TS21" s="152"/>
      <c r="TT21" s="152"/>
      <c r="TU21" s="152"/>
      <c r="TV21" s="152"/>
      <c r="TW21" s="152"/>
      <c r="TX21" s="152"/>
      <c r="TY21" s="152"/>
      <c r="TZ21" s="152"/>
      <c r="UA21" s="152"/>
      <c r="UB21" s="152"/>
      <c r="UC21" s="152"/>
      <c r="UD21" s="152"/>
      <c r="UE21" s="152"/>
      <c r="UF21" s="152"/>
      <c r="UG21" s="152"/>
      <c r="UH21" s="152"/>
      <c r="UI21" s="152"/>
      <c r="UJ21" s="152"/>
      <c r="UK21" s="152"/>
      <c r="UL21" s="152"/>
      <c r="UM21" s="152"/>
      <c r="UN21" s="152"/>
      <c r="UO21" s="152"/>
      <c r="UP21" s="152"/>
      <c r="UQ21" s="152"/>
      <c r="UR21" s="152"/>
      <c r="US21" s="152"/>
      <c r="UT21" s="152"/>
      <c r="UU21" s="152"/>
      <c r="UV21" s="152"/>
      <c r="UW21" s="152"/>
      <c r="UX21" s="152"/>
      <c r="UY21" s="152"/>
      <c r="UZ21" s="152"/>
      <c r="VA21" s="152"/>
      <c r="VB21" s="152"/>
      <c r="VC21" s="152"/>
      <c r="VD21" s="152"/>
      <c r="VE21" s="152"/>
      <c r="VF21" s="152"/>
      <c r="VG21" s="152"/>
      <c r="VH21" s="152"/>
      <c r="VI21" s="152"/>
      <c r="VJ21" s="152"/>
      <c r="VK21" s="152"/>
      <c r="VL21" s="152"/>
      <c r="VM21" s="152"/>
      <c r="VN21" s="152"/>
      <c r="VO21" s="152"/>
      <c r="VP21" s="152"/>
      <c r="VQ21" s="152"/>
      <c r="VR21" s="152"/>
      <c r="VS21" s="152"/>
      <c r="VT21" s="152"/>
      <c r="VU21" s="152"/>
      <c r="VV21" s="152"/>
      <c r="VW21" s="152"/>
      <c r="VX21" s="152"/>
      <c r="VY21" s="152"/>
      <c r="VZ21" s="152"/>
      <c r="WA21" s="152"/>
      <c r="WB21" s="152"/>
      <c r="WC21" s="152"/>
      <c r="WD21" s="152"/>
      <c r="WE21" s="152"/>
      <c r="WF21" s="152"/>
      <c r="WG21" s="152"/>
      <c r="WH21" s="152"/>
      <c r="WI21" s="152"/>
      <c r="WJ21" s="152"/>
      <c r="WK21" s="152"/>
      <c r="WL21" s="152"/>
      <c r="WM21" s="152"/>
      <c r="WN21" s="152"/>
      <c r="WO21" s="152"/>
      <c r="WP21" s="152"/>
      <c r="WQ21" s="152"/>
      <c r="WR21" s="152"/>
      <c r="WS21" s="152"/>
      <c r="WT21" s="152"/>
      <c r="WU21" s="152"/>
      <c r="WV21" s="152"/>
      <c r="WW21" s="152"/>
      <c r="WX21" s="152"/>
      <c r="WY21" s="152"/>
      <c r="WZ21" s="152"/>
      <c r="XA21" s="152"/>
      <c r="XB21" s="152"/>
      <c r="XC21" s="152"/>
      <c r="XD21" s="152"/>
      <c r="XE21" s="152"/>
      <c r="XF21" s="152"/>
      <c r="XG21" s="152"/>
      <c r="XH21" s="152"/>
      <c r="XI21" s="152"/>
      <c r="XJ21" s="152"/>
      <c r="XK21" s="152"/>
      <c r="XL21" s="152"/>
      <c r="XM21" s="152"/>
      <c r="XN21" s="152"/>
      <c r="XO21" s="152"/>
      <c r="XP21" s="152"/>
      <c r="XQ21" s="152"/>
      <c r="XR21" s="152"/>
      <c r="XS21" s="152"/>
      <c r="XT21" s="152"/>
      <c r="XU21" s="152"/>
      <c r="XV21" s="152"/>
      <c r="XW21" s="152"/>
      <c r="XX21" s="152"/>
      <c r="XY21" s="152"/>
      <c r="XZ21" s="152"/>
      <c r="YA21" s="152"/>
      <c r="YB21" s="152"/>
      <c r="YC21" s="152"/>
      <c r="YD21" s="152"/>
      <c r="YE21" s="152"/>
      <c r="YF21" s="152"/>
      <c r="YG21" s="152"/>
      <c r="YH21" s="152"/>
      <c r="YI21" s="152"/>
      <c r="YJ21" s="152"/>
      <c r="YK21" s="152"/>
      <c r="YL21" s="152"/>
      <c r="YM21" s="152"/>
      <c r="YN21" s="152"/>
      <c r="YO21" s="152"/>
      <c r="YP21" s="152"/>
      <c r="YQ21" s="152"/>
      <c r="YR21" s="152"/>
      <c r="YS21" s="152"/>
      <c r="YT21" s="152"/>
      <c r="YU21" s="152"/>
      <c r="YV21" s="152"/>
      <c r="YW21" s="152"/>
      <c r="YX21" s="152"/>
      <c r="YY21" s="152"/>
      <c r="YZ21" s="152"/>
      <c r="ZA21" s="152"/>
      <c r="ZB21" s="152"/>
      <c r="ZC21" s="152"/>
      <c r="ZD21" s="152"/>
      <c r="ZE21" s="152"/>
      <c r="ZF21" s="152"/>
      <c r="ZG21" s="152"/>
      <c r="ZH21" s="152"/>
      <c r="ZI21" s="152"/>
      <c r="ZJ21" s="152"/>
      <c r="ZK21" s="152"/>
      <c r="ZL21" s="152"/>
      <c r="ZM21" s="152"/>
      <c r="ZN21" s="152"/>
      <c r="ZO21" s="152"/>
      <c r="ZP21" s="152"/>
      <c r="ZQ21" s="152"/>
      <c r="ZR21" s="152"/>
      <c r="ZS21" s="152"/>
      <c r="ZT21" s="152"/>
      <c r="ZU21" s="152"/>
      <c r="ZV21" s="152"/>
      <c r="ZW21" s="152"/>
      <c r="ZX21" s="152"/>
      <c r="ZY21" s="152"/>
      <c r="ZZ21" s="152"/>
      <c r="AAA21" s="152"/>
      <c r="AAB21" s="152"/>
      <c r="AAC21" s="152"/>
      <c r="AAD21" s="152"/>
      <c r="AAE21" s="152"/>
      <c r="AAF21" s="152"/>
      <c r="AAG21" s="152"/>
      <c r="AAH21" s="152"/>
      <c r="AAI21" s="152"/>
      <c r="AAJ21" s="152"/>
      <c r="AAK21" s="152"/>
      <c r="AAL21" s="152"/>
      <c r="AAM21" s="152"/>
      <c r="AAN21" s="152"/>
      <c r="AAO21" s="152"/>
      <c r="AAP21" s="152"/>
      <c r="AAQ21" s="152"/>
      <c r="AAR21" s="152"/>
      <c r="AAS21" s="152"/>
      <c r="AAT21" s="152"/>
      <c r="AAU21" s="152"/>
      <c r="AAV21" s="152"/>
      <c r="AAW21" s="152"/>
      <c r="AAX21" s="152"/>
      <c r="AAY21" s="152"/>
      <c r="AAZ21" s="152"/>
      <c r="ABA21" s="152"/>
      <c r="ABB21" s="152"/>
      <c r="ABC21" s="152"/>
      <c r="ABD21" s="152"/>
      <c r="ABE21" s="152"/>
      <c r="ABF21" s="152"/>
      <c r="ABG21" s="152"/>
      <c r="ABH21" s="152"/>
      <c r="ABI21" s="152"/>
      <c r="ABJ21" s="152"/>
      <c r="ABK21" s="152"/>
      <c r="ABL21" s="152"/>
      <c r="ABM21" s="152"/>
      <c r="ABN21" s="152"/>
      <c r="ABO21" s="152"/>
      <c r="ABP21" s="152"/>
      <c r="ABQ21" s="152"/>
      <c r="ABR21" s="152"/>
      <c r="ABS21" s="152"/>
      <c r="ABT21" s="152"/>
      <c r="ABU21" s="152"/>
      <c r="ABV21" s="152"/>
      <c r="ABW21" s="152"/>
      <c r="ABX21" s="152"/>
      <c r="ABY21" s="152"/>
      <c r="ABZ21" s="152"/>
      <c r="ACA21" s="152"/>
      <c r="ACB21" s="152"/>
      <c r="ACC21" s="152"/>
      <c r="ACD21" s="152"/>
      <c r="ACE21" s="152"/>
      <c r="ACF21" s="152"/>
      <c r="ACG21" s="152"/>
      <c r="ACH21" s="152"/>
      <c r="ACI21" s="152"/>
      <c r="ACJ21" s="152"/>
      <c r="ACK21" s="152"/>
      <c r="ACL21" s="152"/>
      <c r="ACM21" s="152"/>
      <c r="ACN21" s="152"/>
      <c r="ACO21" s="152"/>
      <c r="ACP21" s="152"/>
      <c r="ACQ21" s="152"/>
      <c r="ACR21" s="152"/>
      <c r="ACS21" s="152"/>
      <c r="ACT21" s="152"/>
      <c r="ACU21" s="152"/>
      <c r="ACV21" s="152"/>
      <c r="ACW21" s="152"/>
      <c r="ACX21" s="152"/>
      <c r="ACY21" s="152"/>
      <c r="ACZ21" s="152"/>
      <c r="ADA21" s="152"/>
      <c r="ADB21" s="152"/>
      <c r="ADC21" s="152"/>
      <c r="ADD21" s="152"/>
      <c r="ADE21" s="152"/>
      <c r="ADF21" s="152"/>
      <c r="ADG21" s="152"/>
      <c r="ADH21" s="152"/>
      <c r="ADI21" s="152"/>
      <c r="ADJ21" s="152"/>
      <c r="ADK21" s="152"/>
      <c r="ADL21" s="152"/>
      <c r="ADM21" s="152"/>
      <c r="ADN21" s="152"/>
      <c r="ADO21" s="152"/>
      <c r="ADP21" s="152"/>
      <c r="ADQ21" s="152"/>
      <c r="ADR21" s="152"/>
      <c r="ADS21" s="152"/>
      <c r="ADT21" s="152"/>
      <c r="ADU21" s="152"/>
      <c r="ADV21" s="152"/>
      <c r="ADW21" s="152"/>
      <c r="ADX21" s="152"/>
      <c r="ADY21" s="152"/>
      <c r="ADZ21" s="152"/>
      <c r="AEA21" s="152"/>
      <c r="AEB21" s="152"/>
      <c r="AEC21" s="152"/>
      <c r="AED21" s="152"/>
      <c r="AEE21" s="152"/>
      <c r="AEF21" s="152"/>
      <c r="AEG21" s="152"/>
      <c r="AEH21" s="152"/>
      <c r="AEI21" s="152"/>
      <c r="AEJ21" s="152"/>
      <c r="AEK21" s="152"/>
      <c r="AEL21" s="152"/>
      <c r="AEM21" s="152"/>
      <c r="AEN21" s="152"/>
      <c r="AEO21" s="152"/>
      <c r="AEP21" s="152"/>
      <c r="AEQ21" s="152"/>
      <c r="AER21" s="152"/>
      <c r="AES21" s="152"/>
      <c r="AET21" s="152"/>
      <c r="AEU21" s="152"/>
      <c r="AEV21" s="152"/>
      <c r="AEW21" s="152"/>
      <c r="AEX21" s="152"/>
      <c r="AEY21" s="152"/>
      <c r="AEZ21" s="152"/>
      <c r="AFA21" s="152"/>
      <c r="AFB21" s="152"/>
      <c r="AFC21" s="152"/>
      <c r="AFD21" s="152"/>
      <c r="AFE21" s="152"/>
      <c r="AFF21" s="152"/>
      <c r="AFG21" s="152"/>
      <c r="AFH21" s="152"/>
      <c r="AFI21" s="152"/>
      <c r="AFJ21" s="152"/>
      <c r="AFK21" s="152"/>
      <c r="AFL21" s="152"/>
      <c r="AFM21" s="152"/>
      <c r="AFN21" s="152"/>
      <c r="AFO21" s="152"/>
      <c r="AFP21" s="152"/>
      <c r="AFQ21" s="152"/>
      <c r="AFR21" s="152"/>
      <c r="AFS21" s="152"/>
      <c r="AFT21" s="152"/>
      <c r="AFU21" s="152"/>
      <c r="AFV21" s="152"/>
      <c r="AFW21" s="152"/>
      <c r="AFX21" s="152"/>
      <c r="AFY21" s="152"/>
      <c r="AFZ21" s="152"/>
      <c r="AGA21" s="152"/>
      <c r="AGB21" s="152"/>
      <c r="AGC21" s="152"/>
      <c r="AGD21" s="152"/>
      <c r="AGE21" s="152"/>
      <c r="AGF21" s="152"/>
      <c r="AGG21" s="152"/>
      <c r="AGH21" s="152"/>
      <c r="AGI21" s="152"/>
      <c r="AGJ21" s="152"/>
      <c r="AGK21" s="152"/>
      <c r="AGL21" s="152"/>
      <c r="AGM21" s="152"/>
      <c r="AGN21" s="152"/>
      <c r="AGO21" s="152"/>
      <c r="AGP21" s="152"/>
      <c r="AGQ21" s="152"/>
      <c r="AGR21" s="152"/>
      <c r="AGS21" s="152"/>
      <c r="AGT21" s="152"/>
      <c r="AGU21" s="152"/>
      <c r="AGV21" s="152"/>
      <c r="AGW21" s="152"/>
      <c r="AGX21" s="152"/>
      <c r="AGY21" s="152"/>
      <c r="AGZ21" s="152"/>
      <c r="AHA21" s="152"/>
      <c r="AHB21" s="152"/>
      <c r="AHC21" s="152"/>
      <c r="AHD21" s="152"/>
      <c r="AHE21" s="152"/>
      <c r="AHF21" s="152"/>
      <c r="AHG21" s="152"/>
      <c r="AHH21" s="152"/>
      <c r="AHI21" s="152"/>
      <c r="AHJ21" s="152"/>
      <c r="AHK21" s="152"/>
      <c r="AHL21" s="152"/>
      <c r="AHM21" s="152"/>
      <c r="AHN21" s="152"/>
      <c r="AHO21" s="152"/>
      <c r="AHP21" s="152"/>
      <c r="AHQ21" s="152"/>
      <c r="AHR21" s="152"/>
      <c r="AHS21" s="152"/>
      <c r="AHT21" s="152"/>
      <c r="AHU21" s="152"/>
      <c r="AHV21" s="152"/>
      <c r="AHW21" s="152"/>
      <c r="AHX21" s="152"/>
      <c r="AHY21" s="152"/>
      <c r="AHZ21" s="152"/>
      <c r="AIA21" s="152"/>
      <c r="AIB21" s="152"/>
      <c r="AIC21" s="152"/>
      <c r="AID21" s="152"/>
      <c r="AIE21" s="152"/>
      <c r="AIF21" s="152"/>
      <c r="AIG21" s="152"/>
      <c r="AIH21" s="152"/>
      <c r="AII21" s="152"/>
      <c r="AIJ21" s="152"/>
      <c r="AIK21" s="152"/>
      <c r="AIL21" s="152"/>
      <c r="AIM21" s="152"/>
      <c r="AIN21" s="152"/>
      <c r="AIO21" s="152"/>
      <c r="AIP21" s="152"/>
      <c r="AIQ21" s="152"/>
      <c r="AIR21" s="152"/>
      <c r="AIS21" s="152"/>
      <c r="AIT21" s="152"/>
      <c r="AIU21" s="152"/>
      <c r="AIV21" s="152"/>
      <c r="AIW21" s="152"/>
      <c r="AIX21" s="152"/>
      <c r="AIY21" s="152"/>
      <c r="AIZ21" s="152"/>
      <c r="AJA21" s="152"/>
      <c r="AJB21" s="152"/>
      <c r="AJC21" s="152"/>
      <c r="AJD21" s="152"/>
      <c r="AJE21" s="152"/>
      <c r="AJF21" s="152"/>
      <c r="AJG21" s="152"/>
      <c r="AJH21" s="152"/>
      <c r="AJI21" s="152"/>
      <c r="AJJ21" s="152"/>
      <c r="AJK21" s="152"/>
      <c r="AJL21" s="152"/>
      <c r="AJM21" s="152"/>
      <c r="AJN21" s="152"/>
      <c r="AJO21" s="152"/>
      <c r="AJP21" s="152"/>
      <c r="AJQ21" s="152"/>
      <c r="AJR21" s="152"/>
      <c r="AJS21" s="152"/>
      <c r="AJT21" s="152"/>
      <c r="AJU21" s="152"/>
      <c r="AJV21" s="152"/>
      <c r="AJW21" s="152"/>
      <c r="AJX21" s="152"/>
      <c r="AJY21" s="152"/>
      <c r="AJZ21" s="152"/>
      <c r="AKA21" s="152"/>
      <c r="AKB21" s="152"/>
      <c r="AKC21" s="152"/>
      <c r="AKD21" s="152"/>
      <c r="AKE21" s="152"/>
      <c r="AKF21" s="152"/>
      <c r="AKG21" s="152"/>
      <c r="AKH21" s="152"/>
      <c r="AKI21" s="152"/>
      <c r="AKJ21" s="152"/>
      <c r="AKK21" s="152"/>
      <c r="AKL21" s="152"/>
      <c r="AKM21" s="152"/>
      <c r="AKN21" s="152"/>
      <c r="AKO21" s="152"/>
      <c r="AKP21" s="152"/>
      <c r="AKQ21" s="152"/>
      <c r="AKR21" s="152"/>
      <c r="AKS21" s="152"/>
      <c r="AKT21" s="152"/>
      <c r="AKU21" s="152"/>
      <c r="AKV21" s="152"/>
      <c r="AKW21" s="152"/>
      <c r="AKX21" s="152"/>
      <c r="AKY21" s="152"/>
      <c r="AKZ21" s="152"/>
      <c r="ALA21" s="152"/>
      <c r="ALB21" s="152"/>
      <c r="ALC21" s="152"/>
      <c r="ALD21" s="152"/>
      <c r="ALE21" s="152"/>
      <c r="ALF21" s="152"/>
      <c r="ALG21" s="152"/>
      <c r="ALH21" s="152"/>
      <c r="ALI21" s="152"/>
      <c r="ALJ21" s="152"/>
      <c r="ALK21" s="152"/>
      <c r="ALL21" s="152"/>
      <c r="ALM21" s="152"/>
      <c r="ALN21" s="152"/>
      <c r="ALO21" s="152"/>
      <c r="ALP21" s="152"/>
      <c r="ALQ21" s="152"/>
      <c r="ALR21" s="152"/>
      <c r="ALS21" s="152"/>
      <c r="ALT21" s="152"/>
      <c r="ALU21" s="152"/>
      <c r="ALV21" s="152"/>
      <c r="ALW21" s="152"/>
      <c r="ALX21" s="152"/>
      <c r="ALY21" s="152"/>
      <c r="ALZ21" s="152"/>
      <c r="AMA21" s="152"/>
      <c r="AMB21" s="152"/>
      <c r="AMC21" s="152"/>
      <c r="AMD21" s="152"/>
      <c r="AME21" s="152"/>
      <c r="AMF21" s="152"/>
      <c r="AMG21" s="152"/>
      <c r="AMH21" s="152"/>
      <c r="AMI21" s="152"/>
      <c r="AMJ21" s="152"/>
      <c r="AMK21" s="152"/>
      <c r="AML21" s="152"/>
      <c r="AMM21" s="152"/>
      <c r="AMN21" s="152"/>
      <c r="AMO21" s="152"/>
      <c r="AMP21" s="152"/>
      <c r="AMQ21" s="152"/>
      <c r="AMR21" s="152"/>
      <c r="AMS21" s="152"/>
      <c r="AMT21" s="152"/>
      <c r="AMU21" s="152"/>
      <c r="AMV21" s="152"/>
      <c r="AMW21" s="152"/>
      <c r="AMX21" s="152"/>
      <c r="AMY21" s="152"/>
      <c r="AMZ21" s="152"/>
      <c r="ANA21" s="152"/>
      <c r="ANB21" s="152"/>
      <c r="ANC21" s="152"/>
      <c r="AND21" s="152"/>
      <c r="ANE21" s="152"/>
      <c r="ANF21" s="152"/>
      <c r="ANG21" s="152"/>
      <c r="ANH21" s="152"/>
      <c r="ANI21" s="152"/>
      <c r="ANJ21" s="152"/>
      <c r="ANK21" s="152"/>
      <c r="ANL21" s="152"/>
      <c r="ANM21" s="152"/>
      <c r="ANN21" s="152"/>
      <c r="ANO21" s="152"/>
      <c r="ANP21" s="152"/>
      <c r="ANQ21" s="152"/>
      <c r="ANR21" s="152"/>
      <c r="ANS21" s="152"/>
      <c r="ANT21" s="152"/>
      <c r="ANU21" s="152"/>
      <c r="ANV21" s="152"/>
      <c r="ANW21" s="152"/>
      <c r="ANX21" s="152"/>
      <c r="ANY21" s="152"/>
      <c r="ANZ21" s="152"/>
      <c r="AOA21" s="152"/>
      <c r="AOB21" s="152"/>
      <c r="AOC21" s="152"/>
      <c r="AOD21" s="152"/>
      <c r="AOE21" s="152"/>
      <c r="AOF21" s="152"/>
      <c r="AOG21" s="152"/>
      <c r="AOH21" s="152"/>
      <c r="AOI21" s="152"/>
      <c r="AOJ21" s="152"/>
      <c r="AOK21" s="152"/>
      <c r="AOL21" s="152"/>
      <c r="AOM21" s="152"/>
      <c r="AON21" s="152"/>
      <c r="AOO21" s="152"/>
      <c r="AOP21" s="152"/>
      <c r="AOQ21" s="152"/>
      <c r="AOR21" s="152"/>
      <c r="AOS21" s="152"/>
      <c r="AOT21" s="152"/>
      <c r="AOU21" s="152"/>
      <c r="AOV21" s="152"/>
      <c r="AOW21" s="152"/>
      <c r="AOX21" s="152"/>
      <c r="AOY21" s="152"/>
      <c r="AOZ21" s="152"/>
      <c r="APA21" s="152"/>
      <c r="APB21" s="152"/>
      <c r="APC21" s="152"/>
      <c r="APD21" s="152"/>
      <c r="APE21" s="152"/>
      <c r="APF21" s="152"/>
      <c r="APG21" s="152"/>
      <c r="APH21" s="152"/>
      <c r="API21" s="152"/>
      <c r="APJ21" s="152"/>
      <c r="APK21" s="152"/>
      <c r="APL21" s="152"/>
      <c r="APM21" s="152"/>
      <c r="APN21" s="152"/>
      <c r="APO21" s="152"/>
      <c r="APP21" s="152"/>
      <c r="APQ21" s="152"/>
      <c r="APR21" s="152"/>
      <c r="APS21" s="152"/>
      <c r="APT21" s="152"/>
      <c r="APU21" s="152"/>
      <c r="APV21" s="152"/>
      <c r="APW21" s="152"/>
      <c r="APX21" s="152"/>
      <c r="APY21" s="152"/>
      <c r="APZ21" s="152"/>
      <c r="AQA21" s="152"/>
      <c r="AQB21" s="152"/>
      <c r="AQC21" s="152"/>
      <c r="AQD21" s="152"/>
      <c r="AQE21" s="152"/>
      <c r="AQF21" s="152"/>
      <c r="AQG21" s="152"/>
      <c r="AQH21" s="152"/>
      <c r="AQI21" s="152"/>
      <c r="AQJ21" s="152"/>
      <c r="AQK21" s="152"/>
      <c r="AQL21" s="152"/>
      <c r="AQM21" s="152"/>
      <c r="AQN21" s="152"/>
      <c r="AQO21" s="152"/>
      <c r="AQP21" s="152"/>
      <c r="AQQ21" s="152"/>
      <c r="AQR21" s="152"/>
      <c r="AQS21" s="152"/>
      <c r="AQT21" s="152"/>
      <c r="AQU21" s="152"/>
      <c r="AQV21" s="152"/>
      <c r="AQW21" s="152"/>
      <c r="AQX21" s="152"/>
      <c r="AQY21" s="152"/>
      <c r="AQZ21" s="152"/>
      <c r="ARA21" s="152"/>
      <c r="ARB21" s="152"/>
      <c r="ARC21" s="152"/>
      <c r="ARD21" s="152"/>
      <c r="ARE21" s="152"/>
      <c r="ARF21" s="152"/>
      <c r="ARG21" s="152"/>
      <c r="ARH21" s="152"/>
      <c r="ARI21" s="152"/>
      <c r="ARJ21" s="152"/>
      <c r="ARK21" s="152"/>
      <c r="ARL21" s="152"/>
      <c r="ARM21" s="152"/>
      <c r="ARN21" s="152"/>
      <c r="ARO21" s="152"/>
      <c r="ARP21" s="152"/>
      <c r="ARQ21" s="152"/>
      <c r="ARR21" s="152"/>
      <c r="ARS21" s="152"/>
      <c r="ART21" s="152"/>
      <c r="ARU21" s="152"/>
      <c r="ARV21" s="152"/>
      <c r="ARW21" s="152"/>
      <c r="ARX21" s="152"/>
      <c r="ARY21" s="152"/>
      <c r="ARZ21" s="152"/>
      <c r="ASA21" s="152"/>
      <c r="ASB21" s="152"/>
      <c r="ASC21" s="152"/>
      <c r="ASD21" s="152"/>
      <c r="ASE21" s="152"/>
      <c r="ASF21" s="152"/>
      <c r="ASG21" s="152"/>
      <c r="ASH21" s="152"/>
      <c r="ASI21" s="152"/>
      <c r="ASJ21" s="152"/>
      <c r="ASK21" s="152"/>
      <c r="ASL21" s="152"/>
      <c r="ASM21" s="152"/>
      <c r="ASN21" s="152"/>
      <c r="ASO21" s="152"/>
      <c r="ASP21" s="152"/>
      <c r="ASQ21" s="152"/>
      <c r="ASR21" s="152"/>
      <c r="ASS21" s="152"/>
      <c r="AST21" s="152"/>
      <c r="ASU21" s="152"/>
      <c r="ASV21" s="152"/>
      <c r="ASW21" s="152"/>
      <c r="ASX21" s="152"/>
      <c r="ASY21" s="152"/>
      <c r="ASZ21" s="152"/>
      <c r="ATA21" s="152"/>
      <c r="ATB21" s="152"/>
      <c r="ATC21" s="152"/>
      <c r="ATD21" s="152"/>
      <c r="ATE21" s="152"/>
      <c r="ATF21" s="152"/>
      <c r="ATG21" s="152"/>
      <c r="ATH21" s="152"/>
      <c r="ATI21" s="152"/>
      <c r="ATJ21" s="152"/>
      <c r="ATK21" s="152"/>
      <c r="ATL21" s="152"/>
      <c r="ATM21" s="152"/>
      <c r="ATN21" s="152"/>
      <c r="ATO21" s="152"/>
      <c r="ATP21" s="152"/>
      <c r="ATQ21" s="152"/>
      <c r="ATR21" s="152"/>
      <c r="ATS21" s="152"/>
      <c r="ATT21" s="152"/>
      <c r="ATU21" s="152"/>
      <c r="ATV21" s="152"/>
      <c r="ATW21" s="152"/>
      <c r="ATX21" s="152"/>
      <c r="ATY21" s="152"/>
      <c r="ATZ21" s="152"/>
      <c r="AUA21" s="152"/>
      <c r="AUB21" s="152"/>
      <c r="AUC21" s="152"/>
      <c r="AUD21" s="152"/>
      <c r="AUE21" s="152"/>
      <c r="AUF21" s="152"/>
      <c r="AUG21" s="152"/>
      <c r="AUH21" s="152"/>
      <c r="AUI21" s="152"/>
      <c r="AUJ21" s="152"/>
      <c r="AUK21" s="152"/>
      <c r="AUL21" s="152"/>
      <c r="AUM21" s="152"/>
      <c r="AUN21" s="152"/>
      <c r="AUO21" s="152"/>
      <c r="AUP21" s="152"/>
      <c r="AUQ21" s="152"/>
      <c r="AUR21" s="152"/>
      <c r="AUS21" s="152"/>
      <c r="AUT21" s="152"/>
      <c r="AUU21" s="152"/>
      <c r="AUV21" s="152"/>
      <c r="AUW21" s="152"/>
      <c r="AUX21" s="152"/>
      <c r="AUY21" s="152"/>
      <c r="AUZ21" s="152"/>
      <c r="AVA21" s="152"/>
      <c r="AVB21" s="152"/>
      <c r="AVC21" s="152"/>
      <c r="AVD21" s="152"/>
      <c r="AVE21" s="152"/>
      <c r="AVF21" s="152"/>
      <c r="AVG21" s="152"/>
      <c r="AVH21" s="152"/>
      <c r="AVI21" s="152"/>
      <c r="AVJ21" s="152"/>
      <c r="AVK21" s="152"/>
      <c r="AVL21" s="152"/>
      <c r="AVM21" s="152"/>
      <c r="AVN21" s="152"/>
      <c r="AVO21" s="152"/>
      <c r="AVP21" s="152"/>
      <c r="AVQ21" s="152"/>
      <c r="AVR21" s="152"/>
      <c r="AVS21" s="152"/>
      <c r="AVT21" s="152"/>
      <c r="AVU21" s="152"/>
      <c r="AVV21" s="152"/>
      <c r="AVW21" s="152"/>
      <c r="AVX21" s="152"/>
      <c r="AVY21" s="152"/>
      <c r="AVZ21" s="152"/>
      <c r="AWA21" s="152"/>
      <c r="AWB21" s="152"/>
      <c r="AWC21" s="152"/>
      <c r="AWD21" s="152"/>
      <c r="AWE21" s="152"/>
      <c r="AWF21" s="152"/>
      <c r="AWG21" s="152"/>
      <c r="AWH21" s="152"/>
      <c r="AWI21" s="152"/>
      <c r="AWJ21" s="152"/>
      <c r="AWK21" s="152"/>
      <c r="AWL21" s="152"/>
      <c r="AWM21" s="152"/>
      <c r="AWN21" s="152"/>
      <c r="AWO21" s="152"/>
      <c r="AWP21" s="152"/>
      <c r="AWQ21" s="152"/>
      <c r="AWR21" s="152"/>
      <c r="AWS21" s="152"/>
      <c r="AWT21" s="152"/>
      <c r="AWU21" s="152"/>
      <c r="AWV21" s="152"/>
      <c r="AWW21" s="152"/>
      <c r="AWX21" s="152"/>
      <c r="AWY21" s="152"/>
      <c r="AWZ21" s="152"/>
      <c r="AXA21" s="152"/>
      <c r="AXB21" s="152"/>
      <c r="AXC21" s="152"/>
      <c r="AXD21" s="152"/>
      <c r="AXE21" s="152"/>
      <c r="AXF21" s="152"/>
      <c r="AXG21" s="152"/>
      <c r="AXH21" s="152"/>
      <c r="AXI21" s="152"/>
      <c r="AXJ21" s="152"/>
      <c r="AXK21" s="152"/>
      <c r="AXL21" s="152"/>
      <c r="AXM21" s="152"/>
      <c r="AXN21" s="152"/>
      <c r="AXO21" s="152"/>
      <c r="AXP21" s="152"/>
      <c r="AXQ21" s="152"/>
      <c r="AXR21" s="152"/>
      <c r="AXS21" s="152"/>
      <c r="AXT21" s="152"/>
      <c r="AXU21" s="152"/>
      <c r="AXV21" s="152"/>
      <c r="AXW21" s="152"/>
      <c r="AXX21" s="152"/>
      <c r="AXY21" s="152"/>
      <c r="AXZ21" s="152"/>
      <c r="AYA21" s="152"/>
      <c r="AYB21" s="152"/>
      <c r="AYC21" s="152"/>
      <c r="AYD21" s="152"/>
      <c r="AYE21" s="152"/>
      <c r="AYF21" s="152"/>
      <c r="AYG21" s="152"/>
      <c r="AYH21" s="152"/>
      <c r="AYI21" s="152"/>
      <c r="AYJ21" s="152"/>
      <c r="AYK21" s="152"/>
      <c r="AYL21" s="152"/>
      <c r="AYM21" s="152"/>
      <c r="AYN21" s="152"/>
      <c r="AYO21" s="152"/>
      <c r="AYP21" s="152"/>
      <c r="AYQ21" s="152"/>
      <c r="AYR21" s="152"/>
      <c r="AYS21" s="152"/>
      <c r="AYT21" s="152"/>
      <c r="AYU21" s="152"/>
      <c r="AYV21" s="152"/>
      <c r="AYW21" s="152"/>
      <c r="AYX21" s="152"/>
      <c r="AYY21" s="152"/>
      <c r="AYZ21" s="152"/>
      <c r="AZA21" s="152"/>
      <c r="AZB21" s="152"/>
      <c r="AZC21" s="152"/>
      <c r="AZD21" s="152"/>
      <c r="AZE21" s="152"/>
      <c r="AZF21" s="152"/>
      <c r="AZG21" s="152"/>
      <c r="AZH21" s="152"/>
      <c r="AZI21" s="152"/>
      <c r="AZJ21" s="152"/>
      <c r="AZK21" s="152"/>
      <c r="AZL21" s="152"/>
      <c r="AZM21" s="152"/>
      <c r="AZN21" s="152"/>
      <c r="AZO21" s="152"/>
      <c r="AZP21" s="152"/>
      <c r="AZQ21" s="152"/>
      <c r="AZR21" s="152"/>
      <c r="AZS21" s="152"/>
      <c r="AZT21" s="152"/>
      <c r="AZU21" s="152"/>
      <c r="AZV21" s="152"/>
      <c r="AZW21" s="152"/>
      <c r="AZX21" s="152"/>
      <c r="AZY21" s="152"/>
      <c r="AZZ21" s="152"/>
      <c r="BAA21" s="152"/>
      <c r="BAB21" s="152"/>
      <c r="BAC21" s="152"/>
      <c r="BAD21" s="152"/>
      <c r="BAE21" s="152"/>
      <c r="BAF21" s="152"/>
      <c r="BAG21" s="152"/>
      <c r="BAH21" s="152"/>
      <c r="BAI21" s="152"/>
      <c r="BAJ21" s="152"/>
      <c r="BAK21" s="152"/>
      <c r="BAL21" s="152"/>
      <c r="BAM21" s="152"/>
      <c r="BAN21" s="152"/>
      <c r="BAO21" s="152"/>
      <c r="BAP21" s="152"/>
      <c r="BAQ21" s="152"/>
      <c r="BAR21" s="152"/>
      <c r="BAS21" s="152"/>
      <c r="BAT21" s="152"/>
      <c r="BAU21" s="152"/>
      <c r="BAV21" s="152"/>
      <c r="BAW21" s="152"/>
      <c r="BAX21" s="152"/>
      <c r="BAY21" s="152"/>
      <c r="BAZ21" s="152"/>
      <c r="BBA21" s="152"/>
      <c r="BBB21" s="152"/>
      <c r="BBC21" s="152"/>
      <c r="BBD21" s="152"/>
      <c r="BBE21" s="152"/>
      <c r="BBF21" s="152"/>
      <c r="BBG21" s="152"/>
      <c r="BBH21" s="152"/>
      <c r="BBI21" s="152"/>
      <c r="BBJ21" s="152"/>
      <c r="BBK21" s="152"/>
      <c r="BBL21" s="152"/>
      <c r="BBM21" s="152"/>
      <c r="BBN21" s="152"/>
      <c r="BBO21" s="152"/>
      <c r="BBP21" s="152"/>
      <c r="BBQ21" s="152"/>
      <c r="BBR21" s="152"/>
      <c r="BBS21" s="152"/>
      <c r="BBT21" s="152"/>
      <c r="BBU21" s="152"/>
      <c r="BBV21" s="152"/>
      <c r="BBW21" s="152"/>
      <c r="BBX21" s="152"/>
      <c r="BBY21" s="152"/>
      <c r="BBZ21" s="152"/>
      <c r="BCA21" s="152"/>
      <c r="BCB21" s="152"/>
      <c r="BCC21" s="152"/>
      <c r="BCD21" s="152"/>
      <c r="BCE21" s="152"/>
      <c r="BCF21" s="152"/>
      <c r="BCG21" s="152"/>
      <c r="BCH21" s="152"/>
      <c r="BCI21" s="152"/>
      <c r="BCJ21" s="152"/>
      <c r="BCK21" s="152"/>
      <c r="BCL21" s="152"/>
      <c r="BCM21" s="152"/>
      <c r="BCN21" s="152"/>
      <c r="BCO21" s="152"/>
      <c r="BCP21" s="152"/>
      <c r="BCQ21" s="152"/>
      <c r="BCR21" s="152"/>
      <c r="BCS21" s="152"/>
      <c r="BCT21" s="152"/>
      <c r="BCU21" s="152"/>
      <c r="BCV21" s="152"/>
      <c r="BCW21" s="152"/>
      <c r="BCX21" s="152"/>
      <c r="BCY21" s="152"/>
      <c r="BCZ21" s="152"/>
      <c r="BDA21" s="152"/>
      <c r="BDB21" s="152"/>
      <c r="BDC21" s="152"/>
      <c r="BDD21" s="152"/>
      <c r="BDE21" s="152"/>
      <c r="BDF21" s="152"/>
      <c r="BDG21" s="152"/>
      <c r="BDH21" s="152"/>
      <c r="BDI21" s="152"/>
      <c r="BDJ21" s="152"/>
      <c r="BDK21" s="152"/>
      <c r="BDL21" s="152"/>
      <c r="BDM21" s="152"/>
      <c r="BDN21" s="152"/>
      <c r="BDO21" s="152"/>
      <c r="BDP21" s="152"/>
      <c r="BDQ21" s="152"/>
      <c r="BDR21" s="152"/>
      <c r="BDS21" s="152"/>
      <c r="BDT21" s="152"/>
      <c r="BDU21" s="152"/>
      <c r="BDV21" s="152"/>
      <c r="BDW21" s="152"/>
      <c r="BDX21" s="152"/>
      <c r="BDY21" s="152"/>
      <c r="BDZ21" s="152"/>
      <c r="BEA21" s="152"/>
      <c r="BEB21" s="152"/>
      <c r="BEC21" s="152"/>
      <c r="BED21" s="152"/>
      <c r="BEE21" s="152"/>
      <c r="BEF21" s="152"/>
      <c r="BEG21" s="152"/>
      <c r="BEH21" s="152"/>
      <c r="BEI21" s="152"/>
      <c r="BEJ21" s="152"/>
      <c r="BEK21" s="152"/>
      <c r="BEL21" s="152"/>
      <c r="BEM21" s="152"/>
      <c r="BEN21" s="152"/>
      <c r="BEO21" s="152"/>
      <c r="BEP21" s="152"/>
      <c r="BEQ21" s="152"/>
      <c r="BER21" s="152"/>
      <c r="BES21" s="152"/>
      <c r="BET21" s="152"/>
      <c r="BEU21" s="152"/>
      <c r="BEV21" s="152"/>
      <c r="BEW21" s="152"/>
      <c r="BEX21" s="152"/>
      <c r="BEY21" s="152"/>
      <c r="BEZ21" s="152"/>
      <c r="BFA21" s="152"/>
      <c r="BFB21" s="152"/>
      <c r="BFC21" s="152"/>
      <c r="BFD21" s="152"/>
      <c r="BFE21" s="152"/>
      <c r="BFF21" s="152"/>
      <c r="BFG21" s="152"/>
      <c r="BFH21" s="152"/>
      <c r="BFI21" s="152"/>
      <c r="BFJ21" s="152"/>
      <c r="BFK21" s="152"/>
      <c r="BFL21" s="152"/>
      <c r="BFM21" s="152"/>
      <c r="BFN21" s="152"/>
      <c r="BFO21" s="152"/>
      <c r="BFP21" s="152"/>
      <c r="BFQ21" s="152"/>
      <c r="BFR21" s="152"/>
      <c r="BFS21" s="152"/>
      <c r="BFT21" s="152"/>
      <c r="BFU21" s="152"/>
      <c r="BFV21" s="152"/>
      <c r="BFW21" s="152"/>
      <c r="BFX21" s="152"/>
      <c r="BFY21" s="152"/>
      <c r="BFZ21" s="152"/>
      <c r="BGA21" s="152"/>
      <c r="BGB21" s="152"/>
      <c r="BGC21" s="152"/>
      <c r="BGD21" s="152"/>
      <c r="BGE21" s="152"/>
      <c r="BGF21" s="152"/>
      <c r="BGG21" s="152"/>
      <c r="BGH21" s="152"/>
      <c r="BGI21" s="152"/>
      <c r="BGJ21" s="152"/>
      <c r="BGK21" s="152"/>
      <c r="BGL21" s="152"/>
      <c r="BGM21" s="152"/>
      <c r="BGN21" s="152"/>
      <c r="BGO21" s="152"/>
      <c r="BGP21" s="152"/>
      <c r="BGQ21" s="152"/>
      <c r="BGR21" s="152"/>
      <c r="BGS21" s="152"/>
      <c r="BGT21" s="152"/>
      <c r="BGU21" s="152"/>
      <c r="BGV21" s="152"/>
      <c r="BGW21" s="152"/>
      <c r="BGX21" s="152"/>
      <c r="BGY21" s="152"/>
      <c r="BGZ21" s="152"/>
      <c r="BHA21" s="152"/>
      <c r="BHB21" s="152"/>
      <c r="BHC21" s="152"/>
      <c r="BHD21" s="152"/>
      <c r="BHE21" s="152"/>
      <c r="BHF21" s="152"/>
      <c r="BHG21" s="152"/>
      <c r="BHH21" s="152"/>
      <c r="BHI21" s="152"/>
      <c r="BHJ21" s="152"/>
      <c r="BHK21" s="152"/>
      <c r="BHL21" s="152"/>
      <c r="BHM21" s="152"/>
      <c r="BHN21" s="152"/>
      <c r="BHO21" s="152"/>
      <c r="BHP21" s="152"/>
      <c r="BHQ21" s="152"/>
      <c r="BHR21" s="152"/>
      <c r="BHS21" s="152"/>
      <c r="BHT21" s="152"/>
      <c r="BHU21" s="152"/>
      <c r="BHV21" s="152"/>
      <c r="BHW21" s="152"/>
      <c r="BHX21" s="152"/>
      <c r="BHY21" s="152"/>
      <c r="BHZ21" s="152"/>
      <c r="BIA21" s="152"/>
      <c r="BIB21" s="152"/>
      <c r="BIC21" s="152"/>
      <c r="BID21" s="152"/>
      <c r="BIE21" s="152"/>
      <c r="BIF21" s="152"/>
      <c r="BIG21" s="152"/>
      <c r="BIH21" s="152"/>
      <c r="BII21" s="152"/>
      <c r="BIJ21" s="152"/>
      <c r="BIK21" s="152"/>
      <c r="BIL21" s="152"/>
      <c r="BIM21" s="152"/>
      <c r="BIN21" s="152"/>
      <c r="BIO21" s="152"/>
      <c r="BIP21" s="152"/>
      <c r="BIQ21" s="152"/>
      <c r="BIR21" s="152"/>
      <c r="BIS21" s="152"/>
      <c r="BIT21" s="152"/>
      <c r="BIU21" s="152"/>
      <c r="BIV21" s="152"/>
      <c r="BIW21" s="152"/>
      <c r="BIX21" s="152"/>
      <c r="BIY21" s="152"/>
      <c r="BIZ21" s="152"/>
      <c r="BJA21" s="152"/>
      <c r="BJB21" s="152"/>
      <c r="BJC21" s="152"/>
      <c r="BJD21" s="152"/>
      <c r="BJE21" s="152"/>
      <c r="BJF21" s="152"/>
      <c r="BJG21" s="152"/>
      <c r="BJH21" s="152"/>
      <c r="BJI21" s="152"/>
      <c r="BJJ21" s="152"/>
      <c r="BJK21" s="152"/>
      <c r="BJL21" s="152"/>
      <c r="BJM21" s="152"/>
      <c r="BJN21" s="152"/>
      <c r="BJO21" s="152"/>
      <c r="BJP21" s="152"/>
      <c r="BJQ21" s="152"/>
      <c r="BJR21" s="152"/>
      <c r="BJS21" s="152"/>
      <c r="BJT21" s="152"/>
      <c r="BJU21" s="152"/>
      <c r="BJV21" s="152"/>
      <c r="BJW21" s="152"/>
      <c r="BJX21" s="152"/>
      <c r="BJY21" s="152"/>
      <c r="BJZ21" s="152"/>
      <c r="BKA21" s="152"/>
      <c r="BKB21" s="152"/>
      <c r="BKC21" s="152"/>
      <c r="BKD21" s="152"/>
      <c r="BKE21" s="152"/>
      <c r="BKF21" s="152"/>
      <c r="BKG21" s="152"/>
      <c r="BKH21" s="152"/>
      <c r="BKI21" s="152"/>
      <c r="BKJ21" s="152"/>
      <c r="BKK21" s="152"/>
      <c r="BKL21" s="152"/>
      <c r="BKM21" s="152"/>
      <c r="BKN21" s="152"/>
      <c r="BKO21" s="152"/>
      <c r="BKP21" s="152"/>
      <c r="BKQ21" s="152"/>
      <c r="BKR21" s="152"/>
      <c r="BKS21" s="152"/>
      <c r="BKT21" s="152"/>
      <c r="BKU21" s="152"/>
      <c r="BKV21" s="152"/>
      <c r="BKW21" s="152"/>
      <c r="BKX21" s="152"/>
      <c r="BKY21" s="152"/>
      <c r="BKZ21" s="152"/>
      <c r="BLA21" s="152"/>
      <c r="BLB21" s="152"/>
      <c r="BLC21" s="152"/>
      <c r="BLD21" s="152"/>
      <c r="BLE21" s="152"/>
      <c r="BLF21" s="152"/>
      <c r="BLG21" s="152"/>
      <c r="BLH21" s="152"/>
      <c r="BLI21" s="152"/>
      <c r="BLJ21" s="152"/>
      <c r="BLK21" s="152"/>
      <c r="BLL21" s="152"/>
      <c r="BLM21" s="152"/>
      <c r="BLN21" s="152"/>
      <c r="BLO21" s="152"/>
      <c r="BLP21" s="152"/>
      <c r="BLQ21" s="152"/>
      <c r="BLR21" s="152"/>
      <c r="BLS21" s="152"/>
      <c r="BLT21" s="152"/>
      <c r="BLU21" s="152"/>
      <c r="BLV21" s="152"/>
      <c r="BLW21" s="152"/>
      <c r="BLX21" s="152"/>
      <c r="BLY21" s="152"/>
      <c r="BLZ21" s="152"/>
      <c r="BMA21" s="152"/>
      <c r="BMB21" s="152"/>
      <c r="BMC21" s="152"/>
      <c r="BMD21" s="152"/>
      <c r="BME21" s="152"/>
      <c r="BMF21" s="152"/>
      <c r="BMG21" s="152"/>
      <c r="BMH21" s="152"/>
      <c r="BMI21" s="152"/>
      <c r="BMJ21" s="152"/>
      <c r="BMK21" s="152"/>
      <c r="BML21" s="152"/>
      <c r="BMM21" s="152"/>
      <c r="BMN21" s="152"/>
      <c r="BMO21" s="152"/>
      <c r="BMP21" s="152"/>
      <c r="BMQ21" s="152"/>
      <c r="BMR21" s="152"/>
      <c r="BMS21" s="152"/>
      <c r="BMT21" s="152"/>
      <c r="BMU21" s="152"/>
      <c r="BMV21" s="152"/>
      <c r="BMW21" s="152"/>
      <c r="BMX21" s="152"/>
      <c r="BMY21" s="152"/>
      <c r="BMZ21" s="152"/>
      <c r="BNA21" s="152"/>
      <c r="BNB21" s="152"/>
      <c r="BNC21" s="152"/>
      <c r="BND21" s="152"/>
      <c r="BNE21" s="152"/>
      <c r="BNF21" s="152"/>
      <c r="BNG21" s="152"/>
      <c r="BNH21" s="152"/>
      <c r="BNI21" s="152"/>
      <c r="BNJ21" s="152"/>
      <c r="BNK21" s="152"/>
      <c r="BNL21" s="152"/>
      <c r="BNM21" s="152"/>
      <c r="BNN21" s="152"/>
      <c r="BNO21" s="152"/>
      <c r="BNP21" s="152"/>
      <c r="BNQ21" s="152"/>
      <c r="BNR21" s="152"/>
      <c r="BNS21" s="152"/>
      <c r="BNT21" s="152"/>
      <c r="BNU21" s="152"/>
      <c r="BNV21" s="152"/>
      <c r="BNW21" s="152"/>
      <c r="BNX21" s="152"/>
      <c r="BNY21" s="152"/>
      <c r="BNZ21" s="152"/>
      <c r="BOA21" s="152"/>
      <c r="BOB21" s="152"/>
      <c r="BOC21" s="152"/>
      <c r="BOD21" s="152"/>
      <c r="BOE21" s="152"/>
      <c r="BOF21" s="152"/>
      <c r="BOG21" s="152"/>
      <c r="BOH21" s="152"/>
      <c r="BOI21" s="152"/>
      <c r="BOJ21" s="152"/>
      <c r="BOK21" s="152"/>
      <c r="BOL21" s="152"/>
      <c r="BOM21" s="152"/>
      <c r="BON21" s="152"/>
      <c r="BOO21" s="152"/>
      <c r="BOP21" s="152"/>
      <c r="BOQ21" s="152"/>
      <c r="BOR21" s="152"/>
      <c r="BOS21" s="152"/>
      <c r="BOT21" s="152"/>
      <c r="BOU21" s="152"/>
      <c r="BOV21" s="152"/>
      <c r="BOW21" s="152"/>
      <c r="BOX21" s="152"/>
      <c r="BOY21" s="152"/>
      <c r="BOZ21" s="152"/>
      <c r="BPA21" s="152"/>
      <c r="BPB21" s="152"/>
      <c r="BPC21" s="152"/>
      <c r="BPD21" s="152"/>
      <c r="BPE21" s="152"/>
      <c r="BPF21" s="152"/>
      <c r="BPG21" s="152"/>
      <c r="BPH21" s="152"/>
      <c r="BPI21" s="152"/>
      <c r="BPJ21" s="152"/>
      <c r="BPK21" s="152"/>
      <c r="BPL21" s="152"/>
      <c r="BPM21" s="152"/>
      <c r="BPN21" s="152"/>
      <c r="BPO21" s="152"/>
      <c r="BPP21" s="152"/>
      <c r="BPQ21" s="152"/>
      <c r="BPR21" s="152"/>
      <c r="BPS21" s="152"/>
      <c r="BPT21" s="152"/>
      <c r="BPU21" s="152"/>
      <c r="BPV21" s="152"/>
      <c r="BPW21" s="152"/>
      <c r="BPX21" s="152"/>
      <c r="BPY21" s="152"/>
      <c r="BPZ21" s="152"/>
      <c r="BQA21" s="152"/>
      <c r="BQB21" s="152"/>
      <c r="BQC21" s="152"/>
      <c r="BQD21" s="152"/>
      <c r="BQE21" s="152"/>
      <c r="BQF21" s="152"/>
      <c r="BQG21" s="152"/>
      <c r="BQH21" s="152"/>
      <c r="BQI21" s="152"/>
      <c r="BQJ21" s="152"/>
      <c r="BQK21" s="152"/>
      <c r="BQL21" s="152"/>
      <c r="BQM21" s="152"/>
      <c r="BQN21" s="152"/>
      <c r="BQO21" s="152"/>
      <c r="BQP21" s="152"/>
      <c r="BQQ21" s="152"/>
      <c r="BQR21" s="152"/>
      <c r="BQS21" s="152"/>
      <c r="BQT21" s="152"/>
      <c r="BQU21" s="152"/>
      <c r="BQV21" s="152"/>
      <c r="BQW21" s="152"/>
      <c r="BQX21" s="152"/>
      <c r="BQY21" s="152"/>
      <c r="BQZ21" s="152"/>
      <c r="BRA21" s="152"/>
      <c r="BRB21" s="152"/>
      <c r="BRC21" s="152"/>
      <c r="BRD21" s="152"/>
      <c r="BRE21" s="152"/>
      <c r="BRF21" s="152"/>
      <c r="BRG21" s="152"/>
      <c r="BRH21" s="152"/>
      <c r="BRI21" s="152"/>
      <c r="BRJ21" s="152"/>
      <c r="BRK21" s="152"/>
      <c r="BRL21" s="152"/>
      <c r="BRM21" s="152"/>
      <c r="BRN21" s="152"/>
      <c r="BRO21" s="152"/>
      <c r="BRP21" s="152"/>
      <c r="BRQ21" s="152"/>
      <c r="BRR21" s="152"/>
      <c r="BRS21" s="152"/>
      <c r="BRT21" s="152"/>
      <c r="BRU21" s="152"/>
      <c r="BRV21" s="152"/>
      <c r="BRW21" s="152"/>
      <c r="BRX21" s="152"/>
      <c r="BRY21" s="152"/>
      <c r="BRZ21" s="152"/>
      <c r="BSA21" s="152"/>
      <c r="BSB21" s="152"/>
      <c r="BSC21" s="152"/>
      <c r="BSD21" s="152"/>
      <c r="BSE21" s="152"/>
      <c r="BSF21" s="152"/>
      <c r="BSG21" s="152"/>
      <c r="BSH21" s="152"/>
      <c r="BSI21" s="152"/>
      <c r="BSJ21" s="152"/>
      <c r="BSK21" s="152"/>
      <c r="BSL21" s="152"/>
      <c r="BSM21" s="152"/>
      <c r="BSN21" s="152"/>
      <c r="BSO21" s="152"/>
      <c r="BSP21" s="152"/>
      <c r="BSQ21" s="152"/>
      <c r="BSR21" s="152"/>
      <c r="BSS21" s="152"/>
      <c r="BST21" s="152"/>
      <c r="BSU21" s="152"/>
      <c r="BSV21" s="152"/>
      <c r="BSW21" s="152"/>
      <c r="BSX21" s="152"/>
      <c r="BSY21" s="152"/>
      <c r="BSZ21" s="152"/>
      <c r="BTA21" s="152"/>
      <c r="BTB21" s="152"/>
      <c r="BTC21" s="152"/>
      <c r="BTD21" s="152"/>
      <c r="BTE21" s="152"/>
      <c r="BTF21" s="152"/>
      <c r="BTG21" s="152"/>
      <c r="BTH21" s="152"/>
      <c r="BTI21" s="152"/>
      <c r="BTJ21" s="152"/>
      <c r="BTK21" s="152"/>
      <c r="BTL21" s="152"/>
      <c r="BTM21" s="152"/>
      <c r="BTN21" s="152"/>
      <c r="BTO21" s="152"/>
      <c r="BTP21" s="152"/>
      <c r="BTQ21" s="152"/>
      <c r="BTR21" s="152"/>
      <c r="BTS21" s="152"/>
      <c r="BTT21" s="152"/>
      <c r="BTU21" s="152"/>
      <c r="BTV21" s="152"/>
      <c r="BTW21" s="152"/>
      <c r="BTX21" s="152"/>
      <c r="BTY21" s="152"/>
      <c r="BTZ21" s="152"/>
      <c r="BUA21" s="152"/>
      <c r="BUB21" s="152"/>
      <c r="BUC21" s="152"/>
      <c r="BUD21" s="152"/>
      <c r="BUE21" s="152"/>
      <c r="BUF21" s="152"/>
      <c r="BUG21" s="152"/>
      <c r="BUH21" s="152"/>
      <c r="BUI21" s="152"/>
      <c r="BUJ21" s="152"/>
      <c r="BUK21" s="152"/>
      <c r="BUL21" s="152"/>
      <c r="BUM21" s="152"/>
      <c r="BUN21" s="152"/>
      <c r="BUO21" s="152"/>
      <c r="BUP21" s="152"/>
      <c r="BUQ21" s="152"/>
      <c r="BUR21" s="152"/>
      <c r="BUS21" s="152"/>
      <c r="BUT21" s="152"/>
      <c r="BUU21" s="152"/>
      <c r="BUV21" s="152"/>
      <c r="BUW21" s="152"/>
      <c r="BUX21" s="152"/>
      <c r="BUY21" s="152"/>
      <c r="BUZ21" s="152"/>
      <c r="BVA21" s="152"/>
      <c r="BVB21" s="152"/>
      <c r="BVC21" s="152"/>
      <c r="BVD21" s="152"/>
      <c r="BVE21" s="152"/>
      <c r="BVF21" s="152"/>
      <c r="BVG21" s="152"/>
      <c r="BVH21" s="152"/>
      <c r="BVI21" s="152"/>
      <c r="BVJ21" s="152"/>
      <c r="BVK21" s="152"/>
      <c r="BVL21" s="152"/>
      <c r="BVM21" s="152"/>
      <c r="BVN21" s="152"/>
      <c r="BVO21" s="152"/>
      <c r="BVP21" s="152"/>
      <c r="BVQ21" s="152"/>
      <c r="BVR21" s="152"/>
      <c r="BVS21" s="152"/>
      <c r="BVT21" s="152"/>
      <c r="BVU21" s="152"/>
      <c r="BVV21" s="152"/>
      <c r="BVW21" s="152"/>
      <c r="BVX21" s="152"/>
      <c r="BVY21" s="152"/>
      <c r="BVZ21" s="152"/>
      <c r="BWA21" s="152"/>
      <c r="BWB21" s="152"/>
      <c r="BWC21" s="152"/>
      <c r="BWD21" s="152"/>
      <c r="BWE21" s="152"/>
      <c r="BWF21" s="152"/>
      <c r="BWG21" s="152"/>
      <c r="BWH21" s="152"/>
      <c r="BWI21" s="152"/>
      <c r="BWJ21" s="152"/>
      <c r="BWK21" s="152"/>
      <c r="BWL21" s="152"/>
      <c r="BWM21" s="152"/>
      <c r="BWN21" s="152"/>
      <c r="BWO21" s="152"/>
      <c r="BWP21" s="152"/>
      <c r="BWQ21" s="152"/>
      <c r="BWR21" s="152"/>
      <c r="BWS21" s="152"/>
      <c r="BWT21" s="152"/>
      <c r="BWU21" s="152"/>
      <c r="BWV21" s="152"/>
      <c r="BWW21" s="152"/>
      <c r="BWX21" s="152"/>
    </row>
    <row r="22" spans="1:1974" s="106" customFormat="1" ht="24.75" customHeight="1">
      <c r="A22" s="95"/>
      <c r="B22" s="140"/>
      <c r="C22" s="95"/>
      <c r="D22" s="140"/>
      <c r="E22" s="133"/>
      <c r="F22" s="140"/>
      <c r="G22" s="95"/>
      <c r="H22" s="140"/>
      <c r="I22" s="133"/>
      <c r="J22" s="140"/>
      <c r="K22" s="95"/>
      <c r="L22" s="107"/>
      <c r="M22" s="107"/>
      <c r="N22" s="107"/>
      <c r="O22" s="95"/>
      <c r="P22" s="107"/>
      <c r="Q22" s="107"/>
      <c r="R22" s="107"/>
      <c r="S22" s="95"/>
      <c r="T22" s="107"/>
      <c r="U22" s="107"/>
      <c r="V22" s="107"/>
      <c r="W22" s="95"/>
      <c r="X22" s="95"/>
      <c r="Y22" s="95"/>
      <c r="Z22" s="95"/>
      <c r="AA22" s="95"/>
      <c r="AB22" s="95"/>
      <c r="AC22" s="95"/>
      <c r="AD22" s="95"/>
      <c r="AE22" s="95"/>
      <c r="AF22" s="152"/>
      <c r="AG22" s="152"/>
      <c r="AH22" s="152"/>
      <c r="AI22" s="95"/>
      <c r="AJ22" s="152"/>
      <c r="AK22" s="152"/>
      <c r="AL22" s="152"/>
      <c r="AM22" s="95"/>
      <c r="AN22" s="152"/>
      <c r="AO22" s="152"/>
      <c r="AP22" s="152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  <c r="IW22" s="105"/>
      <c r="IX22" s="105"/>
      <c r="IY22" s="105"/>
      <c r="IZ22" s="105"/>
      <c r="JA22" s="105"/>
      <c r="JB22" s="105"/>
      <c r="JC22" s="105"/>
      <c r="JD22" s="105"/>
      <c r="JE22" s="105"/>
      <c r="JF22" s="105"/>
      <c r="JG22" s="105"/>
      <c r="JH22" s="105"/>
      <c r="JI22" s="105"/>
      <c r="JJ22" s="105"/>
      <c r="JK22" s="105"/>
      <c r="JL22" s="105"/>
      <c r="JM22" s="105"/>
      <c r="JN22" s="105"/>
      <c r="JO22" s="105"/>
      <c r="JP22" s="105"/>
      <c r="JQ22" s="105"/>
      <c r="JR22" s="105"/>
      <c r="JS22" s="105"/>
      <c r="JT22" s="105"/>
      <c r="JU22" s="105"/>
      <c r="JV22" s="105"/>
      <c r="JW22" s="105"/>
      <c r="JX22" s="105"/>
      <c r="JY22" s="105"/>
      <c r="JZ22" s="105"/>
      <c r="KA22" s="105"/>
      <c r="KB22" s="105"/>
      <c r="KC22" s="105"/>
      <c r="KD22" s="105"/>
      <c r="KE22" s="105"/>
      <c r="KF22" s="105"/>
      <c r="KG22" s="105"/>
      <c r="KH22" s="105"/>
      <c r="KI22" s="105"/>
      <c r="KJ22" s="105"/>
      <c r="KK22" s="105"/>
      <c r="KL22" s="105"/>
      <c r="KM22" s="105"/>
      <c r="KN22" s="105"/>
      <c r="KO22" s="105"/>
      <c r="KP22" s="105"/>
      <c r="KQ22" s="105"/>
      <c r="KR22" s="105"/>
      <c r="KS22" s="105"/>
      <c r="KT22" s="105"/>
      <c r="KU22" s="105"/>
      <c r="KV22" s="105"/>
      <c r="KW22" s="105"/>
      <c r="KX22" s="105"/>
      <c r="KY22" s="105"/>
      <c r="KZ22" s="105"/>
      <c r="LA22" s="105"/>
      <c r="LB22" s="105"/>
      <c r="LC22" s="105"/>
      <c r="LD22" s="105"/>
      <c r="LE22" s="105"/>
      <c r="LF22" s="105"/>
      <c r="LG22" s="105"/>
      <c r="LH22" s="105"/>
      <c r="LI22" s="105"/>
      <c r="LJ22" s="105"/>
      <c r="LK22" s="105"/>
      <c r="LL22" s="105"/>
      <c r="LM22" s="105"/>
      <c r="LN22" s="105"/>
      <c r="LO22" s="105"/>
      <c r="LP22" s="105"/>
      <c r="LQ22" s="105"/>
      <c r="LR22" s="105"/>
      <c r="LS22" s="105"/>
      <c r="LT22" s="105"/>
      <c r="LU22" s="105"/>
      <c r="LV22" s="105"/>
      <c r="LW22" s="105"/>
      <c r="LX22" s="105"/>
      <c r="LY22" s="105"/>
      <c r="LZ22" s="105"/>
      <c r="MA22" s="105"/>
      <c r="MB22" s="105"/>
      <c r="MC22" s="105"/>
      <c r="MD22" s="105"/>
      <c r="ME22" s="105"/>
      <c r="MF22" s="105"/>
      <c r="MG22" s="105"/>
      <c r="MH22" s="105"/>
      <c r="MI22" s="105"/>
      <c r="MJ22" s="105"/>
      <c r="MK22" s="105"/>
      <c r="ML22" s="105"/>
      <c r="MM22" s="105"/>
      <c r="MN22" s="105"/>
      <c r="MO22" s="105"/>
      <c r="MP22" s="105"/>
      <c r="MQ22" s="105"/>
      <c r="MR22" s="105"/>
      <c r="MS22" s="105"/>
      <c r="MT22" s="105"/>
      <c r="MU22" s="105"/>
      <c r="MV22" s="105"/>
      <c r="MW22" s="105"/>
      <c r="MX22" s="105"/>
      <c r="MY22" s="105"/>
      <c r="MZ22" s="105"/>
      <c r="NA22" s="105"/>
      <c r="NB22" s="105"/>
      <c r="NC22" s="105"/>
      <c r="ND22" s="105"/>
      <c r="NE22" s="105"/>
      <c r="NF22" s="105"/>
      <c r="NG22" s="105"/>
      <c r="NH22" s="105"/>
      <c r="NI22" s="105"/>
      <c r="NJ22" s="105"/>
      <c r="NK22" s="105"/>
      <c r="NL22" s="105"/>
      <c r="NM22" s="105"/>
      <c r="NN22" s="105"/>
      <c r="NO22" s="105"/>
      <c r="NP22" s="105"/>
      <c r="NQ22" s="105"/>
      <c r="NR22" s="105"/>
      <c r="NS22" s="105"/>
      <c r="NT22" s="105"/>
      <c r="NU22" s="105"/>
      <c r="NV22" s="105"/>
      <c r="NW22" s="105"/>
      <c r="NX22" s="105"/>
      <c r="NY22" s="105"/>
      <c r="NZ22" s="105"/>
      <c r="OA22" s="105"/>
      <c r="OB22" s="105"/>
      <c r="OC22" s="105"/>
      <c r="OD22" s="105"/>
      <c r="OE22" s="105"/>
      <c r="OF22" s="105"/>
      <c r="OG22" s="105"/>
      <c r="OH22" s="105"/>
      <c r="OI22" s="105"/>
      <c r="OJ22" s="105"/>
      <c r="OK22" s="105"/>
      <c r="OL22" s="105"/>
      <c r="OM22" s="105"/>
      <c r="ON22" s="105"/>
      <c r="OO22" s="105"/>
      <c r="OP22" s="105"/>
      <c r="OQ22" s="105"/>
      <c r="OR22" s="105"/>
      <c r="OS22" s="105"/>
      <c r="OT22" s="105"/>
      <c r="OU22" s="105"/>
      <c r="OV22" s="105"/>
      <c r="OW22" s="105"/>
      <c r="OX22" s="105"/>
      <c r="OY22" s="105"/>
      <c r="OZ22" s="105"/>
      <c r="PA22" s="105"/>
      <c r="PB22" s="105"/>
      <c r="PC22" s="105"/>
      <c r="PD22" s="105"/>
      <c r="PE22" s="105"/>
      <c r="PF22" s="105"/>
      <c r="PG22" s="105"/>
      <c r="PH22" s="105"/>
      <c r="PI22" s="105"/>
      <c r="PJ22" s="105"/>
      <c r="PK22" s="105"/>
      <c r="PL22" s="105"/>
      <c r="PM22" s="105"/>
      <c r="PN22" s="105"/>
      <c r="PO22" s="105"/>
      <c r="PP22" s="105"/>
      <c r="PQ22" s="105"/>
      <c r="PR22" s="105"/>
      <c r="PS22" s="105"/>
      <c r="PT22" s="105"/>
      <c r="PU22" s="105"/>
      <c r="PV22" s="105"/>
      <c r="PW22" s="105"/>
      <c r="PX22" s="105"/>
      <c r="PY22" s="105"/>
      <c r="PZ22" s="105"/>
      <c r="QA22" s="105"/>
      <c r="QB22" s="105"/>
      <c r="QC22" s="105"/>
      <c r="QD22" s="105"/>
      <c r="QE22" s="105"/>
      <c r="QF22" s="105"/>
      <c r="QG22" s="105"/>
      <c r="QH22" s="105"/>
      <c r="QI22" s="105"/>
      <c r="QJ22" s="105"/>
      <c r="QK22" s="105"/>
      <c r="QL22" s="105"/>
      <c r="QM22" s="105"/>
      <c r="QN22" s="105"/>
      <c r="QO22" s="105"/>
      <c r="QP22" s="105"/>
      <c r="QQ22" s="105"/>
      <c r="QR22" s="105"/>
      <c r="QS22" s="105"/>
      <c r="QT22" s="105"/>
      <c r="QU22" s="105"/>
      <c r="QV22" s="105"/>
      <c r="QW22" s="105"/>
      <c r="QX22" s="105"/>
      <c r="QY22" s="105"/>
      <c r="QZ22" s="105"/>
      <c r="RA22" s="105"/>
      <c r="RB22" s="105"/>
      <c r="RC22" s="105"/>
      <c r="RD22" s="105"/>
      <c r="RE22" s="105"/>
      <c r="RF22" s="105"/>
      <c r="RG22" s="105"/>
      <c r="RH22" s="105"/>
      <c r="RI22" s="105"/>
      <c r="RJ22" s="105"/>
      <c r="RK22" s="105"/>
      <c r="RL22" s="105"/>
      <c r="RM22" s="105"/>
      <c r="RN22" s="105"/>
      <c r="RO22" s="105"/>
      <c r="RP22" s="105"/>
      <c r="RQ22" s="105"/>
      <c r="RR22" s="105"/>
      <c r="RS22" s="105"/>
      <c r="RT22" s="105"/>
      <c r="RU22" s="105"/>
      <c r="RV22" s="105"/>
      <c r="RW22" s="105"/>
      <c r="RX22" s="105"/>
      <c r="RY22" s="105"/>
      <c r="RZ22" s="105"/>
      <c r="SA22" s="105"/>
      <c r="SB22" s="105"/>
      <c r="SC22" s="105"/>
      <c r="SD22" s="105"/>
      <c r="SE22" s="105"/>
      <c r="SF22" s="105"/>
      <c r="SG22" s="105"/>
      <c r="SH22" s="105"/>
      <c r="SI22" s="105"/>
      <c r="SJ22" s="105"/>
      <c r="SK22" s="105"/>
      <c r="SL22" s="105"/>
      <c r="SM22" s="105"/>
      <c r="SN22" s="105"/>
      <c r="SO22" s="105"/>
      <c r="SP22" s="105"/>
      <c r="SQ22" s="105"/>
      <c r="SR22" s="105"/>
      <c r="SS22" s="105"/>
      <c r="ST22" s="105"/>
      <c r="SU22" s="105"/>
      <c r="SV22" s="105"/>
      <c r="SW22" s="105"/>
      <c r="SX22" s="105"/>
      <c r="SY22" s="105"/>
      <c r="SZ22" s="105"/>
      <c r="TA22" s="105"/>
      <c r="TB22" s="105"/>
      <c r="TC22" s="105"/>
      <c r="TD22" s="105"/>
      <c r="TE22" s="105"/>
      <c r="TF22" s="105"/>
      <c r="TG22" s="105"/>
      <c r="TH22" s="105"/>
      <c r="TI22" s="105"/>
      <c r="TJ22" s="105"/>
      <c r="TK22" s="105"/>
      <c r="TL22" s="105"/>
      <c r="TM22" s="105"/>
      <c r="TN22" s="105"/>
      <c r="TO22" s="105"/>
      <c r="TP22" s="105"/>
      <c r="TQ22" s="105"/>
      <c r="TR22" s="105"/>
      <c r="TS22" s="105"/>
      <c r="TT22" s="105"/>
      <c r="TU22" s="105"/>
      <c r="TV22" s="105"/>
      <c r="TW22" s="105"/>
      <c r="TX22" s="105"/>
      <c r="TY22" s="105"/>
      <c r="TZ22" s="105"/>
      <c r="UA22" s="105"/>
      <c r="UB22" s="105"/>
      <c r="UC22" s="105"/>
      <c r="UD22" s="105"/>
      <c r="UE22" s="105"/>
      <c r="UF22" s="105"/>
      <c r="UG22" s="105"/>
      <c r="UH22" s="105"/>
      <c r="UI22" s="105"/>
      <c r="UJ22" s="105"/>
      <c r="UK22" s="105"/>
      <c r="UL22" s="105"/>
      <c r="UM22" s="105"/>
      <c r="UN22" s="105"/>
      <c r="UO22" s="105"/>
      <c r="UP22" s="105"/>
      <c r="UQ22" s="105"/>
      <c r="UR22" s="105"/>
      <c r="US22" s="105"/>
      <c r="UT22" s="105"/>
      <c r="UU22" s="105"/>
      <c r="UV22" s="105"/>
      <c r="UW22" s="105"/>
      <c r="UX22" s="105"/>
      <c r="UY22" s="105"/>
      <c r="UZ22" s="105"/>
      <c r="VA22" s="105"/>
      <c r="VB22" s="105"/>
      <c r="VC22" s="105"/>
      <c r="VD22" s="105"/>
      <c r="VE22" s="105"/>
      <c r="VF22" s="105"/>
      <c r="VG22" s="105"/>
      <c r="VH22" s="105"/>
      <c r="VI22" s="105"/>
      <c r="VJ22" s="105"/>
      <c r="VK22" s="105"/>
      <c r="VL22" s="105"/>
      <c r="VM22" s="105"/>
      <c r="VN22" s="105"/>
      <c r="VO22" s="105"/>
      <c r="VP22" s="105"/>
      <c r="VQ22" s="105"/>
      <c r="VR22" s="105"/>
      <c r="VS22" s="105"/>
      <c r="VT22" s="105"/>
      <c r="VU22" s="105"/>
      <c r="VV22" s="105"/>
      <c r="VW22" s="105"/>
      <c r="VX22" s="105"/>
      <c r="VY22" s="105"/>
      <c r="VZ22" s="105"/>
      <c r="WA22" s="105"/>
      <c r="WB22" s="105"/>
      <c r="WC22" s="105"/>
      <c r="WD22" s="105"/>
      <c r="WE22" s="105"/>
      <c r="WF22" s="105"/>
      <c r="WG22" s="105"/>
      <c r="WH22" s="105"/>
      <c r="WI22" s="105"/>
      <c r="WJ22" s="105"/>
      <c r="WK22" s="105"/>
      <c r="WL22" s="105"/>
      <c r="WM22" s="105"/>
      <c r="WN22" s="105"/>
      <c r="WO22" s="105"/>
      <c r="WP22" s="105"/>
      <c r="WQ22" s="105"/>
      <c r="WR22" s="105"/>
      <c r="WS22" s="105"/>
      <c r="WT22" s="105"/>
      <c r="WU22" s="105"/>
      <c r="WV22" s="105"/>
      <c r="WW22" s="105"/>
      <c r="WX22" s="105"/>
      <c r="WY22" s="105"/>
      <c r="WZ22" s="105"/>
      <c r="XA22" s="105"/>
      <c r="XB22" s="105"/>
      <c r="XC22" s="105"/>
      <c r="XD22" s="105"/>
      <c r="XE22" s="105"/>
      <c r="XF22" s="105"/>
      <c r="XG22" s="105"/>
      <c r="XH22" s="105"/>
      <c r="XI22" s="105"/>
      <c r="XJ22" s="105"/>
      <c r="XK22" s="105"/>
      <c r="XL22" s="105"/>
      <c r="XM22" s="105"/>
      <c r="XN22" s="105"/>
      <c r="XO22" s="105"/>
      <c r="XP22" s="105"/>
      <c r="XQ22" s="105"/>
      <c r="XR22" s="105"/>
      <c r="XS22" s="105"/>
      <c r="XT22" s="105"/>
      <c r="XU22" s="105"/>
      <c r="XV22" s="105"/>
      <c r="XW22" s="105"/>
      <c r="XX22" s="105"/>
      <c r="XY22" s="105"/>
      <c r="XZ22" s="105"/>
      <c r="YA22" s="105"/>
      <c r="YB22" s="105"/>
      <c r="YC22" s="105"/>
      <c r="YD22" s="105"/>
      <c r="YE22" s="105"/>
      <c r="YF22" s="105"/>
      <c r="YG22" s="105"/>
      <c r="YH22" s="105"/>
      <c r="YI22" s="105"/>
      <c r="YJ22" s="105"/>
      <c r="YK22" s="105"/>
      <c r="YL22" s="105"/>
      <c r="YM22" s="105"/>
      <c r="YN22" s="105"/>
      <c r="YO22" s="105"/>
      <c r="YP22" s="105"/>
      <c r="YQ22" s="105"/>
      <c r="YR22" s="105"/>
      <c r="YS22" s="105"/>
      <c r="YT22" s="105"/>
      <c r="YU22" s="105"/>
      <c r="YV22" s="105"/>
      <c r="YW22" s="105"/>
      <c r="YX22" s="105"/>
      <c r="YY22" s="105"/>
      <c r="YZ22" s="105"/>
      <c r="ZA22" s="105"/>
      <c r="ZB22" s="105"/>
      <c r="ZC22" s="105"/>
      <c r="ZD22" s="105"/>
      <c r="ZE22" s="105"/>
      <c r="ZF22" s="105"/>
      <c r="ZG22" s="105"/>
      <c r="ZH22" s="105"/>
      <c r="ZI22" s="105"/>
      <c r="ZJ22" s="105"/>
      <c r="ZK22" s="105"/>
      <c r="ZL22" s="105"/>
      <c r="ZM22" s="105"/>
      <c r="ZN22" s="105"/>
      <c r="ZO22" s="105"/>
      <c r="ZP22" s="105"/>
      <c r="ZQ22" s="105"/>
      <c r="ZR22" s="105"/>
      <c r="ZS22" s="105"/>
      <c r="ZT22" s="105"/>
      <c r="ZU22" s="105"/>
      <c r="ZV22" s="105"/>
      <c r="ZW22" s="105"/>
      <c r="ZX22" s="105"/>
      <c r="ZY22" s="105"/>
      <c r="ZZ22" s="105"/>
      <c r="AAA22" s="105"/>
      <c r="AAB22" s="105"/>
      <c r="AAC22" s="105"/>
      <c r="AAD22" s="105"/>
      <c r="AAE22" s="105"/>
      <c r="AAF22" s="105"/>
      <c r="AAG22" s="105"/>
      <c r="AAH22" s="105"/>
      <c r="AAI22" s="105"/>
      <c r="AAJ22" s="105"/>
      <c r="AAK22" s="105"/>
      <c r="AAL22" s="105"/>
      <c r="AAM22" s="105"/>
      <c r="AAN22" s="105"/>
      <c r="AAO22" s="105"/>
      <c r="AAP22" s="105"/>
      <c r="AAQ22" s="105"/>
      <c r="AAR22" s="105"/>
      <c r="AAS22" s="105"/>
      <c r="AAT22" s="105"/>
      <c r="AAU22" s="105"/>
      <c r="AAV22" s="105"/>
      <c r="AAW22" s="105"/>
      <c r="AAX22" s="105"/>
      <c r="AAY22" s="105"/>
      <c r="AAZ22" s="105"/>
      <c r="ABA22" s="105"/>
      <c r="ABB22" s="105"/>
      <c r="ABC22" s="105"/>
      <c r="ABD22" s="105"/>
      <c r="ABE22" s="105"/>
      <c r="ABF22" s="105"/>
      <c r="ABG22" s="105"/>
      <c r="ABH22" s="105"/>
      <c r="ABI22" s="105"/>
      <c r="ABJ22" s="105"/>
      <c r="ABK22" s="105"/>
      <c r="ABL22" s="105"/>
      <c r="ABM22" s="105"/>
      <c r="ABN22" s="105"/>
      <c r="ABO22" s="105"/>
      <c r="ABP22" s="105"/>
      <c r="ABQ22" s="105"/>
      <c r="ABR22" s="105"/>
      <c r="ABS22" s="105"/>
      <c r="ABT22" s="105"/>
      <c r="ABU22" s="105"/>
      <c r="ABV22" s="105"/>
      <c r="ABW22" s="105"/>
      <c r="ABX22" s="105"/>
      <c r="ABY22" s="105"/>
      <c r="ABZ22" s="105"/>
      <c r="ACA22" s="105"/>
      <c r="ACB22" s="105"/>
      <c r="ACC22" s="105"/>
      <c r="ACD22" s="105"/>
      <c r="ACE22" s="105"/>
      <c r="ACF22" s="105"/>
      <c r="ACG22" s="105"/>
      <c r="ACH22" s="105"/>
      <c r="ACI22" s="105"/>
      <c r="ACJ22" s="105"/>
      <c r="ACK22" s="105"/>
      <c r="ACL22" s="105"/>
      <c r="ACM22" s="105"/>
      <c r="ACN22" s="105"/>
      <c r="ACO22" s="105"/>
      <c r="ACP22" s="105"/>
      <c r="ACQ22" s="105"/>
      <c r="ACR22" s="105"/>
      <c r="ACS22" s="105"/>
      <c r="ACT22" s="105"/>
      <c r="ACU22" s="105"/>
      <c r="ACV22" s="105"/>
      <c r="ACW22" s="105"/>
      <c r="ACX22" s="105"/>
      <c r="ACY22" s="105"/>
      <c r="ACZ22" s="105"/>
      <c r="ADA22" s="105"/>
      <c r="ADB22" s="105"/>
      <c r="ADC22" s="105"/>
      <c r="ADD22" s="105"/>
      <c r="ADE22" s="105"/>
      <c r="ADF22" s="105"/>
      <c r="ADG22" s="105"/>
      <c r="ADH22" s="105"/>
      <c r="ADI22" s="105"/>
      <c r="ADJ22" s="105"/>
      <c r="ADK22" s="105"/>
      <c r="ADL22" s="105"/>
      <c r="ADM22" s="105"/>
      <c r="ADN22" s="105"/>
      <c r="ADO22" s="105"/>
      <c r="ADP22" s="105"/>
      <c r="ADQ22" s="105"/>
      <c r="ADR22" s="105"/>
      <c r="ADS22" s="105"/>
      <c r="ADT22" s="105"/>
      <c r="ADU22" s="105"/>
      <c r="ADV22" s="105"/>
      <c r="ADW22" s="105"/>
      <c r="ADX22" s="105"/>
      <c r="ADY22" s="105"/>
      <c r="ADZ22" s="105"/>
      <c r="AEA22" s="105"/>
      <c r="AEB22" s="105"/>
      <c r="AEC22" s="105"/>
      <c r="AED22" s="105"/>
      <c r="AEE22" s="105"/>
      <c r="AEF22" s="105"/>
      <c r="AEG22" s="105"/>
      <c r="AEH22" s="105"/>
      <c r="AEI22" s="105"/>
      <c r="AEJ22" s="105"/>
      <c r="AEK22" s="105"/>
      <c r="AEL22" s="105"/>
      <c r="AEM22" s="105"/>
      <c r="AEN22" s="105"/>
      <c r="AEO22" s="105"/>
      <c r="AEP22" s="105"/>
      <c r="AEQ22" s="105"/>
      <c r="AER22" s="105"/>
      <c r="AES22" s="105"/>
      <c r="AET22" s="105"/>
      <c r="AEU22" s="105"/>
      <c r="AEV22" s="105"/>
      <c r="AEW22" s="105"/>
      <c r="AEX22" s="105"/>
      <c r="AEY22" s="105"/>
      <c r="AEZ22" s="105"/>
      <c r="AFA22" s="105"/>
      <c r="AFB22" s="105"/>
      <c r="AFC22" s="105"/>
      <c r="AFD22" s="105"/>
      <c r="AFE22" s="105"/>
      <c r="AFF22" s="105"/>
      <c r="AFG22" s="105"/>
      <c r="AFH22" s="105"/>
      <c r="AFI22" s="105"/>
      <c r="AFJ22" s="105"/>
      <c r="AFK22" s="105"/>
      <c r="AFL22" s="105"/>
      <c r="AFM22" s="105"/>
      <c r="AFN22" s="105"/>
      <c r="AFO22" s="105"/>
      <c r="AFP22" s="105"/>
      <c r="AFQ22" s="105"/>
      <c r="AFR22" s="105"/>
      <c r="AFS22" s="105"/>
      <c r="AFT22" s="105"/>
      <c r="AFU22" s="105"/>
      <c r="AFV22" s="105"/>
      <c r="AFW22" s="105"/>
      <c r="AFX22" s="105"/>
      <c r="AFY22" s="105"/>
      <c r="AFZ22" s="105"/>
      <c r="AGA22" s="105"/>
      <c r="AGB22" s="105"/>
      <c r="AGC22" s="105"/>
      <c r="AGD22" s="105"/>
      <c r="AGE22" s="105"/>
      <c r="AGF22" s="105"/>
      <c r="AGG22" s="105"/>
      <c r="AGH22" s="105"/>
      <c r="AGI22" s="105"/>
      <c r="AGJ22" s="105"/>
      <c r="AGK22" s="105"/>
      <c r="AGL22" s="105"/>
      <c r="AGM22" s="105"/>
      <c r="AGN22" s="105"/>
      <c r="AGO22" s="105"/>
      <c r="AGP22" s="105"/>
      <c r="AGQ22" s="105"/>
      <c r="AGR22" s="105"/>
      <c r="AGS22" s="105"/>
      <c r="AGT22" s="105"/>
      <c r="AGU22" s="105"/>
      <c r="AGV22" s="105"/>
      <c r="AGW22" s="105"/>
      <c r="AGX22" s="105"/>
      <c r="AGY22" s="105"/>
      <c r="AGZ22" s="105"/>
      <c r="AHA22" s="105"/>
      <c r="AHB22" s="105"/>
      <c r="AHC22" s="105"/>
      <c r="AHD22" s="105"/>
      <c r="AHE22" s="105"/>
      <c r="AHF22" s="105"/>
      <c r="AHG22" s="105"/>
      <c r="AHH22" s="105"/>
      <c r="AHI22" s="105"/>
      <c r="AHJ22" s="105"/>
      <c r="AHK22" s="105"/>
      <c r="AHL22" s="105"/>
      <c r="AHM22" s="105"/>
      <c r="AHN22" s="105"/>
      <c r="AHO22" s="105"/>
      <c r="AHP22" s="105"/>
      <c r="AHQ22" s="105"/>
      <c r="AHR22" s="105"/>
      <c r="AHS22" s="105"/>
      <c r="AHT22" s="105"/>
      <c r="AHU22" s="105"/>
      <c r="AHV22" s="105"/>
      <c r="AHW22" s="105"/>
      <c r="AHX22" s="105"/>
      <c r="AHY22" s="105"/>
      <c r="AHZ22" s="105"/>
      <c r="AIA22" s="105"/>
      <c r="AIB22" s="105"/>
      <c r="AIC22" s="105"/>
      <c r="AID22" s="105"/>
      <c r="AIE22" s="105"/>
      <c r="AIF22" s="105"/>
      <c r="AIG22" s="105"/>
      <c r="AIH22" s="105"/>
      <c r="AII22" s="105"/>
      <c r="AIJ22" s="105"/>
      <c r="AIK22" s="105"/>
      <c r="AIL22" s="105"/>
      <c r="AIM22" s="105"/>
      <c r="AIN22" s="105"/>
      <c r="AIO22" s="105"/>
      <c r="AIP22" s="105"/>
      <c r="AIQ22" s="105"/>
      <c r="AIR22" s="105"/>
      <c r="AIS22" s="105"/>
      <c r="AIT22" s="105"/>
      <c r="AIU22" s="105"/>
      <c r="AIV22" s="105"/>
      <c r="AIW22" s="105"/>
      <c r="AIX22" s="105"/>
      <c r="AIY22" s="105"/>
      <c r="AIZ22" s="105"/>
      <c r="AJA22" s="105"/>
      <c r="AJB22" s="105"/>
      <c r="AJC22" s="105"/>
      <c r="AJD22" s="105"/>
      <c r="AJE22" s="105"/>
      <c r="AJF22" s="105"/>
      <c r="AJG22" s="105"/>
      <c r="AJH22" s="105"/>
      <c r="AJI22" s="105"/>
      <c r="AJJ22" s="105"/>
      <c r="AJK22" s="105"/>
      <c r="AJL22" s="105"/>
      <c r="AJM22" s="105"/>
      <c r="AJN22" s="105"/>
      <c r="AJO22" s="105"/>
      <c r="AJP22" s="105"/>
      <c r="AJQ22" s="105"/>
      <c r="AJR22" s="105"/>
      <c r="AJS22" s="105"/>
      <c r="AJT22" s="105"/>
      <c r="AJU22" s="105"/>
      <c r="AJV22" s="105"/>
      <c r="AJW22" s="105"/>
      <c r="AJX22" s="105"/>
      <c r="AJY22" s="105"/>
      <c r="AJZ22" s="105"/>
      <c r="AKA22" s="105"/>
      <c r="AKB22" s="105"/>
      <c r="AKC22" s="105"/>
      <c r="AKD22" s="105"/>
      <c r="AKE22" s="105"/>
      <c r="AKF22" s="105"/>
      <c r="AKG22" s="105"/>
      <c r="AKH22" s="105"/>
      <c r="AKI22" s="105"/>
      <c r="AKJ22" s="105"/>
      <c r="AKK22" s="105"/>
      <c r="AKL22" s="105"/>
      <c r="AKM22" s="105"/>
      <c r="AKN22" s="105"/>
      <c r="AKO22" s="105"/>
      <c r="AKP22" s="105"/>
      <c r="AKQ22" s="105"/>
      <c r="AKR22" s="105"/>
      <c r="AKS22" s="105"/>
      <c r="AKT22" s="105"/>
      <c r="AKU22" s="105"/>
      <c r="AKV22" s="105"/>
      <c r="AKW22" s="105"/>
      <c r="AKX22" s="105"/>
      <c r="AKY22" s="105"/>
      <c r="AKZ22" s="105"/>
      <c r="ALA22" s="105"/>
      <c r="ALB22" s="105"/>
      <c r="ALC22" s="105"/>
      <c r="ALD22" s="105"/>
      <c r="ALE22" s="105"/>
      <c r="ALF22" s="105"/>
      <c r="ALG22" s="105"/>
      <c r="ALH22" s="105"/>
      <c r="ALI22" s="105"/>
      <c r="ALJ22" s="105"/>
      <c r="ALK22" s="105"/>
      <c r="ALL22" s="105"/>
      <c r="ALM22" s="105"/>
      <c r="ALN22" s="105"/>
      <c r="ALO22" s="105"/>
      <c r="ALP22" s="105"/>
      <c r="ALQ22" s="105"/>
      <c r="ALR22" s="105"/>
      <c r="ALS22" s="105"/>
      <c r="ALT22" s="105"/>
      <c r="ALU22" s="105"/>
      <c r="ALV22" s="105"/>
      <c r="ALW22" s="105"/>
      <c r="ALX22" s="105"/>
      <c r="ALY22" s="105"/>
      <c r="ALZ22" s="105"/>
      <c r="AMA22" s="105"/>
      <c r="AMB22" s="105"/>
      <c r="AMC22" s="105"/>
      <c r="AMD22" s="105"/>
      <c r="AME22" s="105"/>
      <c r="AMF22" s="105"/>
      <c r="AMG22" s="105"/>
      <c r="AMH22" s="105"/>
      <c r="AMI22" s="105"/>
      <c r="AMJ22" s="105"/>
      <c r="AMK22" s="105"/>
      <c r="AML22" s="105"/>
      <c r="AMM22" s="105"/>
      <c r="AMN22" s="105"/>
      <c r="AMO22" s="105"/>
      <c r="AMP22" s="105"/>
      <c r="AMQ22" s="105"/>
      <c r="AMR22" s="105"/>
      <c r="AMS22" s="105"/>
      <c r="AMT22" s="105"/>
      <c r="AMU22" s="105"/>
      <c r="AMV22" s="105"/>
      <c r="AMW22" s="105"/>
      <c r="AMX22" s="105"/>
      <c r="AMY22" s="105"/>
      <c r="AMZ22" s="105"/>
      <c r="ANA22" s="105"/>
      <c r="ANB22" s="105"/>
      <c r="ANC22" s="105"/>
      <c r="AND22" s="105"/>
      <c r="ANE22" s="105"/>
      <c r="ANF22" s="105"/>
      <c r="ANG22" s="105"/>
      <c r="ANH22" s="105"/>
      <c r="ANI22" s="105"/>
      <c r="ANJ22" s="105"/>
      <c r="ANK22" s="105"/>
      <c r="ANL22" s="105"/>
      <c r="ANM22" s="105"/>
      <c r="ANN22" s="105"/>
      <c r="ANO22" s="105"/>
      <c r="ANP22" s="105"/>
      <c r="ANQ22" s="105"/>
      <c r="ANR22" s="105"/>
      <c r="ANS22" s="105"/>
      <c r="ANT22" s="105"/>
      <c r="ANU22" s="105"/>
      <c r="ANV22" s="105"/>
      <c r="ANW22" s="105"/>
      <c r="ANX22" s="105"/>
      <c r="ANY22" s="105"/>
      <c r="ANZ22" s="105"/>
      <c r="AOA22" s="105"/>
      <c r="AOB22" s="105"/>
      <c r="AOC22" s="105"/>
      <c r="AOD22" s="105"/>
      <c r="AOE22" s="105"/>
      <c r="AOF22" s="105"/>
      <c r="AOG22" s="105"/>
      <c r="AOH22" s="105"/>
      <c r="AOI22" s="105"/>
      <c r="AOJ22" s="105"/>
      <c r="AOK22" s="105"/>
      <c r="AOL22" s="105"/>
      <c r="AOM22" s="105"/>
      <c r="AON22" s="105"/>
      <c r="AOO22" s="105"/>
      <c r="AOP22" s="105"/>
      <c r="AOQ22" s="105"/>
      <c r="AOR22" s="105"/>
      <c r="AOS22" s="105"/>
      <c r="AOT22" s="105"/>
      <c r="AOU22" s="105"/>
      <c r="AOV22" s="105"/>
      <c r="AOW22" s="105"/>
      <c r="AOX22" s="105"/>
      <c r="AOY22" s="105"/>
      <c r="AOZ22" s="105"/>
      <c r="APA22" s="105"/>
      <c r="APB22" s="105"/>
      <c r="APC22" s="105"/>
      <c r="APD22" s="105"/>
      <c r="APE22" s="105"/>
      <c r="APF22" s="105"/>
      <c r="APG22" s="105"/>
      <c r="APH22" s="105"/>
      <c r="API22" s="105"/>
      <c r="APJ22" s="105"/>
      <c r="APK22" s="105"/>
      <c r="APL22" s="105"/>
      <c r="APM22" s="105"/>
      <c r="APN22" s="105"/>
      <c r="APO22" s="105"/>
      <c r="APP22" s="105"/>
      <c r="APQ22" s="105"/>
      <c r="APR22" s="105"/>
      <c r="APS22" s="105"/>
      <c r="APT22" s="105"/>
      <c r="APU22" s="105"/>
      <c r="APV22" s="105"/>
      <c r="APW22" s="105"/>
      <c r="APX22" s="105"/>
      <c r="APY22" s="105"/>
      <c r="APZ22" s="105"/>
      <c r="AQA22" s="105"/>
      <c r="AQB22" s="105"/>
      <c r="AQC22" s="105"/>
      <c r="AQD22" s="105"/>
      <c r="AQE22" s="105"/>
      <c r="AQF22" s="105"/>
      <c r="AQG22" s="105"/>
      <c r="AQH22" s="105"/>
      <c r="AQI22" s="105"/>
      <c r="AQJ22" s="105"/>
      <c r="AQK22" s="105"/>
      <c r="AQL22" s="105"/>
      <c r="AQM22" s="105"/>
      <c r="AQN22" s="105"/>
      <c r="AQO22" s="105"/>
      <c r="AQP22" s="105"/>
      <c r="AQQ22" s="105"/>
      <c r="AQR22" s="105"/>
      <c r="AQS22" s="105"/>
      <c r="AQT22" s="105"/>
      <c r="AQU22" s="105"/>
      <c r="AQV22" s="105"/>
      <c r="AQW22" s="105"/>
      <c r="AQX22" s="105"/>
      <c r="AQY22" s="105"/>
      <c r="AQZ22" s="105"/>
      <c r="ARA22" s="105"/>
      <c r="ARB22" s="105"/>
      <c r="ARC22" s="105"/>
      <c r="ARD22" s="105"/>
      <c r="ARE22" s="105"/>
      <c r="ARF22" s="105"/>
      <c r="ARG22" s="105"/>
      <c r="ARH22" s="105"/>
      <c r="ARI22" s="105"/>
      <c r="ARJ22" s="105"/>
      <c r="ARK22" s="105"/>
      <c r="ARL22" s="105"/>
      <c r="ARM22" s="105"/>
      <c r="ARN22" s="105"/>
      <c r="ARO22" s="105"/>
      <c r="ARP22" s="105"/>
      <c r="ARQ22" s="105"/>
      <c r="ARR22" s="105"/>
      <c r="ARS22" s="105"/>
      <c r="ART22" s="105"/>
      <c r="ARU22" s="105"/>
      <c r="ARV22" s="105"/>
      <c r="ARW22" s="105"/>
      <c r="ARX22" s="105"/>
      <c r="ARY22" s="105"/>
      <c r="ARZ22" s="105"/>
      <c r="ASA22" s="105"/>
      <c r="ASB22" s="105"/>
      <c r="ASC22" s="105"/>
      <c r="ASD22" s="105"/>
      <c r="ASE22" s="105"/>
      <c r="ASF22" s="105"/>
      <c r="ASG22" s="105"/>
      <c r="ASH22" s="105"/>
      <c r="ASI22" s="105"/>
      <c r="ASJ22" s="105"/>
      <c r="ASK22" s="105"/>
      <c r="ASL22" s="105"/>
      <c r="ASM22" s="105"/>
      <c r="ASN22" s="105"/>
      <c r="ASO22" s="105"/>
      <c r="ASP22" s="105"/>
      <c r="ASQ22" s="105"/>
      <c r="ASR22" s="105"/>
      <c r="ASS22" s="105"/>
      <c r="AST22" s="105"/>
      <c r="ASU22" s="105"/>
      <c r="ASV22" s="105"/>
      <c r="ASW22" s="105"/>
      <c r="ASX22" s="105"/>
      <c r="ASY22" s="105"/>
      <c r="ASZ22" s="105"/>
      <c r="ATA22" s="105"/>
      <c r="ATB22" s="105"/>
      <c r="ATC22" s="105"/>
      <c r="ATD22" s="105"/>
      <c r="ATE22" s="105"/>
      <c r="ATF22" s="105"/>
      <c r="ATG22" s="105"/>
      <c r="ATH22" s="105"/>
      <c r="ATI22" s="105"/>
      <c r="ATJ22" s="105"/>
      <c r="ATK22" s="105"/>
      <c r="ATL22" s="105"/>
      <c r="ATM22" s="105"/>
      <c r="ATN22" s="105"/>
      <c r="ATO22" s="105"/>
      <c r="ATP22" s="105"/>
      <c r="ATQ22" s="105"/>
      <c r="ATR22" s="105"/>
      <c r="ATS22" s="105"/>
      <c r="ATT22" s="105"/>
      <c r="ATU22" s="105"/>
      <c r="ATV22" s="105"/>
      <c r="ATW22" s="105"/>
      <c r="ATX22" s="105"/>
      <c r="ATY22" s="105"/>
      <c r="ATZ22" s="105"/>
      <c r="AUA22" s="105"/>
      <c r="AUB22" s="105"/>
      <c r="AUC22" s="105"/>
      <c r="AUD22" s="105"/>
      <c r="AUE22" s="105"/>
      <c r="AUF22" s="105"/>
      <c r="AUG22" s="105"/>
      <c r="AUH22" s="105"/>
      <c r="AUI22" s="105"/>
      <c r="AUJ22" s="105"/>
      <c r="AUK22" s="105"/>
      <c r="AUL22" s="105"/>
      <c r="AUM22" s="105"/>
      <c r="AUN22" s="105"/>
      <c r="AUO22" s="105"/>
      <c r="AUP22" s="105"/>
      <c r="AUQ22" s="105"/>
      <c r="AUR22" s="105"/>
      <c r="AUS22" s="105"/>
      <c r="AUT22" s="105"/>
      <c r="AUU22" s="105"/>
      <c r="AUV22" s="105"/>
      <c r="AUW22" s="105"/>
      <c r="AUX22" s="105"/>
      <c r="AUY22" s="105"/>
      <c r="AUZ22" s="105"/>
      <c r="AVA22" s="105"/>
      <c r="AVB22" s="105"/>
      <c r="AVC22" s="105"/>
      <c r="AVD22" s="105"/>
      <c r="AVE22" s="105"/>
      <c r="AVF22" s="105"/>
      <c r="AVG22" s="105"/>
      <c r="AVH22" s="105"/>
      <c r="AVI22" s="105"/>
      <c r="AVJ22" s="105"/>
      <c r="AVK22" s="105"/>
      <c r="AVL22" s="105"/>
      <c r="AVM22" s="105"/>
      <c r="AVN22" s="105"/>
      <c r="AVO22" s="105"/>
      <c r="AVP22" s="105"/>
      <c r="AVQ22" s="105"/>
      <c r="AVR22" s="105"/>
      <c r="AVS22" s="105"/>
      <c r="AVT22" s="105"/>
      <c r="AVU22" s="105"/>
      <c r="AVV22" s="105"/>
      <c r="AVW22" s="105"/>
      <c r="AVX22" s="105"/>
      <c r="AVY22" s="105"/>
      <c r="AVZ22" s="105"/>
      <c r="AWA22" s="105"/>
      <c r="AWB22" s="105"/>
      <c r="AWC22" s="105"/>
      <c r="AWD22" s="105"/>
      <c r="AWE22" s="105"/>
      <c r="AWF22" s="105"/>
      <c r="AWG22" s="105"/>
      <c r="AWH22" s="105"/>
      <c r="AWI22" s="105"/>
      <c r="AWJ22" s="105"/>
      <c r="AWK22" s="105"/>
      <c r="AWL22" s="105"/>
      <c r="AWM22" s="105"/>
      <c r="AWN22" s="105"/>
      <c r="AWO22" s="105"/>
      <c r="AWP22" s="105"/>
      <c r="AWQ22" s="105"/>
      <c r="AWR22" s="105"/>
      <c r="AWS22" s="105"/>
      <c r="AWT22" s="105"/>
      <c r="AWU22" s="105"/>
      <c r="AWV22" s="105"/>
      <c r="AWW22" s="105"/>
      <c r="AWX22" s="105"/>
      <c r="AWY22" s="105"/>
      <c r="AWZ22" s="105"/>
      <c r="AXA22" s="105"/>
      <c r="AXB22" s="105"/>
      <c r="AXC22" s="105"/>
      <c r="AXD22" s="105"/>
      <c r="AXE22" s="105"/>
      <c r="AXF22" s="105"/>
      <c r="AXG22" s="105"/>
      <c r="AXH22" s="105"/>
      <c r="AXI22" s="105"/>
      <c r="AXJ22" s="105"/>
      <c r="AXK22" s="105"/>
      <c r="AXL22" s="105"/>
      <c r="AXM22" s="105"/>
      <c r="AXN22" s="105"/>
      <c r="AXO22" s="105"/>
      <c r="AXP22" s="105"/>
      <c r="AXQ22" s="105"/>
      <c r="AXR22" s="105"/>
      <c r="AXS22" s="105"/>
      <c r="AXT22" s="105"/>
      <c r="AXU22" s="105"/>
      <c r="AXV22" s="105"/>
      <c r="AXW22" s="105"/>
      <c r="AXX22" s="105"/>
      <c r="AXY22" s="105"/>
      <c r="AXZ22" s="105"/>
      <c r="AYA22" s="105"/>
      <c r="AYB22" s="105"/>
      <c r="AYC22" s="105"/>
      <c r="AYD22" s="105"/>
      <c r="AYE22" s="105"/>
      <c r="AYF22" s="105"/>
      <c r="AYG22" s="105"/>
      <c r="AYH22" s="105"/>
      <c r="AYI22" s="105"/>
      <c r="AYJ22" s="105"/>
      <c r="AYK22" s="105"/>
      <c r="AYL22" s="105"/>
      <c r="AYM22" s="105"/>
      <c r="AYN22" s="105"/>
      <c r="AYO22" s="105"/>
      <c r="AYP22" s="105"/>
      <c r="AYQ22" s="105"/>
      <c r="AYR22" s="105"/>
      <c r="AYS22" s="105"/>
      <c r="AYT22" s="105"/>
      <c r="AYU22" s="105"/>
      <c r="AYV22" s="105"/>
      <c r="AYW22" s="105"/>
      <c r="AYX22" s="105"/>
      <c r="AYY22" s="105"/>
      <c r="AYZ22" s="105"/>
      <c r="AZA22" s="105"/>
      <c r="AZB22" s="105"/>
      <c r="AZC22" s="105"/>
      <c r="AZD22" s="105"/>
      <c r="AZE22" s="105"/>
      <c r="AZF22" s="105"/>
      <c r="AZG22" s="105"/>
      <c r="AZH22" s="105"/>
      <c r="AZI22" s="105"/>
      <c r="AZJ22" s="105"/>
      <c r="AZK22" s="105"/>
      <c r="AZL22" s="105"/>
      <c r="AZM22" s="105"/>
      <c r="AZN22" s="105"/>
      <c r="AZO22" s="105"/>
      <c r="AZP22" s="105"/>
      <c r="AZQ22" s="105"/>
      <c r="AZR22" s="105"/>
      <c r="AZS22" s="105"/>
      <c r="AZT22" s="105"/>
      <c r="AZU22" s="105"/>
      <c r="AZV22" s="105"/>
      <c r="AZW22" s="105"/>
      <c r="AZX22" s="105"/>
      <c r="AZY22" s="105"/>
      <c r="AZZ22" s="105"/>
      <c r="BAA22" s="105"/>
      <c r="BAB22" s="105"/>
      <c r="BAC22" s="105"/>
      <c r="BAD22" s="105"/>
      <c r="BAE22" s="105"/>
      <c r="BAF22" s="105"/>
      <c r="BAG22" s="105"/>
      <c r="BAH22" s="105"/>
      <c r="BAI22" s="105"/>
      <c r="BAJ22" s="105"/>
      <c r="BAK22" s="105"/>
      <c r="BAL22" s="105"/>
      <c r="BAM22" s="105"/>
      <c r="BAN22" s="105"/>
      <c r="BAO22" s="105"/>
      <c r="BAP22" s="105"/>
      <c r="BAQ22" s="105"/>
      <c r="BAR22" s="105"/>
      <c r="BAS22" s="105"/>
      <c r="BAT22" s="105"/>
      <c r="BAU22" s="105"/>
      <c r="BAV22" s="105"/>
      <c r="BAW22" s="105"/>
      <c r="BAX22" s="105"/>
      <c r="BAY22" s="105"/>
      <c r="BAZ22" s="105"/>
      <c r="BBA22" s="105"/>
      <c r="BBB22" s="105"/>
      <c r="BBC22" s="105"/>
      <c r="BBD22" s="105"/>
      <c r="BBE22" s="105"/>
      <c r="BBF22" s="105"/>
      <c r="BBG22" s="105"/>
      <c r="BBH22" s="105"/>
      <c r="BBI22" s="105"/>
      <c r="BBJ22" s="105"/>
      <c r="BBK22" s="105"/>
      <c r="BBL22" s="105"/>
      <c r="BBM22" s="105"/>
      <c r="BBN22" s="105"/>
      <c r="BBO22" s="105"/>
      <c r="BBP22" s="105"/>
      <c r="BBQ22" s="105"/>
      <c r="BBR22" s="105"/>
      <c r="BBS22" s="105"/>
      <c r="BBT22" s="105"/>
      <c r="BBU22" s="105"/>
      <c r="BBV22" s="105"/>
      <c r="BBW22" s="105"/>
      <c r="BBX22" s="105"/>
      <c r="BBY22" s="105"/>
      <c r="BBZ22" s="105"/>
      <c r="BCA22" s="105"/>
      <c r="BCB22" s="105"/>
      <c r="BCC22" s="105"/>
      <c r="BCD22" s="105"/>
      <c r="BCE22" s="105"/>
      <c r="BCF22" s="105"/>
      <c r="BCG22" s="105"/>
      <c r="BCH22" s="105"/>
      <c r="BCI22" s="105"/>
      <c r="BCJ22" s="105"/>
      <c r="BCK22" s="105"/>
      <c r="BCL22" s="105"/>
      <c r="BCM22" s="105"/>
      <c r="BCN22" s="105"/>
      <c r="BCO22" s="105"/>
      <c r="BCP22" s="105"/>
      <c r="BCQ22" s="105"/>
      <c r="BCR22" s="105"/>
      <c r="BCS22" s="105"/>
      <c r="BCT22" s="105"/>
      <c r="BCU22" s="105"/>
      <c r="BCV22" s="105"/>
      <c r="BCW22" s="105"/>
      <c r="BCX22" s="105"/>
      <c r="BCY22" s="105"/>
      <c r="BCZ22" s="105"/>
      <c r="BDA22" s="105"/>
      <c r="BDB22" s="105"/>
      <c r="BDC22" s="105"/>
      <c r="BDD22" s="105"/>
      <c r="BDE22" s="105"/>
      <c r="BDF22" s="105"/>
      <c r="BDG22" s="105"/>
      <c r="BDH22" s="105"/>
      <c r="BDI22" s="105"/>
      <c r="BDJ22" s="105"/>
      <c r="BDK22" s="105"/>
      <c r="BDL22" s="105"/>
      <c r="BDM22" s="105"/>
      <c r="BDN22" s="105"/>
      <c r="BDO22" s="105"/>
      <c r="BDP22" s="105"/>
      <c r="BDQ22" s="105"/>
      <c r="BDR22" s="105"/>
      <c r="BDS22" s="105"/>
      <c r="BDT22" s="105"/>
      <c r="BDU22" s="105"/>
      <c r="BDV22" s="105"/>
      <c r="BDW22" s="105"/>
      <c r="BDX22" s="105"/>
      <c r="BDY22" s="105"/>
      <c r="BDZ22" s="105"/>
      <c r="BEA22" s="105"/>
      <c r="BEB22" s="105"/>
      <c r="BEC22" s="105"/>
      <c r="BED22" s="105"/>
      <c r="BEE22" s="105"/>
      <c r="BEF22" s="105"/>
      <c r="BEG22" s="105"/>
      <c r="BEH22" s="105"/>
      <c r="BEI22" s="105"/>
      <c r="BEJ22" s="105"/>
      <c r="BEK22" s="105"/>
      <c r="BEL22" s="105"/>
      <c r="BEM22" s="105"/>
      <c r="BEN22" s="105"/>
      <c r="BEO22" s="105"/>
      <c r="BEP22" s="105"/>
      <c r="BEQ22" s="105"/>
      <c r="BER22" s="105"/>
      <c r="BES22" s="105"/>
      <c r="BET22" s="105"/>
      <c r="BEU22" s="105"/>
      <c r="BEV22" s="105"/>
      <c r="BEW22" s="105"/>
      <c r="BEX22" s="105"/>
      <c r="BEY22" s="105"/>
      <c r="BEZ22" s="105"/>
      <c r="BFA22" s="105"/>
      <c r="BFB22" s="105"/>
      <c r="BFC22" s="105"/>
      <c r="BFD22" s="105"/>
      <c r="BFE22" s="105"/>
      <c r="BFF22" s="105"/>
      <c r="BFG22" s="105"/>
      <c r="BFH22" s="105"/>
      <c r="BFI22" s="105"/>
      <c r="BFJ22" s="105"/>
      <c r="BFK22" s="105"/>
      <c r="BFL22" s="105"/>
      <c r="BFM22" s="105"/>
      <c r="BFN22" s="105"/>
      <c r="BFO22" s="105"/>
      <c r="BFP22" s="105"/>
      <c r="BFQ22" s="105"/>
      <c r="BFR22" s="105"/>
      <c r="BFS22" s="105"/>
      <c r="BFT22" s="105"/>
      <c r="BFU22" s="105"/>
      <c r="BFV22" s="105"/>
      <c r="BFW22" s="105"/>
      <c r="BFX22" s="105"/>
      <c r="BFY22" s="105"/>
      <c r="BFZ22" s="105"/>
      <c r="BGA22" s="105"/>
      <c r="BGB22" s="105"/>
      <c r="BGC22" s="105"/>
      <c r="BGD22" s="105"/>
      <c r="BGE22" s="105"/>
      <c r="BGF22" s="105"/>
      <c r="BGG22" s="105"/>
      <c r="BGH22" s="105"/>
      <c r="BGI22" s="105"/>
      <c r="BGJ22" s="105"/>
      <c r="BGK22" s="105"/>
      <c r="BGL22" s="105"/>
      <c r="BGM22" s="105"/>
      <c r="BGN22" s="105"/>
      <c r="BGO22" s="105"/>
      <c r="BGP22" s="105"/>
      <c r="BGQ22" s="105"/>
      <c r="BGR22" s="105"/>
      <c r="BGS22" s="105"/>
      <c r="BGT22" s="105"/>
      <c r="BGU22" s="105"/>
      <c r="BGV22" s="105"/>
      <c r="BGW22" s="105"/>
      <c r="BGX22" s="105"/>
      <c r="BGY22" s="105"/>
      <c r="BGZ22" s="105"/>
      <c r="BHA22" s="105"/>
      <c r="BHB22" s="105"/>
      <c r="BHC22" s="105"/>
      <c r="BHD22" s="105"/>
      <c r="BHE22" s="105"/>
      <c r="BHF22" s="105"/>
      <c r="BHG22" s="105"/>
      <c r="BHH22" s="105"/>
      <c r="BHI22" s="105"/>
      <c r="BHJ22" s="105"/>
      <c r="BHK22" s="105"/>
      <c r="BHL22" s="105"/>
      <c r="BHM22" s="105"/>
      <c r="BHN22" s="105"/>
      <c r="BHO22" s="105"/>
      <c r="BHP22" s="105"/>
      <c r="BHQ22" s="105"/>
      <c r="BHR22" s="105"/>
      <c r="BHS22" s="105"/>
      <c r="BHT22" s="105"/>
      <c r="BHU22" s="105"/>
      <c r="BHV22" s="105"/>
      <c r="BHW22" s="105"/>
      <c r="BHX22" s="105"/>
      <c r="BHY22" s="105"/>
      <c r="BHZ22" s="105"/>
      <c r="BIA22" s="105"/>
      <c r="BIB22" s="105"/>
      <c r="BIC22" s="105"/>
      <c r="BID22" s="105"/>
      <c r="BIE22" s="105"/>
      <c r="BIF22" s="105"/>
      <c r="BIG22" s="105"/>
      <c r="BIH22" s="105"/>
      <c r="BII22" s="105"/>
      <c r="BIJ22" s="105"/>
      <c r="BIK22" s="105"/>
      <c r="BIL22" s="105"/>
      <c r="BIM22" s="105"/>
      <c r="BIN22" s="105"/>
      <c r="BIO22" s="105"/>
      <c r="BIP22" s="105"/>
      <c r="BIQ22" s="105"/>
      <c r="BIR22" s="105"/>
      <c r="BIS22" s="105"/>
      <c r="BIT22" s="105"/>
      <c r="BIU22" s="105"/>
      <c r="BIV22" s="105"/>
      <c r="BIW22" s="105"/>
      <c r="BIX22" s="105"/>
      <c r="BIY22" s="105"/>
      <c r="BIZ22" s="105"/>
      <c r="BJA22" s="105"/>
      <c r="BJB22" s="105"/>
      <c r="BJC22" s="105"/>
      <c r="BJD22" s="105"/>
      <c r="BJE22" s="105"/>
      <c r="BJF22" s="105"/>
      <c r="BJG22" s="105"/>
      <c r="BJH22" s="105"/>
      <c r="BJI22" s="105"/>
      <c r="BJJ22" s="105"/>
      <c r="BJK22" s="105"/>
      <c r="BJL22" s="105"/>
      <c r="BJM22" s="105"/>
      <c r="BJN22" s="105"/>
      <c r="BJO22" s="105"/>
      <c r="BJP22" s="105"/>
      <c r="BJQ22" s="105"/>
      <c r="BJR22" s="105"/>
      <c r="BJS22" s="105"/>
      <c r="BJT22" s="105"/>
      <c r="BJU22" s="105"/>
      <c r="BJV22" s="105"/>
      <c r="BJW22" s="105"/>
      <c r="BJX22" s="105"/>
      <c r="BJY22" s="105"/>
      <c r="BJZ22" s="105"/>
      <c r="BKA22" s="105"/>
      <c r="BKB22" s="105"/>
      <c r="BKC22" s="105"/>
      <c r="BKD22" s="105"/>
      <c r="BKE22" s="105"/>
      <c r="BKF22" s="105"/>
      <c r="BKG22" s="105"/>
      <c r="BKH22" s="105"/>
      <c r="BKI22" s="105"/>
      <c r="BKJ22" s="105"/>
      <c r="BKK22" s="105"/>
      <c r="BKL22" s="105"/>
      <c r="BKM22" s="105"/>
      <c r="BKN22" s="105"/>
      <c r="BKO22" s="105"/>
      <c r="BKP22" s="105"/>
      <c r="BKQ22" s="105"/>
      <c r="BKR22" s="105"/>
      <c r="BKS22" s="105"/>
      <c r="BKT22" s="105"/>
      <c r="BKU22" s="105"/>
      <c r="BKV22" s="105"/>
      <c r="BKW22" s="105"/>
      <c r="BKX22" s="105"/>
      <c r="BKY22" s="105"/>
      <c r="BKZ22" s="105"/>
      <c r="BLA22" s="105"/>
      <c r="BLB22" s="105"/>
      <c r="BLC22" s="105"/>
      <c r="BLD22" s="105"/>
      <c r="BLE22" s="105"/>
      <c r="BLF22" s="105"/>
      <c r="BLG22" s="105"/>
      <c r="BLH22" s="105"/>
      <c r="BLI22" s="105"/>
      <c r="BLJ22" s="105"/>
      <c r="BLK22" s="105"/>
      <c r="BLL22" s="105"/>
      <c r="BLM22" s="105"/>
      <c r="BLN22" s="105"/>
      <c r="BLO22" s="105"/>
      <c r="BLP22" s="105"/>
      <c r="BLQ22" s="105"/>
      <c r="BLR22" s="105"/>
      <c r="BLS22" s="105"/>
      <c r="BLT22" s="105"/>
      <c r="BLU22" s="105"/>
      <c r="BLV22" s="105"/>
      <c r="BLW22" s="105"/>
      <c r="BLX22" s="105"/>
      <c r="BLY22" s="105"/>
      <c r="BLZ22" s="105"/>
      <c r="BMA22" s="105"/>
      <c r="BMB22" s="105"/>
      <c r="BMC22" s="105"/>
      <c r="BMD22" s="105"/>
      <c r="BME22" s="105"/>
      <c r="BMF22" s="105"/>
      <c r="BMG22" s="105"/>
      <c r="BMH22" s="105"/>
      <c r="BMI22" s="105"/>
      <c r="BMJ22" s="105"/>
      <c r="BMK22" s="105"/>
      <c r="BML22" s="105"/>
      <c r="BMM22" s="105"/>
      <c r="BMN22" s="105"/>
      <c r="BMO22" s="105"/>
      <c r="BMP22" s="105"/>
      <c r="BMQ22" s="105"/>
      <c r="BMR22" s="105"/>
      <c r="BMS22" s="105"/>
      <c r="BMT22" s="105"/>
      <c r="BMU22" s="105"/>
      <c r="BMV22" s="105"/>
      <c r="BMW22" s="105"/>
      <c r="BMX22" s="105"/>
      <c r="BMY22" s="105"/>
      <c r="BMZ22" s="105"/>
      <c r="BNA22" s="105"/>
      <c r="BNB22" s="105"/>
      <c r="BNC22" s="105"/>
      <c r="BND22" s="105"/>
      <c r="BNE22" s="105"/>
      <c r="BNF22" s="105"/>
      <c r="BNG22" s="105"/>
      <c r="BNH22" s="105"/>
      <c r="BNI22" s="105"/>
      <c r="BNJ22" s="105"/>
      <c r="BNK22" s="105"/>
      <c r="BNL22" s="105"/>
      <c r="BNM22" s="105"/>
      <c r="BNN22" s="105"/>
      <c r="BNO22" s="105"/>
      <c r="BNP22" s="105"/>
      <c r="BNQ22" s="105"/>
      <c r="BNR22" s="105"/>
      <c r="BNS22" s="105"/>
      <c r="BNT22" s="105"/>
      <c r="BNU22" s="105"/>
      <c r="BNV22" s="105"/>
      <c r="BNW22" s="105"/>
      <c r="BNX22" s="105"/>
      <c r="BNY22" s="105"/>
      <c r="BNZ22" s="105"/>
      <c r="BOA22" s="105"/>
      <c r="BOB22" s="105"/>
      <c r="BOC22" s="105"/>
      <c r="BOD22" s="105"/>
      <c r="BOE22" s="105"/>
      <c r="BOF22" s="105"/>
      <c r="BOG22" s="105"/>
      <c r="BOH22" s="105"/>
      <c r="BOI22" s="105"/>
      <c r="BOJ22" s="105"/>
      <c r="BOK22" s="105"/>
      <c r="BOL22" s="105"/>
      <c r="BOM22" s="105"/>
      <c r="BON22" s="105"/>
      <c r="BOO22" s="105"/>
      <c r="BOP22" s="105"/>
      <c r="BOQ22" s="105"/>
      <c r="BOR22" s="105"/>
      <c r="BOS22" s="105"/>
      <c r="BOT22" s="105"/>
      <c r="BOU22" s="105"/>
      <c r="BOV22" s="105"/>
      <c r="BOW22" s="105"/>
      <c r="BOX22" s="105"/>
      <c r="BOY22" s="105"/>
      <c r="BOZ22" s="105"/>
      <c r="BPA22" s="105"/>
      <c r="BPB22" s="105"/>
      <c r="BPC22" s="105"/>
      <c r="BPD22" s="105"/>
      <c r="BPE22" s="105"/>
      <c r="BPF22" s="105"/>
      <c r="BPG22" s="105"/>
      <c r="BPH22" s="105"/>
      <c r="BPI22" s="105"/>
      <c r="BPJ22" s="105"/>
      <c r="BPK22" s="105"/>
      <c r="BPL22" s="105"/>
      <c r="BPM22" s="105"/>
      <c r="BPN22" s="105"/>
      <c r="BPO22" s="105"/>
      <c r="BPP22" s="105"/>
      <c r="BPQ22" s="105"/>
      <c r="BPR22" s="105"/>
      <c r="BPS22" s="105"/>
      <c r="BPT22" s="105"/>
      <c r="BPU22" s="105"/>
      <c r="BPV22" s="105"/>
      <c r="BPW22" s="105"/>
      <c r="BPX22" s="105"/>
      <c r="BPY22" s="105"/>
      <c r="BPZ22" s="105"/>
      <c r="BQA22" s="105"/>
      <c r="BQB22" s="105"/>
      <c r="BQC22" s="105"/>
      <c r="BQD22" s="105"/>
      <c r="BQE22" s="105"/>
      <c r="BQF22" s="105"/>
      <c r="BQG22" s="105"/>
      <c r="BQH22" s="105"/>
      <c r="BQI22" s="105"/>
      <c r="BQJ22" s="105"/>
      <c r="BQK22" s="105"/>
      <c r="BQL22" s="105"/>
      <c r="BQM22" s="105"/>
      <c r="BQN22" s="105"/>
      <c r="BQO22" s="105"/>
      <c r="BQP22" s="105"/>
      <c r="BQQ22" s="105"/>
      <c r="BQR22" s="105"/>
      <c r="BQS22" s="105"/>
      <c r="BQT22" s="105"/>
      <c r="BQU22" s="105"/>
      <c r="BQV22" s="105"/>
      <c r="BQW22" s="105"/>
      <c r="BQX22" s="105"/>
      <c r="BQY22" s="105"/>
      <c r="BQZ22" s="105"/>
      <c r="BRA22" s="105"/>
      <c r="BRB22" s="105"/>
      <c r="BRC22" s="105"/>
      <c r="BRD22" s="105"/>
      <c r="BRE22" s="105"/>
      <c r="BRF22" s="105"/>
      <c r="BRG22" s="105"/>
      <c r="BRH22" s="105"/>
      <c r="BRI22" s="105"/>
      <c r="BRJ22" s="105"/>
      <c r="BRK22" s="105"/>
      <c r="BRL22" s="105"/>
      <c r="BRM22" s="105"/>
      <c r="BRN22" s="105"/>
      <c r="BRO22" s="105"/>
      <c r="BRP22" s="105"/>
      <c r="BRQ22" s="105"/>
      <c r="BRR22" s="105"/>
      <c r="BRS22" s="105"/>
      <c r="BRT22" s="105"/>
      <c r="BRU22" s="105"/>
      <c r="BRV22" s="105"/>
      <c r="BRW22" s="105"/>
      <c r="BRX22" s="105"/>
      <c r="BRY22" s="105"/>
      <c r="BRZ22" s="105"/>
      <c r="BSA22" s="105"/>
      <c r="BSB22" s="105"/>
      <c r="BSC22" s="105"/>
      <c r="BSD22" s="105"/>
      <c r="BSE22" s="105"/>
      <c r="BSF22" s="105"/>
      <c r="BSG22" s="105"/>
      <c r="BSH22" s="105"/>
      <c r="BSI22" s="105"/>
      <c r="BSJ22" s="105"/>
      <c r="BSK22" s="105"/>
      <c r="BSL22" s="105"/>
      <c r="BSM22" s="105"/>
      <c r="BSN22" s="105"/>
      <c r="BSO22" s="105"/>
      <c r="BSP22" s="105"/>
      <c r="BSQ22" s="105"/>
      <c r="BSR22" s="105"/>
      <c r="BSS22" s="105"/>
      <c r="BST22" s="105"/>
      <c r="BSU22" s="105"/>
      <c r="BSV22" s="105"/>
      <c r="BSW22" s="105"/>
      <c r="BSX22" s="105"/>
      <c r="BSY22" s="105"/>
      <c r="BSZ22" s="105"/>
      <c r="BTA22" s="105"/>
      <c r="BTB22" s="105"/>
      <c r="BTC22" s="105"/>
      <c r="BTD22" s="105"/>
      <c r="BTE22" s="105"/>
      <c r="BTF22" s="105"/>
      <c r="BTG22" s="105"/>
      <c r="BTH22" s="105"/>
      <c r="BTI22" s="105"/>
      <c r="BTJ22" s="105"/>
      <c r="BTK22" s="105"/>
      <c r="BTL22" s="105"/>
      <c r="BTM22" s="105"/>
      <c r="BTN22" s="105"/>
      <c r="BTO22" s="105"/>
      <c r="BTP22" s="105"/>
      <c r="BTQ22" s="105"/>
      <c r="BTR22" s="105"/>
      <c r="BTS22" s="105"/>
      <c r="BTT22" s="105"/>
      <c r="BTU22" s="105"/>
      <c r="BTV22" s="105"/>
      <c r="BTW22" s="105"/>
      <c r="BTX22" s="105"/>
      <c r="BTY22" s="105"/>
      <c r="BTZ22" s="105"/>
      <c r="BUA22" s="105"/>
      <c r="BUB22" s="105"/>
      <c r="BUC22" s="105"/>
      <c r="BUD22" s="105"/>
      <c r="BUE22" s="105"/>
      <c r="BUF22" s="105"/>
      <c r="BUG22" s="105"/>
      <c r="BUH22" s="105"/>
      <c r="BUI22" s="105"/>
      <c r="BUJ22" s="105"/>
      <c r="BUK22" s="105"/>
      <c r="BUL22" s="105"/>
      <c r="BUM22" s="105"/>
      <c r="BUN22" s="105"/>
      <c r="BUO22" s="105"/>
      <c r="BUP22" s="105"/>
      <c r="BUQ22" s="105"/>
      <c r="BUR22" s="105"/>
      <c r="BUS22" s="105"/>
      <c r="BUT22" s="105"/>
      <c r="BUU22" s="105"/>
      <c r="BUV22" s="105"/>
      <c r="BUW22" s="105"/>
      <c r="BUX22" s="105"/>
      <c r="BUY22" s="105"/>
      <c r="BUZ22" s="105"/>
      <c r="BVA22" s="105"/>
      <c r="BVB22" s="105"/>
      <c r="BVC22" s="105"/>
      <c r="BVD22" s="105"/>
      <c r="BVE22" s="105"/>
      <c r="BVF22" s="105"/>
      <c r="BVG22" s="105"/>
      <c r="BVH22" s="105"/>
      <c r="BVI22" s="105"/>
      <c r="BVJ22" s="105"/>
      <c r="BVK22" s="105"/>
      <c r="BVL22" s="105"/>
      <c r="BVM22" s="105"/>
      <c r="BVN22" s="105"/>
      <c r="BVO22" s="105"/>
      <c r="BVP22" s="105"/>
      <c r="BVQ22" s="105"/>
      <c r="BVR22" s="105"/>
      <c r="BVS22" s="105"/>
      <c r="BVT22" s="105"/>
      <c r="BVU22" s="105"/>
      <c r="BVV22" s="105"/>
      <c r="BVW22" s="105"/>
      <c r="BVX22" s="105"/>
      <c r="BVY22" s="105"/>
      <c r="BVZ22" s="105"/>
      <c r="BWA22" s="105"/>
      <c r="BWB22" s="105"/>
      <c r="BWC22" s="105"/>
      <c r="BWD22" s="105"/>
      <c r="BWE22" s="105"/>
      <c r="BWF22" s="105"/>
      <c r="BWG22" s="105"/>
      <c r="BWH22" s="105"/>
      <c r="BWI22" s="105"/>
      <c r="BWJ22" s="105"/>
      <c r="BWK22" s="105"/>
      <c r="BWL22" s="105"/>
      <c r="BWM22" s="105"/>
      <c r="BWN22" s="105"/>
      <c r="BWO22" s="105"/>
      <c r="BWP22" s="105"/>
      <c r="BWQ22" s="105"/>
      <c r="BWR22" s="105"/>
      <c r="BWS22" s="105"/>
      <c r="BWT22" s="105"/>
      <c r="BWU22" s="105"/>
      <c r="BWV22" s="105"/>
      <c r="BWW22" s="105"/>
      <c r="BWX22" s="105"/>
    </row>
    <row r="23" spans="1:1974" s="106" customFormat="1" ht="24.75" customHeight="1">
      <c r="A23" s="97"/>
      <c r="B23" s="142" t="s">
        <v>164</v>
      </c>
      <c r="C23" s="95"/>
      <c r="D23" s="97"/>
      <c r="E23" s="134"/>
      <c r="F23" s="97"/>
      <c r="G23" s="95"/>
      <c r="H23" s="97"/>
      <c r="I23" s="134"/>
      <c r="J23" s="97"/>
      <c r="K23" s="95"/>
      <c r="L23" s="107"/>
      <c r="M23" s="107"/>
      <c r="N23" s="107"/>
      <c r="O23" s="95"/>
      <c r="P23" s="107"/>
      <c r="Q23" s="107"/>
      <c r="R23" s="107"/>
      <c r="S23" s="95"/>
      <c r="T23" s="107"/>
      <c r="U23" s="107"/>
      <c r="V23" s="107"/>
      <c r="W23" s="97"/>
      <c r="X23" s="95"/>
      <c r="Y23" s="95"/>
      <c r="Z23" s="95"/>
      <c r="AA23" s="95"/>
      <c r="AB23" s="95"/>
      <c r="AC23" s="95"/>
      <c r="AD23" s="95"/>
      <c r="AE23" s="95"/>
      <c r="AF23" s="152"/>
      <c r="AG23" s="152"/>
      <c r="AH23" s="152"/>
      <c r="AI23" s="95"/>
      <c r="AJ23" s="152"/>
      <c r="AK23" s="152"/>
      <c r="AL23" s="152"/>
      <c r="AM23" s="95"/>
      <c r="AN23" s="152"/>
      <c r="AO23" s="152"/>
      <c r="AP23" s="152"/>
      <c r="AQ23" s="96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  <c r="IW23" s="105"/>
      <c r="IX23" s="105"/>
      <c r="IY23" s="105"/>
      <c r="IZ23" s="105"/>
      <c r="JA23" s="105"/>
      <c r="JB23" s="105"/>
      <c r="JC23" s="105"/>
      <c r="JD23" s="105"/>
      <c r="JE23" s="105"/>
      <c r="JF23" s="105"/>
      <c r="JG23" s="105"/>
      <c r="JH23" s="105"/>
      <c r="JI23" s="105"/>
      <c r="JJ23" s="105"/>
      <c r="JK23" s="105"/>
      <c r="JL23" s="105"/>
      <c r="JM23" s="105"/>
      <c r="JN23" s="105"/>
      <c r="JO23" s="105"/>
      <c r="JP23" s="105"/>
      <c r="JQ23" s="105"/>
      <c r="JR23" s="105"/>
      <c r="JS23" s="105"/>
      <c r="JT23" s="105"/>
      <c r="JU23" s="105"/>
      <c r="JV23" s="105"/>
      <c r="JW23" s="105"/>
      <c r="JX23" s="105"/>
      <c r="JY23" s="105"/>
      <c r="JZ23" s="105"/>
      <c r="KA23" s="105"/>
      <c r="KB23" s="105"/>
      <c r="KC23" s="105"/>
      <c r="KD23" s="105"/>
      <c r="KE23" s="105"/>
      <c r="KF23" s="105"/>
      <c r="KG23" s="105"/>
      <c r="KH23" s="105"/>
      <c r="KI23" s="105"/>
      <c r="KJ23" s="105"/>
      <c r="KK23" s="105"/>
      <c r="KL23" s="105"/>
      <c r="KM23" s="105"/>
      <c r="KN23" s="105"/>
      <c r="KO23" s="105"/>
      <c r="KP23" s="105"/>
      <c r="KQ23" s="105"/>
      <c r="KR23" s="105"/>
      <c r="KS23" s="105"/>
      <c r="KT23" s="105"/>
      <c r="KU23" s="105"/>
      <c r="KV23" s="105"/>
      <c r="KW23" s="105"/>
      <c r="KX23" s="105"/>
      <c r="KY23" s="105"/>
      <c r="KZ23" s="105"/>
      <c r="LA23" s="105"/>
      <c r="LB23" s="105"/>
      <c r="LC23" s="105"/>
      <c r="LD23" s="105"/>
      <c r="LE23" s="105"/>
      <c r="LF23" s="105"/>
      <c r="LG23" s="105"/>
      <c r="LH23" s="105"/>
      <c r="LI23" s="105"/>
      <c r="LJ23" s="105"/>
      <c r="LK23" s="105"/>
      <c r="LL23" s="105"/>
      <c r="LM23" s="105"/>
      <c r="LN23" s="105"/>
      <c r="LO23" s="105"/>
      <c r="LP23" s="105"/>
      <c r="LQ23" s="105"/>
      <c r="LR23" s="105"/>
      <c r="LS23" s="105"/>
      <c r="LT23" s="105"/>
      <c r="LU23" s="105"/>
      <c r="LV23" s="105"/>
      <c r="LW23" s="105"/>
      <c r="LX23" s="105"/>
      <c r="LY23" s="105"/>
      <c r="LZ23" s="105"/>
      <c r="MA23" s="105"/>
      <c r="MB23" s="105"/>
      <c r="MC23" s="105"/>
      <c r="MD23" s="105"/>
      <c r="ME23" s="105"/>
      <c r="MF23" s="105"/>
      <c r="MG23" s="105"/>
      <c r="MH23" s="105"/>
      <c r="MI23" s="105"/>
      <c r="MJ23" s="105"/>
      <c r="MK23" s="105"/>
      <c r="ML23" s="105"/>
      <c r="MM23" s="105"/>
      <c r="MN23" s="105"/>
      <c r="MO23" s="105"/>
      <c r="MP23" s="105"/>
      <c r="MQ23" s="105"/>
      <c r="MR23" s="105"/>
      <c r="MS23" s="105"/>
      <c r="MT23" s="105"/>
      <c r="MU23" s="105"/>
      <c r="MV23" s="105"/>
      <c r="MW23" s="105"/>
      <c r="MX23" s="105"/>
      <c r="MY23" s="105"/>
      <c r="MZ23" s="105"/>
      <c r="NA23" s="105"/>
      <c r="NB23" s="105"/>
      <c r="NC23" s="105"/>
      <c r="ND23" s="105"/>
      <c r="NE23" s="105"/>
      <c r="NF23" s="105"/>
      <c r="NG23" s="105"/>
      <c r="NH23" s="105"/>
      <c r="NI23" s="105"/>
      <c r="NJ23" s="105"/>
      <c r="NK23" s="105"/>
      <c r="NL23" s="105"/>
      <c r="NM23" s="105"/>
      <c r="NN23" s="105"/>
      <c r="NO23" s="105"/>
      <c r="NP23" s="105"/>
      <c r="NQ23" s="105"/>
      <c r="NR23" s="105"/>
      <c r="NS23" s="105"/>
      <c r="NT23" s="105"/>
      <c r="NU23" s="105"/>
      <c r="NV23" s="105"/>
      <c r="NW23" s="105"/>
      <c r="NX23" s="105"/>
      <c r="NY23" s="105"/>
      <c r="NZ23" s="105"/>
      <c r="OA23" s="105"/>
      <c r="OB23" s="105"/>
      <c r="OC23" s="105"/>
      <c r="OD23" s="105"/>
      <c r="OE23" s="105"/>
      <c r="OF23" s="105"/>
      <c r="OG23" s="105"/>
      <c r="OH23" s="105"/>
      <c r="OI23" s="105"/>
      <c r="OJ23" s="105"/>
      <c r="OK23" s="105"/>
      <c r="OL23" s="105"/>
      <c r="OM23" s="105"/>
      <c r="ON23" s="105"/>
      <c r="OO23" s="105"/>
      <c r="OP23" s="105"/>
      <c r="OQ23" s="105"/>
      <c r="OR23" s="105"/>
      <c r="OS23" s="105"/>
      <c r="OT23" s="105"/>
      <c r="OU23" s="105"/>
      <c r="OV23" s="105"/>
      <c r="OW23" s="105"/>
      <c r="OX23" s="105"/>
      <c r="OY23" s="105"/>
      <c r="OZ23" s="105"/>
      <c r="PA23" s="105"/>
      <c r="PB23" s="105"/>
      <c r="PC23" s="105"/>
      <c r="PD23" s="105"/>
      <c r="PE23" s="105"/>
      <c r="PF23" s="105"/>
      <c r="PG23" s="105"/>
      <c r="PH23" s="105"/>
      <c r="PI23" s="105"/>
      <c r="PJ23" s="105"/>
      <c r="PK23" s="105"/>
      <c r="PL23" s="105"/>
      <c r="PM23" s="105"/>
      <c r="PN23" s="105"/>
      <c r="PO23" s="105"/>
      <c r="PP23" s="105"/>
      <c r="PQ23" s="105"/>
      <c r="PR23" s="105"/>
      <c r="PS23" s="105"/>
      <c r="PT23" s="105"/>
      <c r="PU23" s="105"/>
      <c r="PV23" s="105"/>
      <c r="PW23" s="105"/>
      <c r="PX23" s="105"/>
      <c r="PY23" s="105"/>
      <c r="PZ23" s="105"/>
      <c r="QA23" s="105"/>
      <c r="QB23" s="105"/>
      <c r="QC23" s="105"/>
      <c r="QD23" s="105"/>
      <c r="QE23" s="105"/>
      <c r="QF23" s="105"/>
      <c r="QG23" s="105"/>
      <c r="QH23" s="105"/>
      <c r="QI23" s="105"/>
      <c r="QJ23" s="105"/>
      <c r="QK23" s="105"/>
      <c r="QL23" s="105"/>
      <c r="QM23" s="105"/>
      <c r="QN23" s="105"/>
      <c r="QO23" s="105"/>
      <c r="QP23" s="105"/>
      <c r="QQ23" s="105"/>
      <c r="QR23" s="105"/>
      <c r="QS23" s="105"/>
      <c r="QT23" s="105"/>
      <c r="QU23" s="105"/>
      <c r="QV23" s="105"/>
      <c r="QW23" s="105"/>
      <c r="QX23" s="105"/>
      <c r="QY23" s="105"/>
      <c r="QZ23" s="105"/>
      <c r="RA23" s="105"/>
      <c r="RB23" s="105"/>
      <c r="RC23" s="105"/>
      <c r="RD23" s="105"/>
      <c r="RE23" s="105"/>
      <c r="RF23" s="105"/>
      <c r="RG23" s="105"/>
      <c r="RH23" s="105"/>
      <c r="RI23" s="105"/>
      <c r="RJ23" s="105"/>
      <c r="RK23" s="105"/>
      <c r="RL23" s="105"/>
      <c r="RM23" s="105"/>
      <c r="RN23" s="105"/>
      <c r="RO23" s="105"/>
      <c r="RP23" s="105"/>
      <c r="RQ23" s="105"/>
      <c r="RR23" s="105"/>
      <c r="RS23" s="105"/>
      <c r="RT23" s="105"/>
      <c r="RU23" s="105"/>
      <c r="RV23" s="105"/>
      <c r="RW23" s="105"/>
      <c r="RX23" s="105"/>
      <c r="RY23" s="105"/>
      <c r="RZ23" s="105"/>
      <c r="SA23" s="105"/>
      <c r="SB23" s="105"/>
      <c r="SC23" s="105"/>
      <c r="SD23" s="105"/>
      <c r="SE23" s="105"/>
      <c r="SF23" s="105"/>
      <c r="SG23" s="105"/>
      <c r="SH23" s="105"/>
      <c r="SI23" s="105"/>
      <c r="SJ23" s="105"/>
      <c r="SK23" s="105"/>
      <c r="SL23" s="105"/>
      <c r="SM23" s="105"/>
      <c r="SN23" s="105"/>
      <c r="SO23" s="105"/>
      <c r="SP23" s="105"/>
      <c r="SQ23" s="105"/>
      <c r="SR23" s="105"/>
      <c r="SS23" s="105"/>
      <c r="ST23" s="105"/>
      <c r="SU23" s="105"/>
      <c r="SV23" s="105"/>
      <c r="SW23" s="105"/>
      <c r="SX23" s="105"/>
      <c r="SY23" s="105"/>
      <c r="SZ23" s="105"/>
      <c r="TA23" s="105"/>
      <c r="TB23" s="105"/>
      <c r="TC23" s="105"/>
      <c r="TD23" s="105"/>
      <c r="TE23" s="105"/>
      <c r="TF23" s="105"/>
      <c r="TG23" s="105"/>
      <c r="TH23" s="105"/>
      <c r="TI23" s="105"/>
      <c r="TJ23" s="105"/>
      <c r="TK23" s="105"/>
      <c r="TL23" s="105"/>
      <c r="TM23" s="105"/>
      <c r="TN23" s="105"/>
      <c r="TO23" s="105"/>
      <c r="TP23" s="105"/>
      <c r="TQ23" s="105"/>
      <c r="TR23" s="105"/>
      <c r="TS23" s="105"/>
      <c r="TT23" s="105"/>
      <c r="TU23" s="105"/>
      <c r="TV23" s="105"/>
      <c r="TW23" s="105"/>
      <c r="TX23" s="105"/>
      <c r="TY23" s="105"/>
      <c r="TZ23" s="105"/>
      <c r="UA23" s="105"/>
      <c r="UB23" s="105"/>
      <c r="UC23" s="105"/>
      <c r="UD23" s="105"/>
      <c r="UE23" s="105"/>
      <c r="UF23" s="105"/>
      <c r="UG23" s="105"/>
      <c r="UH23" s="105"/>
      <c r="UI23" s="105"/>
      <c r="UJ23" s="105"/>
      <c r="UK23" s="105"/>
      <c r="UL23" s="105"/>
      <c r="UM23" s="105"/>
      <c r="UN23" s="105"/>
      <c r="UO23" s="105"/>
      <c r="UP23" s="105"/>
      <c r="UQ23" s="105"/>
      <c r="UR23" s="105"/>
      <c r="US23" s="105"/>
      <c r="UT23" s="105"/>
      <c r="UU23" s="105"/>
      <c r="UV23" s="105"/>
      <c r="UW23" s="105"/>
      <c r="UX23" s="105"/>
      <c r="UY23" s="105"/>
      <c r="UZ23" s="105"/>
      <c r="VA23" s="105"/>
      <c r="VB23" s="105"/>
      <c r="VC23" s="105"/>
      <c r="VD23" s="105"/>
      <c r="VE23" s="105"/>
      <c r="VF23" s="105"/>
      <c r="VG23" s="105"/>
      <c r="VH23" s="105"/>
      <c r="VI23" s="105"/>
      <c r="VJ23" s="105"/>
      <c r="VK23" s="105"/>
      <c r="VL23" s="105"/>
      <c r="VM23" s="105"/>
      <c r="VN23" s="105"/>
      <c r="VO23" s="105"/>
      <c r="VP23" s="105"/>
      <c r="VQ23" s="105"/>
      <c r="VR23" s="105"/>
      <c r="VS23" s="105"/>
      <c r="VT23" s="105"/>
      <c r="VU23" s="105"/>
      <c r="VV23" s="105"/>
      <c r="VW23" s="105"/>
      <c r="VX23" s="105"/>
      <c r="VY23" s="105"/>
      <c r="VZ23" s="105"/>
      <c r="WA23" s="105"/>
      <c r="WB23" s="105"/>
      <c r="WC23" s="105"/>
      <c r="WD23" s="105"/>
      <c r="WE23" s="105"/>
      <c r="WF23" s="105"/>
      <c r="WG23" s="105"/>
      <c r="WH23" s="105"/>
      <c r="WI23" s="105"/>
      <c r="WJ23" s="105"/>
      <c r="WK23" s="105"/>
      <c r="WL23" s="105"/>
      <c r="WM23" s="105"/>
      <c r="WN23" s="105"/>
      <c r="WO23" s="105"/>
      <c r="WP23" s="105"/>
      <c r="WQ23" s="105"/>
      <c r="WR23" s="105"/>
      <c r="WS23" s="105"/>
      <c r="WT23" s="105"/>
      <c r="WU23" s="105"/>
      <c r="WV23" s="105"/>
      <c r="WW23" s="105"/>
      <c r="WX23" s="105"/>
      <c r="WY23" s="105"/>
      <c r="WZ23" s="105"/>
      <c r="XA23" s="105"/>
      <c r="XB23" s="105"/>
      <c r="XC23" s="105"/>
      <c r="XD23" s="105"/>
      <c r="XE23" s="105"/>
      <c r="XF23" s="105"/>
      <c r="XG23" s="105"/>
      <c r="XH23" s="105"/>
      <c r="XI23" s="105"/>
      <c r="XJ23" s="105"/>
      <c r="XK23" s="105"/>
      <c r="XL23" s="105"/>
      <c r="XM23" s="105"/>
      <c r="XN23" s="105"/>
      <c r="XO23" s="105"/>
      <c r="XP23" s="105"/>
      <c r="XQ23" s="105"/>
      <c r="XR23" s="105"/>
      <c r="XS23" s="105"/>
      <c r="XT23" s="105"/>
      <c r="XU23" s="105"/>
      <c r="XV23" s="105"/>
      <c r="XW23" s="105"/>
      <c r="XX23" s="105"/>
      <c r="XY23" s="105"/>
      <c r="XZ23" s="105"/>
      <c r="YA23" s="105"/>
      <c r="YB23" s="105"/>
      <c r="YC23" s="105"/>
      <c r="YD23" s="105"/>
      <c r="YE23" s="105"/>
      <c r="YF23" s="105"/>
      <c r="YG23" s="105"/>
      <c r="YH23" s="105"/>
      <c r="YI23" s="105"/>
      <c r="YJ23" s="105"/>
      <c r="YK23" s="105"/>
      <c r="YL23" s="105"/>
      <c r="YM23" s="105"/>
      <c r="YN23" s="105"/>
      <c r="YO23" s="105"/>
      <c r="YP23" s="105"/>
      <c r="YQ23" s="105"/>
      <c r="YR23" s="105"/>
      <c r="YS23" s="105"/>
      <c r="YT23" s="105"/>
      <c r="YU23" s="105"/>
      <c r="YV23" s="105"/>
      <c r="YW23" s="105"/>
      <c r="YX23" s="105"/>
      <c r="YY23" s="105"/>
      <c r="YZ23" s="105"/>
      <c r="ZA23" s="105"/>
      <c r="ZB23" s="105"/>
      <c r="ZC23" s="105"/>
      <c r="ZD23" s="105"/>
      <c r="ZE23" s="105"/>
      <c r="ZF23" s="105"/>
      <c r="ZG23" s="105"/>
      <c r="ZH23" s="105"/>
      <c r="ZI23" s="105"/>
      <c r="ZJ23" s="105"/>
      <c r="ZK23" s="105"/>
      <c r="ZL23" s="105"/>
      <c r="ZM23" s="105"/>
      <c r="ZN23" s="105"/>
      <c r="ZO23" s="105"/>
      <c r="ZP23" s="105"/>
      <c r="ZQ23" s="105"/>
      <c r="ZR23" s="105"/>
      <c r="ZS23" s="105"/>
      <c r="ZT23" s="105"/>
      <c r="ZU23" s="105"/>
      <c r="ZV23" s="105"/>
      <c r="ZW23" s="105"/>
      <c r="ZX23" s="105"/>
      <c r="ZY23" s="105"/>
      <c r="ZZ23" s="105"/>
      <c r="AAA23" s="105"/>
      <c r="AAB23" s="105"/>
      <c r="AAC23" s="105"/>
      <c r="AAD23" s="105"/>
      <c r="AAE23" s="105"/>
      <c r="AAF23" s="105"/>
      <c r="AAG23" s="105"/>
      <c r="AAH23" s="105"/>
      <c r="AAI23" s="105"/>
      <c r="AAJ23" s="105"/>
      <c r="AAK23" s="105"/>
      <c r="AAL23" s="105"/>
      <c r="AAM23" s="105"/>
      <c r="AAN23" s="105"/>
      <c r="AAO23" s="105"/>
      <c r="AAP23" s="105"/>
      <c r="AAQ23" s="105"/>
      <c r="AAR23" s="105"/>
      <c r="AAS23" s="105"/>
      <c r="AAT23" s="105"/>
      <c r="AAU23" s="105"/>
      <c r="AAV23" s="105"/>
      <c r="AAW23" s="105"/>
      <c r="AAX23" s="105"/>
      <c r="AAY23" s="105"/>
      <c r="AAZ23" s="105"/>
      <c r="ABA23" s="105"/>
      <c r="ABB23" s="105"/>
      <c r="ABC23" s="105"/>
      <c r="ABD23" s="105"/>
      <c r="ABE23" s="105"/>
      <c r="ABF23" s="105"/>
      <c r="ABG23" s="105"/>
      <c r="ABH23" s="105"/>
      <c r="ABI23" s="105"/>
      <c r="ABJ23" s="105"/>
      <c r="ABK23" s="105"/>
      <c r="ABL23" s="105"/>
      <c r="ABM23" s="105"/>
      <c r="ABN23" s="105"/>
      <c r="ABO23" s="105"/>
      <c r="ABP23" s="105"/>
      <c r="ABQ23" s="105"/>
      <c r="ABR23" s="105"/>
      <c r="ABS23" s="105"/>
      <c r="ABT23" s="105"/>
      <c r="ABU23" s="105"/>
      <c r="ABV23" s="105"/>
      <c r="ABW23" s="105"/>
      <c r="ABX23" s="105"/>
      <c r="ABY23" s="105"/>
      <c r="ABZ23" s="105"/>
      <c r="ACA23" s="105"/>
      <c r="ACB23" s="105"/>
      <c r="ACC23" s="105"/>
      <c r="ACD23" s="105"/>
      <c r="ACE23" s="105"/>
      <c r="ACF23" s="105"/>
      <c r="ACG23" s="105"/>
      <c r="ACH23" s="105"/>
      <c r="ACI23" s="105"/>
      <c r="ACJ23" s="105"/>
      <c r="ACK23" s="105"/>
      <c r="ACL23" s="105"/>
      <c r="ACM23" s="105"/>
      <c r="ACN23" s="105"/>
      <c r="ACO23" s="105"/>
      <c r="ACP23" s="105"/>
      <c r="ACQ23" s="105"/>
      <c r="ACR23" s="105"/>
      <c r="ACS23" s="105"/>
      <c r="ACT23" s="105"/>
      <c r="ACU23" s="105"/>
      <c r="ACV23" s="105"/>
      <c r="ACW23" s="105"/>
      <c r="ACX23" s="105"/>
      <c r="ACY23" s="105"/>
      <c r="ACZ23" s="105"/>
      <c r="ADA23" s="105"/>
      <c r="ADB23" s="105"/>
      <c r="ADC23" s="105"/>
      <c r="ADD23" s="105"/>
      <c r="ADE23" s="105"/>
      <c r="ADF23" s="105"/>
      <c r="ADG23" s="105"/>
      <c r="ADH23" s="105"/>
      <c r="ADI23" s="105"/>
      <c r="ADJ23" s="105"/>
      <c r="ADK23" s="105"/>
      <c r="ADL23" s="105"/>
      <c r="ADM23" s="105"/>
      <c r="ADN23" s="105"/>
      <c r="ADO23" s="105"/>
      <c r="ADP23" s="105"/>
      <c r="ADQ23" s="105"/>
      <c r="ADR23" s="105"/>
      <c r="ADS23" s="105"/>
      <c r="ADT23" s="105"/>
      <c r="ADU23" s="105"/>
      <c r="ADV23" s="105"/>
      <c r="ADW23" s="105"/>
      <c r="ADX23" s="105"/>
      <c r="ADY23" s="105"/>
      <c r="ADZ23" s="105"/>
      <c r="AEA23" s="105"/>
      <c r="AEB23" s="105"/>
      <c r="AEC23" s="105"/>
      <c r="AED23" s="105"/>
      <c r="AEE23" s="105"/>
      <c r="AEF23" s="105"/>
      <c r="AEG23" s="105"/>
      <c r="AEH23" s="105"/>
      <c r="AEI23" s="105"/>
      <c r="AEJ23" s="105"/>
      <c r="AEK23" s="105"/>
      <c r="AEL23" s="105"/>
      <c r="AEM23" s="105"/>
      <c r="AEN23" s="105"/>
      <c r="AEO23" s="105"/>
      <c r="AEP23" s="105"/>
      <c r="AEQ23" s="105"/>
      <c r="AER23" s="105"/>
      <c r="AES23" s="105"/>
      <c r="AET23" s="105"/>
      <c r="AEU23" s="105"/>
      <c r="AEV23" s="105"/>
      <c r="AEW23" s="105"/>
      <c r="AEX23" s="105"/>
      <c r="AEY23" s="105"/>
      <c r="AEZ23" s="105"/>
      <c r="AFA23" s="105"/>
      <c r="AFB23" s="105"/>
      <c r="AFC23" s="105"/>
      <c r="AFD23" s="105"/>
      <c r="AFE23" s="105"/>
      <c r="AFF23" s="105"/>
      <c r="AFG23" s="105"/>
      <c r="AFH23" s="105"/>
      <c r="AFI23" s="105"/>
      <c r="AFJ23" s="105"/>
      <c r="AFK23" s="105"/>
      <c r="AFL23" s="105"/>
      <c r="AFM23" s="105"/>
      <c r="AFN23" s="105"/>
      <c r="AFO23" s="105"/>
      <c r="AFP23" s="105"/>
      <c r="AFQ23" s="105"/>
      <c r="AFR23" s="105"/>
      <c r="AFS23" s="105"/>
      <c r="AFT23" s="105"/>
      <c r="AFU23" s="105"/>
      <c r="AFV23" s="105"/>
      <c r="AFW23" s="105"/>
      <c r="AFX23" s="105"/>
      <c r="AFY23" s="105"/>
      <c r="AFZ23" s="105"/>
      <c r="AGA23" s="105"/>
      <c r="AGB23" s="105"/>
      <c r="AGC23" s="105"/>
      <c r="AGD23" s="105"/>
      <c r="AGE23" s="105"/>
      <c r="AGF23" s="105"/>
      <c r="AGG23" s="105"/>
      <c r="AGH23" s="105"/>
      <c r="AGI23" s="105"/>
      <c r="AGJ23" s="105"/>
      <c r="AGK23" s="105"/>
      <c r="AGL23" s="105"/>
      <c r="AGM23" s="105"/>
      <c r="AGN23" s="105"/>
      <c r="AGO23" s="105"/>
      <c r="AGP23" s="105"/>
      <c r="AGQ23" s="105"/>
      <c r="AGR23" s="105"/>
      <c r="AGS23" s="105"/>
      <c r="AGT23" s="105"/>
      <c r="AGU23" s="105"/>
      <c r="AGV23" s="105"/>
      <c r="AGW23" s="105"/>
      <c r="AGX23" s="105"/>
      <c r="AGY23" s="105"/>
      <c r="AGZ23" s="105"/>
      <c r="AHA23" s="105"/>
      <c r="AHB23" s="105"/>
      <c r="AHC23" s="105"/>
      <c r="AHD23" s="105"/>
      <c r="AHE23" s="105"/>
      <c r="AHF23" s="105"/>
      <c r="AHG23" s="105"/>
      <c r="AHH23" s="105"/>
      <c r="AHI23" s="105"/>
      <c r="AHJ23" s="105"/>
      <c r="AHK23" s="105"/>
      <c r="AHL23" s="105"/>
      <c r="AHM23" s="105"/>
      <c r="AHN23" s="105"/>
      <c r="AHO23" s="105"/>
      <c r="AHP23" s="105"/>
      <c r="AHQ23" s="105"/>
      <c r="AHR23" s="105"/>
      <c r="AHS23" s="105"/>
      <c r="AHT23" s="105"/>
      <c r="AHU23" s="105"/>
      <c r="AHV23" s="105"/>
      <c r="AHW23" s="105"/>
      <c r="AHX23" s="105"/>
      <c r="AHY23" s="105"/>
      <c r="AHZ23" s="105"/>
      <c r="AIA23" s="105"/>
      <c r="AIB23" s="105"/>
      <c r="AIC23" s="105"/>
      <c r="AID23" s="105"/>
      <c r="AIE23" s="105"/>
      <c r="AIF23" s="105"/>
      <c r="AIG23" s="105"/>
      <c r="AIH23" s="105"/>
      <c r="AII23" s="105"/>
      <c r="AIJ23" s="105"/>
      <c r="AIK23" s="105"/>
      <c r="AIL23" s="105"/>
      <c r="AIM23" s="105"/>
      <c r="AIN23" s="105"/>
      <c r="AIO23" s="105"/>
      <c r="AIP23" s="105"/>
      <c r="AIQ23" s="105"/>
      <c r="AIR23" s="105"/>
      <c r="AIS23" s="105"/>
      <c r="AIT23" s="105"/>
      <c r="AIU23" s="105"/>
      <c r="AIV23" s="105"/>
      <c r="AIW23" s="105"/>
      <c r="AIX23" s="105"/>
      <c r="AIY23" s="105"/>
      <c r="AIZ23" s="105"/>
      <c r="AJA23" s="105"/>
      <c r="AJB23" s="105"/>
      <c r="AJC23" s="105"/>
      <c r="AJD23" s="105"/>
      <c r="AJE23" s="105"/>
      <c r="AJF23" s="105"/>
      <c r="AJG23" s="105"/>
      <c r="AJH23" s="105"/>
      <c r="AJI23" s="105"/>
      <c r="AJJ23" s="105"/>
      <c r="AJK23" s="105"/>
      <c r="AJL23" s="105"/>
      <c r="AJM23" s="105"/>
      <c r="AJN23" s="105"/>
      <c r="AJO23" s="105"/>
      <c r="AJP23" s="105"/>
      <c r="AJQ23" s="105"/>
      <c r="AJR23" s="105"/>
      <c r="AJS23" s="105"/>
      <c r="AJT23" s="105"/>
      <c r="AJU23" s="105"/>
      <c r="AJV23" s="105"/>
      <c r="AJW23" s="105"/>
      <c r="AJX23" s="105"/>
      <c r="AJY23" s="105"/>
      <c r="AJZ23" s="105"/>
      <c r="AKA23" s="105"/>
      <c r="AKB23" s="105"/>
      <c r="AKC23" s="105"/>
      <c r="AKD23" s="105"/>
      <c r="AKE23" s="105"/>
      <c r="AKF23" s="105"/>
      <c r="AKG23" s="105"/>
      <c r="AKH23" s="105"/>
      <c r="AKI23" s="105"/>
      <c r="AKJ23" s="105"/>
      <c r="AKK23" s="105"/>
      <c r="AKL23" s="105"/>
      <c r="AKM23" s="105"/>
      <c r="AKN23" s="105"/>
      <c r="AKO23" s="105"/>
      <c r="AKP23" s="105"/>
      <c r="AKQ23" s="105"/>
      <c r="AKR23" s="105"/>
      <c r="AKS23" s="105"/>
      <c r="AKT23" s="105"/>
      <c r="AKU23" s="105"/>
      <c r="AKV23" s="105"/>
      <c r="AKW23" s="105"/>
      <c r="AKX23" s="105"/>
      <c r="AKY23" s="105"/>
      <c r="AKZ23" s="105"/>
      <c r="ALA23" s="105"/>
      <c r="ALB23" s="105"/>
      <c r="ALC23" s="105"/>
      <c r="ALD23" s="105"/>
      <c r="ALE23" s="105"/>
      <c r="ALF23" s="105"/>
      <c r="ALG23" s="105"/>
      <c r="ALH23" s="105"/>
      <c r="ALI23" s="105"/>
      <c r="ALJ23" s="105"/>
      <c r="ALK23" s="105"/>
      <c r="ALL23" s="105"/>
      <c r="ALM23" s="105"/>
      <c r="ALN23" s="105"/>
      <c r="ALO23" s="105"/>
      <c r="ALP23" s="105"/>
      <c r="ALQ23" s="105"/>
      <c r="ALR23" s="105"/>
      <c r="ALS23" s="105"/>
      <c r="ALT23" s="105"/>
      <c r="ALU23" s="105"/>
      <c r="ALV23" s="105"/>
      <c r="ALW23" s="105"/>
      <c r="ALX23" s="105"/>
      <c r="ALY23" s="105"/>
      <c r="ALZ23" s="105"/>
      <c r="AMA23" s="105"/>
      <c r="AMB23" s="105"/>
      <c r="AMC23" s="105"/>
      <c r="AMD23" s="105"/>
      <c r="AME23" s="105"/>
      <c r="AMF23" s="105"/>
      <c r="AMG23" s="105"/>
      <c r="AMH23" s="105"/>
      <c r="AMI23" s="105"/>
      <c r="AMJ23" s="105"/>
      <c r="AMK23" s="105"/>
      <c r="AML23" s="105"/>
      <c r="AMM23" s="105"/>
      <c r="AMN23" s="105"/>
      <c r="AMO23" s="105"/>
      <c r="AMP23" s="105"/>
      <c r="AMQ23" s="105"/>
      <c r="AMR23" s="105"/>
      <c r="AMS23" s="105"/>
      <c r="AMT23" s="105"/>
      <c r="AMU23" s="105"/>
      <c r="AMV23" s="105"/>
      <c r="AMW23" s="105"/>
      <c r="AMX23" s="105"/>
      <c r="AMY23" s="105"/>
      <c r="AMZ23" s="105"/>
      <c r="ANA23" s="105"/>
      <c r="ANB23" s="105"/>
      <c r="ANC23" s="105"/>
      <c r="AND23" s="105"/>
      <c r="ANE23" s="105"/>
      <c r="ANF23" s="105"/>
      <c r="ANG23" s="105"/>
      <c r="ANH23" s="105"/>
      <c r="ANI23" s="105"/>
      <c r="ANJ23" s="105"/>
      <c r="ANK23" s="105"/>
      <c r="ANL23" s="105"/>
      <c r="ANM23" s="105"/>
      <c r="ANN23" s="105"/>
      <c r="ANO23" s="105"/>
      <c r="ANP23" s="105"/>
      <c r="ANQ23" s="105"/>
      <c r="ANR23" s="105"/>
      <c r="ANS23" s="105"/>
      <c r="ANT23" s="105"/>
      <c r="ANU23" s="105"/>
      <c r="ANV23" s="105"/>
      <c r="ANW23" s="105"/>
      <c r="ANX23" s="105"/>
      <c r="ANY23" s="105"/>
      <c r="ANZ23" s="105"/>
      <c r="AOA23" s="105"/>
      <c r="AOB23" s="105"/>
      <c r="AOC23" s="105"/>
      <c r="AOD23" s="105"/>
      <c r="AOE23" s="105"/>
      <c r="AOF23" s="105"/>
      <c r="AOG23" s="105"/>
      <c r="AOH23" s="105"/>
      <c r="AOI23" s="105"/>
      <c r="AOJ23" s="105"/>
      <c r="AOK23" s="105"/>
      <c r="AOL23" s="105"/>
      <c r="AOM23" s="105"/>
      <c r="AON23" s="105"/>
      <c r="AOO23" s="105"/>
      <c r="AOP23" s="105"/>
      <c r="AOQ23" s="105"/>
      <c r="AOR23" s="105"/>
      <c r="AOS23" s="105"/>
      <c r="AOT23" s="105"/>
      <c r="AOU23" s="105"/>
      <c r="AOV23" s="105"/>
      <c r="AOW23" s="105"/>
      <c r="AOX23" s="105"/>
      <c r="AOY23" s="105"/>
      <c r="AOZ23" s="105"/>
      <c r="APA23" s="105"/>
      <c r="APB23" s="105"/>
      <c r="APC23" s="105"/>
      <c r="APD23" s="105"/>
      <c r="APE23" s="105"/>
      <c r="APF23" s="105"/>
      <c r="APG23" s="105"/>
      <c r="APH23" s="105"/>
      <c r="API23" s="105"/>
      <c r="APJ23" s="105"/>
      <c r="APK23" s="105"/>
      <c r="APL23" s="105"/>
      <c r="APM23" s="105"/>
      <c r="APN23" s="105"/>
      <c r="APO23" s="105"/>
      <c r="APP23" s="105"/>
      <c r="APQ23" s="105"/>
      <c r="APR23" s="105"/>
      <c r="APS23" s="105"/>
      <c r="APT23" s="105"/>
      <c r="APU23" s="105"/>
      <c r="APV23" s="105"/>
      <c r="APW23" s="105"/>
      <c r="APX23" s="105"/>
      <c r="APY23" s="105"/>
      <c r="APZ23" s="105"/>
      <c r="AQA23" s="105"/>
      <c r="AQB23" s="105"/>
      <c r="AQC23" s="105"/>
      <c r="AQD23" s="105"/>
      <c r="AQE23" s="105"/>
      <c r="AQF23" s="105"/>
      <c r="AQG23" s="105"/>
      <c r="AQH23" s="105"/>
      <c r="AQI23" s="105"/>
      <c r="AQJ23" s="105"/>
      <c r="AQK23" s="105"/>
      <c r="AQL23" s="105"/>
      <c r="AQM23" s="105"/>
      <c r="AQN23" s="105"/>
      <c r="AQO23" s="105"/>
      <c r="AQP23" s="105"/>
      <c r="AQQ23" s="105"/>
      <c r="AQR23" s="105"/>
      <c r="AQS23" s="105"/>
      <c r="AQT23" s="105"/>
      <c r="AQU23" s="105"/>
      <c r="AQV23" s="105"/>
      <c r="AQW23" s="105"/>
      <c r="AQX23" s="105"/>
      <c r="AQY23" s="105"/>
      <c r="AQZ23" s="105"/>
      <c r="ARA23" s="105"/>
      <c r="ARB23" s="105"/>
      <c r="ARC23" s="105"/>
      <c r="ARD23" s="105"/>
      <c r="ARE23" s="105"/>
      <c r="ARF23" s="105"/>
      <c r="ARG23" s="105"/>
      <c r="ARH23" s="105"/>
      <c r="ARI23" s="105"/>
      <c r="ARJ23" s="105"/>
      <c r="ARK23" s="105"/>
      <c r="ARL23" s="105"/>
      <c r="ARM23" s="105"/>
      <c r="ARN23" s="105"/>
      <c r="ARO23" s="105"/>
      <c r="ARP23" s="105"/>
      <c r="ARQ23" s="105"/>
      <c r="ARR23" s="105"/>
      <c r="ARS23" s="105"/>
      <c r="ART23" s="105"/>
      <c r="ARU23" s="105"/>
      <c r="ARV23" s="105"/>
      <c r="ARW23" s="105"/>
      <c r="ARX23" s="105"/>
      <c r="ARY23" s="105"/>
      <c r="ARZ23" s="105"/>
      <c r="ASA23" s="105"/>
      <c r="ASB23" s="105"/>
      <c r="ASC23" s="105"/>
      <c r="ASD23" s="105"/>
      <c r="ASE23" s="105"/>
      <c r="ASF23" s="105"/>
      <c r="ASG23" s="105"/>
      <c r="ASH23" s="105"/>
      <c r="ASI23" s="105"/>
      <c r="ASJ23" s="105"/>
      <c r="ASK23" s="105"/>
      <c r="ASL23" s="105"/>
      <c r="ASM23" s="105"/>
      <c r="ASN23" s="105"/>
      <c r="ASO23" s="105"/>
      <c r="ASP23" s="105"/>
      <c r="ASQ23" s="105"/>
      <c r="ASR23" s="105"/>
      <c r="ASS23" s="105"/>
      <c r="AST23" s="105"/>
      <c r="ASU23" s="105"/>
      <c r="ASV23" s="105"/>
      <c r="ASW23" s="105"/>
      <c r="ASX23" s="105"/>
      <c r="ASY23" s="105"/>
      <c r="ASZ23" s="105"/>
      <c r="ATA23" s="105"/>
      <c r="ATB23" s="105"/>
      <c r="ATC23" s="105"/>
      <c r="ATD23" s="105"/>
      <c r="ATE23" s="105"/>
      <c r="ATF23" s="105"/>
      <c r="ATG23" s="105"/>
      <c r="ATH23" s="105"/>
      <c r="ATI23" s="105"/>
      <c r="ATJ23" s="105"/>
      <c r="ATK23" s="105"/>
      <c r="ATL23" s="105"/>
      <c r="ATM23" s="105"/>
      <c r="ATN23" s="105"/>
      <c r="ATO23" s="105"/>
      <c r="ATP23" s="105"/>
      <c r="ATQ23" s="105"/>
      <c r="ATR23" s="105"/>
      <c r="ATS23" s="105"/>
      <c r="ATT23" s="105"/>
      <c r="ATU23" s="105"/>
      <c r="ATV23" s="105"/>
      <c r="ATW23" s="105"/>
      <c r="ATX23" s="105"/>
      <c r="ATY23" s="105"/>
      <c r="ATZ23" s="105"/>
      <c r="AUA23" s="105"/>
      <c r="AUB23" s="105"/>
      <c r="AUC23" s="105"/>
      <c r="AUD23" s="105"/>
      <c r="AUE23" s="105"/>
      <c r="AUF23" s="105"/>
      <c r="AUG23" s="105"/>
      <c r="AUH23" s="105"/>
      <c r="AUI23" s="105"/>
      <c r="AUJ23" s="105"/>
      <c r="AUK23" s="105"/>
      <c r="AUL23" s="105"/>
      <c r="AUM23" s="105"/>
      <c r="AUN23" s="105"/>
      <c r="AUO23" s="105"/>
      <c r="AUP23" s="105"/>
      <c r="AUQ23" s="105"/>
      <c r="AUR23" s="105"/>
      <c r="AUS23" s="105"/>
      <c r="AUT23" s="105"/>
      <c r="AUU23" s="105"/>
      <c r="AUV23" s="105"/>
      <c r="AUW23" s="105"/>
      <c r="AUX23" s="105"/>
      <c r="AUY23" s="105"/>
      <c r="AUZ23" s="105"/>
      <c r="AVA23" s="105"/>
      <c r="AVB23" s="105"/>
      <c r="AVC23" s="105"/>
      <c r="AVD23" s="105"/>
      <c r="AVE23" s="105"/>
      <c r="AVF23" s="105"/>
      <c r="AVG23" s="105"/>
      <c r="AVH23" s="105"/>
      <c r="AVI23" s="105"/>
      <c r="AVJ23" s="105"/>
      <c r="AVK23" s="105"/>
      <c r="AVL23" s="105"/>
      <c r="AVM23" s="105"/>
      <c r="AVN23" s="105"/>
      <c r="AVO23" s="105"/>
      <c r="AVP23" s="105"/>
      <c r="AVQ23" s="105"/>
      <c r="AVR23" s="105"/>
      <c r="AVS23" s="105"/>
      <c r="AVT23" s="105"/>
      <c r="AVU23" s="105"/>
      <c r="AVV23" s="105"/>
      <c r="AVW23" s="105"/>
      <c r="AVX23" s="105"/>
      <c r="AVY23" s="105"/>
      <c r="AVZ23" s="105"/>
      <c r="AWA23" s="105"/>
      <c r="AWB23" s="105"/>
      <c r="AWC23" s="105"/>
      <c r="AWD23" s="105"/>
      <c r="AWE23" s="105"/>
      <c r="AWF23" s="105"/>
      <c r="AWG23" s="105"/>
      <c r="AWH23" s="105"/>
      <c r="AWI23" s="105"/>
      <c r="AWJ23" s="105"/>
      <c r="AWK23" s="105"/>
      <c r="AWL23" s="105"/>
      <c r="AWM23" s="105"/>
      <c r="AWN23" s="105"/>
      <c r="AWO23" s="105"/>
      <c r="AWP23" s="105"/>
      <c r="AWQ23" s="105"/>
      <c r="AWR23" s="105"/>
      <c r="AWS23" s="105"/>
      <c r="AWT23" s="105"/>
      <c r="AWU23" s="105"/>
      <c r="AWV23" s="105"/>
      <c r="AWW23" s="105"/>
      <c r="AWX23" s="105"/>
      <c r="AWY23" s="105"/>
      <c r="AWZ23" s="105"/>
      <c r="AXA23" s="105"/>
      <c r="AXB23" s="105"/>
      <c r="AXC23" s="105"/>
      <c r="AXD23" s="105"/>
      <c r="AXE23" s="105"/>
      <c r="AXF23" s="105"/>
      <c r="AXG23" s="105"/>
      <c r="AXH23" s="105"/>
      <c r="AXI23" s="105"/>
      <c r="AXJ23" s="105"/>
      <c r="AXK23" s="105"/>
      <c r="AXL23" s="105"/>
      <c r="AXM23" s="105"/>
      <c r="AXN23" s="105"/>
      <c r="AXO23" s="105"/>
      <c r="AXP23" s="105"/>
      <c r="AXQ23" s="105"/>
      <c r="AXR23" s="105"/>
      <c r="AXS23" s="105"/>
      <c r="AXT23" s="105"/>
      <c r="AXU23" s="105"/>
      <c r="AXV23" s="105"/>
      <c r="AXW23" s="105"/>
      <c r="AXX23" s="105"/>
      <c r="AXY23" s="105"/>
      <c r="AXZ23" s="105"/>
      <c r="AYA23" s="105"/>
      <c r="AYB23" s="105"/>
      <c r="AYC23" s="105"/>
      <c r="AYD23" s="105"/>
      <c r="AYE23" s="105"/>
      <c r="AYF23" s="105"/>
      <c r="AYG23" s="105"/>
      <c r="AYH23" s="105"/>
      <c r="AYI23" s="105"/>
      <c r="AYJ23" s="105"/>
      <c r="AYK23" s="105"/>
      <c r="AYL23" s="105"/>
      <c r="AYM23" s="105"/>
      <c r="AYN23" s="105"/>
      <c r="AYO23" s="105"/>
      <c r="AYP23" s="105"/>
      <c r="AYQ23" s="105"/>
      <c r="AYR23" s="105"/>
      <c r="AYS23" s="105"/>
      <c r="AYT23" s="105"/>
      <c r="AYU23" s="105"/>
      <c r="AYV23" s="105"/>
      <c r="AYW23" s="105"/>
      <c r="AYX23" s="105"/>
      <c r="AYY23" s="105"/>
      <c r="AYZ23" s="105"/>
      <c r="AZA23" s="105"/>
      <c r="AZB23" s="105"/>
      <c r="AZC23" s="105"/>
      <c r="AZD23" s="105"/>
      <c r="AZE23" s="105"/>
      <c r="AZF23" s="105"/>
      <c r="AZG23" s="105"/>
      <c r="AZH23" s="105"/>
      <c r="AZI23" s="105"/>
      <c r="AZJ23" s="105"/>
      <c r="AZK23" s="105"/>
      <c r="AZL23" s="105"/>
      <c r="AZM23" s="105"/>
      <c r="AZN23" s="105"/>
      <c r="AZO23" s="105"/>
      <c r="AZP23" s="105"/>
      <c r="AZQ23" s="105"/>
      <c r="AZR23" s="105"/>
      <c r="AZS23" s="105"/>
      <c r="AZT23" s="105"/>
      <c r="AZU23" s="105"/>
      <c r="AZV23" s="105"/>
      <c r="AZW23" s="105"/>
      <c r="AZX23" s="105"/>
      <c r="AZY23" s="105"/>
      <c r="AZZ23" s="105"/>
      <c r="BAA23" s="105"/>
      <c r="BAB23" s="105"/>
      <c r="BAC23" s="105"/>
      <c r="BAD23" s="105"/>
      <c r="BAE23" s="105"/>
      <c r="BAF23" s="105"/>
      <c r="BAG23" s="105"/>
      <c r="BAH23" s="105"/>
      <c r="BAI23" s="105"/>
      <c r="BAJ23" s="105"/>
      <c r="BAK23" s="105"/>
      <c r="BAL23" s="105"/>
      <c r="BAM23" s="105"/>
      <c r="BAN23" s="105"/>
      <c r="BAO23" s="105"/>
      <c r="BAP23" s="105"/>
      <c r="BAQ23" s="105"/>
      <c r="BAR23" s="105"/>
      <c r="BAS23" s="105"/>
      <c r="BAT23" s="105"/>
      <c r="BAU23" s="105"/>
      <c r="BAV23" s="105"/>
      <c r="BAW23" s="105"/>
      <c r="BAX23" s="105"/>
      <c r="BAY23" s="105"/>
      <c r="BAZ23" s="105"/>
      <c r="BBA23" s="105"/>
      <c r="BBB23" s="105"/>
      <c r="BBC23" s="105"/>
      <c r="BBD23" s="105"/>
      <c r="BBE23" s="105"/>
      <c r="BBF23" s="105"/>
      <c r="BBG23" s="105"/>
      <c r="BBH23" s="105"/>
      <c r="BBI23" s="105"/>
      <c r="BBJ23" s="105"/>
      <c r="BBK23" s="105"/>
      <c r="BBL23" s="105"/>
      <c r="BBM23" s="105"/>
      <c r="BBN23" s="105"/>
      <c r="BBO23" s="105"/>
      <c r="BBP23" s="105"/>
      <c r="BBQ23" s="105"/>
      <c r="BBR23" s="105"/>
      <c r="BBS23" s="105"/>
      <c r="BBT23" s="105"/>
      <c r="BBU23" s="105"/>
      <c r="BBV23" s="105"/>
      <c r="BBW23" s="105"/>
      <c r="BBX23" s="105"/>
      <c r="BBY23" s="105"/>
      <c r="BBZ23" s="105"/>
      <c r="BCA23" s="105"/>
      <c r="BCB23" s="105"/>
      <c r="BCC23" s="105"/>
      <c r="BCD23" s="105"/>
      <c r="BCE23" s="105"/>
      <c r="BCF23" s="105"/>
      <c r="BCG23" s="105"/>
      <c r="BCH23" s="105"/>
      <c r="BCI23" s="105"/>
      <c r="BCJ23" s="105"/>
      <c r="BCK23" s="105"/>
      <c r="BCL23" s="105"/>
      <c r="BCM23" s="105"/>
      <c r="BCN23" s="105"/>
      <c r="BCO23" s="105"/>
      <c r="BCP23" s="105"/>
      <c r="BCQ23" s="105"/>
      <c r="BCR23" s="105"/>
      <c r="BCS23" s="105"/>
      <c r="BCT23" s="105"/>
      <c r="BCU23" s="105"/>
      <c r="BCV23" s="105"/>
      <c r="BCW23" s="105"/>
      <c r="BCX23" s="105"/>
      <c r="BCY23" s="105"/>
      <c r="BCZ23" s="105"/>
      <c r="BDA23" s="105"/>
      <c r="BDB23" s="105"/>
      <c r="BDC23" s="105"/>
      <c r="BDD23" s="105"/>
      <c r="BDE23" s="105"/>
      <c r="BDF23" s="105"/>
      <c r="BDG23" s="105"/>
      <c r="BDH23" s="105"/>
      <c r="BDI23" s="105"/>
      <c r="BDJ23" s="105"/>
      <c r="BDK23" s="105"/>
      <c r="BDL23" s="105"/>
      <c r="BDM23" s="105"/>
      <c r="BDN23" s="105"/>
      <c r="BDO23" s="105"/>
      <c r="BDP23" s="105"/>
      <c r="BDQ23" s="105"/>
      <c r="BDR23" s="105"/>
      <c r="BDS23" s="105"/>
      <c r="BDT23" s="105"/>
      <c r="BDU23" s="105"/>
      <c r="BDV23" s="105"/>
      <c r="BDW23" s="105"/>
      <c r="BDX23" s="105"/>
      <c r="BDY23" s="105"/>
      <c r="BDZ23" s="105"/>
      <c r="BEA23" s="105"/>
      <c r="BEB23" s="105"/>
      <c r="BEC23" s="105"/>
      <c r="BED23" s="105"/>
      <c r="BEE23" s="105"/>
      <c r="BEF23" s="105"/>
      <c r="BEG23" s="105"/>
      <c r="BEH23" s="105"/>
      <c r="BEI23" s="105"/>
      <c r="BEJ23" s="105"/>
      <c r="BEK23" s="105"/>
      <c r="BEL23" s="105"/>
      <c r="BEM23" s="105"/>
      <c r="BEN23" s="105"/>
      <c r="BEO23" s="105"/>
      <c r="BEP23" s="105"/>
      <c r="BEQ23" s="105"/>
      <c r="BER23" s="105"/>
      <c r="BES23" s="105"/>
      <c r="BET23" s="105"/>
      <c r="BEU23" s="105"/>
      <c r="BEV23" s="105"/>
      <c r="BEW23" s="105"/>
      <c r="BEX23" s="105"/>
      <c r="BEY23" s="105"/>
      <c r="BEZ23" s="105"/>
      <c r="BFA23" s="105"/>
      <c r="BFB23" s="105"/>
      <c r="BFC23" s="105"/>
      <c r="BFD23" s="105"/>
      <c r="BFE23" s="105"/>
      <c r="BFF23" s="105"/>
      <c r="BFG23" s="105"/>
      <c r="BFH23" s="105"/>
      <c r="BFI23" s="105"/>
      <c r="BFJ23" s="105"/>
      <c r="BFK23" s="105"/>
      <c r="BFL23" s="105"/>
      <c r="BFM23" s="105"/>
      <c r="BFN23" s="105"/>
      <c r="BFO23" s="105"/>
      <c r="BFP23" s="105"/>
      <c r="BFQ23" s="105"/>
      <c r="BFR23" s="105"/>
      <c r="BFS23" s="105"/>
      <c r="BFT23" s="105"/>
      <c r="BFU23" s="105"/>
      <c r="BFV23" s="105"/>
      <c r="BFW23" s="105"/>
      <c r="BFX23" s="105"/>
      <c r="BFY23" s="105"/>
      <c r="BFZ23" s="105"/>
      <c r="BGA23" s="105"/>
      <c r="BGB23" s="105"/>
      <c r="BGC23" s="105"/>
      <c r="BGD23" s="105"/>
      <c r="BGE23" s="105"/>
      <c r="BGF23" s="105"/>
      <c r="BGG23" s="105"/>
      <c r="BGH23" s="105"/>
      <c r="BGI23" s="105"/>
      <c r="BGJ23" s="105"/>
      <c r="BGK23" s="105"/>
      <c r="BGL23" s="105"/>
      <c r="BGM23" s="105"/>
      <c r="BGN23" s="105"/>
      <c r="BGO23" s="105"/>
      <c r="BGP23" s="105"/>
      <c r="BGQ23" s="105"/>
      <c r="BGR23" s="105"/>
      <c r="BGS23" s="105"/>
      <c r="BGT23" s="105"/>
      <c r="BGU23" s="105"/>
      <c r="BGV23" s="105"/>
      <c r="BGW23" s="105"/>
      <c r="BGX23" s="105"/>
      <c r="BGY23" s="105"/>
      <c r="BGZ23" s="105"/>
      <c r="BHA23" s="105"/>
      <c r="BHB23" s="105"/>
      <c r="BHC23" s="105"/>
      <c r="BHD23" s="105"/>
      <c r="BHE23" s="105"/>
      <c r="BHF23" s="105"/>
      <c r="BHG23" s="105"/>
      <c r="BHH23" s="105"/>
      <c r="BHI23" s="105"/>
      <c r="BHJ23" s="105"/>
      <c r="BHK23" s="105"/>
      <c r="BHL23" s="105"/>
      <c r="BHM23" s="105"/>
      <c r="BHN23" s="105"/>
      <c r="BHO23" s="105"/>
      <c r="BHP23" s="105"/>
      <c r="BHQ23" s="105"/>
      <c r="BHR23" s="105"/>
      <c r="BHS23" s="105"/>
      <c r="BHT23" s="105"/>
      <c r="BHU23" s="105"/>
      <c r="BHV23" s="105"/>
      <c r="BHW23" s="105"/>
      <c r="BHX23" s="105"/>
      <c r="BHY23" s="105"/>
      <c r="BHZ23" s="105"/>
      <c r="BIA23" s="105"/>
      <c r="BIB23" s="105"/>
      <c r="BIC23" s="105"/>
      <c r="BID23" s="105"/>
      <c r="BIE23" s="105"/>
      <c r="BIF23" s="105"/>
      <c r="BIG23" s="105"/>
      <c r="BIH23" s="105"/>
      <c r="BII23" s="105"/>
      <c r="BIJ23" s="105"/>
      <c r="BIK23" s="105"/>
      <c r="BIL23" s="105"/>
      <c r="BIM23" s="105"/>
      <c r="BIN23" s="105"/>
      <c r="BIO23" s="105"/>
      <c r="BIP23" s="105"/>
      <c r="BIQ23" s="105"/>
      <c r="BIR23" s="105"/>
      <c r="BIS23" s="105"/>
      <c r="BIT23" s="105"/>
      <c r="BIU23" s="105"/>
      <c r="BIV23" s="105"/>
      <c r="BIW23" s="105"/>
      <c r="BIX23" s="105"/>
      <c r="BIY23" s="105"/>
      <c r="BIZ23" s="105"/>
      <c r="BJA23" s="105"/>
      <c r="BJB23" s="105"/>
      <c r="BJC23" s="105"/>
      <c r="BJD23" s="105"/>
      <c r="BJE23" s="105"/>
      <c r="BJF23" s="105"/>
      <c r="BJG23" s="105"/>
      <c r="BJH23" s="105"/>
      <c r="BJI23" s="105"/>
      <c r="BJJ23" s="105"/>
      <c r="BJK23" s="105"/>
      <c r="BJL23" s="105"/>
      <c r="BJM23" s="105"/>
      <c r="BJN23" s="105"/>
      <c r="BJO23" s="105"/>
      <c r="BJP23" s="105"/>
      <c r="BJQ23" s="105"/>
      <c r="BJR23" s="105"/>
      <c r="BJS23" s="105"/>
      <c r="BJT23" s="105"/>
      <c r="BJU23" s="105"/>
      <c r="BJV23" s="105"/>
      <c r="BJW23" s="105"/>
      <c r="BJX23" s="105"/>
      <c r="BJY23" s="105"/>
      <c r="BJZ23" s="105"/>
      <c r="BKA23" s="105"/>
      <c r="BKB23" s="105"/>
      <c r="BKC23" s="105"/>
      <c r="BKD23" s="105"/>
      <c r="BKE23" s="105"/>
      <c r="BKF23" s="105"/>
      <c r="BKG23" s="105"/>
      <c r="BKH23" s="105"/>
      <c r="BKI23" s="105"/>
      <c r="BKJ23" s="105"/>
      <c r="BKK23" s="105"/>
      <c r="BKL23" s="105"/>
      <c r="BKM23" s="105"/>
      <c r="BKN23" s="105"/>
      <c r="BKO23" s="105"/>
      <c r="BKP23" s="105"/>
      <c r="BKQ23" s="105"/>
      <c r="BKR23" s="105"/>
      <c r="BKS23" s="105"/>
      <c r="BKT23" s="105"/>
      <c r="BKU23" s="105"/>
      <c r="BKV23" s="105"/>
      <c r="BKW23" s="105"/>
      <c r="BKX23" s="105"/>
      <c r="BKY23" s="105"/>
      <c r="BKZ23" s="105"/>
      <c r="BLA23" s="105"/>
      <c r="BLB23" s="105"/>
      <c r="BLC23" s="105"/>
      <c r="BLD23" s="105"/>
      <c r="BLE23" s="105"/>
      <c r="BLF23" s="105"/>
      <c r="BLG23" s="105"/>
      <c r="BLH23" s="105"/>
      <c r="BLI23" s="105"/>
      <c r="BLJ23" s="105"/>
      <c r="BLK23" s="105"/>
      <c r="BLL23" s="105"/>
      <c r="BLM23" s="105"/>
      <c r="BLN23" s="105"/>
      <c r="BLO23" s="105"/>
      <c r="BLP23" s="105"/>
      <c r="BLQ23" s="105"/>
      <c r="BLR23" s="105"/>
      <c r="BLS23" s="105"/>
      <c r="BLT23" s="105"/>
      <c r="BLU23" s="105"/>
      <c r="BLV23" s="105"/>
      <c r="BLW23" s="105"/>
      <c r="BLX23" s="105"/>
      <c r="BLY23" s="105"/>
      <c r="BLZ23" s="105"/>
      <c r="BMA23" s="105"/>
      <c r="BMB23" s="105"/>
      <c r="BMC23" s="105"/>
      <c r="BMD23" s="105"/>
      <c r="BME23" s="105"/>
      <c r="BMF23" s="105"/>
      <c r="BMG23" s="105"/>
      <c r="BMH23" s="105"/>
      <c r="BMI23" s="105"/>
      <c r="BMJ23" s="105"/>
      <c r="BMK23" s="105"/>
      <c r="BML23" s="105"/>
      <c r="BMM23" s="105"/>
      <c r="BMN23" s="105"/>
      <c r="BMO23" s="105"/>
      <c r="BMP23" s="105"/>
      <c r="BMQ23" s="105"/>
      <c r="BMR23" s="105"/>
      <c r="BMS23" s="105"/>
      <c r="BMT23" s="105"/>
      <c r="BMU23" s="105"/>
      <c r="BMV23" s="105"/>
      <c r="BMW23" s="105"/>
      <c r="BMX23" s="105"/>
      <c r="BMY23" s="105"/>
      <c r="BMZ23" s="105"/>
      <c r="BNA23" s="105"/>
      <c r="BNB23" s="105"/>
      <c r="BNC23" s="105"/>
      <c r="BND23" s="105"/>
      <c r="BNE23" s="105"/>
      <c r="BNF23" s="105"/>
      <c r="BNG23" s="105"/>
      <c r="BNH23" s="105"/>
      <c r="BNI23" s="105"/>
      <c r="BNJ23" s="105"/>
      <c r="BNK23" s="105"/>
      <c r="BNL23" s="105"/>
      <c r="BNM23" s="105"/>
      <c r="BNN23" s="105"/>
      <c r="BNO23" s="105"/>
      <c r="BNP23" s="105"/>
      <c r="BNQ23" s="105"/>
      <c r="BNR23" s="105"/>
      <c r="BNS23" s="105"/>
      <c r="BNT23" s="105"/>
      <c r="BNU23" s="105"/>
      <c r="BNV23" s="105"/>
      <c r="BNW23" s="105"/>
      <c r="BNX23" s="105"/>
      <c r="BNY23" s="105"/>
      <c r="BNZ23" s="105"/>
      <c r="BOA23" s="105"/>
      <c r="BOB23" s="105"/>
      <c r="BOC23" s="105"/>
      <c r="BOD23" s="105"/>
      <c r="BOE23" s="105"/>
      <c r="BOF23" s="105"/>
      <c r="BOG23" s="105"/>
      <c r="BOH23" s="105"/>
      <c r="BOI23" s="105"/>
      <c r="BOJ23" s="105"/>
      <c r="BOK23" s="105"/>
      <c r="BOL23" s="105"/>
      <c r="BOM23" s="105"/>
      <c r="BON23" s="105"/>
      <c r="BOO23" s="105"/>
      <c r="BOP23" s="105"/>
      <c r="BOQ23" s="105"/>
      <c r="BOR23" s="105"/>
      <c r="BOS23" s="105"/>
      <c r="BOT23" s="105"/>
      <c r="BOU23" s="105"/>
      <c r="BOV23" s="105"/>
      <c r="BOW23" s="105"/>
      <c r="BOX23" s="105"/>
      <c r="BOY23" s="105"/>
      <c r="BOZ23" s="105"/>
      <c r="BPA23" s="105"/>
      <c r="BPB23" s="105"/>
      <c r="BPC23" s="105"/>
      <c r="BPD23" s="105"/>
      <c r="BPE23" s="105"/>
      <c r="BPF23" s="105"/>
      <c r="BPG23" s="105"/>
      <c r="BPH23" s="105"/>
      <c r="BPI23" s="105"/>
      <c r="BPJ23" s="105"/>
      <c r="BPK23" s="105"/>
      <c r="BPL23" s="105"/>
      <c r="BPM23" s="105"/>
      <c r="BPN23" s="105"/>
      <c r="BPO23" s="105"/>
      <c r="BPP23" s="105"/>
      <c r="BPQ23" s="105"/>
      <c r="BPR23" s="105"/>
      <c r="BPS23" s="105"/>
      <c r="BPT23" s="105"/>
      <c r="BPU23" s="105"/>
      <c r="BPV23" s="105"/>
      <c r="BPW23" s="105"/>
      <c r="BPX23" s="105"/>
      <c r="BPY23" s="105"/>
      <c r="BPZ23" s="105"/>
      <c r="BQA23" s="105"/>
      <c r="BQB23" s="105"/>
      <c r="BQC23" s="105"/>
      <c r="BQD23" s="105"/>
      <c r="BQE23" s="105"/>
      <c r="BQF23" s="105"/>
      <c r="BQG23" s="105"/>
      <c r="BQH23" s="105"/>
      <c r="BQI23" s="105"/>
      <c r="BQJ23" s="105"/>
      <c r="BQK23" s="105"/>
      <c r="BQL23" s="105"/>
      <c r="BQM23" s="105"/>
      <c r="BQN23" s="105"/>
      <c r="BQO23" s="105"/>
      <c r="BQP23" s="105"/>
      <c r="BQQ23" s="105"/>
      <c r="BQR23" s="105"/>
      <c r="BQS23" s="105"/>
      <c r="BQT23" s="105"/>
      <c r="BQU23" s="105"/>
      <c r="BQV23" s="105"/>
      <c r="BQW23" s="105"/>
      <c r="BQX23" s="105"/>
      <c r="BQY23" s="105"/>
      <c r="BQZ23" s="105"/>
      <c r="BRA23" s="105"/>
      <c r="BRB23" s="105"/>
      <c r="BRC23" s="105"/>
      <c r="BRD23" s="105"/>
      <c r="BRE23" s="105"/>
      <c r="BRF23" s="105"/>
      <c r="BRG23" s="105"/>
      <c r="BRH23" s="105"/>
      <c r="BRI23" s="105"/>
      <c r="BRJ23" s="105"/>
      <c r="BRK23" s="105"/>
      <c r="BRL23" s="105"/>
      <c r="BRM23" s="105"/>
      <c r="BRN23" s="105"/>
      <c r="BRO23" s="105"/>
      <c r="BRP23" s="105"/>
      <c r="BRQ23" s="105"/>
      <c r="BRR23" s="105"/>
      <c r="BRS23" s="105"/>
      <c r="BRT23" s="105"/>
      <c r="BRU23" s="105"/>
      <c r="BRV23" s="105"/>
      <c r="BRW23" s="105"/>
      <c r="BRX23" s="105"/>
      <c r="BRY23" s="105"/>
      <c r="BRZ23" s="105"/>
      <c r="BSA23" s="105"/>
      <c r="BSB23" s="105"/>
      <c r="BSC23" s="105"/>
      <c r="BSD23" s="105"/>
      <c r="BSE23" s="105"/>
      <c r="BSF23" s="105"/>
      <c r="BSG23" s="105"/>
      <c r="BSH23" s="105"/>
      <c r="BSI23" s="105"/>
      <c r="BSJ23" s="105"/>
      <c r="BSK23" s="105"/>
      <c r="BSL23" s="105"/>
      <c r="BSM23" s="105"/>
      <c r="BSN23" s="105"/>
      <c r="BSO23" s="105"/>
      <c r="BSP23" s="105"/>
      <c r="BSQ23" s="105"/>
      <c r="BSR23" s="105"/>
      <c r="BSS23" s="105"/>
      <c r="BST23" s="105"/>
      <c r="BSU23" s="105"/>
      <c r="BSV23" s="105"/>
      <c r="BSW23" s="105"/>
      <c r="BSX23" s="105"/>
      <c r="BSY23" s="105"/>
      <c r="BSZ23" s="105"/>
      <c r="BTA23" s="105"/>
      <c r="BTB23" s="105"/>
      <c r="BTC23" s="105"/>
      <c r="BTD23" s="105"/>
      <c r="BTE23" s="105"/>
      <c r="BTF23" s="105"/>
      <c r="BTG23" s="105"/>
      <c r="BTH23" s="105"/>
      <c r="BTI23" s="105"/>
      <c r="BTJ23" s="105"/>
      <c r="BTK23" s="105"/>
      <c r="BTL23" s="105"/>
      <c r="BTM23" s="105"/>
      <c r="BTN23" s="105"/>
      <c r="BTO23" s="105"/>
      <c r="BTP23" s="105"/>
      <c r="BTQ23" s="105"/>
      <c r="BTR23" s="105"/>
      <c r="BTS23" s="105"/>
      <c r="BTT23" s="105"/>
      <c r="BTU23" s="105"/>
      <c r="BTV23" s="105"/>
      <c r="BTW23" s="105"/>
      <c r="BTX23" s="105"/>
      <c r="BTY23" s="105"/>
      <c r="BTZ23" s="105"/>
      <c r="BUA23" s="105"/>
      <c r="BUB23" s="105"/>
      <c r="BUC23" s="105"/>
      <c r="BUD23" s="105"/>
      <c r="BUE23" s="105"/>
      <c r="BUF23" s="105"/>
      <c r="BUG23" s="105"/>
      <c r="BUH23" s="105"/>
      <c r="BUI23" s="105"/>
      <c r="BUJ23" s="105"/>
      <c r="BUK23" s="105"/>
      <c r="BUL23" s="105"/>
      <c r="BUM23" s="105"/>
      <c r="BUN23" s="105"/>
      <c r="BUO23" s="105"/>
      <c r="BUP23" s="105"/>
      <c r="BUQ23" s="105"/>
      <c r="BUR23" s="105"/>
      <c r="BUS23" s="105"/>
      <c r="BUT23" s="105"/>
      <c r="BUU23" s="105"/>
      <c r="BUV23" s="105"/>
      <c r="BUW23" s="105"/>
      <c r="BUX23" s="105"/>
      <c r="BUY23" s="105"/>
      <c r="BUZ23" s="105"/>
      <c r="BVA23" s="105"/>
      <c r="BVB23" s="105"/>
      <c r="BVC23" s="105"/>
      <c r="BVD23" s="105"/>
      <c r="BVE23" s="105"/>
      <c r="BVF23" s="105"/>
      <c r="BVG23" s="105"/>
      <c r="BVH23" s="105"/>
      <c r="BVI23" s="105"/>
      <c r="BVJ23" s="105"/>
      <c r="BVK23" s="105"/>
      <c r="BVL23" s="105"/>
      <c r="BVM23" s="105"/>
      <c r="BVN23" s="105"/>
      <c r="BVO23" s="105"/>
      <c r="BVP23" s="105"/>
      <c r="BVQ23" s="105"/>
      <c r="BVR23" s="105"/>
      <c r="BVS23" s="105"/>
      <c r="BVT23" s="105"/>
      <c r="BVU23" s="105"/>
      <c r="BVV23" s="105"/>
      <c r="BVW23" s="105"/>
      <c r="BVX23" s="105"/>
      <c r="BVY23" s="105"/>
      <c r="BVZ23" s="105"/>
      <c r="BWA23" s="105"/>
      <c r="BWB23" s="105"/>
      <c r="BWC23" s="105"/>
      <c r="BWD23" s="105"/>
      <c r="BWE23" s="105"/>
      <c r="BWF23" s="105"/>
      <c r="BWG23" s="105"/>
      <c r="BWH23" s="105"/>
      <c r="BWI23" s="105"/>
      <c r="BWJ23" s="105"/>
      <c r="BWK23" s="105"/>
      <c r="BWL23" s="105"/>
      <c r="BWM23" s="105"/>
      <c r="BWN23" s="105"/>
      <c r="BWO23" s="105"/>
      <c r="BWP23" s="105"/>
      <c r="BWQ23" s="105"/>
      <c r="BWR23" s="105"/>
      <c r="BWS23" s="105"/>
      <c r="BWT23" s="105"/>
      <c r="BWU23" s="105"/>
      <c r="BWV23" s="105"/>
      <c r="BWW23" s="105"/>
      <c r="BWX23" s="105"/>
    </row>
    <row r="24" spans="1:1974" ht="24.75" customHeight="1">
      <c r="A24" s="101"/>
      <c r="B24" s="161" t="s">
        <v>42</v>
      </c>
      <c r="C24" s="97"/>
      <c r="D24" s="160">
        <v>-0.6</v>
      </c>
      <c r="E24" s="166">
        <v>0</v>
      </c>
      <c r="F24" s="162">
        <v>-0.6</v>
      </c>
      <c r="G24" s="97"/>
      <c r="H24" s="160">
        <v>0.04</v>
      </c>
      <c r="I24" s="166">
        <v>-7.0000000000000007E-2</v>
      </c>
      <c r="J24" s="162">
        <v>-0.03</v>
      </c>
      <c r="W24" s="101"/>
      <c r="AQ24" s="100"/>
    </row>
    <row r="25" spans="1:1974" ht="24.75" customHeight="1">
      <c r="A25" s="103"/>
      <c r="B25" s="163" t="s">
        <v>43</v>
      </c>
      <c r="C25" s="97"/>
      <c r="D25" s="164">
        <v>-0.6</v>
      </c>
      <c r="E25" s="167">
        <v>0</v>
      </c>
      <c r="F25" s="165">
        <v>-0.6</v>
      </c>
      <c r="G25" s="97"/>
      <c r="H25" s="164">
        <v>0.04</v>
      </c>
      <c r="I25" s="167">
        <v>-7.0000000000000007E-2</v>
      </c>
      <c r="J25" s="165">
        <v>-0.03</v>
      </c>
      <c r="W25" s="103"/>
      <c r="AQ25" s="102"/>
    </row>
    <row r="26" spans="1:1974" s="106" customFormat="1" ht="24.75" customHeight="1">
      <c r="A26" s="95"/>
      <c r="B26" s="104"/>
      <c r="C26" s="97"/>
      <c r="G26" s="97"/>
      <c r="H26" s="140"/>
      <c r="I26" s="140"/>
      <c r="J26" s="140"/>
      <c r="K26" s="95"/>
      <c r="L26" s="107"/>
      <c r="M26" s="107"/>
      <c r="N26" s="107"/>
      <c r="O26" s="95"/>
      <c r="P26" s="107"/>
      <c r="Q26" s="107"/>
      <c r="R26" s="107"/>
      <c r="S26" s="95"/>
      <c r="T26" s="107"/>
      <c r="U26" s="107"/>
      <c r="V26" s="107"/>
      <c r="W26" s="95"/>
      <c r="X26" s="95"/>
      <c r="Y26" s="95"/>
      <c r="Z26" s="95"/>
      <c r="AA26" s="95"/>
      <c r="AB26" s="95"/>
      <c r="AC26" s="95"/>
      <c r="AD26" s="95"/>
      <c r="AE26" s="95"/>
      <c r="AF26" s="152"/>
      <c r="AG26" s="152"/>
      <c r="AH26" s="152"/>
      <c r="AI26" s="95"/>
      <c r="AJ26" s="152"/>
      <c r="AK26" s="152"/>
      <c r="AL26" s="152"/>
      <c r="AM26" s="95"/>
      <c r="AN26" s="152"/>
      <c r="AO26" s="152"/>
      <c r="AP26" s="152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  <c r="IW26" s="105"/>
      <c r="IX26" s="105"/>
      <c r="IY26" s="105"/>
      <c r="IZ26" s="105"/>
      <c r="JA26" s="105"/>
      <c r="JB26" s="105"/>
      <c r="JC26" s="105"/>
      <c r="JD26" s="105"/>
      <c r="JE26" s="105"/>
      <c r="JF26" s="105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5"/>
      <c r="JV26" s="105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5"/>
      <c r="KJ26" s="105"/>
      <c r="KK26" s="105"/>
      <c r="KL26" s="105"/>
      <c r="KM26" s="105"/>
      <c r="KN26" s="105"/>
      <c r="KO26" s="105"/>
      <c r="KP26" s="105"/>
      <c r="KQ26" s="105"/>
      <c r="KR26" s="105"/>
      <c r="KS26" s="105"/>
      <c r="KT26" s="105"/>
      <c r="KU26" s="105"/>
      <c r="KV26" s="105"/>
      <c r="KW26" s="105"/>
      <c r="KX26" s="105"/>
      <c r="KY26" s="105"/>
      <c r="KZ26" s="105"/>
      <c r="LA26" s="105"/>
      <c r="LB26" s="105"/>
      <c r="LC26" s="105"/>
      <c r="LD26" s="105"/>
      <c r="LE26" s="105"/>
      <c r="LF26" s="105"/>
      <c r="LG26" s="105"/>
      <c r="LH26" s="105"/>
      <c r="LI26" s="105"/>
      <c r="LJ26" s="105"/>
      <c r="LK26" s="105"/>
      <c r="LL26" s="105"/>
      <c r="LM26" s="105"/>
      <c r="LN26" s="105"/>
      <c r="LO26" s="105"/>
      <c r="LP26" s="105"/>
      <c r="LQ26" s="105"/>
      <c r="LR26" s="105"/>
      <c r="LS26" s="105"/>
      <c r="LT26" s="105"/>
      <c r="LU26" s="105"/>
      <c r="LV26" s="105"/>
      <c r="LW26" s="105"/>
      <c r="LX26" s="105"/>
      <c r="LY26" s="105"/>
      <c r="LZ26" s="105"/>
      <c r="MA26" s="105"/>
      <c r="MB26" s="105"/>
      <c r="MC26" s="105"/>
      <c r="MD26" s="105"/>
      <c r="ME26" s="105"/>
      <c r="MF26" s="105"/>
      <c r="MG26" s="105"/>
      <c r="MH26" s="105"/>
      <c r="MI26" s="105"/>
      <c r="MJ26" s="105"/>
      <c r="MK26" s="105"/>
      <c r="ML26" s="105"/>
      <c r="MM26" s="105"/>
      <c r="MN26" s="105"/>
      <c r="MO26" s="105"/>
      <c r="MP26" s="105"/>
      <c r="MQ26" s="105"/>
      <c r="MR26" s="105"/>
      <c r="MS26" s="105"/>
      <c r="MT26" s="105"/>
      <c r="MU26" s="105"/>
      <c r="MV26" s="105"/>
      <c r="MW26" s="105"/>
      <c r="MX26" s="105"/>
      <c r="MY26" s="105"/>
      <c r="MZ26" s="105"/>
      <c r="NA26" s="105"/>
      <c r="NB26" s="105"/>
      <c r="NC26" s="105"/>
      <c r="ND26" s="105"/>
      <c r="NE26" s="105"/>
      <c r="NF26" s="105"/>
      <c r="NG26" s="105"/>
      <c r="NH26" s="105"/>
      <c r="NI26" s="105"/>
      <c r="NJ26" s="105"/>
      <c r="NK26" s="105"/>
      <c r="NL26" s="105"/>
      <c r="NM26" s="105"/>
      <c r="NN26" s="105"/>
      <c r="NO26" s="105"/>
      <c r="NP26" s="105"/>
      <c r="NQ26" s="105"/>
      <c r="NR26" s="105"/>
      <c r="NS26" s="105"/>
      <c r="NT26" s="105"/>
      <c r="NU26" s="105"/>
      <c r="NV26" s="105"/>
      <c r="NW26" s="105"/>
      <c r="NX26" s="105"/>
      <c r="NY26" s="105"/>
      <c r="NZ26" s="105"/>
      <c r="OA26" s="105"/>
      <c r="OB26" s="105"/>
      <c r="OC26" s="105"/>
      <c r="OD26" s="105"/>
      <c r="OE26" s="105"/>
      <c r="OF26" s="105"/>
      <c r="OG26" s="105"/>
      <c r="OH26" s="105"/>
      <c r="OI26" s="105"/>
      <c r="OJ26" s="105"/>
      <c r="OK26" s="105"/>
      <c r="OL26" s="105"/>
      <c r="OM26" s="105"/>
      <c r="ON26" s="105"/>
      <c r="OO26" s="105"/>
      <c r="OP26" s="105"/>
      <c r="OQ26" s="105"/>
      <c r="OR26" s="105"/>
      <c r="OS26" s="105"/>
      <c r="OT26" s="105"/>
      <c r="OU26" s="105"/>
      <c r="OV26" s="105"/>
      <c r="OW26" s="105"/>
      <c r="OX26" s="105"/>
      <c r="OY26" s="105"/>
      <c r="OZ26" s="105"/>
      <c r="PA26" s="105"/>
      <c r="PB26" s="105"/>
      <c r="PC26" s="105"/>
      <c r="PD26" s="105"/>
      <c r="PE26" s="105"/>
      <c r="PF26" s="105"/>
      <c r="PG26" s="105"/>
      <c r="PH26" s="105"/>
      <c r="PI26" s="105"/>
      <c r="PJ26" s="105"/>
      <c r="PK26" s="105"/>
      <c r="PL26" s="105"/>
      <c r="PM26" s="105"/>
      <c r="PN26" s="105"/>
      <c r="PO26" s="105"/>
      <c r="PP26" s="105"/>
      <c r="PQ26" s="105"/>
      <c r="PR26" s="105"/>
      <c r="PS26" s="105"/>
      <c r="PT26" s="105"/>
      <c r="PU26" s="105"/>
      <c r="PV26" s="105"/>
      <c r="PW26" s="105"/>
      <c r="PX26" s="105"/>
      <c r="PY26" s="105"/>
      <c r="PZ26" s="105"/>
      <c r="QA26" s="105"/>
      <c r="QB26" s="105"/>
      <c r="QC26" s="105"/>
      <c r="QD26" s="105"/>
      <c r="QE26" s="105"/>
      <c r="QF26" s="105"/>
      <c r="QG26" s="105"/>
      <c r="QH26" s="105"/>
      <c r="QI26" s="105"/>
      <c r="QJ26" s="105"/>
      <c r="QK26" s="105"/>
      <c r="QL26" s="105"/>
      <c r="QM26" s="105"/>
      <c r="QN26" s="105"/>
      <c r="QO26" s="105"/>
      <c r="QP26" s="105"/>
      <c r="QQ26" s="105"/>
      <c r="QR26" s="105"/>
      <c r="QS26" s="105"/>
      <c r="QT26" s="105"/>
      <c r="QU26" s="105"/>
      <c r="QV26" s="105"/>
      <c r="QW26" s="105"/>
      <c r="QX26" s="105"/>
      <c r="QY26" s="105"/>
      <c r="QZ26" s="105"/>
      <c r="RA26" s="105"/>
      <c r="RB26" s="105"/>
      <c r="RC26" s="105"/>
      <c r="RD26" s="105"/>
      <c r="RE26" s="105"/>
      <c r="RF26" s="105"/>
      <c r="RG26" s="105"/>
      <c r="RH26" s="105"/>
      <c r="RI26" s="105"/>
      <c r="RJ26" s="105"/>
      <c r="RK26" s="105"/>
      <c r="RL26" s="105"/>
      <c r="RM26" s="105"/>
      <c r="RN26" s="105"/>
      <c r="RO26" s="105"/>
      <c r="RP26" s="105"/>
      <c r="RQ26" s="105"/>
      <c r="RR26" s="105"/>
      <c r="RS26" s="105"/>
      <c r="RT26" s="105"/>
      <c r="RU26" s="105"/>
      <c r="RV26" s="105"/>
      <c r="RW26" s="105"/>
      <c r="RX26" s="105"/>
      <c r="RY26" s="105"/>
      <c r="RZ26" s="105"/>
      <c r="SA26" s="105"/>
      <c r="SB26" s="105"/>
      <c r="SC26" s="105"/>
      <c r="SD26" s="105"/>
      <c r="SE26" s="105"/>
      <c r="SF26" s="105"/>
      <c r="SG26" s="105"/>
      <c r="SH26" s="105"/>
      <c r="SI26" s="105"/>
      <c r="SJ26" s="105"/>
      <c r="SK26" s="105"/>
      <c r="SL26" s="105"/>
      <c r="SM26" s="105"/>
      <c r="SN26" s="105"/>
      <c r="SO26" s="105"/>
      <c r="SP26" s="105"/>
      <c r="SQ26" s="105"/>
      <c r="SR26" s="105"/>
      <c r="SS26" s="105"/>
      <c r="ST26" s="105"/>
      <c r="SU26" s="105"/>
      <c r="SV26" s="105"/>
      <c r="SW26" s="105"/>
      <c r="SX26" s="105"/>
      <c r="SY26" s="105"/>
      <c r="SZ26" s="105"/>
      <c r="TA26" s="105"/>
      <c r="TB26" s="105"/>
      <c r="TC26" s="105"/>
      <c r="TD26" s="105"/>
      <c r="TE26" s="105"/>
      <c r="TF26" s="105"/>
      <c r="TG26" s="105"/>
      <c r="TH26" s="105"/>
      <c r="TI26" s="105"/>
      <c r="TJ26" s="105"/>
      <c r="TK26" s="105"/>
      <c r="TL26" s="105"/>
      <c r="TM26" s="105"/>
      <c r="TN26" s="105"/>
      <c r="TO26" s="105"/>
      <c r="TP26" s="105"/>
      <c r="TQ26" s="105"/>
      <c r="TR26" s="105"/>
      <c r="TS26" s="105"/>
      <c r="TT26" s="105"/>
      <c r="TU26" s="105"/>
      <c r="TV26" s="105"/>
      <c r="TW26" s="105"/>
      <c r="TX26" s="105"/>
      <c r="TY26" s="105"/>
      <c r="TZ26" s="105"/>
      <c r="UA26" s="105"/>
      <c r="UB26" s="105"/>
      <c r="UC26" s="105"/>
      <c r="UD26" s="105"/>
      <c r="UE26" s="105"/>
      <c r="UF26" s="105"/>
      <c r="UG26" s="105"/>
      <c r="UH26" s="105"/>
      <c r="UI26" s="105"/>
      <c r="UJ26" s="105"/>
      <c r="UK26" s="105"/>
      <c r="UL26" s="105"/>
      <c r="UM26" s="105"/>
      <c r="UN26" s="105"/>
      <c r="UO26" s="105"/>
      <c r="UP26" s="105"/>
      <c r="UQ26" s="105"/>
      <c r="UR26" s="105"/>
      <c r="US26" s="105"/>
      <c r="UT26" s="105"/>
      <c r="UU26" s="105"/>
      <c r="UV26" s="105"/>
      <c r="UW26" s="105"/>
      <c r="UX26" s="105"/>
      <c r="UY26" s="105"/>
      <c r="UZ26" s="105"/>
      <c r="VA26" s="105"/>
      <c r="VB26" s="105"/>
      <c r="VC26" s="105"/>
      <c r="VD26" s="105"/>
      <c r="VE26" s="105"/>
      <c r="VF26" s="105"/>
      <c r="VG26" s="105"/>
      <c r="VH26" s="105"/>
      <c r="VI26" s="105"/>
      <c r="VJ26" s="105"/>
      <c r="VK26" s="105"/>
      <c r="VL26" s="105"/>
      <c r="VM26" s="105"/>
      <c r="VN26" s="105"/>
      <c r="VO26" s="105"/>
      <c r="VP26" s="105"/>
      <c r="VQ26" s="105"/>
      <c r="VR26" s="105"/>
      <c r="VS26" s="105"/>
      <c r="VT26" s="105"/>
      <c r="VU26" s="105"/>
      <c r="VV26" s="105"/>
      <c r="VW26" s="105"/>
      <c r="VX26" s="105"/>
      <c r="VY26" s="105"/>
      <c r="VZ26" s="105"/>
      <c r="WA26" s="105"/>
      <c r="WB26" s="105"/>
      <c r="WC26" s="105"/>
      <c r="WD26" s="105"/>
      <c r="WE26" s="105"/>
      <c r="WF26" s="105"/>
      <c r="WG26" s="105"/>
      <c r="WH26" s="105"/>
      <c r="WI26" s="105"/>
      <c r="WJ26" s="105"/>
      <c r="WK26" s="105"/>
      <c r="WL26" s="105"/>
      <c r="WM26" s="105"/>
      <c r="WN26" s="105"/>
      <c r="WO26" s="105"/>
      <c r="WP26" s="105"/>
      <c r="WQ26" s="105"/>
      <c r="WR26" s="105"/>
      <c r="WS26" s="105"/>
      <c r="WT26" s="105"/>
      <c r="WU26" s="105"/>
      <c r="WV26" s="105"/>
      <c r="WW26" s="105"/>
      <c r="WX26" s="105"/>
      <c r="WY26" s="105"/>
      <c r="WZ26" s="105"/>
      <c r="XA26" s="105"/>
      <c r="XB26" s="105"/>
      <c r="XC26" s="105"/>
      <c r="XD26" s="105"/>
      <c r="XE26" s="105"/>
      <c r="XF26" s="105"/>
      <c r="XG26" s="105"/>
      <c r="XH26" s="105"/>
      <c r="XI26" s="105"/>
      <c r="XJ26" s="105"/>
      <c r="XK26" s="105"/>
      <c r="XL26" s="105"/>
      <c r="XM26" s="105"/>
      <c r="XN26" s="105"/>
      <c r="XO26" s="105"/>
      <c r="XP26" s="105"/>
      <c r="XQ26" s="105"/>
      <c r="XR26" s="105"/>
      <c r="XS26" s="105"/>
      <c r="XT26" s="105"/>
      <c r="XU26" s="105"/>
      <c r="XV26" s="105"/>
      <c r="XW26" s="105"/>
      <c r="XX26" s="105"/>
      <c r="XY26" s="105"/>
      <c r="XZ26" s="105"/>
      <c r="YA26" s="105"/>
      <c r="YB26" s="105"/>
      <c r="YC26" s="105"/>
      <c r="YD26" s="105"/>
      <c r="YE26" s="105"/>
      <c r="YF26" s="105"/>
      <c r="YG26" s="105"/>
      <c r="YH26" s="105"/>
      <c r="YI26" s="105"/>
      <c r="YJ26" s="105"/>
      <c r="YK26" s="105"/>
      <c r="YL26" s="105"/>
      <c r="YM26" s="105"/>
      <c r="YN26" s="105"/>
      <c r="YO26" s="105"/>
      <c r="YP26" s="105"/>
      <c r="YQ26" s="105"/>
      <c r="YR26" s="105"/>
      <c r="YS26" s="105"/>
      <c r="YT26" s="105"/>
      <c r="YU26" s="105"/>
      <c r="YV26" s="105"/>
      <c r="YW26" s="105"/>
      <c r="YX26" s="105"/>
      <c r="YY26" s="105"/>
      <c r="YZ26" s="105"/>
      <c r="ZA26" s="105"/>
      <c r="ZB26" s="105"/>
      <c r="ZC26" s="105"/>
      <c r="ZD26" s="105"/>
      <c r="ZE26" s="105"/>
      <c r="ZF26" s="105"/>
      <c r="ZG26" s="105"/>
      <c r="ZH26" s="105"/>
      <c r="ZI26" s="105"/>
      <c r="ZJ26" s="105"/>
      <c r="ZK26" s="105"/>
      <c r="ZL26" s="105"/>
      <c r="ZM26" s="105"/>
      <c r="ZN26" s="105"/>
      <c r="ZO26" s="105"/>
      <c r="ZP26" s="105"/>
      <c r="ZQ26" s="105"/>
      <c r="ZR26" s="105"/>
      <c r="ZS26" s="105"/>
      <c r="ZT26" s="105"/>
      <c r="ZU26" s="105"/>
      <c r="ZV26" s="105"/>
      <c r="ZW26" s="105"/>
      <c r="ZX26" s="105"/>
      <c r="ZY26" s="105"/>
      <c r="ZZ26" s="105"/>
      <c r="AAA26" s="105"/>
      <c r="AAB26" s="105"/>
      <c r="AAC26" s="105"/>
      <c r="AAD26" s="105"/>
      <c r="AAE26" s="105"/>
      <c r="AAF26" s="105"/>
      <c r="AAG26" s="105"/>
      <c r="AAH26" s="105"/>
      <c r="AAI26" s="105"/>
      <c r="AAJ26" s="105"/>
      <c r="AAK26" s="105"/>
      <c r="AAL26" s="105"/>
      <c r="AAM26" s="105"/>
      <c r="AAN26" s="105"/>
      <c r="AAO26" s="105"/>
      <c r="AAP26" s="105"/>
      <c r="AAQ26" s="105"/>
      <c r="AAR26" s="105"/>
      <c r="AAS26" s="105"/>
      <c r="AAT26" s="105"/>
      <c r="AAU26" s="105"/>
      <c r="AAV26" s="105"/>
      <c r="AAW26" s="105"/>
      <c r="AAX26" s="105"/>
      <c r="AAY26" s="105"/>
      <c r="AAZ26" s="105"/>
      <c r="ABA26" s="105"/>
      <c r="ABB26" s="105"/>
      <c r="ABC26" s="105"/>
      <c r="ABD26" s="105"/>
      <c r="ABE26" s="105"/>
      <c r="ABF26" s="105"/>
      <c r="ABG26" s="105"/>
      <c r="ABH26" s="105"/>
      <c r="ABI26" s="105"/>
      <c r="ABJ26" s="105"/>
      <c r="ABK26" s="105"/>
      <c r="ABL26" s="105"/>
      <c r="ABM26" s="105"/>
      <c r="ABN26" s="105"/>
      <c r="ABO26" s="105"/>
      <c r="ABP26" s="105"/>
      <c r="ABQ26" s="105"/>
      <c r="ABR26" s="105"/>
      <c r="ABS26" s="105"/>
      <c r="ABT26" s="105"/>
      <c r="ABU26" s="105"/>
      <c r="ABV26" s="105"/>
      <c r="ABW26" s="105"/>
      <c r="ABX26" s="105"/>
      <c r="ABY26" s="105"/>
      <c r="ABZ26" s="105"/>
      <c r="ACA26" s="105"/>
      <c r="ACB26" s="105"/>
      <c r="ACC26" s="105"/>
      <c r="ACD26" s="105"/>
      <c r="ACE26" s="105"/>
      <c r="ACF26" s="105"/>
      <c r="ACG26" s="105"/>
      <c r="ACH26" s="105"/>
      <c r="ACI26" s="105"/>
      <c r="ACJ26" s="105"/>
      <c r="ACK26" s="105"/>
      <c r="ACL26" s="105"/>
      <c r="ACM26" s="105"/>
      <c r="ACN26" s="105"/>
      <c r="ACO26" s="105"/>
      <c r="ACP26" s="105"/>
      <c r="ACQ26" s="105"/>
      <c r="ACR26" s="105"/>
      <c r="ACS26" s="105"/>
      <c r="ACT26" s="105"/>
      <c r="ACU26" s="105"/>
      <c r="ACV26" s="105"/>
      <c r="ACW26" s="105"/>
      <c r="ACX26" s="105"/>
      <c r="ACY26" s="105"/>
      <c r="ACZ26" s="105"/>
      <c r="ADA26" s="105"/>
      <c r="ADB26" s="105"/>
      <c r="ADC26" s="105"/>
      <c r="ADD26" s="105"/>
      <c r="ADE26" s="105"/>
      <c r="ADF26" s="105"/>
      <c r="ADG26" s="105"/>
      <c r="ADH26" s="105"/>
      <c r="ADI26" s="105"/>
      <c r="ADJ26" s="105"/>
      <c r="ADK26" s="105"/>
      <c r="ADL26" s="105"/>
      <c r="ADM26" s="105"/>
      <c r="ADN26" s="105"/>
      <c r="ADO26" s="105"/>
      <c r="ADP26" s="105"/>
      <c r="ADQ26" s="105"/>
      <c r="ADR26" s="105"/>
      <c r="ADS26" s="105"/>
      <c r="ADT26" s="105"/>
      <c r="ADU26" s="105"/>
      <c r="ADV26" s="105"/>
      <c r="ADW26" s="105"/>
      <c r="ADX26" s="105"/>
      <c r="ADY26" s="105"/>
      <c r="ADZ26" s="105"/>
      <c r="AEA26" s="105"/>
      <c r="AEB26" s="105"/>
      <c r="AEC26" s="105"/>
      <c r="AED26" s="105"/>
      <c r="AEE26" s="105"/>
      <c r="AEF26" s="105"/>
      <c r="AEG26" s="105"/>
      <c r="AEH26" s="105"/>
      <c r="AEI26" s="105"/>
      <c r="AEJ26" s="105"/>
      <c r="AEK26" s="105"/>
      <c r="AEL26" s="105"/>
      <c r="AEM26" s="105"/>
      <c r="AEN26" s="105"/>
      <c r="AEO26" s="105"/>
      <c r="AEP26" s="105"/>
      <c r="AEQ26" s="105"/>
      <c r="AER26" s="105"/>
      <c r="AES26" s="105"/>
      <c r="AET26" s="105"/>
      <c r="AEU26" s="105"/>
      <c r="AEV26" s="105"/>
      <c r="AEW26" s="105"/>
      <c r="AEX26" s="105"/>
      <c r="AEY26" s="105"/>
      <c r="AEZ26" s="105"/>
      <c r="AFA26" s="105"/>
      <c r="AFB26" s="105"/>
      <c r="AFC26" s="105"/>
      <c r="AFD26" s="105"/>
      <c r="AFE26" s="105"/>
      <c r="AFF26" s="105"/>
      <c r="AFG26" s="105"/>
      <c r="AFH26" s="105"/>
      <c r="AFI26" s="105"/>
      <c r="AFJ26" s="105"/>
      <c r="AFK26" s="105"/>
      <c r="AFL26" s="105"/>
      <c r="AFM26" s="105"/>
      <c r="AFN26" s="105"/>
      <c r="AFO26" s="105"/>
      <c r="AFP26" s="105"/>
      <c r="AFQ26" s="105"/>
      <c r="AFR26" s="105"/>
      <c r="AFS26" s="105"/>
      <c r="AFT26" s="105"/>
      <c r="AFU26" s="105"/>
      <c r="AFV26" s="105"/>
      <c r="AFW26" s="105"/>
      <c r="AFX26" s="105"/>
      <c r="AFY26" s="105"/>
      <c r="AFZ26" s="105"/>
      <c r="AGA26" s="105"/>
      <c r="AGB26" s="105"/>
      <c r="AGC26" s="105"/>
      <c r="AGD26" s="105"/>
      <c r="AGE26" s="105"/>
      <c r="AGF26" s="105"/>
      <c r="AGG26" s="105"/>
      <c r="AGH26" s="105"/>
      <c r="AGI26" s="105"/>
      <c r="AGJ26" s="105"/>
      <c r="AGK26" s="105"/>
      <c r="AGL26" s="105"/>
      <c r="AGM26" s="105"/>
      <c r="AGN26" s="105"/>
      <c r="AGO26" s="105"/>
      <c r="AGP26" s="105"/>
      <c r="AGQ26" s="105"/>
      <c r="AGR26" s="105"/>
      <c r="AGS26" s="105"/>
      <c r="AGT26" s="105"/>
      <c r="AGU26" s="105"/>
      <c r="AGV26" s="105"/>
      <c r="AGW26" s="105"/>
      <c r="AGX26" s="105"/>
      <c r="AGY26" s="105"/>
      <c r="AGZ26" s="105"/>
      <c r="AHA26" s="105"/>
      <c r="AHB26" s="105"/>
      <c r="AHC26" s="105"/>
      <c r="AHD26" s="105"/>
      <c r="AHE26" s="105"/>
      <c r="AHF26" s="105"/>
      <c r="AHG26" s="105"/>
      <c r="AHH26" s="105"/>
      <c r="AHI26" s="105"/>
      <c r="AHJ26" s="105"/>
      <c r="AHK26" s="105"/>
      <c r="AHL26" s="105"/>
      <c r="AHM26" s="105"/>
      <c r="AHN26" s="105"/>
      <c r="AHO26" s="105"/>
      <c r="AHP26" s="105"/>
      <c r="AHQ26" s="105"/>
      <c r="AHR26" s="105"/>
      <c r="AHS26" s="105"/>
      <c r="AHT26" s="105"/>
      <c r="AHU26" s="105"/>
      <c r="AHV26" s="105"/>
      <c r="AHW26" s="105"/>
      <c r="AHX26" s="105"/>
      <c r="AHY26" s="105"/>
      <c r="AHZ26" s="105"/>
      <c r="AIA26" s="105"/>
      <c r="AIB26" s="105"/>
      <c r="AIC26" s="105"/>
      <c r="AID26" s="105"/>
      <c r="AIE26" s="105"/>
      <c r="AIF26" s="105"/>
      <c r="AIG26" s="105"/>
      <c r="AIH26" s="105"/>
      <c r="AII26" s="105"/>
      <c r="AIJ26" s="105"/>
      <c r="AIK26" s="105"/>
      <c r="AIL26" s="105"/>
      <c r="AIM26" s="105"/>
      <c r="AIN26" s="105"/>
      <c r="AIO26" s="105"/>
      <c r="AIP26" s="105"/>
      <c r="AIQ26" s="105"/>
      <c r="AIR26" s="105"/>
      <c r="AIS26" s="105"/>
      <c r="AIT26" s="105"/>
      <c r="AIU26" s="105"/>
      <c r="AIV26" s="105"/>
      <c r="AIW26" s="105"/>
      <c r="AIX26" s="105"/>
      <c r="AIY26" s="105"/>
      <c r="AIZ26" s="105"/>
      <c r="AJA26" s="105"/>
      <c r="AJB26" s="105"/>
      <c r="AJC26" s="105"/>
      <c r="AJD26" s="105"/>
      <c r="AJE26" s="105"/>
      <c r="AJF26" s="105"/>
      <c r="AJG26" s="105"/>
      <c r="AJH26" s="105"/>
      <c r="AJI26" s="105"/>
      <c r="AJJ26" s="105"/>
      <c r="AJK26" s="105"/>
      <c r="AJL26" s="105"/>
      <c r="AJM26" s="105"/>
      <c r="AJN26" s="105"/>
      <c r="AJO26" s="105"/>
      <c r="AJP26" s="105"/>
      <c r="AJQ26" s="105"/>
      <c r="AJR26" s="105"/>
      <c r="AJS26" s="105"/>
      <c r="AJT26" s="105"/>
      <c r="AJU26" s="105"/>
      <c r="AJV26" s="105"/>
      <c r="AJW26" s="105"/>
      <c r="AJX26" s="105"/>
      <c r="AJY26" s="105"/>
      <c r="AJZ26" s="105"/>
      <c r="AKA26" s="105"/>
      <c r="AKB26" s="105"/>
      <c r="AKC26" s="105"/>
      <c r="AKD26" s="105"/>
      <c r="AKE26" s="105"/>
      <c r="AKF26" s="105"/>
      <c r="AKG26" s="105"/>
      <c r="AKH26" s="105"/>
      <c r="AKI26" s="105"/>
      <c r="AKJ26" s="105"/>
      <c r="AKK26" s="105"/>
      <c r="AKL26" s="105"/>
      <c r="AKM26" s="105"/>
      <c r="AKN26" s="105"/>
      <c r="AKO26" s="105"/>
      <c r="AKP26" s="105"/>
      <c r="AKQ26" s="105"/>
      <c r="AKR26" s="105"/>
      <c r="AKS26" s="105"/>
      <c r="AKT26" s="105"/>
      <c r="AKU26" s="105"/>
      <c r="AKV26" s="105"/>
      <c r="AKW26" s="105"/>
      <c r="AKX26" s="105"/>
      <c r="AKY26" s="105"/>
      <c r="AKZ26" s="105"/>
      <c r="ALA26" s="105"/>
      <c r="ALB26" s="105"/>
      <c r="ALC26" s="105"/>
      <c r="ALD26" s="105"/>
      <c r="ALE26" s="105"/>
      <c r="ALF26" s="105"/>
      <c r="ALG26" s="105"/>
      <c r="ALH26" s="105"/>
      <c r="ALI26" s="105"/>
      <c r="ALJ26" s="105"/>
      <c r="ALK26" s="105"/>
      <c r="ALL26" s="105"/>
      <c r="ALM26" s="105"/>
      <c r="ALN26" s="105"/>
      <c r="ALO26" s="105"/>
      <c r="ALP26" s="105"/>
      <c r="ALQ26" s="105"/>
      <c r="ALR26" s="105"/>
      <c r="ALS26" s="105"/>
      <c r="ALT26" s="105"/>
      <c r="ALU26" s="105"/>
      <c r="ALV26" s="105"/>
      <c r="ALW26" s="105"/>
      <c r="ALX26" s="105"/>
      <c r="ALY26" s="105"/>
      <c r="ALZ26" s="105"/>
      <c r="AMA26" s="105"/>
      <c r="AMB26" s="105"/>
      <c r="AMC26" s="105"/>
      <c r="AMD26" s="105"/>
      <c r="AME26" s="105"/>
      <c r="AMF26" s="105"/>
      <c r="AMG26" s="105"/>
      <c r="AMH26" s="105"/>
      <c r="AMI26" s="105"/>
      <c r="AMJ26" s="105"/>
      <c r="AMK26" s="105"/>
      <c r="AML26" s="105"/>
      <c r="AMM26" s="105"/>
      <c r="AMN26" s="105"/>
      <c r="AMO26" s="105"/>
      <c r="AMP26" s="105"/>
      <c r="AMQ26" s="105"/>
      <c r="AMR26" s="105"/>
      <c r="AMS26" s="105"/>
      <c r="AMT26" s="105"/>
      <c r="AMU26" s="105"/>
      <c r="AMV26" s="105"/>
      <c r="AMW26" s="105"/>
      <c r="AMX26" s="105"/>
      <c r="AMY26" s="105"/>
      <c r="AMZ26" s="105"/>
      <c r="ANA26" s="105"/>
      <c r="ANB26" s="105"/>
      <c r="ANC26" s="105"/>
      <c r="AND26" s="105"/>
      <c r="ANE26" s="105"/>
      <c r="ANF26" s="105"/>
      <c r="ANG26" s="105"/>
      <c r="ANH26" s="105"/>
      <c r="ANI26" s="105"/>
      <c r="ANJ26" s="105"/>
      <c r="ANK26" s="105"/>
      <c r="ANL26" s="105"/>
      <c r="ANM26" s="105"/>
      <c r="ANN26" s="105"/>
      <c r="ANO26" s="105"/>
      <c r="ANP26" s="105"/>
      <c r="ANQ26" s="105"/>
      <c r="ANR26" s="105"/>
      <c r="ANS26" s="105"/>
      <c r="ANT26" s="105"/>
      <c r="ANU26" s="105"/>
      <c r="ANV26" s="105"/>
      <c r="ANW26" s="105"/>
      <c r="ANX26" s="105"/>
      <c r="ANY26" s="105"/>
      <c r="ANZ26" s="105"/>
      <c r="AOA26" s="105"/>
      <c r="AOB26" s="105"/>
      <c r="AOC26" s="105"/>
      <c r="AOD26" s="105"/>
      <c r="AOE26" s="105"/>
      <c r="AOF26" s="105"/>
      <c r="AOG26" s="105"/>
      <c r="AOH26" s="105"/>
      <c r="AOI26" s="105"/>
      <c r="AOJ26" s="105"/>
      <c r="AOK26" s="105"/>
      <c r="AOL26" s="105"/>
      <c r="AOM26" s="105"/>
      <c r="AON26" s="105"/>
      <c r="AOO26" s="105"/>
      <c r="AOP26" s="105"/>
      <c r="AOQ26" s="105"/>
      <c r="AOR26" s="105"/>
      <c r="AOS26" s="105"/>
      <c r="AOT26" s="105"/>
      <c r="AOU26" s="105"/>
      <c r="AOV26" s="105"/>
      <c r="AOW26" s="105"/>
      <c r="AOX26" s="105"/>
      <c r="AOY26" s="105"/>
      <c r="AOZ26" s="105"/>
      <c r="APA26" s="105"/>
      <c r="APB26" s="105"/>
      <c r="APC26" s="105"/>
      <c r="APD26" s="105"/>
      <c r="APE26" s="105"/>
      <c r="APF26" s="105"/>
      <c r="APG26" s="105"/>
      <c r="APH26" s="105"/>
      <c r="API26" s="105"/>
      <c r="APJ26" s="105"/>
      <c r="APK26" s="105"/>
      <c r="APL26" s="105"/>
      <c r="APM26" s="105"/>
      <c r="APN26" s="105"/>
      <c r="APO26" s="105"/>
      <c r="APP26" s="105"/>
      <c r="APQ26" s="105"/>
      <c r="APR26" s="105"/>
      <c r="APS26" s="105"/>
      <c r="APT26" s="105"/>
      <c r="APU26" s="105"/>
      <c r="APV26" s="105"/>
      <c r="APW26" s="105"/>
      <c r="APX26" s="105"/>
      <c r="APY26" s="105"/>
      <c r="APZ26" s="105"/>
      <c r="AQA26" s="105"/>
      <c r="AQB26" s="105"/>
      <c r="AQC26" s="105"/>
      <c r="AQD26" s="105"/>
      <c r="AQE26" s="105"/>
      <c r="AQF26" s="105"/>
      <c r="AQG26" s="105"/>
      <c r="AQH26" s="105"/>
      <c r="AQI26" s="105"/>
      <c r="AQJ26" s="105"/>
      <c r="AQK26" s="105"/>
      <c r="AQL26" s="105"/>
      <c r="AQM26" s="105"/>
      <c r="AQN26" s="105"/>
      <c r="AQO26" s="105"/>
      <c r="AQP26" s="105"/>
      <c r="AQQ26" s="105"/>
      <c r="AQR26" s="105"/>
      <c r="AQS26" s="105"/>
      <c r="AQT26" s="105"/>
      <c r="AQU26" s="105"/>
      <c r="AQV26" s="105"/>
      <c r="AQW26" s="105"/>
      <c r="AQX26" s="105"/>
      <c r="AQY26" s="105"/>
      <c r="AQZ26" s="105"/>
      <c r="ARA26" s="105"/>
      <c r="ARB26" s="105"/>
      <c r="ARC26" s="105"/>
      <c r="ARD26" s="105"/>
      <c r="ARE26" s="105"/>
      <c r="ARF26" s="105"/>
      <c r="ARG26" s="105"/>
      <c r="ARH26" s="105"/>
      <c r="ARI26" s="105"/>
      <c r="ARJ26" s="105"/>
      <c r="ARK26" s="105"/>
      <c r="ARL26" s="105"/>
      <c r="ARM26" s="105"/>
      <c r="ARN26" s="105"/>
      <c r="ARO26" s="105"/>
      <c r="ARP26" s="105"/>
      <c r="ARQ26" s="105"/>
      <c r="ARR26" s="105"/>
      <c r="ARS26" s="105"/>
      <c r="ART26" s="105"/>
      <c r="ARU26" s="105"/>
      <c r="ARV26" s="105"/>
      <c r="ARW26" s="105"/>
      <c r="ARX26" s="105"/>
      <c r="ARY26" s="105"/>
      <c r="ARZ26" s="105"/>
      <c r="ASA26" s="105"/>
      <c r="ASB26" s="105"/>
      <c r="ASC26" s="105"/>
      <c r="ASD26" s="105"/>
      <c r="ASE26" s="105"/>
      <c r="ASF26" s="105"/>
      <c r="ASG26" s="105"/>
      <c r="ASH26" s="105"/>
      <c r="ASI26" s="105"/>
      <c r="ASJ26" s="105"/>
      <c r="ASK26" s="105"/>
      <c r="ASL26" s="105"/>
      <c r="ASM26" s="105"/>
      <c r="ASN26" s="105"/>
      <c r="ASO26" s="105"/>
      <c r="ASP26" s="105"/>
      <c r="ASQ26" s="105"/>
      <c r="ASR26" s="105"/>
      <c r="ASS26" s="105"/>
      <c r="AST26" s="105"/>
      <c r="ASU26" s="105"/>
      <c r="ASV26" s="105"/>
      <c r="ASW26" s="105"/>
      <c r="ASX26" s="105"/>
      <c r="ASY26" s="105"/>
      <c r="ASZ26" s="105"/>
      <c r="ATA26" s="105"/>
      <c r="ATB26" s="105"/>
      <c r="ATC26" s="105"/>
      <c r="ATD26" s="105"/>
      <c r="ATE26" s="105"/>
      <c r="ATF26" s="105"/>
      <c r="ATG26" s="105"/>
      <c r="ATH26" s="105"/>
      <c r="ATI26" s="105"/>
      <c r="ATJ26" s="105"/>
      <c r="ATK26" s="105"/>
      <c r="ATL26" s="105"/>
      <c r="ATM26" s="105"/>
      <c r="ATN26" s="105"/>
      <c r="ATO26" s="105"/>
      <c r="ATP26" s="105"/>
      <c r="ATQ26" s="105"/>
      <c r="ATR26" s="105"/>
      <c r="ATS26" s="105"/>
      <c r="ATT26" s="105"/>
      <c r="ATU26" s="105"/>
      <c r="ATV26" s="105"/>
      <c r="ATW26" s="105"/>
      <c r="ATX26" s="105"/>
      <c r="ATY26" s="105"/>
      <c r="ATZ26" s="105"/>
      <c r="AUA26" s="105"/>
      <c r="AUB26" s="105"/>
      <c r="AUC26" s="105"/>
      <c r="AUD26" s="105"/>
      <c r="AUE26" s="105"/>
      <c r="AUF26" s="105"/>
      <c r="AUG26" s="105"/>
      <c r="AUH26" s="105"/>
      <c r="AUI26" s="105"/>
      <c r="AUJ26" s="105"/>
      <c r="AUK26" s="105"/>
      <c r="AUL26" s="105"/>
      <c r="AUM26" s="105"/>
      <c r="AUN26" s="105"/>
      <c r="AUO26" s="105"/>
      <c r="AUP26" s="105"/>
      <c r="AUQ26" s="105"/>
      <c r="AUR26" s="105"/>
      <c r="AUS26" s="105"/>
      <c r="AUT26" s="105"/>
      <c r="AUU26" s="105"/>
      <c r="AUV26" s="105"/>
      <c r="AUW26" s="105"/>
      <c r="AUX26" s="105"/>
      <c r="AUY26" s="105"/>
      <c r="AUZ26" s="105"/>
      <c r="AVA26" s="105"/>
      <c r="AVB26" s="105"/>
      <c r="AVC26" s="105"/>
      <c r="AVD26" s="105"/>
      <c r="AVE26" s="105"/>
      <c r="AVF26" s="105"/>
      <c r="AVG26" s="105"/>
      <c r="AVH26" s="105"/>
      <c r="AVI26" s="105"/>
      <c r="AVJ26" s="105"/>
      <c r="AVK26" s="105"/>
      <c r="AVL26" s="105"/>
      <c r="AVM26" s="105"/>
      <c r="AVN26" s="105"/>
      <c r="AVO26" s="105"/>
      <c r="AVP26" s="105"/>
      <c r="AVQ26" s="105"/>
      <c r="AVR26" s="105"/>
      <c r="AVS26" s="105"/>
      <c r="AVT26" s="105"/>
      <c r="AVU26" s="105"/>
      <c r="AVV26" s="105"/>
      <c r="AVW26" s="105"/>
      <c r="AVX26" s="105"/>
      <c r="AVY26" s="105"/>
      <c r="AVZ26" s="105"/>
      <c r="AWA26" s="105"/>
      <c r="AWB26" s="105"/>
      <c r="AWC26" s="105"/>
      <c r="AWD26" s="105"/>
      <c r="AWE26" s="105"/>
      <c r="AWF26" s="105"/>
      <c r="AWG26" s="105"/>
      <c r="AWH26" s="105"/>
      <c r="AWI26" s="105"/>
      <c r="AWJ26" s="105"/>
      <c r="AWK26" s="105"/>
      <c r="AWL26" s="105"/>
      <c r="AWM26" s="105"/>
      <c r="AWN26" s="105"/>
      <c r="AWO26" s="105"/>
      <c r="AWP26" s="105"/>
      <c r="AWQ26" s="105"/>
      <c r="AWR26" s="105"/>
      <c r="AWS26" s="105"/>
      <c r="AWT26" s="105"/>
      <c r="AWU26" s="105"/>
      <c r="AWV26" s="105"/>
      <c r="AWW26" s="105"/>
      <c r="AWX26" s="105"/>
      <c r="AWY26" s="105"/>
      <c r="AWZ26" s="105"/>
      <c r="AXA26" s="105"/>
      <c r="AXB26" s="105"/>
      <c r="AXC26" s="105"/>
      <c r="AXD26" s="105"/>
      <c r="AXE26" s="105"/>
      <c r="AXF26" s="105"/>
      <c r="AXG26" s="105"/>
      <c r="AXH26" s="105"/>
      <c r="AXI26" s="105"/>
      <c r="AXJ26" s="105"/>
      <c r="AXK26" s="105"/>
      <c r="AXL26" s="105"/>
      <c r="AXM26" s="105"/>
      <c r="AXN26" s="105"/>
      <c r="AXO26" s="105"/>
      <c r="AXP26" s="105"/>
      <c r="AXQ26" s="105"/>
      <c r="AXR26" s="105"/>
      <c r="AXS26" s="105"/>
      <c r="AXT26" s="105"/>
      <c r="AXU26" s="105"/>
      <c r="AXV26" s="105"/>
      <c r="AXW26" s="105"/>
      <c r="AXX26" s="105"/>
      <c r="AXY26" s="105"/>
      <c r="AXZ26" s="105"/>
      <c r="AYA26" s="105"/>
      <c r="AYB26" s="105"/>
      <c r="AYC26" s="105"/>
      <c r="AYD26" s="105"/>
      <c r="AYE26" s="105"/>
      <c r="AYF26" s="105"/>
      <c r="AYG26" s="105"/>
      <c r="AYH26" s="105"/>
      <c r="AYI26" s="105"/>
      <c r="AYJ26" s="105"/>
      <c r="AYK26" s="105"/>
      <c r="AYL26" s="105"/>
      <c r="AYM26" s="105"/>
      <c r="AYN26" s="105"/>
      <c r="AYO26" s="105"/>
      <c r="AYP26" s="105"/>
      <c r="AYQ26" s="105"/>
      <c r="AYR26" s="105"/>
      <c r="AYS26" s="105"/>
      <c r="AYT26" s="105"/>
      <c r="AYU26" s="105"/>
      <c r="AYV26" s="105"/>
      <c r="AYW26" s="105"/>
      <c r="AYX26" s="105"/>
      <c r="AYY26" s="105"/>
      <c r="AYZ26" s="105"/>
      <c r="AZA26" s="105"/>
      <c r="AZB26" s="105"/>
      <c r="AZC26" s="105"/>
      <c r="AZD26" s="105"/>
      <c r="AZE26" s="105"/>
      <c r="AZF26" s="105"/>
      <c r="AZG26" s="105"/>
      <c r="AZH26" s="105"/>
      <c r="AZI26" s="105"/>
      <c r="AZJ26" s="105"/>
      <c r="AZK26" s="105"/>
      <c r="AZL26" s="105"/>
      <c r="AZM26" s="105"/>
      <c r="AZN26" s="105"/>
      <c r="AZO26" s="105"/>
      <c r="AZP26" s="105"/>
      <c r="AZQ26" s="105"/>
      <c r="AZR26" s="105"/>
      <c r="AZS26" s="105"/>
      <c r="AZT26" s="105"/>
      <c r="AZU26" s="105"/>
      <c r="AZV26" s="105"/>
      <c r="AZW26" s="105"/>
      <c r="AZX26" s="105"/>
      <c r="AZY26" s="105"/>
      <c r="AZZ26" s="105"/>
      <c r="BAA26" s="105"/>
      <c r="BAB26" s="105"/>
      <c r="BAC26" s="105"/>
      <c r="BAD26" s="105"/>
      <c r="BAE26" s="105"/>
      <c r="BAF26" s="105"/>
      <c r="BAG26" s="105"/>
      <c r="BAH26" s="105"/>
      <c r="BAI26" s="105"/>
      <c r="BAJ26" s="105"/>
      <c r="BAK26" s="105"/>
      <c r="BAL26" s="105"/>
      <c r="BAM26" s="105"/>
      <c r="BAN26" s="105"/>
      <c r="BAO26" s="105"/>
      <c r="BAP26" s="105"/>
      <c r="BAQ26" s="105"/>
      <c r="BAR26" s="105"/>
      <c r="BAS26" s="105"/>
      <c r="BAT26" s="105"/>
      <c r="BAU26" s="105"/>
      <c r="BAV26" s="105"/>
      <c r="BAW26" s="105"/>
      <c r="BAX26" s="105"/>
      <c r="BAY26" s="105"/>
      <c r="BAZ26" s="105"/>
      <c r="BBA26" s="105"/>
      <c r="BBB26" s="105"/>
      <c r="BBC26" s="105"/>
      <c r="BBD26" s="105"/>
      <c r="BBE26" s="105"/>
      <c r="BBF26" s="105"/>
      <c r="BBG26" s="105"/>
      <c r="BBH26" s="105"/>
      <c r="BBI26" s="105"/>
      <c r="BBJ26" s="105"/>
      <c r="BBK26" s="105"/>
      <c r="BBL26" s="105"/>
      <c r="BBM26" s="105"/>
      <c r="BBN26" s="105"/>
      <c r="BBO26" s="105"/>
      <c r="BBP26" s="105"/>
      <c r="BBQ26" s="105"/>
      <c r="BBR26" s="105"/>
      <c r="BBS26" s="105"/>
      <c r="BBT26" s="105"/>
      <c r="BBU26" s="105"/>
      <c r="BBV26" s="105"/>
      <c r="BBW26" s="105"/>
      <c r="BBX26" s="105"/>
      <c r="BBY26" s="105"/>
      <c r="BBZ26" s="105"/>
      <c r="BCA26" s="105"/>
      <c r="BCB26" s="105"/>
      <c r="BCC26" s="105"/>
      <c r="BCD26" s="105"/>
      <c r="BCE26" s="105"/>
      <c r="BCF26" s="105"/>
      <c r="BCG26" s="105"/>
      <c r="BCH26" s="105"/>
      <c r="BCI26" s="105"/>
      <c r="BCJ26" s="105"/>
      <c r="BCK26" s="105"/>
      <c r="BCL26" s="105"/>
      <c r="BCM26" s="105"/>
      <c r="BCN26" s="105"/>
      <c r="BCO26" s="105"/>
      <c r="BCP26" s="105"/>
      <c r="BCQ26" s="105"/>
      <c r="BCR26" s="105"/>
      <c r="BCS26" s="105"/>
      <c r="BCT26" s="105"/>
      <c r="BCU26" s="105"/>
      <c r="BCV26" s="105"/>
      <c r="BCW26" s="105"/>
      <c r="BCX26" s="105"/>
      <c r="BCY26" s="105"/>
      <c r="BCZ26" s="105"/>
      <c r="BDA26" s="105"/>
      <c r="BDB26" s="105"/>
      <c r="BDC26" s="105"/>
      <c r="BDD26" s="105"/>
      <c r="BDE26" s="105"/>
      <c r="BDF26" s="105"/>
      <c r="BDG26" s="105"/>
      <c r="BDH26" s="105"/>
      <c r="BDI26" s="105"/>
      <c r="BDJ26" s="105"/>
      <c r="BDK26" s="105"/>
      <c r="BDL26" s="105"/>
      <c r="BDM26" s="105"/>
      <c r="BDN26" s="105"/>
      <c r="BDO26" s="105"/>
      <c r="BDP26" s="105"/>
      <c r="BDQ26" s="105"/>
      <c r="BDR26" s="105"/>
      <c r="BDS26" s="105"/>
      <c r="BDT26" s="105"/>
      <c r="BDU26" s="105"/>
      <c r="BDV26" s="105"/>
      <c r="BDW26" s="105"/>
      <c r="BDX26" s="105"/>
      <c r="BDY26" s="105"/>
      <c r="BDZ26" s="105"/>
      <c r="BEA26" s="105"/>
      <c r="BEB26" s="105"/>
      <c r="BEC26" s="105"/>
      <c r="BED26" s="105"/>
      <c r="BEE26" s="105"/>
      <c r="BEF26" s="105"/>
      <c r="BEG26" s="105"/>
      <c r="BEH26" s="105"/>
      <c r="BEI26" s="105"/>
      <c r="BEJ26" s="105"/>
      <c r="BEK26" s="105"/>
      <c r="BEL26" s="105"/>
      <c r="BEM26" s="105"/>
      <c r="BEN26" s="105"/>
      <c r="BEO26" s="105"/>
      <c r="BEP26" s="105"/>
      <c r="BEQ26" s="105"/>
      <c r="BER26" s="105"/>
      <c r="BES26" s="105"/>
      <c r="BET26" s="105"/>
      <c r="BEU26" s="105"/>
      <c r="BEV26" s="105"/>
      <c r="BEW26" s="105"/>
      <c r="BEX26" s="105"/>
      <c r="BEY26" s="105"/>
      <c r="BEZ26" s="105"/>
      <c r="BFA26" s="105"/>
      <c r="BFB26" s="105"/>
      <c r="BFC26" s="105"/>
      <c r="BFD26" s="105"/>
      <c r="BFE26" s="105"/>
      <c r="BFF26" s="105"/>
      <c r="BFG26" s="105"/>
      <c r="BFH26" s="105"/>
      <c r="BFI26" s="105"/>
      <c r="BFJ26" s="105"/>
      <c r="BFK26" s="105"/>
      <c r="BFL26" s="105"/>
      <c r="BFM26" s="105"/>
      <c r="BFN26" s="105"/>
      <c r="BFO26" s="105"/>
      <c r="BFP26" s="105"/>
      <c r="BFQ26" s="105"/>
      <c r="BFR26" s="105"/>
      <c r="BFS26" s="105"/>
      <c r="BFT26" s="105"/>
      <c r="BFU26" s="105"/>
      <c r="BFV26" s="105"/>
      <c r="BFW26" s="105"/>
      <c r="BFX26" s="105"/>
      <c r="BFY26" s="105"/>
      <c r="BFZ26" s="105"/>
      <c r="BGA26" s="105"/>
      <c r="BGB26" s="105"/>
      <c r="BGC26" s="105"/>
      <c r="BGD26" s="105"/>
      <c r="BGE26" s="105"/>
      <c r="BGF26" s="105"/>
      <c r="BGG26" s="105"/>
      <c r="BGH26" s="105"/>
      <c r="BGI26" s="105"/>
      <c r="BGJ26" s="105"/>
      <c r="BGK26" s="105"/>
      <c r="BGL26" s="105"/>
      <c r="BGM26" s="105"/>
      <c r="BGN26" s="105"/>
      <c r="BGO26" s="105"/>
      <c r="BGP26" s="105"/>
      <c r="BGQ26" s="105"/>
      <c r="BGR26" s="105"/>
      <c r="BGS26" s="105"/>
      <c r="BGT26" s="105"/>
      <c r="BGU26" s="105"/>
      <c r="BGV26" s="105"/>
      <c r="BGW26" s="105"/>
      <c r="BGX26" s="105"/>
      <c r="BGY26" s="105"/>
      <c r="BGZ26" s="105"/>
      <c r="BHA26" s="105"/>
      <c r="BHB26" s="105"/>
      <c r="BHC26" s="105"/>
      <c r="BHD26" s="105"/>
      <c r="BHE26" s="105"/>
      <c r="BHF26" s="105"/>
      <c r="BHG26" s="105"/>
      <c r="BHH26" s="105"/>
      <c r="BHI26" s="105"/>
      <c r="BHJ26" s="105"/>
      <c r="BHK26" s="105"/>
      <c r="BHL26" s="105"/>
      <c r="BHM26" s="105"/>
      <c r="BHN26" s="105"/>
      <c r="BHO26" s="105"/>
      <c r="BHP26" s="105"/>
      <c r="BHQ26" s="105"/>
      <c r="BHR26" s="105"/>
      <c r="BHS26" s="105"/>
      <c r="BHT26" s="105"/>
      <c r="BHU26" s="105"/>
      <c r="BHV26" s="105"/>
      <c r="BHW26" s="105"/>
      <c r="BHX26" s="105"/>
      <c r="BHY26" s="105"/>
      <c r="BHZ26" s="105"/>
      <c r="BIA26" s="105"/>
      <c r="BIB26" s="105"/>
      <c r="BIC26" s="105"/>
      <c r="BID26" s="105"/>
      <c r="BIE26" s="105"/>
      <c r="BIF26" s="105"/>
      <c r="BIG26" s="105"/>
      <c r="BIH26" s="105"/>
      <c r="BII26" s="105"/>
      <c r="BIJ26" s="105"/>
      <c r="BIK26" s="105"/>
      <c r="BIL26" s="105"/>
      <c r="BIM26" s="105"/>
      <c r="BIN26" s="105"/>
      <c r="BIO26" s="105"/>
      <c r="BIP26" s="105"/>
      <c r="BIQ26" s="105"/>
      <c r="BIR26" s="105"/>
      <c r="BIS26" s="105"/>
      <c r="BIT26" s="105"/>
      <c r="BIU26" s="105"/>
      <c r="BIV26" s="105"/>
      <c r="BIW26" s="105"/>
      <c r="BIX26" s="105"/>
      <c r="BIY26" s="105"/>
      <c r="BIZ26" s="105"/>
      <c r="BJA26" s="105"/>
      <c r="BJB26" s="105"/>
      <c r="BJC26" s="105"/>
      <c r="BJD26" s="105"/>
      <c r="BJE26" s="105"/>
      <c r="BJF26" s="105"/>
      <c r="BJG26" s="105"/>
      <c r="BJH26" s="105"/>
      <c r="BJI26" s="105"/>
      <c r="BJJ26" s="105"/>
      <c r="BJK26" s="105"/>
      <c r="BJL26" s="105"/>
      <c r="BJM26" s="105"/>
      <c r="BJN26" s="105"/>
      <c r="BJO26" s="105"/>
      <c r="BJP26" s="105"/>
      <c r="BJQ26" s="105"/>
      <c r="BJR26" s="105"/>
      <c r="BJS26" s="105"/>
      <c r="BJT26" s="105"/>
      <c r="BJU26" s="105"/>
      <c r="BJV26" s="105"/>
      <c r="BJW26" s="105"/>
      <c r="BJX26" s="105"/>
      <c r="BJY26" s="105"/>
      <c r="BJZ26" s="105"/>
      <c r="BKA26" s="105"/>
      <c r="BKB26" s="105"/>
      <c r="BKC26" s="105"/>
      <c r="BKD26" s="105"/>
      <c r="BKE26" s="105"/>
      <c r="BKF26" s="105"/>
      <c r="BKG26" s="105"/>
      <c r="BKH26" s="105"/>
      <c r="BKI26" s="105"/>
      <c r="BKJ26" s="105"/>
      <c r="BKK26" s="105"/>
      <c r="BKL26" s="105"/>
      <c r="BKM26" s="105"/>
      <c r="BKN26" s="105"/>
      <c r="BKO26" s="105"/>
      <c r="BKP26" s="105"/>
      <c r="BKQ26" s="105"/>
      <c r="BKR26" s="105"/>
      <c r="BKS26" s="105"/>
      <c r="BKT26" s="105"/>
      <c r="BKU26" s="105"/>
      <c r="BKV26" s="105"/>
      <c r="BKW26" s="105"/>
      <c r="BKX26" s="105"/>
      <c r="BKY26" s="105"/>
      <c r="BKZ26" s="105"/>
      <c r="BLA26" s="105"/>
      <c r="BLB26" s="105"/>
      <c r="BLC26" s="105"/>
      <c r="BLD26" s="105"/>
      <c r="BLE26" s="105"/>
      <c r="BLF26" s="105"/>
      <c r="BLG26" s="105"/>
      <c r="BLH26" s="105"/>
      <c r="BLI26" s="105"/>
      <c r="BLJ26" s="105"/>
      <c r="BLK26" s="105"/>
      <c r="BLL26" s="105"/>
      <c r="BLM26" s="105"/>
      <c r="BLN26" s="105"/>
      <c r="BLO26" s="105"/>
      <c r="BLP26" s="105"/>
      <c r="BLQ26" s="105"/>
      <c r="BLR26" s="105"/>
      <c r="BLS26" s="105"/>
      <c r="BLT26" s="105"/>
      <c r="BLU26" s="105"/>
      <c r="BLV26" s="105"/>
      <c r="BLW26" s="105"/>
      <c r="BLX26" s="105"/>
      <c r="BLY26" s="105"/>
      <c r="BLZ26" s="105"/>
      <c r="BMA26" s="105"/>
      <c r="BMB26" s="105"/>
      <c r="BMC26" s="105"/>
      <c r="BMD26" s="105"/>
      <c r="BME26" s="105"/>
      <c r="BMF26" s="105"/>
      <c r="BMG26" s="105"/>
      <c r="BMH26" s="105"/>
      <c r="BMI26" s="105"/>
      <c r="BMJ26" s="105"/>
      <c r="BMK26" s="105"/>
      <c r="BML26" s="105"/>
      <c r="BMM26" s="105"/>
      <c r="BMN26" s="105"/>
      <c r="BMO26" s="105"/>
      <c r="BMP26" s="105"/>
      <c r="BMQ26" s="105"/>
      <c r="BMR26" s="105"/>
      <c r="BMS26" s="105"/>
      <c r="BMT26" s="105"/>
      <c r="BMU26" s="105"/>
      <c r="BMV26" s="105"/>
      <c r="BMW26" s="105"/>
      <c r="BMX26" s="105"/>
      <c r="BMY26" s="105"/>
      <c r="BMZ26" s="105"/>
      <c r="BNA26" s="105"/>
      <c r="BNB26" s="105"/>
      <c r="BNC26" s="105"/>
      <c r="BND26" s="105"/>
      <c r="BNE26" s="105"/>
      <c r="BNF26" s="105"/>
      <c r="BNG26" s="105"/>
      <c r="BNH26" s="105"/>
      <c r="BNI26" s="105"/>
      <c r="BNJ26" s="105"/>
      <c r="BNK26" s="105"/>
      <c r="BNL26" s="105"/>
      <c r="BNM26" s="105"/>
      <c r="BNN26" s="105"/>
      <c r="BNO26" s="105"/>
      <c r="BNP26" s="105"/>
      <c r="BNQ26" s="105"/>
      <c r="BNR26" s="105"/>
      <c r="BNS26" s="105"/>
      <c r="BNT26" s="105"/>
      <c r="BNU26" s="105"/>
      <c r="BNV26" s="105"/>
      <c r="BNW26" s="105"/>
      <c r="BNX26" s="105"/>
      <c r="BNY26" s="105"/>
      <c r="BNZ26" s="105"/>
      <c r="BOA26" s="105"/>
      <c r="BOB26" s="105"/>
      <c r="BOC26" s="105"/>
      <c r="BOD26" s="105"/>
      <c r="BOE26" s="105"/>
      <c r="BOF26" s="105"/>
      <c r="BOG26" s="105"/>
      <c r="BOH26" s="105"/>
      <c r="BOI26" s="105"/>
      <c r="BOJ26" s="105"/>
      <c r="BOK26" s="105"/>
      <c r="BOL26" s="105"/>
      <c r="BOM26" s="105"/>
      <c r="BON26" s="105"/>
      <c r="BOO26" s="105"/>
      <c r="BOP26" s="105"/>
      <c r="BOQ26" s="105"/>
      <c r="BOR26" s="105"/>
      <c r="BOS26" s="105"/>
      <c r="BOT26" s="105"/>
      <c r="BOU26" s="105"/>
      <c r="BOV26" s="105"/>
      <c r="BOW26" s="105"/>
      <c r="BOX26" s="105"/>
      <c r="BOY26" s="105"/>
      <c r="BOZ26" s="105"/>
      <c r="BPA26" s="105"/>
      <c r="BPB26" s="105"/>
      <c r="BPC26" s="105"/>
      <c r="BPD26" s="105"/>
      <c r="BPE26" s="105"/>
      <c r="BPF26" s="105"/>
      <c r="BPG26" s="105"/>
      <c r="BPH26" s="105"/>
      <c r="BPI26" s="105"/>
      <c r="BPJ26" s="105"/>
      <c r="BPK26" s="105"/>
      <c r="BPL26" s="105"/>
      <c r="BPM26" s="105"/>
      <c r="BPN26" s="105"/>
      <c r="BPO26" s="105"/>
      <c r="BPP26" s="105"/>
      <c r="BPQ26" s="105"/>
      <c r="BPR26" s="105"/>
      <c r="BPS26" s="105"/>
      <c r="BPT26" s="105"/>
      <c r="BPU26" s="105"/>
      <c r="BPV26" s="105"/>
      <c r="BPW26" s="105"/>
      <c r="BPX26" s="105"/>
      <c r="BPY26" s="105"/>
      <c r="BPZ26" s="105"/>
      <c r="BQA26" s="105"/>
      <c r="BQB26" s="105"/>
      <c r="BQC26" s="105"/>
      <c r="BQD26" s="105"/>
      <c r="BQE26" s="105"/>
      <c r="BQF26" s="105"/>
      <c r="BQG26" s="105"/>
      <c r="BQH26" s="105"/>
      <c r="BQI26" s="105"/>
      <c r="BQJ26" s="105"/>
      <c r="BQK26" s="105"/>
      <c r="BQL26" s="105"/>
      <c r="BQM26" s="105"/>
      <c r="BQN26" s="105"/>
      <c r="BQO26" s="105"/>
      <c r="BQP26" s="105"/>
      <c r="BQQ26" s="105"/>
      <c r="BQR26" s="105"/>
      <c r="BQS26" s="105"/>
      <c r="BQT26" s="105"/>
      <c r="BQU26" s="105"/>
      <c r="BQV26" s="105"/>
      <c r="BQW26" s="105"/>
      <c r="BQX26" s="105"/>
      <c r="BQY26" s="105"/>
      <c r="BQZ26" s="105"/>
      <c r="BRA26" s="105"/>
      <c r="BRB26" s="105"/>
      <c r="BRC26" s="105"/>
      <c r="BRD26" s="105"/>
      <c r="BRE26" s="105"/>
      <c r="BRF26" s="105"/>
      <c r="BRG26" s="105"/>
      <c r="BRH26" s="105"/>
      <c r="BRI26" s="105"/>
      <c r="BRJ26" s="105"/>
      <c r="BRK26" s="105"/>
      <c r="BRL26" s="105"/>
      <c r="BRM26" s="105"/>
      <c r="BRN26" s="105"/>
      <c r="BRO26" s="105"/>
      <c r="BRP26" s="105"/>
      <c r="BRQ26" s="105"/>
      <c r="BRR26" s="105"/>
      <c r="BRS26" s="105"/>
      <c r="BRT26" s="105"/>
      <c r="BRU26" s="105"/>
      <c r="BRV26" s="105"/>
      <c r="BRW26" s="105"/>
      <c r="BRX26" s="105"/>
      <c r="BRY26" s="105"/>
      <c r="BRZ26" s="105"/>
      <c r="BSA26" s="105"/>
      <c r="BSB26" s="105"/>
      <c r="BSC26" s="105"/>
      <c r="BSD26" s="105"/>
      <c r="BSE26" s="105"/>
      <c r="BSF26" s="105"/>
      <c r="BSG26" s="105"/>
      <c r="BSH26" s="105"/>
      <c r="BSI26" s="105"/>
      <c r="BSJ26" s="105"/>
      <c r="BSK26" s="105"/>
      <c r="BSL26" s="105"/>
      <c r="BSM26" s="105"/>
      <c r="BSN26" s="105"/>
      <c r="BSO26" s="105"/>
      <c r="BSP26" s="105"/>
      <c r="BSQ26" s="105"/>
      <c r="BSR26" s="105"/>
      <c r="BSS26" s="105"/>
      <c r="BST26" s="105"/>
      <c r="BSU26" s="105"/>
      <c r="BSV26" s="105"/>
      <c r="BSW26" s="105"/>
      <c r="BSX26" s="105"/>
      <c r="BSY26" s="105"/>
      <c r="BSZ26" s="105"/>
      <c r="BTA26" s="105"/>
      <c r="BTB26" s="105"/>
      <c r="BTC26" s="105"/>
      <c r="BTD26" s="105"/>
      <c r="BTE26" s="105"/>
      <c r="BTF26" s="105"/>
      <c r="BTG26" s="105"/>
      <c r="BTH26" s="105"/>
      <c r="BTI26" s="105"/>
      <c r="BTJ26" s="105"/>
      <c r="BTK26" s="105"/>
      <c r="BTL26" s="105"/>
      <c r="BTM26" s="105"/>
      <c r="BTN26" s="105"/>
      <c r="BTO26" s="105"/>
      <c r="BTP26" s="105"/>
      <c r="BTQ26" s="105"/>
      <c r="BTR26" s="105"/>
      <c r="BTS26" s="105"/>
      <c r="BTT26" s="105"/>
      <c r="BTU26" s="105"/>
      <c r="BTV26" s="105"/>
      <c r="BTW26" s="105"/>
      <c r="BTX26" s="105"/>
      <c r="BTY26" s="105"/>
      <c r="BTZ26" s="105"/>
      <c r="BUA26" s="105"/>
      <c r="BUB26" s="105"/>
      <c r="BUC26" s="105"/>
      <c r="BUD26" s="105"/>
      <c r="BUE26" s="105"/>
      <c r="BUF26" s="105"/>
      <c r="BUG26" s="105"/>
      <c r="BUH26" s="105"/>
      <c r="BUI26" s="105"/>
      <c r="BUJ26" s="105"/>
      <c r="BUK26" s="105"/>
      <c r="BUL26" s="105"/>
      <c r="BUM26" s="105"/>
      <c r="BUN26" s="105"/>
      <c r="BUO26" s="105"/>
      <c r="BUP26" s="105"/>
      <c r="BUQ26" s="105"/>
      <c r="BUR26" s="105"/>
      <c r="BUS26" s="105"/>
      <c r="BUT26" s="105"/>
      <c r="BUU26" s="105"/>
      <c r="BUV26" s="105"/>
      <c r="BUW26" s="105"/>
      <c r="BUX26" s="105"/>
      <c r="BUY26" s="105"/>
      <c r="BUZ26" s="105"/>
      <c r="BVA26" s="105"/>
      <c r="BVB26" s="105"/>
      <c r="BVC26" s="105"/>
      <c r="BVD26" s="105"/>
      <c r="BVE26" s="105"/>
      <c r="BVF26" s="105"/>
      <c r="BVG26" s="105"/>
      <c r="BVH26" s="105"/>
      <c r="BVI26" s="105"/>
      <c r="BVJ26" s="105"/>
      <c r="BVK26" s="105"/>
      <c r="BVL26" s="105"/>
      <c r="BVM26" s="105"/>
      <c r="BVN26" s="105"/>
      <c r="BVO26" s="105"/>
      <c r="BVP26" s="105"/>
      <c r="BVQ26" s="105"/>
      <c r="BVR26" s="105"/>
      <c r="BVS26" s="105"/>
      <c r="BVT26" s="105"/>
      <c r="BVU26" s="105"/>
      <c r="BVV26" s="105"/>
      <c r="BVW26" s="105"/>
      <c r="BVX26" s="105"/>
      <c r="BVY26" s="105"/>
      <c r="BVZ26" s="105"/>
      <c r="BWA26" s="105"/>
      <c r="BWB26" s="105"/>
      <c r="BWC26" s="105"/>
      <c r="BWD26" s="105"/>
      <c r="BWE26" s="105"/>
      <c r="BWF26" s="105"/>
      <c r="BWG26" s="105"/>
      <c r="BWH26" s="105"/>
      <c r="BWI26" s="105"/>
      <c r="BWJ26" s="105"/>
      <c r="BWK26" s="105"/>
      <c r="BWL26" s="105"/>
      <c r="BWM26" s="105"/>
      <c r="BWN26" s="105"/>
      <c r="BWO26" s="105"/>
      <c r="BWP26" s="105"/>
      <c r="BWQ26" s="105"/>
      <c r="BWR26" s="105"/>
      <c r="BWS26" s="105"/>
      <c r="BWT26" s="105"/>
      <c r="BWU26" s="105"/>
      <c r="BWV26" s="105"/>
      <c r="BWW26" s="105"/>
      <c r="BWX26" s="105"/>
    </row>
    <row r="27" spans="1:1974" s="106" customFormat="1" ht="24.75" customHeight="1">
      <c r="A27" s="95"/>
      <c r="B27" s="144" t="s">
        <v>44</v>
      </c>
      <c r="C27" s="95"/>
      <c r="D27" s="140"/>
      <c r="E27" s="140"/>
      <c r="F27" s="140"/>
      <c r="G27" s="95"/>
      <c r="H27" s="140"/>
      <c r="I27" s="140"/>
      <c r="J27" s="140"/>
      <c r="K27" s="95"/>
      <c r="L27" s="107"/>
      <c r="M27" s="107"/>
      <c r="N27" s="107"/>
      <c r="O27" s="95"/>
      <c r="P27" s="107"/>
      <c r="Q27" s="107"/>
      <c r="R27" s="107"/>
      <c r="S27" s="95"/>
      <c r="T27" s="107"/>
      <c r="U27" s="107"/>
      <c r="V27" s="107"/>
      <c r="W27" s="95"/>
      <c r="X27" s="95"/>
      <c r="Y27" s="95"/>
      <c r="Z27" s="95"/>
      <c r="AA27" s="95"/>
      <c r="AB27" s="95"/>
      <c r="AC27" s="95"/>
      <c r="AD27" s="95"/>
      <c r="AE27" s="95"/>
      <c r="AF27" s="152"/>
      <c r="AG27" s="152"/>
      <c r="AH27" s="152"/>
      <c r="AI27" s="95"/>
      <c r="AJ27" s="152"/>
      <c r="AK27" s="152"/>
      <c r="AL27" s="152"/>
      <c r="AM27" s="95"/>
      <c r="AN27" s="152"/>
      <c r="AO27" s="152"/>
      <c r="AP27" s="152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  <c r="IW27" s="105"/>
      <c r="IX27" s="105"/>
      <c r="IY27" s="105"/>
      <c r="IZ27" s="105"/>
      <c r="JA27" s="105"/>
      <c r="JB27" s="105"/>
      <c r="JC27" s="105"/>
      <c r="JD27" s="105"/>
      <c r="JE27" s="105"/>
      <c r="JF27" s="105"/>
      <c r="JG27" s="105"/>
      <c r="JH27" s="105"/>
      <c r="JI27" s="105"/>
      <c r="JJ27" s="105"/>
      <c r="JK27" s="105"/>
      <c r="JL27" s="105"/>
      <c r="JM27" s="105"/>
      <c r="JN27" s="105"/>
      <c r="JO27" s="105"/>
      <c r="JP27" s="105"/>
      <c r="JQ27" s="105"/>
      <c r="JR27" s="105"/>
      <c r="JS27" s="105"/>
      <c r="JT27" s="105"/>
      <c r="JU27" s="105"/>
      <c r="JV27" s="105"/>
      <c r="JW27" s="105"/>
      <c r="JX27" s="105"/>
      <c r="JY27" s="105"/>
      <c r="JZ27" s="105"/>
      <c r="KA27" s="105"/>
      <c r="KB27" s="105"/>
      <c r="KC27" s="105"/>
      <c r="KD27" s="105"/>
      <c r="KE27" s="105"/>
      <c r="KF27" s="105"/>
      <c r="KG27" s="105"/>
      <c r="KH27" s="105"/>
      <c r="KI27" s="105"/>
      <c r="KJ27" s="105"/>
      <c r="KK27" s="105"/>
      <c r="KL27" s="105"/>
      <c r="KM27" s="105"/>
      <c r="KN27" s="105"/>
      <c r="KO27" s="105"/>
      <c r="KP27" s="105"/>
      <c r="KQ27" s="105"/>
      <c r="KR27" s="105"/>
      <c r="KS27" s="105"/>
      <c r="KT27" s="105"/>
      <c r="KU27" s="105"/>
      <c r="KV27" s="105"/>
      <c r="KW27" s="105"/>
      <c r="KX27" s="105"/>
      <c r="KY27" s="105"/>
      <c r="KZ27" s="105"/>
      <c r="LA27" s="105"/>
      <c r="LB27" s="105"/>
      <c r="LC27" s="105"/>
      <c r="LD27" s="105"/>
      <c r="LE27" s="105"/>
      <c r="LF27" s="105"/>
      <c r="LG27" s="105"/>
      <c r="LH27" s="105"/>
      <c r="LI27" s="105"/>
      <c r="LJ27" s="105"/>
      <c r="LK27" s="105"/>
      <c r="LL27" s="105"/>
      <c r="LM27" s="105"/>
      <c r="LN27" s="105"/>
      <c r="LO27" s="105"/>
      <c r="LP27" s="105"/>
      <c r="LQ27" s="105"/>
      <c r="LR27" s="105"/>
      <c r="LS27" s="105"/>
      <c r="LT27" s="105"/>
      <c r="LU27" s="105"/>
      <c r="LV27" s="105"/>
      <c r="LW27" s="105"/>
      <c r="LX27" s="105"/>
      <c r="LY27" s="105"/>
      <c r="LZ27" s="105"/>
      <c r="MA27" s="105"/>
      <c r="MB27" s="105"/>
      <c r="MC27" s="105"/>
      <c r="MD27" s="105"/>
      <c r="ME27" s="105"/>
      <c r="MF27" s="105"/>
      <c r="MG27" s="105"/>
      <c r="MH27" s="105"/>
      <c r="MI27" s="105"/>
      <c r="MJ27" s="105"/>
      <c r="MK27" s="105"/>
      <c r="ML27" s="105"/>
      <c r="MM27" s="105"/>
      <c r="MN27" s="105"/>
      <c r="MO27" s="105"/>
      <c r="MP27" s="105"/>
      <c r="MQ27" s="105"/>
      <c r="MR27" s="105"/>
      <c r="MS27" s="105"/>
      <c r="MT27" s="105"/>
      <c r="MU27" s="105"/>
      <c r="MV27" s="105"/>
      <c r="MW27" s="105"/>
      <c r="MX27" s="105"/>
      <c r="MY27" s="105"/>
      <c r="MZ27" s="105"/>
      <c r="NA27" s="105"/>
      <c r="NB27" s="105"/>
      <c r="NC27" s="105"/>
      <c r="ND27" s="105"/>
      <c r="NE27" s="105"/>
      <c r="NF27" s="105"/>
      <c r="NG27" s="105"/>
      <c r="NH27" s="105"/>
      <c r="NI27" s="105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5"/>
      <c r="NX27" s="105"/>
      <c r="NY27" s="105"/>
      <c r="NZ27" s="105"/>
      <c r="OA27" s="105"/>
      <c r="OB27" s="105"/>
      <c r="OC27" s="105"/>
      <c r="OD27" s="105"/>
      <c r="OE27" s="105"/>
      <c r="OF27" s="105"/>
      <c r="OG27" s="105"/>
      <c r="OH27" s="105"/>
      <c r="OI27" s="105"/>
      <c r="OJ27" s="105"/>
      <c r="OK27" s="105"/>
      <c r="OL27" s="105"/>
      <c r="OM27" s="105"/>
      <c r="ON27" s="105"/>
      <c r="OO27" s="105"/>
      <c r="OP27" s="105"/>
      <c r="OQ27" s="105"/>
      <c r="OR27" s="105"/>
      <c r="OS27" s="105"/>
      <c r="OT27" s="105"/>
      <c r="OU27" s="105"/>
      <c r="OV27" s="105"/>
      <c r="OW27" s="105"/>
      <c r="OX27" s="105"/>
      <c r="OY27" s="105"/>
      <c r="OZ27" s="105"/>
      <c r="PA27" s="105"/>
      <c r="PB27" s="105"/>
      <c r="PC27" s="105"/>
      <c r="PD27" s="105"/>
      <c r="PE27" s="105"/>
      <c r="PF27" s="105"/>
      <c r="PG27" s="105"/>
      <c r="PH27" s="105"/>
      <c r="PI27" s="105"/>
      <c r="PJ27" s="105"/>
      <c r="PK27" s="105"/>
      <c r="PL27" s="105"/>
      <c r="PM27" s="105"/>
      <c r="PN27" s="105"/>
      <c r="PO27" s="105"/>
      <c r="PP27" s="105"/>
      <c r="PQ27" s="105"/>
      <c r="PR27" s="105"/>
      <c r="PS27" s="105"/>
      <c r="PT27" s="105"/>
      <c r="PU27" s="105"/>
      <c r="PV27" s="105"/>
      <c r="PW27" s="105"/>
      <c r="PX27" s="105"/>
      <c r="PY27" s="105"/>
      <c r="PZ27" s="105"/>
      <c r="QA27" s="105"/>
      <c r="QB27" s="105"/>
      <c r="QC27" s="105"/>
      <c r="QD27" s="105"/>
      <c r="QE27" s="105"/>
      <c r="QF27" s="105"/>
      <c r="QG27" s="105"/>
      <c r="QH27" s="105"/>
      <c r="QI27" s="105"/>
      <c r="QJ27" s="105"/>
      <c r="QK27" s="105"/>
      <c r="QL27" s="105"/>
      <c r="QM27" s="105"/>
      <c r="QN27" s="105"/>
      <c r="QO27" s="105"/>
      <c r="QP27" s="105"/>
      <c r="QQ27" s="105"/>
      <c r="QR27" s="105"/>
      <c r="QS27" s="105"/>
      <c r="QT27" s="105"/>
      <c r="QU27" s="105"/>
      <c r="QV27" s="105"/>
      <c r="QW27" s="105"/>
      <c r="QX27" s="105"/>
      <c r="QY27" s="105"/>
      <c r="QZ27" s="105"/>
      <c r="RA27" s="105"/>
      <c r="RB27" s="105"/>
      <c r="RC27" s="105"/>
      <c r="RD27" s="105"/>
      <c r="RE27" s="105"/>
      <c r="RF27" s="105"/>
      <c r="RG27" s="105"/>
      <c r="RH27" s="105"/>
      <c r="RI27" s="105"/>
      <c r="RJ27" s="105"/>
      <c r="RK27" s="105"/>
      <c r="RL27" s="105"/>
      <c r="RM27" s="105"/>
      <c r="RN27" s="105"/>
      <c r="RO27" s="105"/>
      <c r="RP27" s="105"/>
      <c r="RQ27" s="105"/>
      <c r="RR27" s="105"/>
      <c r="RS27" s="105"/>
      <c r="RT27" s="105"/>
      <c r="RU27" s="105"/>
      <c r="RV27" s="105"/>
      <c r="RW27" s="105"/>
      <c r="RX27" s="105"/>
      <c r="RY27" s="105"/>
      <c r="RZ27" s="105"/>
      <c r="SA27" s="105"/>
      <c r="SB27" s="105"/>
      <c r="SC27" s="105"/>
      <c r="SD27" s="105"/>
      <c r="SE27" s="105"/>
      <c r="SF27" s="105"/>
      <c r="SG27" s="105"/>
      <c r="SH27" s="105"/>
      <c r="SI27" s="105"/>
      <c r="SJ27" s="105"/>
      <c r="SK27" s="105"/>
      <c r="SL27" s="105"/>
      <c r="SM27" s="105"/>
      <c r="SN27" s="105"/>
      <c r="SO27" s="105"/>
      <c r="SP27" s="105"/>
      <c r="SQ27" s="105"/>
      <c r="SR27" s="105"/>
      <c r="SS27" s="105"/>
      <c r="ST27" s="105"/>
      <c r="SU27" s="105"/>
      <c r="SV27" s="105"/>
      <c r="SW27" s="105"/>
      <c r="SX27" s="105"/>
      <c r="SY27" s="105"/>
      <c r="SZ27" s="105"/>
      <c r="TA27" s="105"/>
      <c r="TB27" s="105"/>
      <c r="TC27" s="105"/>
      <c r="TD27" s="105"/>
      <c r="TE27" s="105"/>
      <c r="TF27" s="105"/>
      <c r="TG27" s="105"/>
      <c r="TH27" s="105"/>
      <c r="TI27" s="105"/>
      <c r="TJ27" s="105"/>
      <c r="TK27" s="105"/>
      <c r="TL27" s="105"/>
      <c r="TM27" s="105"/>
      <c r="TN27" s="105"/>
      <c r="TO27" s="105"/>
      <c r="TP27" s="105"/>
      <c r="TQ27" s="105"/>
      <c r="TR27" s="105"/>
      <c r="TS27" s="105"/>
      <c r="TT27" s="105"/>
      <c r="TU27" s="105"/>
      <c r="TV27" s="105"/>
      <c r="TW27" s="105"/>
      <c r="TX27" s="105"/>
      <c r="TY27" s="105"/>
      <c r="TZ27" s="105"/>
      <c r="UA27" s="105"/>
      <c r="UB27" s="105"/>
      <c r="UC27" s="105"/>
      <c r="UD27" s="105"/>
      <c r="UE27" s="105"/>
      <c r="UF27" s="105"/>
      <c r="UG27" s="105"/>
      <c r="UH27" s="105"/>
      <c r="UI27" s="105"/>
      <c r="UJ27" s="105"/>
      <c r="UK27" s="105"/>
      <c r="UL27" s="105"/>
      <c r="UM27" s="105"/>
      <c r="UN27" s="105"/>
      <c r="UO27" s="105"/>
      <c r="UP27" s="105"/>
      <c r="UQ27" s="105"/>
      <c r="UR27" s="105"/>
      <c r="US27" s="105"/>
      <c r="UT27" s="105"/>
      <c r="UU27" s="105"/>
      <c r="UV27" s="105"/>
      <c r="UW27" s="105"/>
      <c r="UX27" s="105"/>
      <c r="UY27" s="105"/>
      <c r="UZ27" s="105"/>
      <c r="VA27" s="105"/>
      <c r="VB27" s="105"/>
      <c r="VC27" s="105"/>
      <c r="VD27" s="105"/>
      <c r="VE27" s="105"/>
      <c r="VF27" s="105"/>
      <c r="VG27" s="105"/>
      <c r="VH27" s="105"/>
      <c r="VI27" s="105"/>
      <c r="VJ27" s="105"/>
      <c r="VK27" s="105"/>
      <c r="VL27" s="105"/>
      <c r="VM27" s="105"/>
      <c r="VN27" s="105"/>
      <c r="VO27" s="105"/>
      <c r="VP27" s="105"/>
      <c r="VQ27" s="105"/>
      <c r="VR27" s="105"/>
      <c r="VS27" s="105"/>
      <c r="VT27" s="105"/>
      <c r="VU27" s="105"/>
      <c r="VV27" s="105"/>
      <c r="VW27" s="105"/>
      <c r="VX27" s="105"/>
      <c r="VY27" s="105"/>
      <c r="VZ27" s="105"/>
      <c r="WA27" s="105"/>
      <c r="WB27" s="105"/>
      <c r="WC27" s="105"/>
      <c r="WD27" s="105"/>
      <c r="WE27" s="105"/>
      <c r="WF27" s="105"/>
      <c r="WG27" s="105"/>
      <c r="WH27" s="105"/>
      <c r="WI27" s="105"/>
      <c r="WJ27" s="105"/>
      <c r="WK27" s="105"/>
      <c r="WL27" s="105"/>
      <c r="WM27" s="105"/>
      <c r="WN27" s="105"/>
      <c r="WO27" s="105"/>
      <c r="WP27" s="105"/>
      <c r="WQ27" s="105"/>
      <c r="WR27" s="105"/>
      <c r="WS27" s="105"/>
      <c r="WT27" s="105"/>
      <c r="WU27" s="105"/>
      <c r="WV27" s="105"/>
      <c r="WW27" s="105"/>
      <c r="WX27" s="105"/>
      <c r="WY27" s="105"/>
      <c r="WZ27" s="105"/>
      <c r="XA27" s="105"/>
      <c r="XB27" s="105"/>
      <c r="XC27" s="105"/>
      <c r="XD27" s="105"/>
      <c r="XE27" s="105"/>
      <c r="XF27" s="105"/>
      <c r="XG27" s="105"/>
      <c r="XH27" s="105"/>
      <c r="XI27" s="105"/>
      <c r="XJ27" s="105"/>
      <c r="XK27" s="105"/>
      <c r="XL27" s="105"/>
      <c r="XM27" s="105"/>
      <c r="XN27" s="105"/>
      <c r="XO27" s="105"/>
      <c r="XP27" s="105"/>
      <c r="XQ27" s="105"/>
      <c r="XR27" s="105"/>
      <c r="XS27" s="105"/>
      <c r="XT27" s="105"/>
      <c r="XU27" s="105"/>
      <c r="XV27" s="105"/>
      <c r="XW27" s="105"/>
      <c r="XX27" s="105"/>
      <c r="XY27" s="105"/>
      <c r="XZ27" s="105"/>
      <c r="YA27" s="105"/>
      <c r="YB27" s="105"/>
      <c r="YC27" s="105"/>
      <c r="YD27" s="105"/>
      <c r="YE27" s="105"/>
      <c r="YF27" s="105"/>
      <c r="YG27" s="105"/>
      <c r="YH27" s="105"/>
      <c r="YI27" s="105"/>
      <c r="YJ27" s="105"/>
      <c r="YK27" s="105"/>
      <c r="YL27" s="105"/>
      <c r="YM27" s="105"/>
      <c r="YN27" s="105"/>
      <c r="YO27" s="105"/>
      <c r="YP27" s="105"/>
      <c r="YQ27" s="105"/>
      <c r="YR27" s="105"/>
      <c r="YS27" s="105"/>
      <c r="YT27" s="105"/>
      <c r="YU27" s="105"/>
      <c r="YV27" s="105"/>
      <c r="YW27" s="105"/>
      <c r="YX27" s="105"/>
      <c r="YY27" s="105"/>
      <c r="YZ27" s="105"/>
      <c r="ZA27" s="105"/>
      <c r="ZB27" s="105"/>
      <c r="ZC27" s="105"/>
      <c r="ZD27" s="105"/>
      <c r="ZE27" s="105"/>
      <c r="ZF27" s="105"/>
      <c r="ZG27" s="105"/>
      <c r="ZH27" s="105"/>
      <c r="ZI27" s="105"/>
      <c r="ZJ27" s="105"/>
      <c r="ZK27" s="105"/>
      <c r="ZL27" s="105"/>
      <c r="ZM27" s="105"/>
      <c r="ZN27" s="105"/>
      <c r="ZO27" s="105"/>
      <c r="ZP27" s="105"/>
      <c r="ZQ27" s="105"/>
      <c r="ZR27" s="105"/>
      <c r="ZS27" s="105"/>
      <c r="ZT27" s="105"/>
      <c r="ZU27" s="105"/>
      <c r="ZV27" s="105"/>
      <c r="ZW27" s="105"/>
      <c r="ZX27" s="105"/>
      <c r="ZY27" s="105"/>
      <c r="ZZ27" s="105"/>
      <c r="AAA27" s="105"/>
      <c r="AAB27" s="105"/>
      <c r="AAC27" s="105"/>
      <c r="AAD27" s="105"/>
      <c r="AAE27" s="105"/>
      <c r="AAF27" s="105"/>
      <c r="AAG27" s="105"/>
      <c r="AAH27" s="105"/>
      <c r="AAI27" s="105"/>
      <c r="AAJ27" s="105"/>
      <c r="AAK27" s="105"/>
      <c r="AAL27" s="105"/>
      <c r="AAM27" s="105"/>
      <c r="AAN27" s="105"/>
      <c r="AAO27" s="105"/>
      <c r="AAP27" s="105"/>
      <c r="AAQ27" s="105"/>
      <c r="AAR27" s="105"/>
      <c r="AAS27" s="105"/>
      <c r="AAT27" s="105"/>
      <c r="AAU27" s="105"/>
      <c r="AAV27" s="105"/>
      <c r="AAW27" s="105"/>
      <c r="AAX27" s="105"/>
      <c r="AAY27" s="105"/>
      <c r="AAZ27" s="105"/>
      <c r="ABA27" s="105"/>
      <c r="ABB27" s="105"/>
      <c r="ABC27" s="105"/>
      <c r="ABD27" s="105"/>
      <c r="ABE27" s="105"/>
      <c r="ABF27" s="105"/>
      <c r="ABG27" s="105"/>
      <c r="ABH27" s="105"/>
      <c r="ABI27" s="105"/>
      <c r="ABJ27" s="105"/>
      <c r="ABK27" s="105"/>
      <c r="ABL27" s="105"/>
      <c r="ABM27" s="105"/>
      <c r="ABN27" s="105"/>
      <c r="ABO27" s="105"/>
      <c r="ABP27" s="105"/>
      <c r="ABQ27" s="105"/>
      <c r="ABR27" s="105"/>
      <c r="ABS27" s="105"/>
      <c r="ABT27" s="105"/>
      <c r="ABU27" s="105"/>
      <c r="ABV27" s="105"/>
      <c r="ABW27" s="105"/>
      <c r="ABX27" s="105"/>
      <c r="ABY27" s="105"/>
      <c r="ABZ27" s="105"/>
      <c r="ACA27" s="105"/>
      <c r="ACB27" s="105"/>
      <c r="ACC27" s="105"/>
      <c r="ACD27" s="105"/>
      <c r="ACE27" s="105"/>
      <c r="ACF27" s="105"/>
      <c r="ACG27" s="105"/>
      <c r="ACH27" s="105"/>
      <c r="ACI27" s="105"/>
      <c r="ACJ27" s="105"/>
      <c r="ACK27" s="105"/>
      <c r="ACL27" s="105"/>
      <c r="ACM27" s="105"/>
      <c r="ACN27" s="105"/>
      <c r="ACO27" s="105"/>
      <c r="ACP27" s="105"/>
      <c r="ACQ27" s="105"/>
      <c r="ACR27" s="105"/>
      <c r="ACS27" s="105"/>
      <c r="ACT27" s="105"/>
      <c r="ACU27" s="105"/>
      <c r="ACV27" s="105"/>
      <c r="ACW27" s="105"/>
      <c r="ACX27" s="105"/>
      <c r="ACY27" s="105"/>
      <c r="ACZ27" s="105"/>
      <c r="ADA27" s="105"/>
      <c r="ADB27" s="105"/>
      <c r="ADC27" s="105"/>
      <c r="ADD27" s="105"/>
      <c r="ADE27" s="105"/>
      <c r="ADF27" s="105"/>
      <c r="ADG27" s="105"/>
      <c r="ADH27" s="105"/>
      <c r="ADI27" s="105"/>
      <c r="ADJ27" s="105"/>
      <c r="ADK27" s="105"/>
      <c r="ADL27" s="105"/>
      <c r="ADM27" s="105"/>
      <c r="ADN27" s="105"/>
      <c r="ADO27" s="105"/>
      <c r="ADP27" s="105"/>
      <c r="ADQ27" s="105"/>
      <c r="ADR27" s="105"/>
      <c r="ADS27" s="105"/>
      <c r="ADT27" s="105"/>
      <c r="ADU27" s="105"/>
      <c r="ADV27" s="105"/>
      <c r="ADW27" s="105"/>
      <c r="ADX27" s="105"/>
      <c r="ADY27" s="105"/>
      <c r="ADZ27" s="105"/>
      <c r="AEA27" s="105"/>
      <c r="AEB27" s="105"/>
      <c r="AEC27" s="105"/>
      <c r="AED27" s="105"/>
      <c r="AEE27" s="105"/>
      <c r="AEF27" s="105"/>
      <c r="AEG27" s="105"/>
      <c r="AEH27" s="105"/>
      <c r="AEI27" s="105"/>
      <c r="AEJ27" s="105"/>
      <c r="AEK27" s="105"/>
      <c r="AEL27" s="105"/>
      <c r="AEM27" s="105"/>
      <c r="AEN27" s="105"/>
      <c r="AEO27" s="105"/>
      <c r="AEP27" s="105"/>
      <c r="AEQ27" s="105"/>
      <c r="AER27" s="105"/>
      <c r="AES27" s="105"/>
      <c r="AET27" s="105"/>
      <c r="AEU27" s="105"/>
      <c r="AEV27" s="105"/>
      <c r="AEW27" s="105"/>
      <c r="AEX27" s="105"/>
      <c r="AEY27" s="105"/>
      <c r="AEZ27" s="105"/>
      <c r="AFA27" s="105"/>
      <c r="AFB27" s="105"/>
      <c r="AFC27" s="105"/>
      <c r="AFD27" s="105"/>
      <c r="AFE27" s="105"/>
      <c r="AFF27" s="105"/>
      <c r="AFG27" s="105"/>
      <c r="AFH27" s="105"/>
      <c r="AFI27" s="105"/>
      <c r="AFJ27" s="105"/>
      <c r="AFK27" s="105"/>
      <c r="AFL27" s="105"/>
      <c r="AFM27" s="105"/>
      <c r="AFN27" s="105"/>
      <c r="AFO27" s="105"/>
      <c r="AFP27" s="105"/>
      <c r="AFQ27" s="105"/>
      <c r="AFR27" s="105"/>
      <c r="AFS27" s="105"/>
      <c r="AFT27" s="105"/>
      <c r="AFU27" s="105"/>
      <c r="AFV27" s="105"/>
      <c r="AFW27" s="105"/>
      <c r="AFX27" s="105"/>
      <c r="AFY27" s="105"/>
      <c r="AFZ27" s="105"/>
      <c r="AGA27" s="105"/>
      <c r="AGB27" s="105"/>
      <c r="AGC27" s="105"/>
      <c r="AGD27" s="105"/>
      <c r="AGE27" s="105"/>
      <c r="AGF27" s="105"/>
      <c r="AGG27" s="105"/>
      <c r="AGH27" s="105"/>
      <c r="AGI27" s="105"/>
      <c r="AGJ27" s="105"/>
      <c r="AGK27" s="105"/>
      <c r="AGL27" s="105"/>
      <c r="AGM27" s="105"/>
      <c r="AGN27" s="105"/>
      <c r="AGO27" s="105"/>
      <c r="AGP27" s="105"/>
      <c r="AGQ27" s="105"/>
      <c r="AGR27" s="105"/>
      <c r="AGS27" s="105"/>
      <c r="AGT27" s="105"/>
      <c r="AGU27" s="105"/>
      <c r="AGV27" s="105"/>
      <c r="AGW27" s="105"/>
      <c r="AGX27" s="105"/>
      <c r="AGY27" s="105"/>
      <c r="AGZ27" s="105"/>
      <c r="AHA27" s="105"/>
      <c r="AHB27" s="105"/>
      <c r="AHC27" s="105"/>
      <c r="AHD27" s="105"/>
      <c r="AHE27" s="105"/>
      <c r="AHF27" s="105"/>
      <c r="AHG27" s="105"/>
      <c r="AHH27" s="105"/>
      <c r="AHI27" s="105"/>
      <c r="AHJ27" s="105"/>
      <c r="AHK27" s="105"/>
      <c r="AHL27" s="105"/>
      <c r="AHM27" s="105"/>
      <c r="AHN27" s="105"/>
      <c r="AHO27" s="105"/>
      <c r="AHP27" s="105"/>
      <c r="AHQ27" s="105"/>
      <c r="AHR27" s="105"/>
      <c r="AHS27" s="105"/>
      <c r="AHT27" s="105"/>
      <c r="AHU27" s="105"/>
      <c r="AHV27" s="105"/>
      <c r="AHW27" s="105"/>
      <c r="AHX27" s="105"/>
      <c r="AHY27" s="105"/>
      <c r="AHZ27" s="105"/>
      <c r="AIA27" s="105"/>
      <c r="AIB27" s="105"/>
      <c r="AIC27" s="105"/>
      <c r="AID27" s="105"/>
      <c r="AIE27" s="105"/>
      <c r="AIF27" s="105"/>
      <c r="AIG27" s="105"/>
      <c r="AIH27" s="105"/>
      <c r="AII27" s="105"/>
      <c r="AIJ27" s="105"/>
      <c r="AIK27" s="105"/>
      <c r="AIL27" s="105"/>
      <c r="AIM27" s="105"/>
      <c r="AIN27" s="105"/>
      <c r="AIO27" s="105"/>
      <c r="AIP27" s="105"/>
      <c r="AIQ27" s="105"/>
      <c r="AIR27" s="105"/>
      <c r="AIS27" s="105"/>
      <c r="AIT27" s="105"/>
      <c r="AIU27" s="105"/>
      <c r="AIV27" s="105"/>
      <c r="AIW27" s="105"/>
      <c r="AIX27" s="105"/>
      <c r="AIY27" s="105"/>
      <c r="AIZ27" s="105"/>
      <c r="AJA27" s="105"/>
      <c r="AJB27" s="105"/>
      <c r="AJC27" s="105"/>
      <c r="AJD27" s="105"/>
      <c r="AJE27" s="105"/>
      <c r="AJF27" s="105"/>
      <c r="AJG27" s="105"/>
      <c r="AJH27" s="105"/>
      <c r="AJI27" s="105"/>
      <c r="AJJ27" s="105"/>
      <c r="AJK27" s="105"/>
      <c r="AJL27" s="105"/>
      <c r="AJM27" s="105"/>
      <c r="AJN27" s="105"/>
      <c r="AJO27" s="105"/>
      <c r="AJP27" s="105"/>
      <c r="AJQ27" s="105"/>
      <c r="AJR27" s="105"/>
      <c r="AJS27" s="105"/>
      <c r="AJT27" s="105"/>
      <c r="AJU27" s="105"/>
      <c r="AJV27" s="105"/>
      <c r="AJW27" s="105"/>
      <c r="AJX27" s="105"/>
      <c r="AJY27" s="105"/>
      <c r="AJZ27" s="105"/>
      <c r="AKA27" s="105"/>
      <c r="AKB27" s="105"/>
      <c r="AKC27" s="105"/>
      <c r="AKD27" s="105"/>
      <c r="AKE27" s="105"/>
      <c r="AKF27" s="105"/>
      <c r="AKG27" s="105"/>
      <c r="AKH27" s="105"/>
      <c r="AKI27" s="105"/>
      <c r="AKJ27" s="105"/>
      <c r="AKK27" s="105"/>
      <c r="AKL27" s="105"/>
      <c r="AKM27" s="105"/>
      <c r="AKN27" s="105"/>
      <c r="AKO27" s="105"/>
      <c r="AKP27" s="105"/>
      <c r="AKQ27" s="105"/>
      <c r="AKR27" s="105"/>
      <c r="AKS27" s="105"/>
      <c r="AKT27" s="105"/>
      <c r="AKU27" s="105"/>
      <c r="AKV27" s="105"/>
      <c r="AKW27" s="105"/>
      <c r="AKX27" s="105"/>
      <c r="AKY27" s="105"/>
      <c r="AKZ27" s="105"/>
      <c r="ALA27" s="105"/>
      <c r="ALB27" s="105"/>
      <c r="ALC27" s="105"/>
      <c r="ALD27" s="105"/>
      <c r="ALE27" s="105"/>
      <c r="ALF27" s="105"/>
      <c r="ALG27" s="105"/>
      <c r="ALH27" s="105"/>
      <c r="ALI27" s="105"/>
      <c r="ALJ27" s="105"/>
      <c r="ALK27" s="105"/>
      <c r="ALL27" s="105"/>
      <c r="ALM27" s="105"/>
      <c r="ALN27" s="105"/>
      <c r="ALO27" s="105"/>
      <c r="ALP27" s="105"/>
      <c r="ALQ27" s="105"/>
      <c r="ALR27" s="105"/>
      <c r="ALS27" s="105"/>
      <c r="ALT27" s="105"/>
      <c r="ALU27" s="105"/>
      <c r="ALV27" s="105"/>
      <c r="ALW27" s="105"/>
      <c r="ALX27" s="105"/>
      <c r="ALY27" s="105"/>
      <c r="ALZ27" s="105"/>
      <c r="AMA27" s="105"/>
      <c r="AMB27" s="105"/>
      <c r="AMC27" s="105"/>
      <c r="AMD27" s="105"/>
      <c r="AME27" s="105"/>
      <c r="AMF27" s="105"/>
      <c r="AMG27" s="105"/>
      <c r="AMH27" s="105"/>
      <c r="AMI27" s="105"/>
      <c r="AMJ27" s="105"/>
      <c r="AMK27" s="105"/>
      <c r="AML27" s="105"/>
      <c r="AMM27" s="105"/>
      <c r="AMN27" s="105"/>
      <c r="AMO27" s="105"/>
      <c r="AMP27" s="105"/>
      <c r="AMQ27" s="105"/>
      <c r="AMR27" s="105"/>
      <c r="AMS27" s="105"/>
      <c r="AMT27" s="105"/>
      <c r="AMU27" s="105"/>
      <c r="AMV27" s="105"/>
      <c r="AMW27" s="105"/>
      <c r="AMX27" s="105"/>
      <c r="AMY27" s="105"/>
      <c r="AMZ27" s="105"/>
      <c r="ANA27" s="105"/>
      <c r="ANB27" s="105"/>
      <c r="ANC27" s="105"/>
      <c r="AND27" s="105"/>
      <c r="ANE27" s="105"/>
      <c r="ANF27" s="105"/>
      <c r="ANG27" s="105"/>
      <c r="ANH27" s="105"/>
      <c r="ANI27" s="105"/>
      <c r="ANJ27" s="105"/>
      <c r="ANK27" s="105"/>
      <c r="ANL27" s="105"/>
      <c r="ANM27" s="105"/>
      <c r="ANN27" s="105"/>
      <c r="ANO27" s="105"/>
      <c r="ANP27" s="105"/>
      <c r="ANQ27" s="105"/>
      <c r="ANR27" s="105"/>
      <c r="ANS27" s="105"/>
      <c r="ANT27" s="105"/>
      <c r="ANU27" s="105"/>
      <c r="ANV27" s="105"/>
      <c r="ANW27" s="105"/>
      <c r="ANX27" s="105"/>
      <c r="ANY27" s="105"/>
      <c r="ANZ27" s="105"/>
      <c r="AOA27" s="105"/>
      <c r="AOB27" s="105"/>
      <c r="AOC27" s="105"/>
      <c r="AOD27" s="105"/>
      <c r="AOE27" s="105"/>
      <c r="AOF27" s="105"/>
      <c r="AOG27" s="105"/>
      <c r="AOH27" s="105"/>
      <c r="AOI27" s="105"/>
      <c r="AOJ27" s="105"/>
      <c r="AOK27" s="105"/>
      <c r="AOL27" s="105"/>
      <c r="AOM27" s="105"/>
      <c r="AON27" s="105"/>
      <c r="AOO27" s="105"/>
      <c r="AOP27" s="105"/>
      <c r="AOQ27" s="105"/>
      <c r="AOR27" s="105"/>
      <c r="AOS27" s="105"/>
      <c r="AOT27" s="105"/>
      <c r="AOU27" s="105"/>
      <c r="AOV27" s="105"/>
      <c r="AOW27" s="105"/>
      <c r="AOX27" s="105"/>
      <c r="AOY27" s="105"/>
      <c r="AOZ27" s="105"/>
      <c r="APA27" s="105"/>
      <c r="APB27" s="105"/>
      <c r="APC27" s="105"/>
      <c r="APD27" s="105"/>
      <c r="APE27" s="105"/>
      <c r="APF27" s="105"/>
      <c r="APG27" s="105"/>
      <c r="APH27" s="105"/>
      <c r="API27" s="105"/>
      <c r="APJ27" s="105"/>
      <c r="APK27" s="105"/>
      <c r="APL27" s="105"/>
      <c r="APM27" s="105"/>
      <c r="APN27" s="105"/>
      <c r="APO27" s="105"/>
      <c r="APP27" s="105"/>
      <c r="APQ27" s="105"/>
      <c r="APR27" s="105"/>
      <c r="APS27" s="105"/>
      <c r="APT27" s="105"/>
      <c r="APU27" s="105"/>
      <c r="APV27" s="105"/>
      <c r="APW27" s="105"/>
      <c r="APX27" s="105"/>
      <c r="APY27" s="105"/>
      <c r="APZ27" s="105"/>
      <c r="AQA27" s="105"/>
      <c r="AQB27" s="105"/>
      <c r="AQC27" s="105"/>
      <c r="AQD27" s="105"/>
      <c r="AQE27" s="105"/>
      <c r="AQF27" s="105"/>
      <c r="AQG27" s="105"/>
      <c r="AQH27" s="105"/>
      <c r="AQI27" s="105"/>
      <c r="AQJ27" s="105"/>
      <c r="AQK27" s="105"/>
      <c r="AQL27" s="105"/>
      <c r="AQM27" s="105"/>
      <c r="AQN27" s="105"/>
      <c r="AQO27" s="105"/>
      <c r="AQP27" s="105"/>
      <c r="AQQ27" s="105"/>
      <c r="AQR27" s="105"/>
      <c r="AQS27" s="105"/>
      <c r="AQT27" s="105"/>
      <c r="AQU27" s="105"/>
      <c r="AQV27" s="105"/>
      <c r="AQW27" s="105"/>
      <c r="AQX27" s="105"/>
      <c r="AQY27" s="105"/>
      <c r="AQZ27" s="105"/>
      <c r="ARA27" s="105"/>
      <c r="ARB27" s="105"/>
      <c r="ARC27" s="105"/>
      <c r="ARD27" s="105"/>
      <c r="ARE27" s="105"/>
      <c r="ARF27" s="105"/>
      <c r="ARG27" s="105"/>
      <c r="ARH27" s="105"/>
      <c r="ARI27" s="105"/>
      <c r="ARJ27" s="105"/>
      <c r="ARK27" s="105"/>
      <c r="ARL27" s="105"/>
      <c r="ARM27" s="105"/>
      <c r="ARN27" s="105"/>
      <c r="ARO27" s="105"/>
      <c r="ARP27" s="105"/>
      <c r="ARQ27" s="105"/>
      <c r="ARR27" s="105"/>
      <c r="ARS27" s="105"/>
      <c r="ART27" s="105"/>
      <c r="ARU27" s="105"/>
      <c r="ARV27" s="105"/>
      <c r="ARW27" s="105"/>
      <c r="ARX27" s="105"/>
      <c r="ARY27" s="105"/>
      <c r="ARZ27" s="105"/>
      <c r="ASA27" s="105"/>
      <c r="ASB27" s="105"/>
      <c r="ASC27" s="105"/>
      <c r="ASD27" s="105"/>
      <c r="ASE27" s="105"/>
      <c r="ASF27" s="105"/>
      <c r="ASG27" s="105"/>
      <c r="ASH27" s="105"/>
      <c r="ASI27" s="105"/>
      <c r="ASJ27" s="105"/>
      <c r="ASK27" s="105"/>
      <c r="ASL27" s="105"/>
      <c r="ASM27" s="105"/>
      <c r="ASN27" s="105"/>
      <c r="ASO27" s="105"/>
      <c r="ASP27" s="105"/>
      <c r="ASQ27" s="105"/>
      <c r="ASR27" s="105"/>
      <c r="ASS27" s="105"/>
      <c r="AST27" s="105"/>
      <c r="ASU27" s="105"/>
      <c r="ASV27" s="105"/>
      <c r="ASW27" s="105"/>
      <c r="ASX27" s="105"/>
      <c r="ASY27" s="105"/>
      <c r="ASZ27" s="105"/>
      <c r="ATA27" s="105"/>
      <c r="ATB27" s="105"/>
      <c r="ATC27" s="105"/>
      <c r="ATD27" s="105"/>
      <c r="ATE27" s="105"/>
      <c r="ATF27" s="105"/>
      <c r="ATG27" s="105"/>
      <c r="ATH27" s="105"/>
      <c r="ATI27" s="105"/>
      <c r="ATJ27" s="105"/>
      <c r="ATK27" s="105"/>
      <c r="ATL27" s="105"/>
      <c r="ATM27" s="105"/>
      <c r="ATN27" s="105"/>
      <c r="ATO27" s="105"/>
      <c r="ATP27" s="105"/>
      <c r="ATQ27" s="105"/>
      <c r="ATR27" s="105"/>
      <c r="ATS27" s="105"/>
      <c r="ATT27" s="105"/>
      <c r="ATU27" s="105"/>
      <c r="ATV27" s="105"/>
      <c r="ATW27" s="105"/>
      <c r="ATX27" s="105"/>
      <c r="ATY27" s="105"/>
      <c r="ATZ27" s="105"/>
      <c r="AUA27" s="105"/>
      <c r="AUB27" s="105"/>
      <c r="AUC27" s="105"/>
      <c r="AUD27" s="105"/>
      <c r="AUE27" s="105"/>
      <c r="AUF27" s="105"/>
      <c r="AUG27" s="105"/>
      <c r="AUH27" s="105"/>
      <c r="AUI27" s="105"/>
      <c r="AUJ27" s="105"/>
      <c r="AUK27" s="105"/>
      <c r="AUL27" s="105"/>
      <c r="AUM27" s="105"/>
      <c r="AUN27" s="105"/>
      <c r="AUO27" s="105"/>
      <c r="AUP27" s="105"/>
      <c r="AUQ27" s="105"/>
      <c r="AUR27" s="105"/>
      <c r="AUS27" s="105"/>
      <c r="AUT27" s="105"/>
      <c r="AUU27" s="105"/>
      <c r="AUV27" s="105"/>
      <c r="AUW27" s="105"/>
      <c r="AUX27" s="105"/>
      <c r="AUY27" s="105"/>
      <c r="AUZ27" s="105"/>
      <c r="AVA27" s="105"/>
      <c r="AVB27" s="105"/>
      <c r="AVC27" s="105"/>
      <c r="AVD27" s="105"/>
      <c r="AVE27" s="105"/>
      <c r="AVF27" s="105"/>
      <c r="AVG27" s="105"/>
      <c r="AVH27" s="105"/>
      <c r="AVI27" s="105"/>
      <c r="AVJ27" s="105"/>
      <c r="AVK27" s="105"/>
      <c r="AVL27" s="105"/>
      <c r="AVM27" s="105"/>
      <c r="AVN27" s="105"/>
      <c r="AVO27" s="105"/>
      <c r="AVP27" s="105"/>
      <c r="AVQ27" s="105"/>
      <c r="AVR27" s="105"/>
      <c r="AVS27" s="105"/>
      <c r="AVT27" s="105"/>
      <c r="AVU27" s="105"/>
      <c r="AVV27" s="105"/>
      <c r="AVW27" s="105"/>
      <c r="AVX27" s="105"/>
      <c r="AVY27" s="105"/>
      <c r="AVZ27" s="105"/>
      <c r="AWA27" s="105"/>
      <c r="AWB27" s="105"/>
      <c r="AWC27" s="105"/>
      <c r="AWD27" s="105"/>
      <c r="AWE27" s="105"/>
      <c r="AWF27" s="105"/>
      <c r="AWG27" s="105"/>
      <c r="AWH27" s="105"/>
      <c r="AWI27" s="105"/>
      <c r="AWJ27" s="105"/>
      <c r="AWK27" s="105"/>
      <c r="AWL27" s="105"/>
      <c r="AWM27" s="105"/>
      <c r="AWN27" s="105"/>
      <c r="AWO27" s="105"/>
      <c r="AWP27" s="105"/>
      <c r="AWQ27" s="105"/>
      <c r="AWR27" s="105"/>
      <c r="AWS27" s="105"/>
      <c r="AWT27" s="105"/>
      <c r="AWU27" s="105"/>
      <c r="AWV27" s="105"/>
      <c r="AWW27" s="105"/>
      <c r="AWX27" s="105"/>
      <c r="AWY27" s="105"/>
      <c r="AWZ27" s="105"/>
      <c r="AXA27" s="105"/>
      <c r="AXB27" s="105"/>
      <c r="AXC27" s="105"/>
      <c r="AXD27" s="105"/>
      <c r="AXE27" s="105"/>
      <c r="AXF27" s="105"/>
      <c r="AXG27" s="105"/>
      <c r="AXH27" s="105"/>
      <c r="AXI27" s="105"/>
      <c r="AXJ27" s="105"/>
      <c r="AXK27" s="105"/>
      <c r="AXL27" s="105"/>
      <c r="AXM27" s="105"/>
      <c r="AXN27" s="105"/>
      <c r="AXO27" s="105"/>
      <c r="AXP27" s="105"/>
      <c r="AXQ27" s="105"/>
      <c r="AXR27" s="105"/>
      <c r="AXS27" s="105"/>
      <c r="AXT27" s="105"/>
      <c r="AXU27" s="105"/>
      <c r="AXV27" s="105"/>
      <c r="AXW27" s="105"/>
      <c r="AXX27" s="105"/>
      <c r="AXY27" s="105"/>
      <c r="AXZ27" s="105"/>
      <c r="AYA27" s="105"/>
      <c r="AYB27" s="105"/>
      <c r="AYC27" s="105"/>
      <c r="AYD27" s="105"/>
      <c r="AYE27" s="105"/>
      <c r="AYF27" s="105"/>
      <c r="AYG27" s="105"/>
      <c r="AYH27" s="105"/>
      <c r="AYI27" s="105"/>
      <c r="AYJ27" s="105"/>
      <c r="AYK27" s="105"/>
      <c r="AYL27" s="105"/>
      <c r="AYM27" s="105"/>
      <c r="AYN27" s="105"/>
      <c r="AYO27" s="105"/>
      <c r="AYP27" s="105"/>
      <c r="AYQ27" s="105"/>
      <c r="AYR27" s="105"/>
      <c r="AYS27" s="105"/>
      <c r="AYT27" s="105"/>
      <c r="AYU27" s="105"/>
      <c r="AYV27" s="105"/>
      <c r="AYW27" s="105"/>
      <c r="AYX27" s="105"/>
      <c r="AYY27" s="105"/>
      <c r="AYZ27" s="105"/>
      <c r="AZA27" s="105"/>
      <c r="AZB27" s="105"/>
      <c r="AZC27" s="105"/>
      <c r="AZD27" s="105"/>
      <c r="AZE27" s="105"/>
      <c r="AZF27" s="105"/>
      <c r="AZG27" s="105"/>
      <c r="AZH27" s="105"/>
      <c r="AZI27" s="105"/>
      <c r="AZJ27" s="105"/>
      <c r="AZK27" s="105"/>
      <c r="AZL27" s="105"/>
      <c r="AZM27" s="105"/>
      <c r="AZN27" s="105"/>
      <c r="AZO27" s="105"/>
      <c r="AZP27" s="105"/>
      <c r="AZQ27" s="105"/>
      <c r="AZR27" s="105"/>
      <c r="AZS27" s="105"/>
      <c r="AZT27" s="105"/>
      <c r="AZU27" s="105"/>
      <c r="AZV27" s="105"/>
      <c r="AZW27" s="105"/>
      <c r="AZX27" s="105"/>
      <c r="AZY27" s="105"/>
      <c r="AZZ27" s="105"/>
      <c r="BAA27" s="105"/>
      <c r="BAB27" s="105"/>
      <c r="BAC27" s="105"/>
      <c r="BAD27" s="105"/>
      <c r="BAE27" s="105"/>
      <c r="BAF27" s="105"/>
      <c r="BAG27" s="105"/>
      <c r="BAH27" s="105"/>
      <c r="BAI27" s="105"/>
      <c r="BAJ27" s="105"/>
      <c r="BAK27" s="105"/>
      <c r="BAL27" s="105"/>
      <c r="BAM27" s="105"/>
      <c r="BAN27" s="105"/>
      <c r="BAO27" s="105"/>
      <c r="BAP27" s="105"/>
      <c r="BAQ27" s="105"/>
      <c r="BAR27" s="105"/>
      <c r="BAS27" s="105"/>
      <c r="BAT27" s="105"/>
      <c r="BAU27" s="105"/>
      <c r="BAV27" s="105"/>
      <c r="BAW27" s="105"/>
      <c r="BAX27" s="105"/>
      <c r="BAY27" s="105"/>
      <c r="BAZ27" s="105"/>
      <c r="BBA27" s="105"/>
      <c r="BBB27" s="105"/>
      <c r="BBC27" s="105"/>
      <c r="BBD27" s="105"/>
      <c r="BBE27" s="105"/>
      <c r="BBF27" s="105"/>
      <c r="BBG27" s="105"/>
      <c r="BBH27" s="105"/>
      <c r="BBI27" s="105"/>
      <c r="BBJ27" s="105"/>
      <c r="BBK27" s="105"/>
      <c r="BBL27" s="105"/>
      <c r="BBM27" s="105"/>
      <c r="BBN27" s="105"/>
      <c r="BBO27" s="105"/>
      <c r="BBP27" s="105"/>
      <c r="BBQ27" s="105"/>
      <c r="BBR27" s="105"/>
      <c r="BBS27" s="105"/>
      <c r="BBT27" s="105"/>
      <c r="BBU27" s="105"/>
      <c r="BBV27" s="105"/>
      <c r="BBW27" s="105"/>
      <c r="BBX27" s="105"/>
      <c r="BBY27" s="105"/>
      <c r="BBZ27" s="105"/>
      <c r="BCA27" s="105"/>
      <c r="BCB27" s="105"/>
      <c r="BCC27" s="105"/>
      <c r="BCD27" s="105"/>
      <c r="BCE27" s="105"/>
      <c r="BCF27" s="105"/>
      <c r="BCG27" s="105"/>
      <c r="BCH27" s="105"/>
      <c r="BCI27" s="105"/>
      <c r="BCJ27" s="105"/>
      <c r="BCK27" s="105"/>
      <c r="BCL27" s="105"/>
      <c r="BCM27" s="105"/>
      <c r="BCN27" s="105"/>
      <c r="BCO27" s="105"/>
      <c r="BCP27" s="105"/>
      <c r="BCQ27" s="105"/>
      <c r="BCR27" s="105"/>
      <c r="BCS27" s="105"/>
      <c r="BCT27" s="105"/>
      <c r="BCU27" s="105"/>
      <c r="BCV27" s="105"/>
      <c r="BCW27" s="105"/>
      <c r="BCX27" s="105"/>
      <c r="BCY27" s="105"/>
      <c r="BCZ27" s="105"/>
      <c r="BDA27" s="105"/>
      <c r="BDB27" s="105"/>
      <c r="BDC27" s="105"/>
      <c r="BDD27" s="105"/>
      <c r="BDE27" s="105"/>
      <c r="BDF27" s="105"/>
      <c r="BDG27" s="105"/>
      <c r="BDH27" s="105"/>
      <c r="BDI27" s="105"/>
      <c r="BDJ27" s="105"/>
      <c r="BDK27" s="105"/>
      <c r="BDL27" s="105"/>
      <c r="BDM27" s="105"/>
      <c r="BDN27" s="105"/>
      <c r="BDO27" s="105"/>
      <c r="BDP27" s="105"/>
      <c r="BDQ27" s="105"/>
      <c r="BDR27" s="105"/>
      <c r="BDS27" s="105"/>
      <c r="BDT27" s="105"/>
      <c r="BDU27" s="105"/>
      <c r="BDV27" s="105"/>
      <c r="BDW27" s="105"/>
      <c r="BDX27" s="105"/>
      <c r="BDY27" s="105"/>
      <c r="BDZ27" s="105"/>
      <c r="BEA27" s="105"/>
      <c r="BEB27" s="105"/>
      <c r="BEC27" s="105"/>
      <c r="BED27" s="105"/>
      <c r="BEE27" s="105"/>
      <c r="BEF27" s="105"/>
      <c r="BEG27" s="105"/>
      <c r="BEH27" s="105"/>
      <c r="BEI27" s="105"/>
      <c r="BEJ27" s="105"/>
      <c r="BEK27" s="105"/>
      <c r="BEL27" s="105"/>
      <c r="BEM27" s="105"/>
      <c r="BEN27" s="105"/>
      <c r="BEO27" s="105"/>
      <c r="BEP27" s="105"/>
      <c r="BEQ27" s="105"/>
      <c r="BER27" s="105"/>
      <c r="BES27" s="105"/>
      <c r="BET27" s="105"/>
      <c r="BEU27" s="105"/>
      <c r="BEV27" s="105"/>
      <c r="BEW27" s="105"/>
      <c r="BEX27" s="105"/>
      <c r="BEY27" s="105"/>
      <c r="BEZ27" s="105"/>
      <c r="BFA27" s="105"/>
      <c r="BFB27" s="105"/>
      <c r="BFC27" s="105"/>
      <c r="BFD27" s="105"/>
      <c r="BFE27" s="105"/>
      <c r="BFF27" s="105"/>
      <c r="BFG27" s="105"/>
      <c r="BFH27" s="105"/>
      <c r="BFI27" s="105"/>
      <c r="BFJ27" s="105"/>
      <c r="BFK27" s="105"/>
      <c r="BFL27" s="105"/>
      <c r="BFM27" s="105"/>
      <c r="BFN27" s="105"/>
      <c r="BFO27" s="105"/>
      <c r="BFP27" s="105"/>
      <c r="BFQ27" s="105"/>
      <c r="BFR27" s="105"/>
      <c r="BFS27" s="105"/>
      <c r="BFT27" s="105"/>
      <c r="BFU27" s="105"/>
      <c r="BFV27" s="105"/>
      <c r="BFW27" s="105"/>
      <c r="BFX27" s="105"/>
      <c r="BFY27" s="105"/>
      <c r="BFZ27" s="105"/>
      <c r="BGA27" s="105"/>
      <c r="BGB27" s="105"/>
      <c r="BGC27" s="105"/>
      <c r="BGD27" s="105"/>
      <c r="BGE27" s="105"/>
      <c r="BGF27" s="105"/>
      <c r="BGG27" s="105"/>
      <c r="BGH27" s="105"/>
      <c r="BGI27" s="105"/>
      <c r="BGJ27" s="105"/>
      <c r="BGK27" s="105"/>
      <c r="BGL27" s="105"/>
      <c r="BGM27" s="105"/>
      <c r="BGN27" s="105"/>
      <c r="BGO27" s="105"/>
      <c r="BGP27" s="105"/>
      <c r="BGQ27" s="105"/>
      <c r="BGR27" s="105"/>
      <c r="BGS27" s="105"/>
      <c r="BGT27" s="105"/>
      <c r="BGU27" s="105"/>
      <c r="BGV27" s="105"/>
      <c r="BGW27" s="105"/>
      <c r="BGX27" s="105"/>
      <c r="BGY27" s="105"/>
      <c r="BGZ27" s="105"/>
      <c r="BHA27" s="105"/>
      <c r="BHB27" s="105"/>
      <c r="BHC27" s="105"/>
      <c r="BHD27" s="105"/>
      <c r="BHE27" s="105"/>
      <c r="BHF27" s="105"/>
      <c r="BHG27" s="105"/>
      <c r="BHH27" s="105"/>
      <c r="BHI27" s="105"/>
      <c r="BHJ27" s="105"/>
      <c r="BHK27" s="105"/>
      <c r="BHL27" s="105"/>
      <c r="BHM27" s="105"/>
      <c r="BHN27" s="105"/>
      <c r="BHO27" s="105"/>
      <c r="BHP27" s="105"/>
      <c r="BHQ27" s="105"/>
      <c r="BHR27" s="105"/>
      <c r="BHS27" s="105"/>
      <c r="BHT27" s="105"/>
      <c r="BHU27" s="105"/>
      <c r="BHV27" s="105"/>
      <c r="BHW27" s="105"/>
      <c r="BHX27" s="105"/>
      <c r="BHY27" s="105"/>
      <c r="BHZ27" s="105"/>
      <c r="BIA27" s="105"/>
      <c r="BIB27" s="105"/>
      <c r="BIC27" s="105"/>
      <c r="BID27" s="105"/>
      <c r="BIE27" s="105"/>
      <c r="BIF27" s="105"/>
      <c r="BIG27" s="105"/>
      <c r="BIH27" s="105"/>
      <c r="BII27" s="105"/>
      <c r="BIJ27" s="105"/>
      <c r="BIK27" s="105"/>
      <c r="BIL27" s="105"/>
      <c r="BIM27" s="105"/>
      <c r="BIN27" s="105"/>
      <c r="BIO27" s="105"/>
      <c r="BIP27" s="105"/>
      <c r="BIQ27" s="105"/>
      <c r="BIR27" s="105"/>
      <c r="BIS27" s="105"/>
      <c r="BIT27" s="105"/>
      <c r="BIU27" s="105"/>
      <c r="BIV27" s="105"/>
      <c r="BIW27" s="105"/>
      <c r="BIX27" s="105"/>
      <c r="BIY27" s="105"/>
      <c r="BIZ27" s="105"/>
      <c r="BJA27" s="105"/>
      <c r="BJB27" s="105"/>
      <c r="BJC27" s="105"/>
      <c r="BJD27" s="105"/>
      <c r="BJE27" s="105"/>
      <c r="BJF27" s="105"/>
      <c r="BJG27" s="105"/>
      <c r="BJH27" s="105"/>
      <c r="BJI27" s="105"/>
      <c r="BJJ27" s="105"/>
      <c r="BJK27" s="105"/>
      <c r="BJL27" s="105"/>
      <c r="BJM27" s="105"/>
      <c r="BJN27" s="105"/>
      <c r="BJO27" s="105"/>
      <c r="BJP27" s="105"/>
      <c r="BJQ27" s="105"/>
      <c r="BJR27" s="105"/>
      <c r="BJS27" s="105"/>
      <c r="BJT27" s="105"/>
      <c r="BJU27" s="105"/>
      <c r="BJV27" s="105"/>
      <c r="BJW27" s="105"/>
      <c r="BJX27" s="105"/>
      <c r="BJY27" s="105"/>
      <c r="BJZ27" s="105"/>
      <c r="BKA27" s="105"/>
      <c r="BKB27" s="105"/>
      <c r="BKC27" s="105"/>
      <c r="BKD27" s="105"/>
      <c r="BKE27" s="105"/>
      <c r="BKF27" s="105"/>
      <c r="BKG27" s="105"/>
      <c r="BKH27" s="105"/>
      <c r="BKI27" s="105"/>
      <c r="BKJ27" s="105"/>
      <c r="BKK27" s="105"/>
      <c r="BKL27" s="105"/>
      <c r="BKM27" s="105"/>
      <c r="BKN27" s="105"/>
      <c r="BKO27" s="105"/>
      <c r="BKP27" s="105"/>
      <c r="BKQ27" s="105"/>
      <c r="BKR27" s="105"/>
      <c r="BKS27" s="105"/>
      <c r="BKT27" s="105"/>
      <c r="BKU27" s="105"/>
      <c r="BKV27" s="105"/>
      <c r="BKW27" s="105"/>
      <c r="BKX27" s="105"/>
      <c r="BKY27" s="105"/>
      <c r="BKZ27" s="105"/>
      <c r="BLA27" s="105"/>
      <c r="BLB27" s="105"/>
      <c r="BLC27" s="105"/>
      <c r="BLD27" s="105"/>
      <c r="BLE27" s="105"/>
      <c r="BLF27" s="105"/>
      <c r="BLG27" s="105"/>
      <c r="BLH27" s="105"/>
      <c r="BLI27" s="105"/>
      <c r="BLJ27" s="105"/>
      <c r="BLK27" s="105"/>
      <c r="BLL27" s="105"/>
      <c r="BLM27" s="105"/>
      <c r="BLN27" s="105"/>
      <c r="BLO27" s="105"/>
      <c r="BLP27" s="105"/>
      <c r="BLQ27" s="105"/>
      <c r="BLR27" s="105"/>
      <c r="BLS27" s="105"/>
      <c r="BLT27" s="105"/>
      <c r="BLU27" s="105"/>
      <c r="BLV27" s="105"/>
      <c r="BLW27" s="105"/>
      <c r="BLX27" s="105"/>
      <c r="BLY27" s="105"/>
      <c r="BLZ27" s="105"/>
      <c r="BMA27" s="105"/>
      <c r="BMB27" s="105"/>
      <c r="BMC27" s="105"/>
      <c r="BMD27" s="105"/>
      <c r="BME27" s="105"/>
      <c r="BMF27" s="105"/>
      <c r="BMG27" s="105"/>
      <c r="BMH27" s="105"/>
      <c r="BMI27" s="105"/>
      <c r="BMJ27" s="105"/>
      <c r="BMK27" s="105"/>
      <c r="BML27" s="105"/>
      <c r="BMM27" s="105"/>
      <c r="BMN27" s="105"/>
      <c r="BMO27" s="105"/>
      <c r="BMP27" s="105"/>
      <c r="BMQ27" s="105"/>
      <c r="BMR27" s="105"/>
      <c r="BMS27" s="105"/>
      <c r="BMT27" s="105"/>
      <c r="BMU27" s="105"/>
      <c r="BMV27" s="105"/>
      <c r="BMW27" s="105"/>
      <c r="BMX27" s="105"/>
      <c r="BMY27" s="105"/>
      <c r="BMZ27" s="105"/>
      <c r="BNA27" s="105"/>
      <c r="BNB27" s="105"/>
      <c r="BNC27" s="105"/>
      <c r="BND27" s="105"/>
      <c r="BNE27" s="105"/>
      <c r="BNF27" s="105"/>
      <c r="BNG27" s="105"/>
      <c r="BNH27" s="105"/>
      <c r="BNI27" s="105"/>
      <c r="BNJ27" s="105"/>
      <c r="BNK27" s="105"/>
      <c r="BNL27" s="105"/>
      <c r="BNM27" s="105"/>
      <c r="BNN27" s="105"/>
      <c r="BNO27" s="105"/>
      <c r="BNP27" s="105"/>
      <c r="BNQ27" s="105"/>
      <c r="BNR27" s="105"/>
      <c r="BNS27" s="105"/>
      <c r="BNT27" s="105"/>
      <c r="BNU27" s="105"/>
      <c r="BNV27" s="105"/>
      <c r="BNW27" s="105"/>
      <c r="BNX27" s="105"/>
      <c r="BNY27" s="105"/>
      <c r="BNZ27" s="105"/>
      <c r="BOA27" s="105"/>
      <c r="BOB27" s="105"/>
      <c r="BOC27" s="105"/>
      <c r="BOD27" s="105"/>
      <c r="BOE27" s="105"/>
      <c r="BOF27" s="105"/>
      <c r="BOG27" s="105"/>
      <c r="BOH27" s="105"/>
      <c r="BOI27" s="105"/>
      <c r="BOJ27" s="105"/>
      <c r="BOK27" s="105"/>
      <c r="BOL27" s="105"/>
      <c r="BOM27" s="105"/>
      <c r="BON27" s="105"/>
      <c r="BOO27" s="105"/>
      <c r="BOP27" s="105"/>
      <c r="BOQ27" s="105"/>
      <c r="BOR27" s="105"/>
      <c r="BOS27" s="105"/>
      <c r="BOT27" s="105"/>
      <c r="BOU27" s="105"/>
      <c r="BOV27" s="105"/>
      <c r="BOW27" s="105"/>
      <c r="BOX27" s="105"/>
      <c r="BOY27" s="105"/>
      <c r="BOZ27" s="105"/>
      <c r="BPA27" s="105"/>
      <c r="BPB27" s="105"/>
      <c r="BPC27" s="105"/>
      <c r="BPD27" s="105"/>
      <c r="BPE27" s="105"/>
      <c r="BPF27" s="105"/>
      <c r="BPG27" s="105"/>
      <c r="BPH27" s="105"/>
      <c r="BPI27" s="105"/>
      <c r="BPJ27" s="105"/>
      <c r="BPK27" s="105"/>
      <c r="BPL27" s="105"/>
      <c r="BPM27" s="105"/>
      <c r="BPN27" s="105"/>
      <c r="BPO27" s="105"/>
      <c r="BPP27" s="105"/>
      <c r="BPQ27" s="105"/>
      <c r="BPR27" s="105"/>
      <c r="BPS27" s="105"/>
      <c r="BPT27" s="105"/>
      <c r="BPU27" s="105"/>
      <c r="BPV27" s="105"/>
      <c r="BPW27" s="105"/>
      <c r="BPX27" s="105"/>
      <c r="BPY27" s="105"/>
      <c r="BPZ27" s="105"/>
      <c r="BQA27" s="105"/>
      <c r="BQB27" s="105"/>
      <c r="BQC27" s="105"/>
      <c r="BQD27" s="105"/>
      <c r="BQE27" s="105"/>
      <c r="BQF27" s="105"/>
      <c r="BQG27" s="105"/>
      <c r="BQH27" s="105"/>
      <c r="BQI27" s="105"/>
      <c r="BQJ27" s="105"/>
      <c r="BQK27" s="105"/>
      <c r="BQL27" s="105"/>
      <c r="BQM27" s="105"/>
      <c r="BQN27" s="105"/>
      <c r="BQO27" s="105"/>
      <c r="BQP27" s="105"/>
      <c r="BQQ27" s="105"/>
      <c r="BQR27" s="105"/>
      <c r="BQS27" s="105"/>
      <c r="BQT27" s="105"/>
      <c r="BQU27" s="105"/>
      <c r="BQV27" s="105"/>
      <c r="BQW27" s="105"/>
      <c r="BQX27" s="105"/>
      <c r="BQY27" s="105"/>
      <c r="BQZ27" s="105"/>
      <c r="BRA27" s="105"/>
      <c r="BRB27" s="105"/>
      <c r="BRC27" s="105"/>
      <c r="BRD27" s="105"/>
      <c r="BRE27" s="105"/>
      <c r="BRF27" s="105"/>
      <c r="BRG27" s="105"/>
      <c r="BRH27" s="105"/>
      <c r="BRI27" s="105"/>
      <c r="BRJ27" s="105"/>
      <c r="BRK27" s="105"/>
      <c r="BRL27" s="105"/>
      <c r="BRM27" s="105"/>
      <c r="BRN27" s="105"/>
      <c r="BRO27" s="105"/>
      <c r="BRP27" s="105"/>
      <c r="BRQ27" s="105"/>
      <c r="BRR27" s="105"/>
      <c r="BRS27" s="105"/>
      <c r="BRT27" s="105"/>
      <c r="BRU27" s="105"/>
      <c r="BRV27" s="105"/>
      <c r="BRW27" s="105"/>
      <c r="BRX27" s="105"/>
      <c r="BRY27" s="105"/>
      <c r="BRZ27" s="105"/>
      <c r="BSA27" s="105"/>
      <c r="BSB27" s="105"/>
      <c r="BSC27" s="105"/>
      <c r="BSD27" s="105"/>
      <c r="BSE27" s="105"/>
      <c r="BSF27" s="105"/>
      <c r="BSG27" s="105"/>
      <c r="BSH27" s="105"/>
      <c r="BSI27" s="105"/>
      <c r="BSJ27" s="105"/>
      <c r="BSK27" s="105"/>
      <c r="BSL27" s="105"/>
      <c r="BSM27" s="105"/>
      <c r="BSN27" s="105"/>
      <c r="BSO27" s="105"/>
      <c r="BSP27" s="105"/>
      <c r="BSQ27" s="105"/>
      <c r="BSR27" s="105"/>
      <c r="BSS27" s="105"/>
      <c r="BST27" s="105"/>
      <c r="BSU27" s="105"/>
      <c r="BSV27" s="105"/>
      <c r="BSW27" s="105"/>
      <c r="BSX27" s="105"/>
      <c r="BSY27" s="105"/>
      <c r="BSZ27" s="105"/>
      <c r="BTA27" s="105"/>
      <c r="BTB27" s="105"/>
      <c r="BTC27" s="105"/>
      <c r="BTD27" s="105"/>
      <c r="BTE27" s="105"/>
      <c r="BTF27" s="105"/>
      <c r="BTG27" s="105"/>
      <c r="BTH27" s="105"/>
      <c r="BTI27" s="105"/>
      <c r="BTJ27" s="105"/>
      <c r="BTK27" s="105"/>
      <c r="BTL27" s="105"/>
      <c r="BTM27" s="105"/>
      <c r="BTN27" s="105"/>
      <c r="BTO27" s="105"/>
      <c r="BTP27" s="105"/>
      <c r="BTQ27" s="105"/>
      <c r="BTR27" s="105"/>
      <c r="BTS27" s="105"/>
      <c r="BTT27" s="105"/>
      <c r="BTU27" s="105"/>
      <c r="BTV27" s="105"/>
      <c r="BTW27" s="105"/>
      <c r="BTX27" s="105"/>
      <c r="BTY27" s="105"/>
      <c r="BTZ27" s="105"/>
      <c r="BUA27" s="105"/>
      <c r="BUB27" s="105"/>
      <c r="BUC27" s="105"/>
      <c r="BUD27" s="105"/>
      <c r="BUE27" s="105"/>
      <c r="BUF27" s="105"/>
      <c r="BUG27" s="105"/>
      <c r="BUH27" s="105"/>
      <c r="BUI27" s="105"/>
      <c r="BUJ27" s="105"/>
      <c r="BUK27" s="105"/>
      <c r="BUL27" s="105"/>
      <c r="BUM27" s="105"/>
      <c r="BUN27" s="105"/>
      <c r="BUO27" s="105"/>
      <c r="BUP27" s="105"/>
      <c r="BUQ27" s="105"/>
      <c r="BUR27" s="105"/>
      <c r="BUS27" s="105"/>
      <c r="BUT27" s="105"/>
      <c r="BUU27" s="105"/>
      <c r="BUV27" s="105"/>
      <c r="BUW27" s="105"/>
      <c r="BUX27" s="105"/>
      <c r="BUY27" s="105"/>
      <c r="BUZ27" s="105"/>
      <c r="BVA27" s="105"/>
      <c r="BVB27" s="105"/>
      <c r="BVC27" s="105"/>
      <c r="BVD27" s="105"/>
      <c r="BVE27" s="105"/>
      <c r="BVF27" s="105"/>
      <c r="BVG27" s="105"/>
      <c r="BVH27" s="105"/>
      <c r="BVI27" s="105"/>
      <c r="BVJ27" s="105"/>
      <c r="BVK27" s="105"/>
      <c r="BVL27" s="105"/>
      <c r="BVM27" s="105"/>
      <c r="BVN27" s="105"/>
      <c r="BVO27" s="105"/>
      <c r="BVP27" s="105"/>
      <c r="BVQ27" s="105"/>
      <c r="BVR27" s="105"/>
      <c r="BVS27" s="105"/>
      <c r="BVT27" s="105"/>
      <c r="BVU27" s="105"/>
      <c r="BVV27" s="105"/>
      <c r="BVW27" s="105"/>
      <c r="BVX27" s="105"/>
      <c r="BVY27" s="105"/>
      <c r="BVZ27" s="105"/>
      <c r="BWA27" s="105"/>
      <c r="BWB27" s="105"/>
      <c r="BWC27" s="105"/>
      <c r="BWD27" s="105"/>
      <c r="BWE27" s="105"/>
      <c r="BWF27" s="105"/>
      <c r="BWG27" s="105"/>
      <c r="BWH27" s="105"/>
      <c r="BWI27" s="105"/>
      <c r="BWJ27" s="105"/>
      <c r="BWK27" s="105"/>
      <c r="BWL27" s="105"/>
      <c r="BWM27" s="105"/>
      <c r="BWN27" s="105"/>
      <c r="BWO27" s="105"/>
      <c r="BWP27" s="105"/>
      <c r="BWQ27" s="105"/>
      <c r="BWR27" s="105"/>
      <c r="BWS27" s="105"/>
      <c r="BWT27" s="105"/>
      <c r="BWU27" s="105"/>
      <c r="BWV27" s="105"/>
      <c r="BWW27" s="105"/>
      <c r="BWX27" s="105"/>
    </row>
    <row r="28" spans="1:1974" s="106" customFormat="1" ht="24.75" customHeight="1">
      <c r="A28" s="99"/>
      <c r="B28" s="148" t="s">
        <v>42</v>
      </c>
      <c r="C28" s="90"/>
      <c r="D28" s="149">
        <v>835</v>
      </c>
      <c r="E28" s="149"/>
      <c r="F28" s="149">
        <v>835</v>
      </c>
      <c r="G28" s="90"/>
      <c r="H28" s="149">
        <v>952</v>
      </c>
      <c r="I28" s="149"/>
      <c r="J28" s="149">
        <v>952</v>
      </c>
      <c r="K28" s="95"/>
      <c r="L28" s="107"/>
      <c r="M28" s="107"/>
      <c r="N28" s="107"/>
      <c r="O28" s="95"/>
      <c r="P28" s="107"/>
      <c r="Q28" s="107"/>
      <c r="R28" s="107"/>
      <c r="S28" s="95"/>
      <c r="T28" s="107"/>
      <c r="U28" s="107"/>
      <c r="V28" s="107"/>
      <c r="W28" s="99"/>
      <c r="X28" s="95"/>
      <c r="Y28" s="95"/>
      <c r="Z28" s="95"/>
      <c r="AA28" s="95"/>
      <c r="AB28" s="95"/>
      <c r="AC28" s="95"/>
      <c r="AD28" s="95"/>
      <c r="AE28" s="95"/>
      <c r="AF28" s="152"/>
      <c r="AG28" s="152"/>
      <c r="AH28" s="152"/>
      <c r="AI28" s="95"/>
      <c r="AJ28" s="152"/>
      <c r="AK28" s="152"/>
      <c r="AL28" s="152"/>
      <c r="AM28" s="95"/>
      <c r="AN28" s="152"/>
      <c r="AO28" s="152"/>
      <c r="AP28" s="152"/>
      <c r="AQ28" s="98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  <c r="IW28" s="105"/>
      <c r="IX28" s="105"/>
      <c r="IY28" s="105"/>
      <c r="IZ28" s="105"/>
      <c r="JA28" s="105"/>
      <c r="JB28" s="105"/>
      <c r="JC28" s="105"/>
      <c r="JD28" s="105"/>
      <c r="JE28" s="105"/>
      <c r="JF28" s="105"/>
      <c r="JG28" s="105"/>
      <c r="JH28" s="105"/>
      <c r="JI28" s="105"/>
      <c r="JJ28" s="105"/>
      <c r="JK28" s="105"/>
      <c r="JL28" s="105"/>
      <c r="JM28" s="105"/>
      <c r="JN28" s="105"/>
      <c r="JO28" s="105"/>
      <c r="JP28" s="105"/>
      <c r="JQ28" s="105"/>
      <c r="JR28" s="105"/>
      <c r="JS28" s="105"/>
      <c r="JT28" s="105"/>
      <c r="JU28" s="105"/>
      <c r="JV28" s="105"/>
      <c r="JW28" s="105"/>
      <c r="JX28" s="105"/>
      <c r="JY28" s="105"/>
      <c r="JZ28" s="105"/>
      <c r="KA28" s="105"/>
      <c r="KB28" s="105"/>
      <c r="KC28" s="105"/>
      <c r="KD28" s="105"/>
      <c r="KE28" s="105"/>
      <c r="KF28" s="105"/>
      <c r="KG28" s="105"/>
      <c r="KH28" s="105"/>
      <c r="KI28" s="105"/>
      <c r="KJ28" s="105"/>
      <c r="KK28" s="105"/>
      <c r="KL28" s="105"/>
      <c r="KM28" s="105"/>
      <c r="KN28" s="105"/>
      <c r="KO28" s="105"/>
      <c r="KP28" s="105"/>
      <c r="KQ28" s="105"/>
      <c r="KR28" s="105"/>
      <c r="KS28" s="105"/>
      <c r="KT28" s="105"/>
      <c r="KU28" s="105"/>
      <c r="KV28" s="105"/>
      <c r="KW28" s="105"/>
      <c r="KX28" s="105"/>
      <c r="KY28" s="105"/>
      <c r="KZ28" s="105"/>
      <c r="LA28" s="105"/>
      <c r="LB28" s="105"/>
      <c r="LC28" s="105"/>
      <c r="LD28" s="105"/>
      <c r="LE28" s="105"/>
      <c r="LF28" s="105"/>
      <c r="LG28" s="105"/>
      <c r="LH28" s="105"/>
      <c r="LI28" s="105"/>
      <c r="LJ28" s="105"/>
      <c r="LK28" s="105"/>
      <c r="LL28" s="105"/>
      <c r="LM28" s="105"/>
      <c r="LN28" s="105"/>
      <c r="LO28" s="105"/>
      <c r="LP28" s="105"/>
      <c r="LQ28" s="105"/>
      <c r="LR28" s="105"/>
      <c r="LS28" s="105"/>
      <c r="LT28" s="105"/>
      <c r="LU28" s="105"/>
      <c r="LV28" s="105"/>
      <c r="LW28" s="105"/>
      <c r="LX28" s="105"/>
      <c r="LY28" s="105"/>
      <c r="LZ28" s="105"/>
      <c r="MA28" s="105"/>
      <c r="MB28" s="105"/>
      <c r="MC28" s="105"/>
      <c r="MD28" s="105"/>
      <c r="ME28" s="105"/>
      <c r="MF28" s="105"/>
      <c r="MG28" s="105"/>
      <c r="MH28" s="105"/>
      <c r="MI28" s="105"/>
      <c r="MJ28" s="105"/>
      <c r="MK28" s="105"/>
      <c r="ML28" s="105"/>
      <c r="MM28" s="105"/>
      <c r="MN28" s="105"/>
      <c r="MO28" s="105"/>
      <c r="MP28" s="105"/>
      <c r="MQ28" s="105"/>
      <c r="MR28" s="105"/>
      <c r="MS28" s="105"/>
      <c r="MT28" s="105"/>
      <c r="MU28" s="105"/>
      <c r="MV28" s="105"/>
      <c r="MW28" s="105"/>
      <c r="MX28" s="105"/>
      <c r="MY28" s="105"/>
      <c r="MZ28" s="105"/>
      <c r="NA28" s="105"/>
      <c r="NB28" s="105"/>
      <c r="NC28" s="105"/>
      <c r="ND28" s="105"/>
      <c r="NE28" s="105"/>
      <c r="NF28" s="105"/>
      <c r="NG28" s="105"/>
      <c r="NH28" s="105"/>
      <c r="NI28" s="105"/>
      <c r="NJ28" s="105"/>
      <c r="NK28" s="105"/>
      <c r="NL28" s="105"/>
      <c r="NM28" s="105"/>
      <c r="NN28" s="105"/>
      <c r="NO28" s="105"/>
      <c r="NP28" s="105"/>
      <c r="NQ28" s="105"/>
      <c r="NR28" s="105"/>
      <c r="NS28" s="105"/>
      <c r="NT28" s="105"/>
      <c r="NU28" s="105"/>
      <c r="NV28" s="105"/>
      <c r="NW28" s="105"/>
      <c r="NX28" s="105"/>
      <c r="NY28" s="105"/>
      <c r="NZ28" s="105"/>
      <c r="OA28" s="105"/>
      <c r="OB28" s="105"/>
      <c r="OC28" s="105"/>
      <c r="OD28" s="105"/>
      <c r="OE28" s="105"/>
      <c r="OF28" s="105"/>
      <c r="OG28" s="105"/>
      <c r="OH28" s="105"/>
      <c r="OI28" s="105"/>
      <c r="OJ28" s="105"/>
      <c r="OK28" s="105"/>
      <c r="OL28" s="105"/>
      <c r="OM28" s="105"/>
      <c r="ON28" s="105"/>
      <c r="OO28" s="105"/>
      <c r="OP28" s="105"/>
      <c r="OQ28" s="105"/>
      <c r="OR28" s="105"/>
      <c r="OS28" s="105"/>
      <c r="OT28" s="105"/>
      <c r="OU28" s="105"/>
      <c r="OV28" s="105"/>
      <c r="OW28" s="105"/>
      <c r="OX28" s="105"/>
      <c r="OY28" s="105"/>
      <c r="OZ28" s="105"/>
      <c r="PA28" s="105"/>
      <c r="PB28" s="105"/>
      <c r="PC28" s="105"/>
      <c r="PD28" s="105"/>
      <c r="PE28" s="105"/>
      <c r="PF28" s="105"/>
      <c r="PG28" s="105"/>
      <c r="PH28" s="105"/>
      <c r="PI28" s="105"/>
      <c r="PJ28" s="105"/>
      <c r="PK28" s="105"/>
      <c r="PL28" s="105"/>
      <c r="PM28" s="105"/>
      <c r="PN28" s="105"/>
      <c r="PO28" s="105"/>
      <c r="PP28" s="105"/>
      <c r="PQ28" s="105"/>
      <c r="PR28" s="105"/>
      <c r="PS28" s="105"/>
      <c r="PT28" s="105"/>
      <c r="PU28" s="105"/>
      <c r="PV28" s="105"/>
      <c r="PW28" s="105"/>
      <c r="PX28" s="105"/>
      <c r="PY28" s="105"/>
      <c r="PZ28" s="105"/>
      <c r="QA28" s="105"/>
      <c r="QB28" s="105"/>
      <c r="QC28" s="105"/>
      <c r="QD28" s="105"/>
      <c r="QE28" s="105"/>
      <c r="QF28" s="105"/>
      <c r="QG28" s="105"/>
      <c r="QH28" s="105"/>
      <c r="QI28" s="105"/>
      <c r="QJ28" s="105"/>
      <c r="QK28" s="105"/>
      <c r="QL28" s="105"/>
      <c r="QM28" s="105"/>
      <c r="QN28" s="105"/>
      <c r="QO28" s="105"/>
      <c r="QP28" s="105"/>
      <c r="QQ28" s="105"/>
      <c r="QR28" s="105"/>
      <c r="QS28" s="105"/>
      <c r="QT28" s="105"/>
      <c r="QU28" s="105"/>
      <c r="QV28" s="105"/>
      <c r="QW28" s="105"/>
      <c r="QX28" s="105"/>
      <c r="QY28" s="105"/>
      <c r="QZ28" s="105"/>
      <c r="RA28" s="105"/>
      <c r="RB28" s="105"/>
      <c r="RC28" s="105"/>
      <c r="RD28" s="105"/>
      <c r="RE28" s="105"/>
      <c r="RF28" s="105"/>
      <c r="RG28" s="105"/>
      <c r="RH28" s="105"/>
      <c r="RI28" s="105"/>
      <c r="RJ28" s="105"/>
      <c r="RK28" s="105"/>
      <c r="RL28" s="105"/>
      <c r="RM28" s="105"/>
      <c r="RN28" s="105"/>
      <c r="RO28" s="105"/>
      <c r="RP28" s="105"/>
      <c r="RQ28" s="105"/>
      <c r="RR28" s="105"/>
      <c r="RS28" s="105"/>
      <c r="RT28" s="105"/>
      <c r="RU28" s="105"/>
      <c r="RV28" s="105"/>
      <c r="RW28" s="105"/>
      <c r="RX28" s="105"/>
      <c r="RY28" s="105"/>
      <c r="RZ28" s="105"/>
      <c r="SA28" s="105"/>
      <c r="SB28" s="105"/>
      <c r="SC28" s="105"/>
      <c r="SD28" s="105"/>
      <c r="SE28" s="105"/>
      <c r="SF28" s="105"/>
      <c r="SG28" s="105"/>
      <c r="SH28" s="105"/>
      <c r="SI28" s="105"/>
      <c r="SJ28" s="105"/>
      <c r="SK28" s="105"/>
      <c r="SL28" s="105"/>
      <c r="SM28" s="105"/>
      <c r="SN28" s="105"/>
      <c r="SO28" s="105"/>
      <c r="SP28" s="105"/>
      <c r="SQ28" s="105"/>
      <c r="SR28" s="105"/>
      <c r="SS28" s="105"/>
      <c r="ST28" s="105"/>
      <c r="SU28" s="105"/>
      <c r="SV28" s="105"/>
      <c r="SW28" s="105"/>
      <c r="SX28" s="105"/>
      <c r="SY28" s="105"/>
      <c r="SZ28" s="105"/>
      <c r="TA28" s="105"/>
      <c r="TB28" s="105"/>
      <c r="TC28" s="105"/>
      <c r="TD28" s="105"/>
      <c r="TE28" s="105"/>
      <c r="TF28" s="105"/>
      <c r="TG28" s="105"/>
      <c r="TH28" s="105"/>
      <c r="TI28" s="105"/>
      <c r="TJ28" s="105"/>
      <c r="TK28" s="105"/>
      <c r="TL28" s="105"/>
      <c r="TM28" s="105"/>
      <c r="TN28" s="105"/>
      <c r="TO28" s="105"/>
      <c r="TP28" s="105"/>
      <c r="TQ28" s="105"/>
      <c r="TR28" s="105"/>
      <c r="TS28" s="105"/>
      <c r="TT28" s="105"/>
      <c r="TU28" s="105"/>
      <c r="TV28" s="105"/>
      <c r="TW28" s="105"/>
      <c r="TX28" s="105"/>
      <c r="TY28" s="105"/>
      <c r="TZ28" s="105"/>
      <c r="UA28" s="105"/>
      <c r="UB28" s="105"/>
      <c r="UC28" s="105"/>
      <c r="UD28" s="105"/>
      <c r="UE28" s="105"/>
      <c r="UF28" s="105"/>
      <c r="UG28" s="105"/>
      <c r="UH28" s="105"/>
      <c r="UI28" s="105"/>
      <c r="UJ28" s="105"/>
      <c r="UK28" s="105"/>
      <c r="UL28" s="105"/>
      <c r="UM28" s="105"/>
      <c r="UN28" s="105"/>
      <c r="UO28" s="105"/>
      <c r="UP28" s="105"/>
      <c r="UQ28" s="105"/>
      <c r="UR28" s="105"/>
      <c r="US28" s="105"/>
      <c r="UT28" s="105"/>
      <c r="UU28" s="105"/>
      <c r="UV28" s="105"/>
      <c r="UW28" s="105"/>
      <c r="UX28" s="105"/>
      <c r="UY28" s="105"/>
      <c r="UZ28" s="105"/>
      <c r="VA28" s="105"/>
      <c r="VB28" s="105"/>
      <c r="VC28" s="105"/>
      <c r="VD28" s="105"/>
      <c r="VE28" s="105"/>
      <c r="VF28" s="105"/>
      <c r="VG28" s="105"/>
      <c r="VH28" s="105"/>
      <c r="VI28" s="105"/>
      <c r="VJ28" s="105"/>
      <c r="VK28" s="105"/>
      <c r="VL28" s="105"/>
      <c r="VM28" s="105"/>
      <c r="VN28" s="105"/>
      <c r="VO28" s="105"/>
      <c r="VP28" s="105"/>
      <c r="VQ28" s="105"/>
      <c r="VR28" s="105"/>
      <c r="VS28" s="105"/>
      <c r="VT28" s="105"/>
      <c r="VU28" s="105"/>
      <c r="VV28" s="105"/>
      <c r="VW28" s="105"/>
      <c r="VX28" s="105"/>
      <c r="VY28" s="105"/>
      <c r="VZ28" s="105"/>
      <c r="WA28" s="105"/>
      <c r="WB28" s="105"/>
      <c r="WC28" s="105"/>
      <c r="WD28" s="105"/>
      <c r="WE28" s="105"/>
      <c r="WF28" s="105"/>
      <c r="WG28" s="105"/>
      <c r="WH28" s="105"/>
      <c r="WI28" s="105"/>
      <c r="WJ28" s="105"/>
      <c r="WK28" s="105"/>
      <c r="WL28" s="105"/>
      <c r="WM28" s="105"/>
      <c r="WN28" s="105"/>
      <c r="WO28" s="105"/>
      <c r="WP28" s="105"/>
      <c r="WQ28" s="105"/>
      <c r="WR28" s="105"/>
      <c r="WS28" s="105"/>
      <c r="WT28" s="105"/>
      <c r="WU28" s="105"/>
      <c r="WV28" s="105"/>
      <c r="WW28" s="105"/>
      <c r="WX28" s="105"/>
      <c r="WY28" s="105"/>
      <c r="WZ28" s="105"/>
      <c r="XA28" s="105"/>
      <c r="XB28" s="105"/>
      <c r="XC28" s="105"/>
      <c r="XD28" s="105"/>
      <c r="XE28" s="105"/>
      <c r="XF28" s="105"/>
      <c r="XG28" s="105"/>
      <c r="XH28" s="105"/>
      <c r="XI28" s="105"/>
      <c r="XJ28" s="105"/>
      <c r="XK28" s="105"/>
      <c r="XL28" s="105"/>
      <c r="XM28" s="105"/>
      <c r="XN28" s="105"/>
      <c r="XO28" s="105"/>
      <c r="XP28" s="105"/>
      <c r="XQ28" s="105"/>
      <c r="XR28" s="105"/>
      <c r="XS28" s="105"/>
      <c r="XT28" s="105"/>
      <c r="XU28" s="105"/>
      <c r="XV28" s="105"/>
      <c r="XW28" s="105"/>
      <c r="XX28" s="105"/>
      <c r="XY28" s="105"/>
      <c r="XZ28" s="105"/>
      <c r="YA28" s="105"/>
      <c r="YB28" s="105"/>
      <c r="YC28" s="105"/>
      <c r="YD28" s="105"/>
      <c r="YE28" s="105"/>
      <c r="YF28" s="105"/>
      <c r="YG28" s="105"/>
      <c r="YH28" s="105"/>
      <c r="YI28" s="105"/>
      <c r="YJ28" s="105"/>
      <c r="YK28" s="105"/>
      <c r="YL28" s="105"/>
      <c r="YM28" s="105"/>
      <c r="YN28" s="105"/>
      <c r="YO28" s="105"/>
      <c r="YP28" s="105"/>
      <c r="YQ28" s="105"/>
      <c r="YR28" s="105"/>
      <c r="YS28" s="105"/>
      <c r="YT28" s="105"/>
      <c r="YU28" s="105"/>
      <c r="YV28" s="105"/>
      <c r="YW28" s="105"/>
      <c r="YX28" s="105"/>
      <c r="YY28" s="105"/>
      <c r="YZ28" s="105"/>
      <c r="ZA28" s="105"/>
      <c r="ZB28" s="105"/>
      <c r="ZC28" s="105"/>
      <c r="ZD28" s="105"/>
      <c r="ZE28" s="105"/>
      <c r="ZF28" s="105"/>
      <c r="ZG28" s="105"/>
      <c r="ZH28" s="105"/>
      <c r="ZI28" s="105"/>
      <c r="ZJ28" s="105"/>
      <c r="ZK28" s="105"/>
      <c r="ZL28" s="105"/>
      <c r="ZM28" s="105"/>
      <c r="ZN28" s="105"/>
      <c r="ZO28" s="105"/>
      <c r="ZP28" s="105"/>
      <c r="ZQ28" s="105"/>
      <c r="ZR28" s="105"/>
      <c r="ZS28" s="105"/>
      <c r="ZT28" s="105"/>
      <c r="ZU28" s="105"/>
      <c r="ZV28" s="105"/>
      <c r="ZW28" s="105"/>
      <c r="ZX28" s="105"/>
      <c r="ZY28" s="105"/>
      <c r="ZZ28" s="105"/>
      <c r="AAA28" s="105"/>
      <c r="AAB28" s="105"/>
      <c r="AAC28" s="105"/>
      <c r="AAD28" s="105"/>
      <c r="AAE28" s="105"/>
      <c r="AAF28" s="105"/>
      <c r="AAG28" s="105"/>
      <c r="AAH28" s="105"/>
      <c r="AAI28" s="105"/>
      <c r="AAJ28" s="105"/>
      <c r="AAK28" s="105"/>
      <c r="AAL28" s="105"/>
      <c r="AAM28" s="105"/>
      <c r="AAN28" s="105"/>
      <c r="AAO28" s="105"/>
      <c r="AAP28" s="105"/>
      <c r="AAQ28" s="105"/>
      <c r="AAR28" s="105"/>
      <c r="AAS28" s="105"/>
      <c r="AAT28" s="105"/>
      <c r="AAU28" s="105"/>
      <c r="AAV28" s="105"/>
      <c r="AAW28" s="105"/>
      <c r="AAX28" s="105"/>
      <c r="AAY28" s="105"/>
      <c r="AAZ28" s="105"/>
      <c r="ABA28" s="105"/>
      <c r="ABB28" s="105"/>
      <c r="ABC28" s="105"/>
      <c r="ABD28" s="105"/>
      <c r="ABE28" s="105"/>
      <c r="ABF28" s="105"/>
      <c r="ABG28" s="105"/>
      <c r="ABH28" s="105"/>
      <c r="ABI28" s="105"/>
      <c r="ABJ28" s="105"/>
      <c r="ABK28" s="105"/>
      <c r="ABL28" s="105"/>
      <c r="ABM28" s="105"/>
      <c r="ABN28" s="105"/>
      <c r="ABO28" s="105"/>
      <c r="ABP28" s="105"/>
      <c r="ABQ28" s="105"/>
      <c r="ABR28" s="105"/>
      <c r="ABS28" s="105"/>
      <c r="ABT28" s="105"/>
      <c r="ABU28" s="105"/>
      <c r="ABV28" s="105"/>
      <c r="ABW28" s="105"/>
      <c r="ABX28" s="105"/>
      <c r="ABY28" s="105"/>
      <c r="ABZ28" s="105"/>
      <c r="ACA28" s="105"/>
      <c r="ACB28" s="105"/>
      <c r="ACC28" s="105"/>
      <c r="ACD28" s="105"/>
      <c r="ACE28" s="105"/>
      <c r="ACF28" s="105"/>
      <c r="ACG28" s="105"/>
      <c r="ACH28" s="105"/>
      <c r="ACI28" s="105"/>
      <c r="ACJ28" s="105"/>
      <c r="ACK28" s="105"/>
      <c r="ACL28" s="105"/>
      <c r="ACM28" s="105"/>
      <c r="ACN28" s="105"/>
      <c r="ACO28" s="105"/>
      <c r="ACP28" s="105"/>
      <c r="ACQ28" s="105"/>
      <c r="ACR28" s="105"/>
      <c r="ACS28" s="105"/>
      <c r="ACT28" s="105"/>
      <c r="ACU28" s="105"/>
      <c r="ACV28" s="105"/>
      <c r="ACW28" s="105"/>
      <c r="ACX28" s="105"/>
      <c r="ACY28" s="105"/>
      <c r="ACZ28" s="105"/>
      <c r="ADA28" s="105"/>
      <c r="ADB28" s="105"/>
      <c r="ADC28" s="105"/>
      <c r="ADD28" s="105"/>
      <c r="ADE28" s="105"/>
      <c r="ADF28" s="105"/>
      <c r="ADG28" s="105"/>
      <c r="ADH28" s="105"/>
      <c r="ADI28" s="105"/>
      <c r="ADJ28" s="105"/>
      <c r="ADK28" s="105"/>
      <c r="ADL28" s="105"/>
      <c r="ADM28" s="105"/>
      <c r="ADN28" s="105"/>
      <c r="ADO28" s="105"/>
      <c r="ADP28" s="105"/>
      <c r="ADQ28" s="105"/>
      <c r="ADR28" s="105"/>
      <c r="ADS28" s="105"/>
      <c r="ADT28" s="105"/>
      <c r="ADU28" s="105"/>
      <c r="ADV28" s="105"/>
      <c r="ADW28" s="105"/>
      <c r="ADX28" s="105"/>
      <c r="ADY28" s="105"/>
      <c r="ADZ28" s="105"/>
      <c r="AEA28" s="105"/>
      <c r="AEB28" s="105"/>
      <c r="AEC28" s="105"/>
      <c r="AED28" s="105"/>
      <c r="AEE28" s="105"/>
      <c r="AEF28" s="105"/>
      <c r="AEG28" s="105"/>
      <c r="AEH28" s="105"/>
      <c r="AEI28" s="105"/>
      <c r="AEJ28" s="105"/>
      <c r="AEK28" s="105"/>
      <c r="AEL28" s="105"/>
      <c r="AEM28" s="105"/>
      <c r="AEN28" s="105"/>
      <c r="AEO28" s="105"/>
      <c r="AEP28" s="105"/>
      <c r="AEQ28" s="105"/>
      <c r="AER28" s="105"/>
      <c r="AES28" s="105"/>
      <c r="AET28" s="105"/>
      <c r="AEU28" s="105"/>
      <c r="AEV28" s="105"/>
      <c r="AEW28" s="105"/>
      <c r="AEX28" s="105"/>
      <c r="AEY28" s="105"/>
      <c r="AEZ28" s="105"/>
      <c r="AFA28" s="105"/>
      <c r="AFB28" s="105"/>
      <c r="AFC28" s="105"/>
      <c r="AFD28" s="105"/>
      <c r="AFE28" s="105"/>
      <c r="AFF28" s="105"/>
      <c r="AFG28" s="105"/>
      <c r="AFH28" s="105"/>
      <c r="AFI28" s="105"/>
      <c r="AFJ28" s="105"/>
      <c r="AFK28" s="105"/>
      <c r="AFL28" s="105"/>
      <c r="AFM28" s="105"/>
      <c r="AFN28" s="105"/>
      <c r="AFO28" s="105"/>
      <c r="AFP28" s="105"/>
      <c r="AFQ28" s="105"/>
      <c r="AFR28" s="105"/>
      <c r="AFS28" s="105"/>
      <c r="AFT28" s="105"/>
      <c r="AFU28" s="105"/>
      <c r="AFV28" s="105"/>
      <c r="AFW28" s="105"/>
      <c r="AFX28" s="105"/>
      <c r="AFY28" s="105"/>
      <c r="AFZ28" s="105"/>
      <c r="AGA28" s="105"/>
      <c r="AGB28" s="105"/>
      <c r="AGC28" s="105"/>
      <c r="AGD28" s="105"/>
      <c r="AGE28" s="105"/>
      <c r="AGF28" s="105"/>
      <c r="AGG28" s="105"/>
      <c r="AGH28" s="105"/>
      <c r="AGI28" s="105"/>
      <c r="AGJ28" s="105"/>
      <c r="AGK28" s="105"/>
      <c r="AGL28" s="105"/>
      <c r="AGM28" s="105"/>
      <c r="AGN28" s="105"/>
      <c r="AGO28" s="105"/>
      <c r="AGP28" s="105"/>
      <c r="AGQ28" s="105"/>
      <c r="AGR28" s="105"/>
      <c r="AGS28" s="105"/>
      <c r="AGT28" s="105"/>
      <c r="AGU28" s="105"/>
      <c r="AGV28" s="105"/>
      <c r="AGW28" s="105"/>
      <c r="AGX28" s="105"/>
      <c r="AGY28" s="105"/>
      <c r="AGZ28" s="105"/>
      <c r="AHA28" s="105"/>
      <c r="AHB28" s="105"/>
      <c r="AHC28" s="105"/>
      <c r="AHD28" s="105"/>
      <c r="AHE28" s="105"/>
      <c r="AHF28" s="105"/>
      <c r="AHG28" s="105"/>
      <c r="AHH28" s="105"/>
      <c r="AHI28" s="105"/>
      <c r="AHJ28" s="105"/>
      <c r="AHK28" s="105"/>
      <c r="AHL28" s="105"/>
      <c r="AHM28" s="105"/>
      <c r="AHN28" s="105"/>
      <c r="AHO28" s="105"/>
      <c r="AHP28" s="105"/>
      <c r="AHQ28" s="105"/>
      <c r="AHR28" s="105"/>
      <c r="AHS28" s="105"/>
      <c r="AHT28" s="105"/>
      <c r="AHU28" s="105"/>
      <c r="AHV28" s="105"/>
      <c r="AHW28" s="105"/>
      <c r="AHX28" s="105"/>
      <c r="AHY28" s="105"/>
      <c r="AHZ28" s="105"/>
      <c r="AIA28" s="105"/>
      <c r="AIB28" s="105"/>
      <c r="AIC28" s="105"/>
      <c r="AID28" s="105"/>
      <c r="AIE28" s="105"/>
      <c r="AIF28" s="105"/>
      <c r="AIG28" s="105"/>
      <c r="AIH28" s="105"/>
      <c r="AII28" s="105"/>
      <c r="AIJ28" s="105"/>
      <c r="AIK28" s="105"/>
      <c r="AIL28" s="105"/>
      <c r="AIM28" s="105"/>
      <c r="AIN28" s="105"/>
      <c r="AIO28" s="105"/>
      <c r="AIP28" s="105"/>
      <c r="AIQ28" s="105"/>
      <c r="AIR28" s="105"/>
      <c r="AIS28" s="105"/>
      <c r="AIT28" s="105"/>
      <c r="AIU28" s="105"/>
      <c r="AIV28" s="105"/>
      <c r="AIW28" s="105"/>
      <c r="AIX28" s="105"/>
      <c r="AIY28" s="105"/>
      <c r="AIZ28" s="105"/>
      <c r="AJA28" s="105"/>
      <c r="AJB28" s="105"/>
      <c r="AJC28" s="105"/>
      <c r="AJD28" s="105"/>
      <c r="AJE28" s="105"/>
      <c r="AJF28" s="105"/>
      <c r="AJG28" s="105"/>
      <c r="AJH28" s="105"/>
      <c r="AJI28" s="105"/>
      <c r="AJJ28" s="105"/>
      <c r="AJK28" s="105"/>
      <c r="AJL28" s="105"/>
      <c r="AJM28" s="105"/>
      <c r="AJN28" s="105"/>
      <c r="AJO28" s="105"/>
      <c r="AJP28" s="105"/>
      <c r="AJQ28" s="105"/>
      <c r="AJR28" s="105"/>
      <c r="AJS28" s="105"/>
      <c r="AJT28" s="105"/>
      <c r="AJU28" s="105"/>
      <c r="AJV28" s="105"/>
      <c r="AJW28" s="105"/>
      <c r="AJX28" s="105"/>
      <c r="AJY28" s="105"/>
      <c r="AJZ28" s="105"/>
      <c r="AKA28" s="105"/>
      <c r="AKB28" s="105"/>
      <c r="AKC28" s="105"/>
      <c r="AKD28" s="105"/>
      <c r="AKE28" s="105"/>
      <c r="AKF28" s="105"/>
      <c r="AKG28" s="105"/>
      <c r="AKH28" s="105"/>
      <c r="AKI28" s="105"/>
      <c r="AKJ28" s="105"/>
      <c r="AKK28" s="105"/>
      <c r="AKL28" s="105"/>
      <c r="AKM28" s="105"/>
      <c r="AKN28" s="105"/>
      <c r="AKO28" s="105"/>
      <c r="AKP28" s="105"/>
      <c r="AKQ28" s="105"/>
      <c r="AKR28" s="105"/>
      <c r="AKS28" s="105"/>
      <c r="AKT28" s="105"/>
      <c r="AKU28" s="105"/>
      <c r="AKV28" s="105"/>
      <c r="AKW28" s="105"/>
      <c r="AKX28" s="105"/>
      <c r="AKY28" s="105"/>
      <c r="AKZ28" s="105"/>
      <c r="ALA28" s="105"/>
      <c r="ALB28" s="105"/>
      <c r="ALC28" s="105"/>
      <c r="ALD28" s="105"/>
      <c r="ALE28" s="105"/>
      <c r="ALF28" s="105"/>
      <c r="ALG28" s="105"/>
      <c r="ALH28" s="105"/>
      <c r="ALI28" s="105"/>
      <c r="ALJ28" s="105"/>
      <c r="ALK28" s="105"/>
      <c r="ALL28" s="105"/>
      <c r="ALM28" s="105"/>
      <c r="ALN28" s="105"/>
      <c r="ALO28" s="105"/>
      <c r="ALP28" s="105"/>
      <c r="ALQ28" s="105"/>
      <c r="ALR28" s="105"/>
      <c r="ALS28" s="105"/>
      <c r="ALT28" s="105"/>
      <c r="ALU28" s="105"/>
      <c r="ALV28" s="105"/>
      <c r="ALW28" s="105"/>
      <c r="ALX28" s="105"/>
      <c r="ALY28" s="105"/>
      <c r="ALZ28" s="105"/>
      <c r="AMA28" s="105"/>
      <c r="AMB28" s="105"/>
      <c r="AMC28" s="105"/>
      <c r="AMD28" s="105"/>
      <c r="AME28" s="105"/>
      <c r="AMF28" s="105"/>
      <c r="AMG28" s="105"/>
      <c r="AMH28" s="105"/>
      <c r="AMI28" s="105"/>
      <c r="AMJ28" s="105"/>
      <c r="AMK28" s="105"/>
      <c r="AML28" s="105"/>
      <c r="AMM28" s="105"/>
      <c r="AMN28" s="105"/>
      <c r="AMO28" s="105"/>
      <c r="AMP28" s="105"/>
      <c r="AMQ28" s="105"/>
      <c r="AMR28" s="105"/>
      <c r="AMS28" s="105"/>
      <c r="AMT28" s="105"/>
      <c r="AMU28" s="105"/>
      <c r="AMV28" s="105"/>
      <c r="AMW28" s="105"/>
      <c r="AMX28" s="105"/>
      <c r="AMY28" s="105"/>
      <c r="AMZ28" s="105"/>
      <c r="ANA28" s="105"/>
      <c r="ANB28" s="105"/>
      <c r="ANC28" s="105"/>
      <c r="AND28" s="105"/>
      <c r="ANE28" s="105"/>
      <c r="ANF28" s="105"/>
      <c r="ANG28" s="105"/>
      <c r="ANH28" s="105"/>
      <c r="ANI28" s="105"/>
      <c r="ANJ28" s="105"/>
      <c r="ANK28" s="105"/>
      <c r="ANL28" s="105"/>
      <c r="ANM28" s="105"/>
      <c r="ANN28" s="105"/>
      <c r="ANO28" s="105"/>
      <c r="ANP28" s="105"/>
      <c r="ANQ28" s="105"/>
      <c r="ANR28" s="105"/>
      <c r="ANS28" s="105"/>
      <c r="ANT28" s="105"/>
      <c r="ANU28" s="105"/>
      <c r="ANV28" s="105"/>
      <c r="ANW28" s="105"/>
      <c r="ANX28" s="105"/>
      <c r="ANY28" s="105"/>
      <c r="ANZ28" s="105"/>
      <c r="AOA28" s="105"/>
      <c r="AOB28" s="105"/>
      <c r="AOC28" s="105"/>
      <c r="AOD28" s="105"/>
      <c r="AOE28" s="105"/>
      <c r="AOF28" s="105"/>
      <c r="AOG28" s="105"/>
      <c r="AOH28" s="105"/>
      <c r="AOI28" s="105"/>
      <c r="AOJ28" s="105"/>
      <c r="AOK28" s="105"/>
      <c r="AOL28" s="105"/>
      <c r="AOM28" s="105"/>
      <c r="AON28" s="105"/>
      <c r="AOO28" s="105"/>
      <c r="AOP28" s="105"/>
      <c r="AOQ28" s="105"/>
      <c r="AOR28" s="105"/>
      <c r="AOS28" s="105"/>
      <c r="AOT28" s="105"/>
      <c r="AOU28" s="105"/>
      <c r="AOV28" s="105"/>
      <c r="AOW28" s="105"/>
      <c r="AOX28" s="105"/>
      <c r="AOY28" s="105"/>
      <c r="AOZ28" s="105"/>
      <c r="APA28" s="105"/>
      <c r="APB28" s="105"/>
      <c r="APC28" s="105"/>
      <c r="APD28" s="105"/>
      <c r="APE28" s="105"/>
      <c r="APF28" s="105"/>
      <c r="APG28" s="105"/>
      <c r="APH28" s="105"/>
      <c r="API28" s="105"/>
      <c r="APJ28" s="105"/>
      <c r="APK28" s="105"/>
      <c r="APL28" s="105"/>
      <c r="APM28" s="105"/>
      <c r="APN28" s="105"/>
      <c r="APO28" s="105"/>
      <c r="APP28" s="105"/>
      <c r="APQ28" s="105"/>
      <c r="APR28" s="105"/>
      <c r="APS28" s="105"/>
      <c r="APT28" s="105"/>
      <c r="APU28" s="105"/>
      <c r="APV28" s="105"/>
      <c r="APW28" s="105"/>
      <c r="APX28" s="105"/>
      <c r="APY28" s="105"/>
      <c r="APZ28" s="105"/>
      <c r="AQA28" s="105"/>
      <c r="AQB28" s="105"/>
      <c r="AQC28" s="105"/>
      <c r="AQD28" s="105"/>
      <c r="AQE28" s="105"/>
      <c r="AQF28" s="105"/>
      <c r="AQG28" s="105"/>
      <c r="AQH28" s="105"/>
      <c r="AQI28" s="105"/>
      <c r="AQJ28" s="105"/>
      <c r="AQK28" s="105"/>
      <c r="AQL28" s="105"/>
      <c r="AQM28" s="105"/>
      <c r="AQN28" s="105"/>
      <c r="AQO28" s="105"/>
      <c r="AQP28" s="105"/>
      <c r="AQQ28" s="105"/>
      <c r="AQR28" s="105"/>
      <c r="AQS28" s="105"/>
      <c r="AQT28" s="105"/>
      <c r="AQU28" s="105"/>
      <c r="AQV28" s="105"/>
      <c r="AQW28" s="105"/>
      <c r="AQX28" s="105"/>
      <c r="AQY28" s="105"/>
      <c r="AQZ28" s="105"/>
      <c r="ARA28" s="105"/>
      <c r="ARB28" s="105"/>
      <c r="ARC28" s="105"/>
      <c r="ARD28" s="105"/>
      <c r="ARE28" s="105"/>
      <c r="ARF28" s="105"/>
      <c r="ARG28" s="105"/>
      <c r="ARH28" s="105"/>
      <c r="ARI28" s="105"/>
      <c r="ARJ28" s="105"/>
      <c r="ARK28" s="105"/>
      <c r="ARL28" s="105"/>
      <c r="ARM28" s="105"/>
      <c r="ARN28" s="105"/>
      <c r="ARO28" s="105"/>
      <c r="ARP28" s="105"/>
      <c r="ARQ28" s="105"/>
      <c r="ARR28" s="105"/>
      <c r="ARS28" s="105"/>
      <c r="ART28" s="105"/>
      <c r="ARU28" s="105"/>
      <c r="ARV28" s="105"/>
      <c r="ARW28" s="105"/>
      <c r="ARX28" s="105"/>
      <c r="ARY28" s="105"/>
      <c r="ARZ28" s="105"/>
      <c r="ASA28" s="105"/>
      <c r="ASB28" s="105"/>
      <c r="ASC28" s="105"/>
      <c r="ASD28" s="105"/>
      <c r="ASE28" s="105"/>
      <c r="ASF28" s="105"/>
      <c r="ASG28" s="105"/>
      <c r="ASH28" s="105"/>
      <c r="ASI28" s="105"/>
      <c r="ASJ28" s="105"/>
      <c r="ASK28" s="105"/>
      <c r="ASL28" s="105"/>
      <c r="ASM28" s="105"/>
      <c r="ASN28" s="105"/>
      <c r="ASO28" s="105"/>
      <c r="ASP28" s="105"/>
      <c r="ASQ28" s="105"/>
      <c r="ASR28" s="105"/>
      <c r="ASS28" s="105"/>
      <c r="AST28" s="105"/>
      <c r="ASU28" s="105"/>
      <c r="ASV28" s="105"/>
      <c r="ASW28" s="105"/>
      <c r="ASX28" s="105"/>
      <c r="ASY28" s="105"/>
      <c r="ASZ28" s="105"/>
      <c r="ATA28" s="105"/>
      <c r="ATB28" s="105"/>
      <c r="ATC28" s="105"/>
      <c r="ATD28" s="105"/>
      <c r="ATE28" s="105"/>
      <c r="ATF28" s="105"/>
      <c r="ATG28" s="105"/>
      <c r="ATH28" s="105"/>
      <c r="ATI28" s="105"/>
      <c r="ATJ28" s="105"/>
      <c r="ATK28" s="105"/>
      <c r="ATL28" s="105"/>
      <c r="ATM28" s="105"/>
      <c r="ATN28" s="105"/>
      <c r="ATO28" s="105"/>
      <c r="ATP28" s="105"/>
      <c r="ATQ28" s="105"/>
      <c r="ATR28" s="105"/>
      <c r="ATS28" s="105"/>
      <c r="ATT28" s="105"/>
      <c r="ATU28" s="105"/>
      <c r="ATV28" s="105"/>
      <c r="ATW28" s="105"/>
      <c r="ATX28" s="105"/>
      <c r="ATY28" s="105"/>
      <c r="ATZ28" s="105"/>
      <c r="AUA28" s="105"/>
      <c r="AUB28" s="105"/>
      <c r="AUC28" s="105"/>
      <c r="AUD28" s="105"/>
      <c r="AUE28" s="105"/>
      <c r="AUF28" s="105"/>
      <c r="AUG28" s="105"/>
      <c r="AUH28" s="105"/>
      <c r="AUI28" s="105"/>
      <c r="AUJ28" s="105"/>
      <c r="AUK28" s="105"/>
      <c r="AUL28" s="105"/>
      <c r="AUM28" s="105"/>
      <c r="AUN28" s="105"/>
      <c r="AUO28" s="105"/>
      <c r="AUP28" s="105"/>
      <c r="AUQ28" s="105"/>
      <c r="AUR28" s="105"/>
      <c r="AUS28" s="105"/>
      <c r="AUT28" s="105"/>
      <c r="AUU28" s="105"/>
      <c r="AUV28" s="105"/>
      <c r="AUW28" s="105"/>
      <c r="AUX28" s="105"/>
      <c r="AUY28" s="105"/>
      <c r="AUZ28" s="105"/>
      <c r="AVA28" s="105"/>
      <c r="AVB28" s="105"/>
      <c r="AVC28" s="105"/>
      <c r="AVD28" s="105"/>
      <c r="AVE28" s="105"/>
      <c r="AVF28" s="105"/>
      <c r="AVG28" s="105"/>
      <c r="AVH28" s="105"/>
      <c r="AVI28" s="105"/>
      <c r="AVJ28" s="105"/>
      <c r="AVK28" s="105"/>
      <c r="AVL28" s="105"/>
      <c r="AVM28" s="105"/>
      <c r="AVN28" s="105"/>
      <c r="AVO28" s="105"/>
      <c r="AVP28" s="105"/>
      <c r="AVQ28" s="105"/>
      <c r="AVR28" s="105"/>
      <c r="AVS28" s="105"/>
      <c r="AVT28" s="105"/>
      <c r="AVU28" s="105"/>
      <c r="AVV28" s="105"/>
      <c r="AVW28" s="105"/>
      <c r="AVX28" s="105"/>
      <c r="AVY28" s="105"/>
      <c r="AVZ28" s="105"/>
      <c r="AWA28" s="105"/>
      <c r="AWB28" s="105"/>
      <c r="AWC28" s="105"/>
      <c r="AWD28" s="105"/>
      <c r="AWE28" s="105"/>
      <c r="AWF28" s="105"/>
      <c r="AWG28" s="105"/>
      <c r="AWH28" s="105"/>
      <c r="AWI28" s="105"/>
      <c r="AWJ28" s="105"/>
      <c r="AWK28" s="105"/>
      <c r="AWL28" s="105"/>
      <c r="AWM28" s="105"/>
      <c r="AWN28" s="105"/>
      <c r="AWO28" s="105"/>
      <c r="AWP28" s="105"/>
      <c r="AWQ28" s="105"/>
      <c r="AWR28" s="105"/>
      <c r="AWS28" s="105"/>
      <c r="AWT28" s="105"/>
      <c r="AWU28" s="105"/>
      <c r="AWV28" s="105"/>
      <c r="AWW28" s="105"/>
      <c r="AWX28" s="105"/>
      <c r="AWY28" s="105"/>
      <c r="AWZ28" s="105"/>
      <c r="AXA28" s="105"/>
      <c r="AXB28" s="105"/>
      <c r="AXC28" s="105"/>
      <c r="AXD28" s="105"/>
      <c r="AXE28" s="105"/>
      <c r="AXF28" s="105"/>
      <c r="AXG28" s="105"/>
      <c r="AXH28" s="105"/>
      <c r="AXI28" s="105"/>
      <c r="AXJ28" s="105"/>
      <c r="AXK28" s="105"/>
      <c r="AXL28" s="105"/>
      <c r="AXM28" s="105"/>
      <c r="AXN28" s="105"/>
      <c r="AXO28" s="105"/>
      <c r="AXP28" s="105"/>
      <c r="AXQ28" s="105"/>
      <c r="AXR28" s="105"/>
      <c r="AXS28" s="105"/>
      <c r="AXT28" s="105"/>
      <c r="AXU28" s="105"/>
      <c r="AXV28" s="105"/>
      <c r="AXW28" s="105"/>
      <c r="AXX28" s="105"/>
      <c r="AXY28" s="105"/>
      <c r="AXZ28" s="105"/>
      <c r="AYA28" s="105"/>
      <c r="AYB28" s="105"/>
      <c r="AYC28" s="105"/>
      <c r="AYD28" s="105"/>
      <c r="AYE28" s="105"/>
      <c r="AYF28" s="105"/>
      <c r="AYG28" s="105"/>
      <c r="AYH28" s="105"/>
      <c r="AYI28" s="105"/>
      <c r="AYJ28" s="105"/>
      <c r="AYK28" s="105"/>
      <c r="AYL28" s="105"/>
      <c r="AYM28" s="105"/>
      <c r="AYN28" s="105"/>
      <c r="AYO28" s="105"/>
      <c r="AYP28" s="105"/>
      <c r="AYQ28" s="105"/>
      <c r="AYR28" s="105"/>
      <c r="AYS28" s="105"/>
      <c r="AYT28" s="105"/>
      <c r="AYU28" s="105"/>
      <c r="AYV28" s="105"/>
      <c r="AYW28" s="105"/>
      <c r="AYX28" s="105"/>
      <c r="AYY28" s="105"/>
      <c r="AYZ28" s="105"/>
      <c r="AZA28" s="105"/>
      <c r="AZB28" s="105"/>
      <c r="AZC28" s="105"/>
      <c r="AZD28" s="105"/>
      <c r="AZE28" s="105"/>
      <c r="AZF28" s="105"/>
      <c r="AZG28" s="105"/>
      <c r="AZH28" s="105"/>
      <c r="AZI28" s="105"/>
      <c r="AZJ28" s="105"/>
      <c r="AZK28" s="105"/>
      <c r="AZL28" s="105"/>
      <c r="AZM28" s="105"/>
      <c r="AZN28" s="105"/>
      <c r="AZO28" s="105"/>
      <c r="AZP28" s="105"/>
      <c r="AZQ28" s="105"/>
      <c r="AZR28" s="105"/>
      <c r="AZS28" s="105"/>
      <c r="AZT28" s="105"/>
      <c r="AZU28" s="105"/>
      <c r="AZV28" s="105"/>
      <c r="AZW28" s="105"/>
      <c r="AZX28" s="105"/>
      <c r="AZY28" s="105"/>
      <c r="AZZ28" s="105"/>
      <c r="BAA28" s="105"/>
      <c r="BAB28" s="105"/>
      <c r="BAC28" s="105"/>
      <c r="BAD28" s="105"/>
      <c r="BAE28" s="105"/>
      <c r="BAF28" s="105"/>
      <c r="BAG28" s="105"/>
      <c r="BAH28" s="105"/>
      <c r="BAI28" s="105"/>
      <c r="BAJ28" s="105"/>
      <c r="BAK28" s="105"/>
      <c r="BAL28" s="105"/>
      <c r="BAM28" s="105"/>
      <c r="BAN28" s="105"/>
      <c r="BAO28" s="105"/>
      <c r="BAP28" s="105"/>
      <c r="BAQ28" s="105"/>
      <c r="BAR28" s="105"/>
      <c r="BAS28" s="105"/>
      <c r="BAT28" s="105"/>
      <c r="BAU28" s="105"/>
      <c r="BAV28" s="105"/>
      <c r="BAW28" s="105"/>
      <c r="BAX28" s="105"/>
      <c r="BAY28" s="105"/>
      <c r="BAZ28" s="105"/>
      <c r="BBA28" s="105"/>
      <c r="BBB28" s="105"/>
      <c r="BBC28" s="105"/>
      <c r="BBD28" s="105"/>
      <c r="BBE28" s="105"/>
      <c r="BBF28" s="105"/>
      <c r="BBG28" s="105"/>
      <c r="BBH28" s="105"/>
      <c r="BBI28" s="105"/>
      <c r="BBJ28" s="105"/>
      <c r="BBK28" s="105"/>
      <c r="BBL28" s="105"/>
      <c r="BBM28" s="105"/>
      <c r="BBN28" s="105"/>
      <c r="BBO28" s="105"/>
      <c r="BBP28" s="105"/>
      <c r="BBQ28" s="105"/>
      <c r="BBR28" s="105"/>
      <c r="BBS28" s="105"/>
      <c r="BBT28" s="105"/>
      <c r="BBU28" s="105"/>
      <c r="BBV28" s="105"/>
      <c r="BBW28" s="105"/>
      <c r="BBX28" s="105"/>
      <c r="BBY28" s="105"/>
      <c r="BBZ28" s="105"/>
      <c r="BCA28" s="105"/>
      <c r="BCB28" s="105"/>
      <c r="BCC28" s="105"/>
      <c r="BCD28" s="105"/>
      <c r="BCE28" s="105"/>
      <c r="BCF28" s="105"/>
      <c r="BCG28" s="105"/>
      <c r="BCH28" s="105"/>
      <c r="BCI28" s="105"/>
      <c r="BCJ28" s="105"/>
      <c r="BCK28" s="105"/>
      <c r="BCL28" s="105"/>
      <c r="BCM28" s="105"/>
      <c r="BCN28" s="105"/>
      <c r="BCO28" s="105"/>
      <c r="BCP28" s="105"/>
      <c r="BCQ28" s="105"/>
      <c r="BCR28" s="105"/>
      <c r="BCS28" s="105"/>
      <c r="BCT28" s="105"/>
      <c r="BCU28" s="105"/>
      <c r="BCV28" s="105"/>
      <c r="BCW28" s="105"/>
      <c r="BCX28" s="105"/>
      <c r="BCY28" s="105"/>
      <c r="BCZ28" s="105"/>
      <c r="BDA28" s="105"/>
      <c r="BDB28" s="105"/>
      <c r="BDC28" s="105"/>
      <c r="BDD28" s="105"/>
      <c r="BDE28" s="105"/>
      <c r="BDF28" s="105"/>
      <c r="BDG28" s="105"/>
      <c r="BDH28" s="105"/>
      <c r="BDI28" s="105"/>
      <c r="BDJ28" s="105"/>
      <c r="BDK28" s="105"/>
      <c r="BDL28" s="105"/>
      <c r="BDM28" s="105"/>
      <c r="BDN28" s="105"/>
      <c r="BDO28" s="105"/>
      <c r="BDP28" s="105"/>
      <c r="BDQ28" s="105"/>
      <c r="BDR28" s="105"/>
      <c r="BDS28" s="105"/>
      <c r="BDT28" s="105"/>
      <c r="BDU28" s="105"/>
      <c r="BDV28" s="105"/>
      <c r="BDW28" s="105"/>
      <c r="BDX28" s="105"/>
      <c r="BDY28" s="105"/>
      <c r="BDZ28" s="105"/>
      <c r="BEA28" s="105"/>
      <c r="BEB28" s="105"/>
      <c r="BEC28" s="105"/>
      <c r="BED28" s="105"/>
      <c r="BEE28" s="105"/>
      <c r="BEF28" s="105"/>
      <c r="BEG28" s="105"/>
      <c r="BEH28" s="105"/>
      <c r="BEI28" s="105"/>
      <c r="BEJ28" s="105"/>
      <c r="BEK28" s="105"/>
      <c r="BEL28" s="105"/>
      <c r="BEM28" s="105"/>
      <c r="BEN28" s="105"/>
      <c r="BEO28" s="105"/>
      <c r="BEP28" s="105"/>
      <c r="BEQ28" s="105"/>
      <c r="BER28" s="105"/>
      <c r="BES28" s="105"/>
      <c r="BET28" s="105"/>
      <c r="BEU28" s="105"/>
      <c r="BEV28" s="105"/>
      <c r="BEW28" s="105"/>
      <c r="BEX28" s="105"/>
      <c r="BEY28" s="105"/>
      <c r="BEZ28" s="105"/>
      <c r="BFA28" s="105"/>
      <c r="BFB28" s="105"/>
      <c r="BFC28" s="105"/>
      <c r="BFD28" s="105"/>
      <c r="BFE28" s="105"/>
      <c r="BFF28" s="105"/>
      <c r="BFG28" s="105"/>
      <c r="BFH28" s="105"/>
      <c r="BFI28" s="105"/>
      <c r="BFJ28" s="105"/>
      <c r="BFK28" s="105"/>
      <c r="BFL28" s="105"/>
      <c r="BFM28" s="105"/>
      <c r="BFN28" s="105"/>
      <c r="BFO28" s="105"/>
      <c r="BFP28" s="105"/>
      <c r="BFQ28" s="105"/>
      <c r="BFR28" s="105"/>
      <c r="BFS28" s="105"/>
      <c r="BFT28" s="105"/>
      <c r="BFU28" s="105"/>
      <c r="BFV28" s="105"/>
      <c r="BFW28" s="105"/>
      <c r="BFX28" s="105"/>
      <c r="BFY28" s="105"/>
      <c r="BFZ28" s="105"/>
      <c r="BGA28" s="105"/>
      <c r="BGB28" s="105"/>
      <c r="BGC28" s="105"/>
      <c r="BGD28" s="105"/>
      <c r="BGE28" s="105"/>
      <c r="BGF28" s="105"/>
      <c r="BGG28" s="105"/>
      <c r="BGH28" s="105"/>
      <c r="BGI28" s="105"/>
      <c r="BGJ28" s="105"/>
      <c r="BGK28" s="105"/>
      <c r="BGL28" s="105"/>
      <c r="BGM28" s="105"/>
      <c r="BGN28" s="105"/>
      <c r="BGO28" s="105"/>
      <c r="BGP28" s="105"/>
      <c r="BGQ28" s="105"/>
      <c r="BGR28" s="105"/>
      <c r="BGS28" s="105"/>
      <c r="BGT28" s="105"/>
      <c r="BGU28" s="105"/>
      <c r="BGV28" s="105"/>
      <c r="BGW28" s="105"/>
      <c r="BGX28" s="105"/>
      <c r="BGY28" s="105"/>
      <c r="BGZ28" s="105"/>
      <c r="BHA28" s="105"/>
      <c r="BHB28" s="105"/>
      <c r="BHC28" s="105"/>
      <c r="BHD28" s="105"/>
      <c r="BHE28" s="105"/>
      <c r="BHF28" s="105"/>
      <c r="BHG28" s="105"/>
      <c r="BHH28" s="105"/>
      <c r="BHI28" s="105"/>
      <c r="BHJ28" s="105"/>
      <c r="BHK28" s="105"/>
      <c r="BHL28" s="105"/>
      <c r="BHM28" s="105"/>
      <c r="BHN28" s="105"/>
      <c r="BHO28" s="105"/>
      <c r="BHP28" s="105"/>
      <c r="BHQ28" s="105"/>
      <c r="BHR28" s="105"/>
      <c r="BHS28" s="105"/>
      <c r="BHT28" s="105"/>
      <c r="BHU28" s="105"/>
      <c r="BHV28" s="105"/>
      <c r="BHW28" s="105"/>
      <c r="BHX28" s="105"/>
      <c r="BHY28" s="105"/>
      <c r="BHZ28" s="105"/>
      <c r="BIA28" s="105"/>
      <c r="BIB28" s="105"/>
      <c r="BIC28" s="105"/>
      <c r="BID28" s="105"/>
      <c r="BIE28" s="105"/>
      <c r="BIF28" s="105"/>
      <c r="BIG28" s="105"/>
      <c r="BIH28" s="105"/>
      <c r="BII28" s="105"/>
      <c r="BIJ28" s="105"/>
      <c r="BIK28" s="105"/>
      <c r="BIL28" s="105"/>
      <c r="BIM28" s="105"/>
      <c r="BIN28" s="105"/>
      <c r="BIO28" s="105"/>
      <c r="BIP28" s="105"/>
      <c r="BIQ28" s="105"/>
      <c r="BIR28" s="105"/>
      <c r="BIS28" s="105"/>
      <c r="BIT28" s="105"/>
      <c r="BIU28" s="105"/>
      <c r="BIV28" s="105"/>
      <c r="BIW28" s="105"/>
      <c r="BIX28" s="105"/>
      <c r="BIY28" s="105"/>
      <c r="BIZ28" s="105"/>
      <c r="BJA28" s="105"/>
      <c r="BJB28" s="105"/>
      <c r="BJC28" s="105"/>
      <c r="BJD28" s="105"/>
      <c r="BJE28" s="105"/>
      <c r="BJF28" s="105"/>
      <c r="BJG28" s="105"/>
      <c r="BJH28" s="105"/>
      <c r="BJI28" s="105"/>
      <c r="BJJ28" s="105"/>
      <c r="BJK28" s="105"/>
      <c r="BJL28" s="105"/>
      <c r="BJM28" s="105"/>
      <c r="BJN28" s="105"/>
      <c r="BJO28" s="105"/>
      <c r="BJP28" s="105"/>
      <c r="BJQ28" s="105"/>
      <c r="BJR28" s="105"/>
      <c r="BJS28" s="105"/>
      <c r="BJT28" s="105"/>
      <c r="BJU28" s="105"/>
      <c r="BJV28" s="105"/>
      <c r="BJW28" s="105"/>
      <c r="BJX28" s="105"/>
      <c r="BJY28" s="105"/>
      <c r="BJZ28" s="105"/>
      <c r="BKA28" s="105"/>
      <c r="BKB28" s="105"/>
      <c r="BKC28" s="105"/>
      <c r="BKD28" s="105"/>
      <c r="BKE28" s="105"/>
      <c r="BKF28" s="105"/>
      <c r="BKG28" s="105"/>
      <c r="BKH28" s="105"/>
      <c r="BKI28" s="105"/>
      <c r="BKJ28" s="105"/>
      <c r="BKK28" s="105"/>
      <c r="BKL28" s="105"/>
      <c r="BKM28" s="105"/>
      <c r="BKN28" s="105"/>
      <c r="BKO28" s="105"/>
      <c r="BKP28" s="105"/>
      <c r="BKQ28" s="105"/>
      <c r="BKR28" s="105"/>
      <c r="BKS28" s="105"/>
      <c r="BKT28" s="105"/>
      <c r="BKU28" s="105"/>
      <c r="BKV28" s="105"/>
      <c r="BKW28" s="105"/>
      <c r="BKX28" s="105"/>
      <c r="BKY28" s="105"/>
      <c r="BKZ28" s="105"/>
      <c r="BLA28" s="105"/>
      <c r="BLB28" s="105"/>
      <c r="BLC28" s="105"/>
      <c r="BLD28" s="105"/>
      <c r="BLE28" s="105"/>
      <c r="BLF28" s="105"/>
      <c r="BLG28" s="105"/>
      <c r="BLH28" s="105"/>
      <c r="BLI28" s="105"/>
      <c r="BLJ28" s="105"/>
      <c r="BLK28" s="105"/>
      <c r="BLL28" s="105"/>
      <c r="BLM28" s="105"/>
      <c r="BLN28" s="105"/>
      <c r="BLO28" s="105"/>
      <c r="BLP28" s="105"/>
      <c r="BLQ28" s="105"/>
      <c r="BLR28" s="105"/>
      <c r="BLS28" s="105"/>
      <c r="BLT28" s="105"/>
      <c r="BLU28" s="105"/>
      <c r="BLV28" s="105"/>
      <c r="BLW28" s="105"/>
      <c r="BLX28" s="105"/>
      <c r="BLY28" s="105"/>
      <c r="BLZ28" s="105"/>
      <c r="BMA28" s="105"/>
      <c r="BMB28" s="105"/>
      <c r="BMC28" s="105"/>
      <c r="BMD28" s="105"/>
      <c r="BME28" s="105"/>
      <c r="BMF28" s="105"/>
      <c r="BMG28" s="105"/>
      <c r="BMH28" s="105"/>
      <c r="BMI28" s="105"/>
      <c r="BMJ28" s="105"/>
      <c r="BMK28" s="105"/>
      <c r="BML28" s="105"/>
      <c r="BMM28" s="105"/>
      <c r="BMN28" s="105"/>
      <c r="BMO28" s="105"/>
      <c r="BMP28" s="105"/>
      <c r="BMQ28" s="105"/>
      <c r="BMR28" s="105"/>
      <c r="BMS28" s="105"/>
      <c r="BMT28" s="105"/>
      <c r="BMU28" s="105"/>
      <c r="BMV28" s="105"/>
      <c r="BMW28" s="105"/>
      <c r="BMX28" s="105"/>
      <c r="BMY28" s="105"/>
      <c r="BMZ28" s="105"/>
      <c r="BNA28" s="105"/>
      <c r="BNB28" s="105"/>
      <c r="BNC28" s="105"/>
      <c r="BND28" s="105"/>
      <c r="BNE28" s="105"/>
      <c r="BNF28" s="105"/>
      <c r="BNG28" s="105"/>
      <c r="BNH28" s="105"/>
      <c r="BNI28" s="105"/>
      <c r="BNJ28" s="105"/>
      <c r="BNK28" s="105"/>
      <c r="BNL28" s="105"/>
      <c r="BNM28" s="105"/>
      <c r="BNN28" s="105"/>
      <c r="BNO28" s="105"/>
      <c r="BNP28" s="105"/>
      <c r="BNQ28" s="105"/>
      <c r="BNR28" s="105"/>
      <c r="BNS28" s="105"/>
      <c r="BNT28" s="105"/>
      <c r="BNU28" s="105"/>
      <c r="BNV28" s="105"/>
      <c r="BNW28" s="105"/>
      <c r="BNX28" s="105"/>
      <c r="BNY28" s="105"/>
      <c r="BNZ28" s="105"/>
      <c r="BOA28" s="105"/>
      <c r="BOB28" s="105"/>
      <c r="BOC28" s="105"/>
      <c r="BOD28" s="105"/>
      <c r="BOE28" s="105"/>
      <c r="BOF28" s="105"/>
      <c r="BOG28" s="105"/>
      <c r="BOH28" s="105"/>
      <c r="BOI28" s="105"/>
      <c r="BOJ28" s="105"/>
      <c r="BOK28" s="105"/>
      <c r="BOL28" s="105"/>
      <c r="BOM28" s="105"/>
      <c r="BON28" s="105"/>
      <c r="BOO28" s="105"/>
      <c r="BOP28" s="105"/>
      <c r="BOQ28" s="105"/>
      <c r="BOR28" s="105"/>
      <c r="BOS28" s="105"/>
      <c r="BOT28" s="105"/>
      <c r="BOU28" s="105"/>
      <c r="BOV28" s="105"/>
      <c r="BOW28" s="105"/>
      <c r="BOX28" s="105"/>
      <c r="BOY28" s="105"/>
      <c r="BOZ28" s="105"/>
      <c r="BPA28" s="105"/>
      <c r="BPB28" s="105"/>
      <c r="BPC28" s="105"/>
      <c r="BPD28" s="105"/>
      <c r="BPE28" s="105"/>
      <c r="BPF28" s="105"/>
      <c r="BPG28" s="105"/>
      <c r="BPH28" s="105"/>
      <c r="BPI28" s="105"/>
      <c r="BPJ28" s="105"/>
      <c r="BPK28" s="105"/>
      <c r="BPL28" s="105"/>
      <c r="BPM28" s="105"/>
      <c r="BPN28" s="105"/>
      <c r="BPO28" s="105"/>
      <c r="BPP28" s="105"/>
      <c r="BPQ28" s="105"/>
      <c r="BPR28" s="105"/>
      <c r="BPS28" s="105"/>
      <c r="BPT28" s="105"/>
      <c r="BPU28" s="105"/>
      <c r="BPV28" s="105"/>
      <c r="BPW28" s="105"/>
      <c r="BPX28" s="105"/>
      <c r="BPY28" s="105"/>
      <c r="BPZ28" s="105"/>
      <c r="BQA28" s="105"/>
      <c r="BQB28" s="105"/>
      <c r="BQC28" s="105"/>
      <c r="BQD28" s="105"/>
      <c r="BQE28" s="105"/>
      <c r="BQF28" s="105"/>
      <c r="BQG28" s="105"/>
      <c r="BQH28" s="105"/>
      <c r="BQI28" s="105"/>
      <c r="BQJ28" s="105"/>
      <c r="BQK28" s="105"/>
      <c r="BQL28" s="105"/>
      <c r="BQM28" s="105"/>
      <c r="BQN28" s="105"/>
      <c r="BQO28" s="105"/>
      <c r="BQP28" s="105"/>
      <c r="BQQ28" s="105"/>
      <c r="BQR28" s="105"/>
      <c r="BQS28" s="105"/>
      <c r="BQT28" s="105"/>
      <c r="BQU28" s="105"/>
      <c r="BQV28" s="105"/>
      <c r="BQW28" s="105"/>
      <c r="BQX28" s="105"/>
      <c r="BQY28" s="105"/>
      <c r="BQZ28" s="105"/>
      <c r="BRA28" s="105"/>
      <c r="BRB28" s="105"/>
      <c r="BRC28" s="105"/>
      <c r="BRD28" s="105"/>
      <c r="BRE28" s="105"/>
      <c r="BRF28" s="105"/>
      <c r="BRG28" s="105"/>
      <c r="BRH28" s="105"/>
      <c r="BRI28" s="105"/>
      <c r="BRJ28" s="105"/>
      <c r="BRK28" s="105"/>
      <c r="BRL28" s="105"/>
      <c r="BRM28" s="105"/>
      <c r="BRN28" s="105"/>
      <c r="BRO28" s="105"/>
      <c r="BRP28" s="105"/>
      <c r="BRQ28" s="105"/>
      <c r="BRR28" s="105"/>
      <c r="BRS28" s="105"/>
      <c r="BRT28" s="105"/>
      <c r="BRU28" s="105"/>
      <c r="BRV28" s="105"/>
      <c r="BRW28" s="105"/>
      <c r="BRX28" s="105"/>
      <c r="BRY28" s="105"/>
      <c r="BRZ28" s="105"/>
      <c r="BSA28" s="105"/>
      <c r="BSB28" s="105"/>
      <c r="BSC28" s="105"/>
      <c r="BSD28" s="105"/>
      <c r="BSE28" s="105"/>
      <c r="BSF28" s="105"/>
      <c r="BSG28" s="105"/>
      <c r="BSH28" s="105"/>
      <c r="BSI28" s="105"/>
      <c r="BSJ28" s="105"/>
      <c r="BSK28" s="105"/>
      <c r="BSL28" s="105"/>
      <c r="BSM28" s="105"/>
      <c r="BSN28" s="105"/>
      <c r="BSO28" s="105"/>
      <c r="BSP28" s="105"/>
      <c r="BSQ28" s="105"/>
      <c r="BSR28" s="105"/>
      <c r="BSS28" s="105"/>
      <c r="BST28" s="105"/>
      <c r="BSU28" s="105"/>
      <c r="BSV28" s="105"/>
      <c r="BSW28" s="105"/>
      <c r="BSX28" s="105"/>
      <c r="BSY28" s="105"/>
      <c r="BSZ28" s="105"/>
      <c r="BTA28" s="105"/>
      <c r="BTB28" s="105"/>
      <c r="BTC28" s="105"/>
      <c r="BTD28" s="105"/>
      <c r="BTE28" s="105"/>
      <c r="BTF28" s="105"/>
      <c r="BTG28" s="105"/>
      <c r="BTH28" s="105"/>
      <c r="BTI28" s="105"/>
      <c r="BTJ28" s="105"/>
      <c r="BTK28" s="105"/>
      <c r="BTL28" s="105"/>
      <c r="BTM28" s="105"/>
      <c r="BTN28" s="105"/>
      <c r="BTO28" s="105"/>
      <c r="BTP28" s="105"/>
      <c r="BTQ28" s="105"/>
      <c r="BTR28" s="105"/>
      <c r="BTS28" s="105"/>
      <c r="BTT28" s="105"/>
      <c r="BTU28" s="105"/>
      <c r="BTV28" s="105"/>
      <c r="BTW28" s="105"/>
      <c r="BTX28" s="105"/>
      <c r="BTY28" s="105"/>
      <c r="BTZ28" s="105"/>
      <c r="BUA28" s="105"/>
      <c r="BUB28" s="105"/>
      <c r="BUC28" s="105"/>
      <c r="BUD28" s="105"/>
      <c r="BUE28" s="105"/>
      <c r="BUF28" s="105"/>
      <c r="BUG28" s="105"/>
      <c r="BUH28" s="105"/>
      <c r="BUI28" s="105"/>
      <c r="BUJ28" s="105"/>
      <c r="BUK28" s="105"/>
      <c r="BUL28" s="105"/>
      <c r="BUM28" s="105"/>
      <c r="BUN28" s="105"/>
      <c r="BUO28" s="105"/>
      <c r="BUP28" s="105"/>
      <c r="BUQ28" s="105"/>
      <c r="BUR28" s="105"/>
      <c r="BUS28" s="105"/>
      <c r="BUT28" s="105"/>
      <c r="BUU28" s="105"/>
      <c r="BUV28" s="105"/>
      <c r="BUW28" s="105"/>
      <c r="BUX28" s="105"/>
      <c r="BUY28" s="105"/>
      <c r="BUZ28" s="105"/>
      <c r="BVA28" s="105"/>
      <c r="BVB28" s="105"/>
      <c r="BVC28" s="105"/>
      <c r="BVD28" s="105"/>
      <c r="BVE28" s="105"/>
      <c r="BVF28" s="105"/>
      <c r="BVG28" s="105"/>
      <c r="BVH28" s="105"/>
      <c r="BVI28" s="105"/>
      <c r="BVJ28" s="105"/>
      <c r="BVK28" s="105"/>
      <c r="BVL28" s="105"/>
      <c r="BVM28" s="105"/>
      <c r="BVN28" s="105"/>
      <c r="BVO28" s="105"/>
      <c r="BVP28" s="105"/>
      <c r="BVQ28" s="105"/>
      <c r="BVR28" s="105"/>
      <c r="BVS28" s="105"/>
      <c r="BVT28" s="105"/>
      <c r="BVU28" s="105"/>
      <c r="BVV28" s="105"/>
      <c r="BVW28" s="105"/>
      <c r="BVX28" s="105"/>
      <c r="BVY28" s="105"/>
      <c r="BVZ28" s="105"/>
      <c r="BWA28" s="105"/>
      <c r="BWB28" s="105"/>
      <c r="BWC28" s="105"/>
      <c r="BWD28" s="105"/>
      <c r="BWE28" s="105"/>
      <c r="BWF28" s="105"/>
      <c r="BWG28" s="105"/>
      <c r="BWH28" s="105"/>
      <c r="BWI28" s="105"/>
      <c r="BWJ28" s="105"/>
      <c r="BWK28" s="105"/>
      <c r="BWL28" s="105"/>
      <c r="BWM28" s="105"/>
      <c r="BWN28" s="105"/>
      <c r="BWO28" s="105"/>
      <c r="BWP28" s="105"/>
      <c r="BWQ28" s="105"/>
      <c r="BWR28" s="105"/>
      <c r="BWS28" s="105"/>
      <c r="BWT28" s="105"/>
      <c r="BWU28" s="105"/>
      <c r="BWV28" s="105"/>
      <c r="BWW28" s="105"/>
      <c r="BWX28" s="105"/>
    </row>
    <row r="29" spans="1:1974" s="114" customFormat="1" ht="24.75" customHeight="1" thickBot="1">
      <c r="A29" s="99"/>
      <c r="B29" s="145" t="s">
        <v>43</v>
      </c>
      <c r="C29" s="90"/>
      <c r="D29" s="139">
        <v>835</v>
      </c>
      <c r="E29" s="139"/>
      <c r="F29" s="139">
        <v>835</v>
      </c>
      <c r="G29" s="90"/>
      <c r="H29" s="139">
        <v>1039</v>
      </c>
      <c r="I29" s="139"/>
      <c r="J29" s="139">
        <v>952</v>
      </c>
      <c r="K29" s="95"/>
      <c r="L29" s="107"/>
      <c r="M29" s="107"/>
      <c r="N29" s="107"/>
      <c r="O29" s="95"/>
      <c r="P29" s="107"/>
      <c r="Q29" s="107"/>
      <c r="R29" s="107"/>
      <c r="S29" s="95"/>
      <c r="T29" s="107"/>
      <c r="U29" s="107"/>
      <c r="V29" s="107"/>
      <c r="W29" s="99"/>
      <c r="X29" s="95"/>
      <c r="Y29" s="95"/>
      <c r="Z29" s="95"/>
      <c r="AA29" s="95"/>
      <c r="AB29" s="95"/>
      <c r="AC29" s="95"/>
      <c r="AD29" s="95"/>
      <c r="AE29" s="95"/>
      <c r="AF29" s="152"/>
      <c r="AG29" s="152"/>
      <c r="AH29" s="152"/>
      <c r="AI29" s="95"/>
      <c r="AJ29" s="152"/>
      <c r="AK29" s="152"/>
      <c r="AL29" s="152"/>
      <c r="AM29" s="95"/>
      <c r="AN29" s="152"/>
      <c r="AO29" s="152"/>
      <c r="AP29" s="152"/>
      <c r="AQ29" s="98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  <c r="IW29" s="105"/>
      <c r="IX29" s="105"/>
      <c r="IY29" s="105"/>
      <c r="IZ29" s="105"/>
      <c r="JA29" s="105"/>
      <c r="JB29" s="105"/>
      <c r="JC29" s="105"/>
      <c r="JD29" s="105"/>
      <c r="JE29" s="105"/>
      <c r="JF29" s="105"/>
      <c r="JG29" s="105"/>
      <c r="JH29" s="105"/>
      <c r="JI29" s="105"/>
      <c r="JJ29" s="105"/>
      <c r="JK29" s="105"/>
      <c r="JL29" s="105"/>
      <c r="JM29" s="105"/>
      <c r="JN29" s="105"/>
      <c r="JO29" s="105"/>
      <c r="JP29" s="105"/>
      <c r="JQ29" s="105"/>
      <c r="JR29" s="105"/>
      <c r="JS29" s="105"/>
      <c r="JT29" s="105"/>
      <c r="JU29" s="105"/>
      <c r="JV29" s="105"/>
      <c r="JW29" s="105"/>
      <c r="JX29" s="105"/>
      <c r="JY29" s="105"/>
      <c r="JZ29" s="105"/>
      <c r="KA29" s="105"/>
      <c r="KB29" s="105"/>
      <c r="KC29" s="105"/>
      <c r="KD29" s="105"/>
      <c r="KE29" s="105"/>
      <c r="KF29" s="105"/>
      <c r="KG29" s="105"/>
      <c r="KH29" s="105"/>
      <c r="KI29" s="105"/>
      <c r="KJ29" s="105"/>
      <c r="KK29" s="105"/>
      <c r="KL29" s="105"/>
      <c r="KM29" s="105"/>
      <c r="KN29" s="105"/>
      <c r="KO29" s="105"/>
      <c r="KP29" s="105"/>
      <c r="KQ29" s="105"/>
      <c r="KR29" s="105"/>
      <c r="KS29" s="105"/>
      <c r="KT29" s="105"/>
      <c r="KU29" s="105"/>
      <c r="KV29" s="105"/>
      <c r="KW29" s="105"/>
      <c r="KX29" s="105"/>
      <c r="KY29" s="105"/>
      <c r="KZ29" s="105"/>
      <c r="LA29" s="105"/>
      <c r="LB29" s="105"/>
      <c r="LC29" s="105"/>
      <c r="LD29" s="105"/>
      <c r="LE29" s="105"/>
      <c r="LF29" s="105"/>
      <c r="LG29" s="105"/>
      <c r="LH29" s="105"/>
      <c r="LI29" s="105"/>
      <c r="LJ29" s="105"/>
      <c r="LK29" s="105"/>
      <c r="LL29" s="105"/>
      <c r="LM29" s="105"/>
      <c r="LN29" s="105"/>
      <c r="LO29" s="105"/>
      <c r="LP29" s="105"/>
      <c r="LQ29" s="105"/>
      <c r="LR29" s="105"/>
      <c r="LS29" s="105"/>
      <c r="LT29" s="105"/>
      <c r="LU29" s="105"/>
      <c r="LV29" s="105"/>
      <c r="LW29" s="105"/>
      <c r="LX29" s="105"/>
      <c r="LY29" s="105"/>
      <c r="LZ29" s="105"/>
      <c r="MA29" s="105"/>
      <c r="MB29" s="105"/>
      <c r="MC29" s="105"/>
      <c r="MD29" s="105"/>
      <c r="ME29" s="105"/>
      <c r="MF29" s="105"/>
      <c r="MG29" s="105"/>
      <c r="MH29" s="105"/>
      <c r="MI29" s="105"/>
      <c r="MJ29" s="105"/>
      <c r="MK29" s="105"/>
      <c r="ML29" s="105"/>
      <c r="MM29" s="105"/>
      <c r="MN29" s="105"/>
      <c r="MO29" s="105"/>
      <c r="MP29" s="105"/>
      <c r="MQ29" s="105"/>
      <c r="MR29" s="105"/>
      <c r="MS29" s="105"/>
      <c r="MT29" s="105"/>
      <c r="MU29" s="105"/>
      <c r="MV29" s="105"/>
      <c r="MW29" s="105"/>
      <c r="MX29" s="105"/>
      <c r="MY29" s="105"/>
      <c r="MZ29" s="105"/>
      <c r="NA29" s="105"/>
      <c r="NB29" s="105"/>
      <c r="NC29" s="105"/>
      <c r="ND29" s="105"/>
      <c r="NE29" s="105"/>
      <c r="NF29" s="105"/>
      <c r="NG29" s="105"/>
      <c r="NH29" s="105"/>
      <c r="NI29" s="105"/>
      <c r="NJ29" s="105"/>
      <c r="NK29" s="105"/>
      <c r="NL29" s="105"/>
      <c r="NM29" s="105"/>
      <c r="NN29" s="105"/>
      <c r="NO29" s="105"/>
      <c r="NP29" s="105"/>
      <c r="NQ29" s="105"/>
      <c r="NR29" s="105"/>
      <c r="NS29" s="105"/>
      <c r="NT29" s="105"/>
      <c r="NU29" s="105"/>
      <c r="NV29" s="105"/>
      <c r="NW29" s="105"/>
      <c r="NX29" s="105"/>
      <c r="NY29" s="105"/>
      <c r="NZ29" s="105"/>
      <c r="OA29" s="105"/>
      <c r="OB29" s="105"/>
      <c r="OC29" s="105"/>
      <c r="OD29" s="105"/>
      <c r="OE29" s="105"/>
      <c r="OF29" s="105"/>
      <c r="OG29" s="105"/>
      <c r="OH29" s="105"/>
      <c r="OI29" s="105"/>
      <c r="OJ29" s="105"/>
      <c r="OK29" s="105"/>
      <c r="OL29" s="105"/>
      <c r="OM29" s="105"/>
      <c r="ON29" s="105"/>
      <c r="OO29" s="105"/>
      <c r="OP29" s="105"/>
      <c r="OQ29" s="105"/>
      <c r="OR29" s="105"/>
      <c r="OS29" s="105"/>
      <c r="OT29" s="105"/>
      <c r="OU29" s="105"/>
      <c r="OV29" s="105"/>
      <c r="OW29" s="105"/>
      <c r="OX29" s="105"/>
      <c r="OY29" s="105"/>
      <c r="OZ29" s="105"/>
      <c r="PA29" s="105"/>
      <c r="PB29" s="105"/>
      <c r="PC29" s="105"/>
      <c r="PD29" s="105"/>
      <c r="PE29" s="105"/>
      <c r="PF29" s="105"/>
      <c r="PG29" s="105"/>
      <c r="PH29" s="105"/>
      <c r="PI29" s="105"/>
      <c r="PJ29" s="105"/>
      <c r="PK29" s="105"/>
      <c r="PL29" s="105"/>
      <c r="PM29" s="105"/>
      <c r="PN29" s="105"/>
      <c r="PO29" s="105"/>
      <c r="PP29" s="105"/>
      <c r="PQ29" s="105"/>
      <c r="PR29" s="105"/>
      <c r="PS29" s="105"/>
      <c r="PT29" s="105"/>
      <c r="PU29" s="105"/>
      <c r="PV29" s="105"/>
      <c r="PW29" s="105"/>
      <c r="PX29" s="105"/>
      <c r="PY29" s="105"/>
      <c r="PZ29" s="105"/>
      <c r="QA29" s="105"/>
      <c r="QB29" s="105"/>
      <c r="QC29" s="105"/>
      <c r="QD29" s="105"/>
      <c r="QE29" s="105"/>
      <c r="QF29" s="105"/>
      <c r="QG29" s="105"/>
      <c r="QH29" s="105"/>
      <c r="QI29" s="105"/>
      <c r="QJ29" s="105"/>
      <c r="QK29" s="105"/>
      <c r="QL29" s="105"/>
      <c r="QM29" s="105"/>
      <c r="QN29" s="105"/>
      <c r="QO29" s="105"/>
      <c r="QP29" s="105"/>
      <c r="QQ29" s="105"/>
      <c r="QR29" s="105"/>
      <c r="QS29" s="105"/>
      <c r="QT29" s="105"/>
      <c r="QU29" s="105"/>
      <c r="QV29" s="105"/>
      <c r="QW29" s="105"/>
      <c r="QX29" s="105"/>
      <c r="QY29" s="105"/>
      <c r="QZ29" s="105"/>
      <c r="RA29" s="105"/>
      <c r="RB29" s="105"/>
      <c r="RC29" s="105"/>
      <c r="RD29" s="105"/>
      <c r="RE29" s="105"/>
      <c r="RF29" s="105"/>
      <c r="RG29" s="105"/>
      <c r="RH29" s="105"/>
      <c r="RI29" s="105"/>
      <c r="RJ29" s="105"/>
      <c r="RK29" s="105"/>
      <c r="RL29" s="105"/>
      <c r="RM29" s="105"/>
      <c r="RN29" s="105"/>
      <c r="RO29" s="105"/>
      <c r="RP29" s="105"/>
      <c r="RQ29" s="105"/>
      <c r="RR29" s="105"/>
      <c r="RS29" s="105"/>
      <c r="RT29" s="105"/>
      <c r="RU29" s="105"/>
      <c r="RV29" s="105"/>
      <c r="RW29" s="105"/>
      <c r="RX29" s="105"/>
      <c r="RY29" s="105"/>
      <c r="RZ29" s="105"/>
      <c r="SA29" s="105"/>
      <c r="SB29" s="105"/>
      <c r="SC29" s="105"/>
      <c r="SD29" s="105"/>
      <c r="SE29" s="105"/>
      <c r="SF29" s="105"/>
      <c r="SG29" s="105"/>
      <c r="SH29" s="105"/>
      <c r="SI29" s="105"/>
      <c r="SJ29" s="105"/>
      <c r="SK29" s="105"/>
      <c r="SL29" s="105"/>
      <c r="SM29" s="105"/>
      <c r="SN29" s="105"/>
      <c r="SO29" s="105"/>
      <c r="SP29" s="105"/>
      <c r="SQ29" s="105"/>
      <c r="SR29" s="105"/>
      <c r="SS29" s="105"/>
      <c r="ST29" s="105"/>
      <c r="SU29" s="105"/>
      <c r="SV29" s="105"/>
      <c r="SW29" s="105"/>
      <c r="SX29" s="105"/>
      <c r="SY29" s="105"/>
      <c r="SZ29" s="105"/>
      <c r="TA29" s="105"/>
      <c r="TB29" s="105"/>
      <c r="TC29" s="105"/>
      <c r="TD29" s="105"/>
      <c r="TE29" s="105"/>
      <c r="TF29" s="105"/>
      <c r="TG29" s="105"/>
      <c r="TH29" s="105"/>
      <c r="TI29" s="105"/>
      <c r="TJ29" s="105"/>
      <c r="TK29" s="105"/>
      <c r="TL29" s="105"/>
      <c r="TM29" s="105"/>
      <c r="TN29" s="105"/>
      <c r="TO29" s="105"/>
      <c r="TP29" s="105"/>
      <c r="TQ29" s="105"/>
      <c r="TR29" s="105"/>
      <c r="TS29" s="105"/>
      <c r="TT29" s="105"/>
      <c r="TU29" s="105"/>
      <c r="TV29" s="105"/>
      <c r="TW29" s="105"/>
      <c r="TX29" s="105"/>
      <c r="TY29" s="105"/>
      <c r="TZ29" s="105"/>
      <c r="UA29" s="105"/>
      <c r="UB29" s="105"/>
      <c r="UC29" s="105"/>
      <c r="UD29" s="105"/>
      <c r="UE29" s="105"/>
      <c r="UF29" s="105"/>
      <c r="UG29" s="105"/>
      <c r="UH29" s="105"/>
      <c r="UI29" s="105"/>
      <c r="UJ29" s="105"/>
      <c r="UK29" s="105"/>
      <c r="UL29" s="105"/>
      <c r="UM29" s="105"/>
      <c r="UN29" s="105"/>
      <c r="UO29" s="105"/>
      <c r="UP29" s="105"/>
      <c r="UQ29" s="105"/>
      <c r="UR29" s="105"/>
      <c r="US29" s="105"/>
      <c r="UT29" s="105"/>
      <c r="UU29" s="105"/>
      <c r="UV29" s="105"/>
      <c r="UW29" s="105"/>
      <c r="UX29" s="105"/>
      <c r="UY29" s="105"/>
      <c r="UZ29" s="105"/>
      <c r="VA29" s="105"/>
      <c r="VB29" s="105"/>
      <c r="VC29" s="105"/>
      <c r="VD29" s="105"/>
      <c r="VE29" s="105"/>
      <c r="VF29" s="105"/>
      <c r="VG29" s="105"/>
      <c r="VH29" s="105"/>
      <c r="VI29" s="105"/>
      <c r="VJ29" s="105"/>
      <c r="VK29" s="105"/>
      <c r="VL29" s="105"/>
      <c r="VM29" s="105"/>
      <c r="VN29" s="105"/>
      <c r="VO29" s="105"/>
      <c r="VP29" s="105"/>
      <c r="VQ29" s="105"/>
      <c r="VR29" s="105"/>
      <c r="VS29" s="105"/>
      <c r="VT29" s="105"/>
      <c r="VU29" s="105"/>
      <c r="VV29" s="105"/>
      <c r="VW29" s="105"/>
      <c r="VX29" s="105"/>
      <c r="VY29" s="105"/>
      <c r="VZ29" s="105"/>
      <c r="WA29" s="105"/>
      <c r="WB29" s="105"/>
      <c r="WC29" s="105"/>
      <c r="WD29" s="105"/>
      <c r="WE29" s="105"/>
      <c r="WF29" s="105"/>
      <c r="WG29" s="105"/>
      <c r="WH29" s="105"/>
      <c r="WI29" s="105"/>
      <c r="WJ29" s="105"/>
      <c r="WK29" s="105"/>
      <c r="WL29" s="105"/>
      <c r="WM29" s="105"/>
      <c r="WN29" s="105"/>
      <c r="WO29" s="105"/>
      <c r="WP29" s="105"/>
      <c r="WQ29" s="105"/>
      <c r="WR29" s="105"/>
      <c r="WS29" s="105"/>
      <c r="WT29" s="105"/>
      <c r="WU29" s="105"/>
      <c r="WV29" s="105"/>
      <c r="WW29" s="105"/>
      <c r="WX29" s="105"/>
      <c r="WY29" s="105"/>
      <c r="WZ29" s="105"/>
      <c r="XA29" s="105"/>
      <c r="XB29" s="105"/>
      <c r="XC29" s="105"/>
      <c r="XD29" s="105"/>
      <c r="XE29" s="105"/>
      <c r="XF29" s="105"/>
      <c r="XG29" s="105"/>
      <c r="XH29" s="105"/>
      <c r="XI29" s="105"/>
      <c r="XJ29" s="105"/>
      <c r="XK29" s="105"/>
      <c r="XL29" s="105"/>
      <c r="XM29" s="105"/>
      <c r="XN29" s="105"/>
      <c r="XO29" s="105"/>
      <c r="XP29" s="105"/>
      <c r="XQ29" s="105"/>
      <c r="XR29" s="105"/>
      <c r="XS29" s="105"/>
      <c r="XT29" s="105"/>
      <c r="XU29" s="105"/>
      <c r="XV29" s="105"/>
      <c r="XW29" s="105"/>
      <c r="XX29" s="105"/>
      <c r="XY29" s="105"/>
      <c r="XZ29" s="105"/>
      <c r="YA29" s="105"/>
      <c r="YB29" s="105"/>
      <c r="YC29" s="105"/>
      <c r="YD29" s="105"/>
      <c r="YE29" s="105"/>
      <c r="YF29" s="105"/>
      <c r="YG29" s="105"/>
      <c r="YH29" s="105"/>
      <c r="YI29" s="105"/>
      <c r="YJ29" s="105"/>
      <c r="YK29" s="105"/>
      <c r="YL29" s="105"/>
      <c r="YM29" s="105"/>
      <c r="YN29" s="105"/>
      <c r="YO29" s="105"/>
      <c r="YP29" s="105"/>
      <c r="YQ29" s="105"/>
      <c r="YR29" s="105"/>
      <c r="YS29" s="105"/>
      <c r="YT29" s="105"/>
      <c r="YU29" s="105"/>
      <c r="YV29" s="105"/>
      <c r="YW29" s="105"/>
      <c r="YX29" s="105"/>
      <c r="YY29" s="105"/>
      <c r="YZ29" s="105"/>
      <c r="ZA29" s="105"/>
      <c r="ZB29" s="105"/>
      <c r="ZC29" s="105"/>
      <c r="ZD29" s="105"/>
      <c r="ZE29" s="105"/>
      <c r="ZF29" s="105"/>
      <c r="ZG29" s="105"/>
      <c r="ZH29" s="105"/>
      <c r="ZI29" s="105"/>
      <c r="ZJ29" s="105"/>
      <c r="ZK29" s="105"/>
      <c r="ZL29" s="105"/>
      <c r="ZM29" s="105"/>
      <c r="ZN29" s="105"/>
      <c r="ZO29" s="105"/>
      <c r="ZP29" s="105"/>
      <c r="ZQ29" s="105"/>
      <c r="ZR29" s="105"/>
      <c r="ZS29" s="105"/>
      <c r="ZT29" s="105"/>
      <c r="ZU29" s="105"/>
      <c r="ZV29" s="105"/>
      <c r="ZW29" s="105"/>
      <c r="ZX29" s="105"/>
      <c r="ZY29" s="105"/>
      <c r="ZZ29" s="105"/>
      <c r="AAA29" s="105"/>
      <c r="AAB29" s="105"/>
      <c r="AAC29" s="105"/>
      <c r="AAD29" s="105"/>
      <c r="AAE29" s="105"/>
      <c r="AAF29" s="105"/>
      <c r="AAG29" s="105"/>
      <c r="AAH29" s="105"/>
      <c r="AAI29" s="105"/>
      <c r="AAJ29" s="105"/>
      <c r="AAK29" s="105"/>
      <c r="AAL29" s="105"/>
      <c r="AAM29" s="105"/>
      <c r="AAN29" s="105"/>
      <c r="AAO29" s="105"/>
      <c r="AAP29" s="105"/>
      <c r="AAQ29" s="105"/>
      <c r="AAR29" s="105"/>
      <c r="AAS29" s="105"/>
      <c r="AAT29" s="105"/>
      <c r="AAU29" s="105"/>
      <c r="AAV29" s="105"/>
      <c r="AAW29" s="105"/>
      <c r="AAX29" s="105"/>
      <c r="AAY29" s="105"/>
      <c r="AAZ29" s="105"/>
      <c r="ABA29" s="105"/>
      <c r="ABB29" s="105"/>
      <c r="ABC29" s="105"/>
      <c r="ABD29" s="105"/>
      <c r="ABE29" s="105"/>
      <c r="ABF29" s="105"/>
      <c r="ABG29" s="105"/>
      <c r="ABH29" s="105"/>
      <c r="ABI29" s="105"/>
      <c r="ABJ29" s="105"/>
      <c r="ABK29" s="105"/>
      <c r="ABL29" s="105"/>
      <c r="ABM29" s="105"/>
      <c r="ABN29" s="105"/>
      <c r="ABO29" s="105"/>
      <c r="ABP29" s="105"/>
      <c r="ABQ29" s="105"/>
      <c r="ABR29" s="105"/>
      <c r="ABS29" s="105"/>
      <c r="ABT29" s="105"/>
      <c r="ABU29" s="105"/>
      <c r="ABV29" s="105"/>
      <c r="ABW29" s="105"/>
      <c r="ABX29" s="105"/>
      <c r="ABY29" s="105"/>
      <c r="ABZ29" s="105"/>
      <c r="ACA29" s="105"/>
      <c r="ACB29" s="105"/>
      <c r="ACC29" s="105"/>
      <c r="ACD29" s="105"/>
      <c r="ACE29" s="105"/>
      <c r="ACF29" s="105"/>
      <c r="ACG29" s="105"/>
      <c r="ACH29" s="105"/>
      <c r="ACI29" s="105"/>
      <c r="ACJ29" s="105"/>
      <c r="ACK29" s="105"/>
      <c r="ACL29" s="105"/>
      <c r="ACM29" s="105"/>
      <c r="ACN29" s="105"/>
      <c r="ACO29" s="105"/>
      <c r="ACP29" s="105"/>
      <c r="ACQ29" s="105"/>
      <c r="ACR29" s="105"/>
      <c r="ACS29" s="105"/>
      <c r="ACT29" s="105"/>
      <c r="ACU29" s="105"/>
      <c r="ACV29" s="105"/>
      <c r="ACW29" s="105"/>
      <c r="ACX29" s="105"/>
      <c r="ACY29" s="105"/>
      <c r="ACZ29" s="105"/>
      <c r="ADA29" s="105"/>
      <c r="ADB29" s="105"/>
      <c r="ADC29" s="105"/>
      <c r="ADD29" s="105"/>
      <c r="ADE29" s="105"/>
      <c r="ADF29" s="105"/>
      <c r="ADG29" s="105"/>
      <c r="ADH29" s="105"/>
      <c r="ADI29" s="105"/>
      <c r="ADJ29" s="105"/>
      <c r="ADK29" s="105"/>
      <c r="ADL29" s="105"/>
      <c r="ADM29" s="105"/>
      <c r="ADN29" s="105"/>
      <c r="ADO29" s="105"/>
      <c r="ADP29" s="105"/>
      <c r="ADQ29" s="105"/>
      <c r="ADR29" s="105"/>
      <c r="ADS29" s="105"/>
      <c r="ADT29" s="105"/>
      <c r="ADU29" s="105"/>
      <c r="ADV29" s="105"/>
      <c r="ADW29" s="105"/>
      <c r="ADX29" s="105"/>
      <c r="ADY29" s="105"/>
      <c r="ADZ29" s="105"/>
      <c r="AEA29" s="105"/>
      <c r="AEB29" s="105"/>
      <c r="AEC29" s="105"/>
      <c r="AED29" s="105"/>
      <c r="AEE29" s="105"/>
      <c r="AEF29" s="105"/>
      <c r="AEG29" s="105"/>
      <c r="AEH29" s="105"/>
      <c r="AEI29" s="105"/>
      <c r="AEJ29" s="105"/>
      <c r="AEK29" s="105"/>
      <c r="AEL29" s="105"/>
      <c r="AEM29" s="105"/>
      <c r="AEN29" s="105"/>
      <c r="AEO29" s="105"/>
      <c r="AEP29" s="105"/>
      <c r="AEQ29" s="105"/>
      <c r="AER29" s="105"/>
      <c r="AES29" s="105"/>
      <c r="AET29" s="105"/>
      <c r="AEU29" s="105"/>
      <c r="AEV29" s="105"/>
      <c r="AEW29" s="105"/>
      <c r="AEX29" s="105"/>
      <c r="AEY29" s="105"/>
      <c r="AEZ29" s="105"/>
      <c r="AFA29" s="105"/>
      <c r="AFB29" s="105"/>
      <c r="AFC29" s="105"/>
      <c r="AFD29" s="105"/>
      <c r="AFE29" s="105"/>
      <c r="AFF29" s="105"/>
      <c r="AFG29" s="105"/>
      <c r="AFH29" s="105"/>
      <c r="AFI29" s="105"/>
      <c r="AFJ29" s="105"/>
      <c r="AFK29" s="105"/>
      <c r="AFL29" s="105"/>
      <c r="AFM29" s="105"/>
      <c r="AFN29" s="105"/>
      <c r="AFO29" s="105"/>
      <c r="AFP29" s="105"/>
      <c r="AFQ29" s="105"/>
      <c r="AFR29" s="105"/>
      <c r="AFS29" s="105"/>
      <c r="AFT29" s="105"/>
      <c r="AFU29" s="105"/>
      <c r="AFV29" s="105"/>
      <c r="AFW29" s="105"/>
      <c r="AFX29" s="105"/>
      <c r="AFY29" s="105"/>
      <c r="AFZ29" s="105"/>
      <c r="AGA29" s="105"/>
      <c r="AGB29" s="105"/>
      <c r="AGC29" s="105"/>
      <c r="AGD29" s="105"/>
      <c r="AGE29" s="105"/>
      <c r="AGF29" s="105"/>
      <c r="AGG29" s="105"/>
      <c r="AGH29" s="105"/>
      <c r="AGI29" s="105"/>
      <c r="AGJ29" s="105"/>
      <c r="AGK29" s="105"/>
      <c r="AGL29" s="105"/>
      <c r="AGM29" s="105"/>
      <c r="AGN29" s="105"/>
      <c r="AGO29" s="105"/>
      <c r="AGP29" s="105"/>
      <c r="AGQ29" s="105"/>
      <c r="AGR29" s="105"/>
      <c r="AGS29" s="105"/>
      <c r="AGT29" s="105"/>
      <c r="AGU29" s="105"/>
      <c r="AGV29" s="105"/>
      <c r="AGW29" s="105"/>
      <c r="AGX29" s="105"/>
      <c r="AGY29" s="105"/>
      <c r="AGZ29" s="105"/>
      <c r="AHA29" s="105"/>
      <c r="AHB29" s="105"/>
      <c r="AHC29" s="105"/>
      <c r="AHD29" s="105"/>
      <c r="AHE29" s="105"/>
      <c r="AHF29" s="105"/>
      <c r="AHG29" s="105"/>
      <c r="AHH29" s="105"/>
      <c r="AHI29" s="105"/>
      <c r="AHJ29" s="105"/>
      <c r="AHK29" s="105"/>
      <c r="AHL29" s="105"/>
      <c r="AHM29" s="105"/>
      <c r="AHN29" s="105"/>
      <c r="AHO29" s="105"/>
      <c r="AHP29" s="105"/>
      <c r="AHQ29" s="105"/>
      <c r="AHR29" s="105"/>
      <c r="AHS29" s="105"/>
      <c r="AHT29" s="105"/>
      <c r="AHU29" s="105"/>
      <c r="AHV29" s="105"/>
      <c r="AHW29" s="105"/>
      <c r="AHX29" s="105"/>
      <c r="AHY29" s="105"/>
      <c r="AHZ29" s="105"/>
      <c r="AIA29" s="105"/>
      <c r="AIB29" s="105"/>
      <c r="AIC29" s="105"/>
      <c r="AID29" s="105"/>
      <c r="AIE29" s="105"/>
      <c r="AIF29" s="105"/>
      <c r="AIG29" s="105"/>
      <c r="AIH29" s="105"/>
      <c r="AII29" s="105"/>
      <c r="AIJ29" s="105"/>
      <c r="AIK29" s="105"/>
      <c r="AIL29" s="105"/>
      <c r="AIM29" s="105"/>
      <c r="AIN29" s="105"/>
      <c r="AIO29" s="105"/>
      <c r="AIP29" s="105"/>
      <c r="AIQ29" s="105"/>
      <c r="AIR29" s="105"/>
      <c r="AIS29" s="105"/>
      <c r="AIT29" s="105"/>
      <c r="AIU29" s="105"/>
      <c r="AIV29" s="105"/>
      <c r="AIW29" s="105"/>
      <c r="AIX29" s="105"/>
      <c r="AIY29" s="105"/>
      <c r="AIZ29" s="105"/>
      <c r="AJA29" s="105"/>
      <c r="AJB29" s="105"/>
      <c r="AJC29" s="105"/>
      <c r="AJD29" s="105"/>
      <c r="AJE29" s="105"/>
      <c r="AJF29" s="105"/>
      <c r="AJG29" s="105"/>
      <c r="AJH29" s="105"/>
      <c r="AJI29" s="105"/>
      <c r="AJJ29" s="105"/>
      <c r="AJK29" s="105"/>
      <c r="AJL29" s="105"/>
      <c r="AJM29" s="105"/>
      <c r="AJN29" s="105"/>
      <c r="AJO29" s="105"/>
      <c r="AJP29" s="105"/>
      <c r="AJQ29" s="105"/>
      <c r="AJR29" s="105"/>
      <c r="AJS29" s="105"/>
      <c r="AJT29" s="105"/>
      <c r="AJU29" s="105"/>
      <c r="AJV29" s="105"/>
      <c r="AJW29" s="105"/>
      <c r="AJX29" s="105"/>
      <c r="AJY29" s="105"/>
      <c r="AJZ29" s="105"/>
      <c r="AKA29" s="105"/>
      <c r="AKB29" s="105"/>
      <c r="AKC29" s="105"/>
      <c r="AKD29" s="105"/>
      <c r="AKE29" s="105"/>
      <c r="AKF29" s="105"/>
      <c r="AKG29" s="105"/>
      <c r="AKH29" s="105"/>
      <c r="AKI29" s="105"/>
      <c r="AKJ29" s="105"/>
      <c r="AKK29" s="105"/>
      <c r="AKL29" s="105"/>
      <c r="AKM29" s="105"/>
      <c r="AKN29" s="105"/>
      <c r="AKO29" s="105"/>
      <c r="AKP29" s="105"/>
      <c r="AKQ29" s="105"/>
      <c r="AKR29" s="105"/>
      <c r="AKS29" s="105"/>
      <c r="AKT29" s="105"/>
      <c r="AKU29" s="105"/>
      <c r="AKV29" s="105"/>
      <c r="AKW29" s="105"/>
      <c r="AKX29" s="105"/>
      <c r="AKY29" s="105"/>
      <c r="AKZ29" s="105"/>
      <c r="ALA29" s="105"/>
      <c r="ALB29" s="105"/>
      <c r="ALC29" s="105"/>
      <c r="ALD29" s="105"/>
      <c r="ALE29" s="105"/>
      <c r="ALF29" s="105"/>
      <c r="ALG29" s="105"/>
      <c r="ALH29" s="105"/>
      <c r="ALI29" s="105"/>
      <c r="ALJ29" s="105"/>
      <c r="ALK29" s="105"/>
      <c r="ALL29" s="105"/>
      <c r="ALM29" s="105"/>
      <c r="ALN29" s="105"/>
      <c r="ALO29" s="105"/>
      <c r="ALP29" s="105"/>
      <c r="ALQ29" s="105"/>
      <c r="ALR29" s="105"/>
      <c r="ALS29" s="105"/>
      <c r="ALT29" s="105"/>
      <c r="ALU29" s="105"/>
      <c r="ALV29" s="105"/>
      <c r="ALW29" s="105"/>
      <c r="ALX29" s="105"/>
      <c r="ALY29" s="105"/>
      <c r="ALZ29" s="105"/>
      <c r="AMA29" s="105"/>
      <c r="AMB29" s="105"/>
      <c r="AMC29" s="105"/>
      <c r="AMD29" s="105"/>
      <c r="AME29" s="105"/>
      <c r="AMF29" s="105"/>
      <c r="AMG29" s="105"/>
      <c r="AMH29" s="105"/>
      <c r="AMI29" s="105"/>
      <c r="AMJ29" s="105"/>
      <c r="AMK29" s="105"/>
      <c r="AML29" s="105"/>
      <c r="AMM29" s="105"/>
      <c r="AMN29" s="105"/>
      <c r="AMO29" s="105"/>
      <c r="AMP29" s="105"/>
      <c r="AMQ29" s="105"/>
      <c r="AMR29" s="105"/>
      <c r="AMS29" s="105"/>
      <c r="AMT29" s="105"/>
      <c r="AMU29" s="105"/>
      <c r="AMV29" s="105"/>
      <c r="AMW29" s="105"/>
      <c r="AMX29" s="105"/>
      <c r="AMY29" s="105"/>
      <c r="AMZ29" s="105"/>
      <c r="ANA29" s="105"/>
      <c r="ANB29" s="105"/>
      <c r="ANC29" s="105"/>
      <c r="AND29" s="105"/>
      <c r="ANE29" s="105"/>
      <c r="ANF29" s="105"/>
      <c r="ANG29" s="105"/>
      <c r="ANH29" s="105"/>
      <c r="ANI29" s="105"/>
      <c r="ANJ29" s="105"/>
      <c r="ANK29" s="105"/>
      <c r="ANL29" s="105"/>
      <c r="ANM29" s="105"/>
      <c r="ANN29" s="105"/>
      <c r="ANO29" s="105"/>
      <c r="ANP29" s="105"/>
      <c r="ANQ29" s="105"/>
      <c r="ANR29" s="105"/>
      <c r="ANS29" s="105"/>
      <c r="ANT29" s="105"/>
      <c r="ANU29" s="105"/>
      <c r="ANV29" s="105"/>
      <c r="ANW29" s="105"/>
      <c r="ANX29" s="105"/>
      <c r="ANY29" s="105"/>
      <c r="ANZ29" s="105"/>
      <c r="AOA29" s="105"/>
      <c r="AOB29" s="105"/>
      <c r="AOC29" s="105"/>
      <c r="AOD29" s="105"/>
      <c r="AOE29" s="105"/>
      <c r="AOF29" s="105"/>
      <c r="AOG29" s="105"/>
      <c r="AOH29" s="105"/>
      <c r="AOI29" s="105"/>
      <c r="AOJ29" s="105"/>
      <c r="AOK29" s="105"/>
      <c r="AOL29" s="105"/>
      <c r="AOM29" s="105"/>
      <c r="AON29" s="105"/>
      <c r="AOO29" s="105"/>
      <c r="AOP29" s="105"/>
      <c r="AOQ29" s="105"/>
      <c r="AOR29" s="105"/>
      <c r="AOS29" s="105"/>
      <c r="AOT29" s="105"/>
      <c r="AOU29" s="105"/>
      <c r="AOV29" s="105"/>
      <c r="AOW29" s="105"/>
      <c r="AOX29" s="105"/>
      <c r="AOY29" s="105"/>
      <c r="AOZ29" s="105"/>
      <c r="APA29" s="105"/>
      <c r="APB29" s="105"/>
      <c r="APC29" s="105"/>
      <c r="APD29" s="105"/>
      <c r="APE29" s="105"/>
      <c r="APF29" s="105"/>
      <c r="APG29" s="105"/>
      <c r="APH29" s="105"/>
      <c r="API29" s="105"/>
      <c r="APJ29" s="105"/>
      <c r="APK29" s="105"/>
      <c r="APL29" s="105"/>
      <c r="APM29" s="105"/>
      <c r="APN29" s="105"/>
      <c r="APO29" s="105"/>
      <c r="APP29" s="105"/>
      <c r="APQ29" s="105"/>
      <c r="APR29" s="105"/>
      <c r="APS29" s="105"/>
      <c r="APT29" s="105"/>
      <c r="APU29" s="105"/>
      <c r="APV29" s="105"/>
      <c r="APW29" s="105"/>
      <c r="APX29" s="105"/>
      <c r="APY29" s="105"/>
      <c r="APZ29" s="105"/>
      <c r="AQA29" s="105"/>
      <c r="AQB29" s="105"/>
      <c r="AQC29" s="105"/>
      <c r="AQD29" s="105"/>
      <c r="AQE29" s="105"/>
      <c r="AQF29" s="105"/>
      <c r="AQG29" s="105"/>
      <c r="AQH29" s="105"/>
      <c r="AQI29" s="105"/>
      <c r="AQJ29" s="105"/>
      <c r="AQK29" s="105"/>
      <c r="AQL29" s="105"/>
      <c r="AQM29" s="105"/>
      <c r="AQN29" s="105"/>
      <c r="AQO29" s="105"/>
      <c r="AQP29" s="105"/>
      <c r="AQQ29" s="105"/>
      <c r="AQR29" s="105"/>
      <c r="AQS29" s="105"/>
      <c r="AQT29" s="105"/>
      <c r="AQU29" s="105"/>
      <c r="AQV29" s="105"/>
      <c r="AQW29" s="105"/>
      <c r="AQX29" s="105"/>
      <c r="AQY29" s="105"/>
      <c r="AQZ29" s="105"/>
      <c r="ARA29" s="105"/>
      <c r="ARB29" s="105"/>
      <c r="ARC29" s="105"/>
      <c r="ARD29" s="105"/>
      <c r="ARE29" s="105"/>
      <c r="ARF29" s="105"/>
      <c r="ARG29" s="105"/>
      <c r="ARH29" s="105"/>
      <c r="ARI29" s="105"/>
      <c r="ARJ29" s="105"/>
      <c r="ARK29" s="105"/>
      <c r="ARL29" s="105"/>
      <c r="ARM29" s="105"/>
      <c r="ARN29" s="105"/>
      <c r="ARO29" s="105"/>
      <c r="ARP29" s="105"/>
      <c r="ARQ29" s="105"/>
      <c r="ARR29" s="105"/>
      <c r="ARS29" s="105"/>
      <c r="ART29" s="105"/>
      <c r="ARU29" s="105"/>
      <c r="ARV29" s="105"/>
      <c r="ARW29" s="105"/>
      <c r="ARX29" s="105"/>
      <c r="ARY29" s="105"/>
      <c r="ARZ29" s="105"/>
      <c r="ASA29" s="105"/>
      <c r="ASB29" s="105"/>
      <c r="ASC29" s="105"/>
      <c r="ASD29" s="105"/>
      <c r="ASE29" s="105"/>
      <c r="ASF29" s="105"/>
      <c r="ASG29" s="105"/>
      <c r="ASH29" s="105"/>
      <c r="ASI29" s="105"/>
      <c r="ASJ29" s="105"/>
      <c r="ASK29" s="105"/>
      <c r="ASL29" s="105"/>
      <c r="ASM29" s="105"/>
      <c r="ASN29" s="105"/>
      <c r="ASO29" s="105"/>
      <c r="ASP29" s="105"/>
      <c r="ASQ29" s="105"/>
      <c r="ASR29" s="105"/>
      <c r="ASS29" s="105"/>
      <c r="AST29" s="105"/>
      <c r="ASU29" s="105"/>
      <c r="ASV29" s="105"/>
      <c r="ASW29" s="105"/>
      <c r="ASX29" s="105"/>
      <c r="ASY29" s="105"/>
      <c r="ASZ29" s="105"/>
      <c r="ATA29" s="105"/>
      <c r="ATB29" s="105"/>
      <c r="ATC29" s="105"/>
      <c r="ATD29" s="105"/>
      <c r="ATE29" s="105"/>
      <c r="ATF29" s="105"/>
      <c r="ATG29" s="105"/>
      <c r="ATH29" s="105"/>
      <c r="ATI29" s="105"/>
      <c r="ATJ29" s="105"/>
      <c r="ATK29" s="105"/>
      <c r="ATL29" s="105"/>
      <c r="ATM29" s="105"/>
      <c r="ATN29" s="105"/>
      <c r="ATO29" s="105"/>
      <c r="ATP29" s="105"/>
      <c r="ATQ29" s="105"/>
      <c r="ATR29" s="105"/>
      <c r="ATS29" s="105"/>
      <c r="ATT29" s="105"/>
      <c r="ATU29" s="105"/>
      <c r="ATV29" s="105"/>
      <c r="ATW29" s="105"/>
      <c r="ATX29" s="105"/>
      <c r="ATY29" s="105"/>
      <c r="ATZ29" s="105"/>
      <c r="AUA29" s="105"/>
      <c r="AUB29" s="105"/>
      <c r="AUC29" s="105"/>
      <c r="AUD29" s="105"/>
      <c r="AUE29" s="105"/>
      <c r="AUF29" s="105"/>
      <c r="AUG29" s="105"/>
      <c r="AUH29" s="105"/>
      <c r="AUI29" s="105"/>
      <c r="AUJ29" s="105"/>
      <c r="AUK29" s="105"/>
      <c r="AUL29" s="105"/>
      <c r="AUM29" s="105"/>
      <c r="AUN29" s="105"/>
      <c r="AUO29" s="105"/>
      <c r="AUP29" s="105"/>
      <c r="AUQ29" s="105"/>
      <c r="AUR29" s="105"/>
      <c r="AUS29" s="105"/>
      <c r="AUT29" s="105"/>
      <c r="AUU29" s="105"/>
      <c r="AUV29" s="105"/>
      <c r="AUW29" s="105"/>
      <c r="AUX29" s="105"/>
      <c r="AUY29" s="105"/>
      <c r="AUZ29" s="105"/>
      <c r="AVA29" s="105"/>
      <c r="AVB29" s="105"/>
      <c r="AVC29" s="105"/>
      <c r="AVD29" s="105"/>
      <c r="AVE29" s="105"/>
      <c r="AVF29" s="105"/>
      <c r="AVG29" s="105"/>
      <c r="AVH29" s="105"/>
      <c r="AVI29" s="105"/>
      <c r="AVJ29" s="105"/>
      <c r="AVK29" s="105"/>
      <c r="AVL29" s="105"/>
      <c r="AVM29" s="105"/>
      <c r="AVN29" s="105"/>
      <c r="AVO29" s="105"/>
      <c r="AVP29" s="105"/>
      <c r="AVQ29" s="105"/>
      <c r="AVR29" s="105"/>
      <c r="AVS29" s="105"/>
      <c r="AVT29" s="105"/>
      <c r="AVU29" s="105"/>
      <c r="AVV29" s="105"/>
      <c r="AVW29" s="105"/>
      <c r="AVX29" s="105"/>
      <c r="AVY29" s="105"/>
      <c r="AVZ29" s="105"/>
      <c r="AWA29" s="105"/>
      <c r="AWB29" s="105"/>
      <c r="AWC29" s="105"/>
      <c r="AWD29" s="105"/>
      <c r="AWE29" s="105"/>
      <c r="AWF29" s="105"/>
      <c r="AWG29" s="105"/>
      <c r="AWH29" s="105"/>
      <c r="AWI29" s="105"/>
      <c r="AWJ29" s="105"/>
      <c r="AWK29" s="105"/>
      <c r="AWL29" s="105"/>
      <c r="AWM29" s="105"/>
      <c r="AWN29" s="105"/>
      <c r="AWO29" s="105"/>
      <c r="AWP29" s="105"/>
      <c r="AWQ29" s="105"/>
      <c r="AWR29" s="105"/>
      <c r="AWS29" s="105"/>
      <c r="AWT29" s="105"/>
      <c r="AWU29" s="105"/>
      <c r="AWV29" s="105"/>
      <c r="AWW29" s="105"/>
      <c r="AWX29" s="105"/>
      <c r="AWY29" s="105"/>
      <c r="AWZ29" s="105"/>
      <c r="AXA29" s="105"/>
      <c r="AXB29" s="105"/>
      <c r="AXC29" s="105"/>
      <c r="AXD29" s="105"/>
      <c r="AXE29" s="105"/>
      <c r="AXF29" s="105"/>
      <c r="AXG29" s="105"/>
      <c r="AXH29" s="105"/>
      <c r="AXI29" s="105"/>
      <c r="AXJ29" s="105"/>
      <c r="AXK29" s="105"/>
      <c r="AXL29" s="105"/>
      <c r="AXM29" s="105"/>
      <c r="AXN29" s="105"/>
      <c r="AXO29" s="105"/>
      <c r="AXP29" s="105"/>
      <c r="AXQ29" s="105"/>
      <c r="AXR29" s="105"/>
      <c r="AXS29" s="105"/>
      <c r="AXT29" s="105"/>
      <c r="AXU29" s="105"/>
      <c r="AXV29" s="105"/>
      <c r="AXW29" s="105"/>
      <c r="AXX29" s="105"/>
      <c r="AXY29" s="105"/>
      <c r="AXZ29" s="105"/>
      <c r="AYA29" s="105"/>
      <c r="AYB29" s="105"/>
      <c r="AYC29" s="105"/>
      <c r="AYD29" s="105"/>
      <c r="AYE29" s="105"/>
      <c r="AYF29" s="105"/>
      <c r="AYG29" s="105"/>
      <c r="AYH29" s="105"/>
      <c r="AYI29" s="105"/>
      <c r="AYJ29" s="105"/>
      <c r="AYK29" s="105"/>
      <c r="AYL29" s="105"/>
      <c r="AYM29" s="105"/>
      <c r="AYN29" s="105"/>
      <c r="AYO29" s="105"/>
      <c r="AYP29" s="105"/>
      <c r="AYQ29" s="105"/>
      <c r="AYR29" s="105"/>
      <c r="AYS29" s="105"/>
      <c r="AYT29" s="105"/>
      <c r="AYU29" s="105"/>
      <c r="AYV29" s="105"/>
      <c r="AYW29" s="105"/>
      <c r="AYX29" s="105"/>
      <c r="AYY29" s="105"/>
      <c r="AYZ29" s="105"/>
      <c r="AZA29" s="105"/>
      <c r="AZB29" s="105"/>
      <c r="AZC29" s="105"/>
      <c r="AZD29" s="105"/>
      <c r="AZE29" s="105"/>
      <c r="AZF29" s="105"/>
      <c r="AZG29" s="105"/>
      <c r="AZH29" s="105"/>
      <c r="AZI29" s="105"/>
      <c r="AZJ29" s="105"/>
      <c r="AZK29" s="105"/>
      <c r="AZL29" s="105"/>
      <c r="AZM29" s="105"/>
      <c r="AZN29" s="105"/>
      <c r="AZO29" s="105"/>
      <c r="AZP29" s="105"/>
      <c r="AZQ29" s="105"/>
      <c r="AZR29" s="105"/>
      <c r="AZS29" s="105"/>
      <c r="AZT29" s="105"/>
      <c r="AZU29" s="105"/>
      <c r="AZV29" s="105"/>
      <c r="AZW29" s="105"/>
      <c r="AZX29" s="105"/>
      <c r="AZY29" s="105"/>
      <c r="AZZ29" s="105"/>
      <c r="BAA29" s="105"/>
      <c r="BAB29" s="105"/>
      <c r="BAC29" s="105"/>
      <c r="BAD29" s="105"/>
      <c r="BAE29" s="105"/>
      <c r="BAF29" s="105"/>
      <c r="BAG29" s="105"/>
      <c r="BAH29" s="105"/>
      <c r="BAI29" s="105"/>
      <c r="BAJ29" s="105"/>
      <c r="BAK29" s="105"/>
      <c r="BAL29" s="105"/>
      <c r="BAM29" s="105"/>
      <c r="BAN29" s="105"/>
      <c r="BAO29" s="105"/>
      <c r="BAP29" s="105"/>
      <c r="BAQ29" s="105"/>
      <c r="BAR29" s="105"/>
      <c r="BAS29" s="105"/>
      <c r="BAT29" s="105"/>
      <c r="BAU29" s="105"/>
      <c r="BAV29" s="105"/>
      <c r="BAW29" s="105"/>
      <c r="BAX29" s="105"/>
      <c r="BAY29" s="105"/>
      <c r="BAZ29" s="105"/>
      <c r="BBA29" s="105"/>
      <c r="BBB29" s="105"/>
      <c r="BBC29" s="105"/>
      <c r="BBD29" s="105"/>
      <c r="BBE29" s="105"/>
      <c r="BBF29" s="105"/>
      <c r="BBG29" s="105"/>
      <c r="BBH29" s="105"/>
      <c r="BBI29" s="105"/>
      <c r="BBJ29" s="105"/>
      <c r="BBK29" s="105"/>
      <c r="BBL29" s="105"/>
      <c r="BBM29" s="105"/>
      <c r="BBN29" s="105"/>
      <c r="BBO29" s="105"/>
      <c r="BBP29" s="105"/>
      <c r="BBQ29" s="105"/>
      <c r="BBR29" s="105"/>
      <c r="BBS29" s="105"/>
      <c r="BBT29" s="105"/>
      <c r="BBU29" s="105"/>
      <c r="BBV29" s="105"/>
      <c r="BBW29" s="105"/>
      <c r="BBX29" s="105"/>
      <c r="BBY29" s="105"/>
      <c r="BBZ29" s="105"/>
      <c r="BCA29" s="105"/>
      <c r="BCB29" s="105"/>
      <c r="BCC29" s="105"/>
      <c r="BCD29" s="105"/>
      <c r="BCE29" s="105"/>
      <c r="BCF29" s="105"/>
      <c r="BCG29" s="105"/>
      <c r="BCH29" s="105"/>
      <c r="BCI29" s="105"/>
      <c r="BCJ29" s="105"/>
      <c r="BCK29" s="105"/>
      <c r="BCL29" s="105"/>
      <c r="BCM29" s="105"/>
      <c r="BCN29" s="105"/>
      <c r="BCO29" s="105"/>
      <c r="BCP29" s="105"/>
      <c r="BCQ29" s="105"/>
      <c r="BCR29" s="105"/>
      <c r="BCS29" s="105"/>
      <c r="BCT29" s="105"/>
      <c r="BCU29" s="105"/>
      <c r="BCV29" s="105"/>
      <c r="BCW29" s="105"/>
      <c r="BCX29" s="105"/>
      <c r="BCY29" s="105"/>
      <c r="BCZ29" s="105"/>
      <c r="BDA29" s="105"/>
      <c r="BDB29" s="105"/>
      <c r="BDC29" s="105"/>
      <c r="BDD29" s="105"/>
      <c r="BDE29" s="105"/>
      <c r="BDF29" s="105"/>
      <c r="BDG29" s="105"/>
      <c r="BDH29" s="105"/>
      <c r="BDI29" s="105"/>
      <c r="BDJ29" s="105"/>
      <c r="BDK29" s="105"/>
      <c r="BDL29" s="105"/>
      <c r="BDM29" s="105"/>
      <c r="BDN29" s="105"/>
      <c r="BDO29" s="105"/>
      <c r="BDP29" s="105"/>
      <c r="BDQ29" s="105"/>
      <c r="BDR29" s="105"/>
      <c r="BDS29" s="105"/>
      <c r="BDT29" s="105"/>
      <c r="BDU29" s="105"/>
      <c r="BDV29" s="105"/>
      <c r="BDW29" s="105"/>
      <c r="BDX29" s="105"/>
      <c r="BDY29" s="105"/>
      <c r="BDZ29" s="105"/>
      <c r="BEA29" s="105"/>
      <c r="BEB29" s="105"/>
      <c r="BEC29" s="105"/>
      <c r="BED29" s="105"/>
      <c r="BEE29" s="105"/>
      <c r="BEF29" s="105"/>
      <c r="BEG29" s="105"/>
      <c r="BEH29" s="105"/>
      <c r="BEI29" s="105"/>
      <c r="BEJ29" s="105"/>
      <c r="BEK29" s="105"/>
      <c r="BEL29" s="105"/>
      <c r="BEM29" s="105"/>
      <c r="BEN29" s="105"/>
      <c r="BEO29" s="105"/>
      <c r="BEP29" s="105"/>
      <c r="BEQ29" s="105"/>
      <c r="BER29" s="105"/>
      <c r="BES29" s="105"/>
      <c r="BET29" s="105"/>
      <c r="BEU29" s="105"/>
      <c r="BEV29" s="105"/>
      <c r="BEW29" s="105"/>
      <c r="BEX29" s="105"/>
      <c r="BEY29" s="105"/>
      <c r="BEZ29" s="105"/>
      <c r="BFA29" s="105"/>
      <c r="BFB29" s="105"/>
      <c r="BFC29" s="105"/>
      <c r="BFD29" s="105"/>
      <c r="BFE29" s="105"/>
      <c r="BFF29" s="105"/>
      <c r="BFG29" s="105"/>
      <c r="BFH29" s="105"/>
      <c r="BFI29" s="105"/>
      <c r="BFJ29" s="105"/>
      <c r="BFK29" s="105"/>
      <c r="BFL29" s="105"/>
      <c r="BFM29" s="105"/>
      <c r="BFN29" s="105"/>
      <c r="BFO29" s="105"/>
      <c r="BFP29" s="105"/>
      <c r="BFQ29" s="105"/>
      <c r="BFR29" s="105"/>
      <c r="BFS29" s="105"/>
      <c r="BFT29" s="105"/>
      <c r="BFU29" s="105"/>
      <c r="BFV29" s="105"/>
      <c r="BFW29" s="105"/>
      <c r="BFX29" s="105"/>
      <c r="BFY29" s="105"/>
      <c r="BFZ29" s="105"/>
      <c r="BGA29" s="105"/>
      <c r="BGB29" s="105"/>
      <c r="BGC29" s="105"/>
      <c r="BGD29" s="105"/>
      <c r="BGE29" s="105"/>
      <c r="BGF29" s="105"/>
      <c r="BGG29" s="105"/>
      <c r="BGH29" s="105"/>
      <c r="BGI29" s="105"/>
      <c r="BGJ29" s="105"/>
      <c r="BGK29" s="105"/>
      <c r="BGL29" s="105"/>
      <c r="BGM29" s="105"/>
      <c r="BGN29" s="105"/>
      <c r="BGO29" s="105"/>
      <c r="BGP29" s="105"/>
      <c r="BGQ29" s="105"/>
      <c r="BGR29" s="105"/>
      <c r="BGS29" s="105"/>
      <c r="BGT29" s="105"/>
      <c r="BGU29" s="105"/>
      <c r="BGV29" s="105"/>
      <c r="BGW29" s="105"/>
      <c r="BGX29" s="105"/>
      <c r="BGY29" s="105"/>
      <c r="BGZ29" s="105"/>
      <c r="BHA29" s="105"/>
      <c r="BHB29" s="105"/>
      <c r="BHC29" s="105"/>
      <c r="BHD29" s="105"/>
      <c r="BHE29" s="105"/>
      <c r="BHF29" s="105"/>
      <c r="BHG29" s="105"/>
      <c r="BHH29" s="105"/>
      <c r="BHI29" s="105"/>
      <c r="BHJ29" s="105"/>
      <c r="BHK29" s="105"/>
      <c r="BHL29" s="105"/>
      <c r="BHM29" s="105"/>
      <c r="BHN29" s="105"/>
      <c r="BHO29" s="105"/>
      <c r="BHP29" s="105"/>
      <c r="BHQ29" s="105"/>
      <c r="BHR29" s="105"/>
      <c r="BHS29" s="105"/>
      <c r="BHT29" s="105"/>
      <c r="BHU29" s="105"/>
      <c r="BHV29" s="105"/>
      <c r="BHW29" s="105"/>
      <c r="BHX29" s="105"/>
      <c r="BHY29" s="105"/>
      <c r="BHZ29" s="105"/>
      <c r="BIA29" s="105"/>
      <c r="BIB29" s="105"/>
      <c r="BIC29" s="105"/>
      <c r="BID29" s="105"/>
      <c r="BIE29" s="105"/>
      <c r="BIF29" s="105"/>
      <c r="BIG29" s="105"/>
      <c r="BIH29" s="105"/>
      <c r="BII29" s="105"/>
      <c r="BIJ29" s="105"/>
      <c r="BIK29" s="105"/>
      <c r="BIL29" s="105"/>
      <c r="BIM29" s="105"/>
      <c r="BIN29" s="105"/>
      <c r="BIO29" s="105"/>
      <c r="BIP29" s="105"/>
      <c r="BIQ29" s="105"/>
      <c r="BIR29" s="105"/>
      <c r="BIS29" s="105"/>
      <c r="BIT29" s="105"/>
      <c r="BIU29" s="105"/>
      <c r="BIV29" s="105"/>
      <c r="BIW29" s="105"/>
      <c r="BIX29" s="105"/>
      <c r="BIY29" s="105"/>
      <c r="BIZ29" s="105"/>
      <c r="BJA29" s="105"/>
      <c r="BJB29" s="105"/>
      <c r="BJC29" s="105"/>
      <c r="BJD29" s="105"/>
      <c r="BJE29" s="105"/>
      <c r="BJF29" s="105"/>
      <c r="BJG29" s="105"/>
      <c r="BJH29" s="105"/>
      <c r="BJI29" s="105"/>
      <c r="BJJ29" s="105"/>
      <c r="BJK29" s="105"/>
      <c r="BJL29" s="105"/>
      <c r="BJM29" s="105"/>
      <c r="BJN29" s="105"/>
      <c r="BJO29" s="105"/>
      <c r="BJP29" s="105"/>
      <c r="BJQ29" s="105"/>
      <c r="BJR29" s="105"/>
      <c r="BJS29" s="105"/>
      <c r="BJT29" s="105"/>
      <c r="BJU29" s="105"/>
      <c r="BJV29" s="105"/>
      <c r="BJW29" s="105"/>
      <c r="BJX29" s="105"/>
      <c r="BJY29" s="105"/>
      <c r="BJZ29" s="105"/>
      <c r="BKA29" s="105"/>
      <c r="BKB29" s="105"/>
      <c r="BKC29" s="105"/>
      <c r="BKD29" s="105"/>
      <c r="BKE29" s="105"/>
      <c r="BKF29" s="105"/>
      <c r="BKG29" s="105"/>
      <c r="BKH29" s="105"/>
      <c r="BKI29" s="105"/>
      <c r="BKJ29" s="105"/>
      <c r="BKK29" s="105"/>
      <c r="BKL29" s="105"/>
      <c r="BKM29" s="105"/>
      <c r="BKN29" s="105"/>
      <c r="BKO29" s="105"/>
      <c r="BKP29" s="105"/>
      <c r="BKQ29" s="105"/>
      <c r="BKR29" s="105"/>
      <c r="BKS29" s="105"/>
      <c r="BKT29" s="105"/>
      <c r="BKU29" s="105"/>
      <c r="BKV29" s="105"/>
      <c r="BKW29" s="105"/>
      <c r="BKX29" s="105"/>
      <c r="BKY29" s="105"/>
      <c r="BKZ29" s="105"/>
      <c r="BLA29" s="105"/>
      <c r="BLB29" s="105"/>
      <c r="BLC29" s="105"/>
      <c r="BLD29" s="105"/>
      <c r="BLE29" s="105"/>
      <c r="BLF29" s="105"/>
      <c r="BLG29" s="105"/>
      <c r="BLH29" s="105"/>
      <c r="BLI29" s="105"/>
      <c r="BLJ29" s="105"/>
      <c r="BLK29" s="105"/>
      <c r="BLL29" s="105"/>
      <c r="BLM29" s="105"/>
      <c r="BLN29" s="105"/>
      <c r="BLO29" s="105"/>
      <c r="BLP29" s="105"/>
      <c r="BLQ29" s="105"/>
      <c r="BLR29" s="105"/>
      <c r="BLS29" s="105"/>
      <c r="BLT29" s="105"/>
      <c r="BLU29" s="105"/>
      <c r="BLV29" s="105"/>
      <c r="BLW29" s="105"/>
      <c r="BLX29" s="105"/>
      <c r="BLY29" s="105"/>
      <c r="BLZ29" s="105"/>
      <c r="BMA29" s="105"/>
      <c r="BMB29" s="105"/>
      <c r="BMC29" s="105"/>
      <c r="BMD29" s="105"/>
      <c r="BME29" s="105"/>
      <c r="BMF29" s="105"/>
      <c r="BMG29" s="105"/>
      <c r="BMH29" s="105"/>
      <c r="BMI29" s="105"/>
      <c r="BMJ29" s="105"/>
      <c r="BMK29" s="105"/>
      <c r="BML29" s="105"/>
      <c r="BMM29" s="105"/>
      <c r="BMN29" s="105"/>
      <c r="BMO29" s="105"/>
      <c r="BMP29" s="105"/>
      <c r="BMQ29" s="105"/>
      <c r="BMR29" s="105"/>
      <c r="BMS29" s="105"/>
      <c r="BMT29" s="105"/>
      <c r="BMU29" s="105"/>
      <c r="BMV29" s="105"/>
      <c r="BMW29" s="105"/>
      <c r="BMX29" s="105"/>
      <c r="BMY29" s="105"/>
      <c r="BMZ29" s="105"/>
      <c r="BNA29" s="105"/>
      <c r="BNB29" s="105"/>
      <c r="BNC29" s="105"/>
      <c r="BND29" s="105"/>
      <c r="BNE29" s="105"/>
      <c r="BNF29" s="105"/>
      <c r="BNG29" s="105"/>
      <c r="BNH29" s="105"/>
      <c r="BNI29" s="105"/>
      <c r="BNJ29" s="105"/>
      <c r="BNK29" s="105"/>
      <c r="BNL29" s="105"/>
      <c r="BNM29" s="105"/>
      <c r="BNN29" s="105"/>
      <c r="BNO29" s="105"/>
      <c r="BNP29" s="105"/>
      <c r="BNQ29" s="105"/>
      <c r="BNR29" s="105"/>
      <c r="BNS29" s="105"/>
      <c r="BNT29" s="105"/>
      <c r="BNU29" s="105"/>
      <c r="BNV29" s="105"/>
      <c r="BNW29" s="105"/>
      <c r="BNX29" s="105"/>
      <c r="BNY29" s="105"/>
      <c r="BNZ29" s="105"/>
      <c r="BOA29" s="105"/>
      <c r="BOB29" s="105"/>
      <c r="BOC29" s="105"/>
      <c r="BOD29" s="105"/>
      <c r="BOE29" s="105"/>
      <c r="BOF29" s="105"/>
      <c r="BOG29" s="105"/>
      <c r="BOH29" s="105"/>
      <c r="BOI29" s="105"/>
      <c r="BOJ29" s="105"/>
      <c r="BOK29" s="105"/>
      <c r="BOL29" s="105"/>
      <c r="BOM29" s="105"/>
      <c r="BON29" s="105"/>
      <c r="BOO29" s="105"/>
      <c r="BOP29" s="105"/>
      <c r="BOQ29" s="105"/>
      <c r="BOR29" s="105"/>
      <c r="BOS29" s="105"/>
      <c r="BOT29" s="105"/>
      <c r="BOU29" s="105"/>
      <c r="BOV29" s="105"/>
      <c r="BOW29" s="105"/>
      <c r="BOX29" s="105"/>
      <c r="BOY29" s="105"/>
      <c r="BOZ29" s="105"/>
      <c r="BPA29" s="105"/>
      <c r="BPB29" s="105"/>
      <c r="BPC29" s="105"/>
      <c r="BPD29" s="105"/>
      <c r="BPE29" s="105"/>
      <c r="BPF29" s="105"/>
      <c r="BPG29" s="105"/>
      <c r="BPH29" s="105"/>
      <c r="BPI29" s="105"/>
      <c r="BPJ29" s="105"/>
      <c r="BPK29" s="105"/>
      <c r="BPL29" s="105"/>
      <c r="BPM29" s="105"/>
      <c r="BPN29" s="105"/>
      <c r="BPO29" s="105"/>
      <c r="BPP29" s="105"/>
      <c r="BPQ29" s="105"/>
      <c r="BPR29" s="105"/>
      <c r="BPS29" s="105"/>
      <c r="BPT29" s="105"/>
      <c r="BPU29" s="105"/>
      <c r="BPV29" s="105"/>
      <c r="BPW29" s="105"/>
      <c r="BPX29" s="105"/>
      <c r="BPY29" s="105"/>
      <c r="BPZ29" s="105"/>
      <c r="BQA29" s="105"/>
      <c r="BQB29" s="105"/>
      <c r="BQC29" s="105"/>
      <c r="BQD29" s="105"/>
      <c r="BQE29" s="105"/>
      <c r="BQF29" s="105"/>
      <c r="BQG29" s="105"/>
      <c r="BQH29" s="105"/>
      <c r="BQI29" s="105"/>
      <c r="BQJ29" s="105"/>
      <c r="BQK29" s="105"/>
      <c r="BQL29" s="105"/>
      <c r="BQM29" s="105"/>
      <c r="BQN29" s="105"/>
      <c r="BQO29" s="105"/>
      <c r="BQP29" s="105"/>
      <c r="BQQ29" s="105"/>
      <c r="BQR29" s="105"/>
      <c r="BQS29" s="105"/>
      <c r="BQT29" s="105"/>
      <c r="BQU29" s="105"/>
      <c r="BQV29" s="105"/>
      <c r="BQW29" s="105"/>
      <c r="BQX29" s="105"/>
      <c r="BQY29" s="105"/>
      <c r="BQZ29" s="105"/>
      <c r="BRA29" s="105"/>
      <c r="BRB29" s="105"/>
      <c r="BRC29" s="105"/>
      <c r="BRD29" s="105"/>
      <c r="BRE29" s="105"/>
      <c r="BRF29" s="105"/>
      <c r="BRG29" s="105"/>
      <c r="BRH29" s="105"/>
      <c r="BRI29" s="105"/>
      <c r="BRJ29" s="105"/>
      <c r="BRK29" s="105"/>
      <c r="BRL29" s="105"/>
      <c r="BRM29" s="105"/>
      <c r="BRN29" s="105"/>
      <c r="BRO29" s="105"/>
      <c r="BRP29" s="105"/>
      <c r="BRQ29" s="105"/>
      <c r="BRR29" s="105"/>
      <c r="BRS29" s="105"/>
      <c r="BRT29" s="105"/>
      <c r="BRU29" s="105"/>
      <c r="BRV29" s="105"/>
      <c r="BRW29" s="105"/>
      <c r="BRX29" s="105"/>
      <c r="BRY29" s="105"/>
      <c r="BRZ29" s="105"/>
      <c r="BSA29" s="105"/>
      <c r="BSB29" s="105"/>
      <c r="BSC29" s="105"/>
      <c r="BSD29" s="105"/>
      <c r="BSE29" s="105"/>
      <c r="BSF29" s="105"/>
      <c r="BSG29" s="105"/>
      <c r="BSH29" s="105"/>
      <c r="BSI29" s="105"/>
      <c r="BSJ29" s="105"/>
      <c r="BSK29" s="105"/>
      <c r="BSL29" s="105"/>
      <c r="BSM29" s="105"/>
      <c r="BSN29" s="105"/>
      <c r="BSO29" s="105"/>
      <c r="BSP29" s="105"/>
      <c r="BSQ29" s="105"/>
      <c r="BSR29" s="105"/>
      <c r="BSS29" s="105"/>
      <c r="BST29" s="105"/>
      <c r="BSU29" s="105"/>
      <c r="BSV29" s="105"/>
      <c r="BSW29" s="105"/>
      <c r="BSX29" s="105"/>
      <c r="BSY29" s="105"/>
      <c r="BSZ29" s="105"/>
      <c r="BTA29" s="105"/>
      <c r="BTB29" s="105"/>
      <c r="BTC29" s="105"/>
      <c r="BTD29" s="105"/>
      <c r="BTE29" s="105"/>
      <c r="BTF29" s="105"/>
      <c r="BTG29" s="105"/>
      <c r="BTH29" s="105"/>
      <c r="BTI29" s="105"/>
      <c r="BTJ29" s="105"/>
      <c r="BTK29" s="105"/>
      <c r="BTL29" s="105"/>
      <c r="BTM29" s="105"/>
      <c r="BTN29" s="105"/>
      <c r="BTO29" s="105"/>
      <c r="BTP29" s="105"/>
      <c r="BTQ29" s="105"/>
      <c r="BTR29" s="105"/>
      <c r="BTS29" s="105"/>
      <c r="BTT29" s="105"/>
      <c r="BTU29" s="105"/>
      <c r="BTV29" s="105"/>
      <c r="BTW29" s="105"/>
      <c r="BTX29" s="105"/>
      <c r="BTY29" s="105"/>
      <c r="BTZ29" s="105"/>
      <c r="BUA29" s="105"/>
      <c r="BUB29" s="105"/>
      <c r="BUC29" s="105"/>
      <c r="BUD29" s="105"/>
      <c r="BUE29" s="105"/>
      <c r="BUF29" s="105"/>
      <c r="BUG29" s="105"/>
      <c r="BUH29" s="105"/>
      <c r="BUI29" s="105"/>
      <c r="BUJ29" s="105"/>
      <c r="BUK29" s="105"/>
      <c r="BUL29" s="105"/>
      <c r="BUM29" s="105"/>
      <c r="BUN29" s="105"/>
      <c r="BUO29" s="105"/>
      <c r="BUP29" s="105"/>
      <c r="BUQ29" s="105"/>
      <c r="BUR29" s="105"/>
      <c r="BUS29" s="105"/>
      <c r="BUT29" s="105"/>
      <c r="BUU29" s="105"/>
      <c r="BUV29" s="105"/>
      <c r="BUW29" s="105"/>
      <c r="BUX29" s="105"/>
      <c r="BUY29" s="105"/>
      <c r="BUZ29" s="105"/>
      <c r="BVA29" s="105"/>
      <c r="BVB29" s="105"/>
      <c r="BVC29" s="105"/>
      <c r="BVD29" s="105"/>
      <c r="BVE29" s="105"/>
      <c r="BVF29" s="105"/>
      <c r="BVG29" s="105"/>
      <c r="BVH29" s="105"/>
      <c r="BVI29" s="105"/>
      <c r="BVJ29" s="105"/>
      <c r="BVK29" s="105"/>
      <c r="BVL29" s="105"/>
      <c r="BVM29" s="105"/>
      <c r="BVN29" s="105"/>
      <c r="BVO29" s="105"/>
      <c r="BVP29" s="105"/>
      <c r="BVQ29" s="105"/>
      <c r="BVR29" s="105"/>
      <c r="BVS29" s="105"/>
      <c r="BVT29" s="105"/>
      <c r="BVU29" s="105"/>
      <c r="BVV29" s="105"/>
      <c r="BVW29" s="105"/>
      <c r="BVX29" s="105"/>
      <c r="BVY29" s="105"/>
      <c r="BVZ29" s="105"/>
      <c r="BWA29" s="105"/>
      <c r="BWB29" s="105"/>
      <c r="BWC29" s="105"/>
      <c r="BWD29" s="105"/>
      <c r="BWE29" s="105"/>
      <c r="BWF29" s="105"/>
      <c r="BWG29" s="105"/>
      <c r="BWH29" s="105"/>
      <c r="BWI29" s="105"/>
      <c r="BWJ29" s="105"/>
      <c r="BWK29" s="105"/>
      <c r="BWL29" s="105"/>
      <c r="BWM29" s="105"/>
      <c r="BWN29" s="105"/>
      <c r="BWO29" s="105"/>
      <c r="BWP29" s="105"/>
      <c r="BWQ29" s="105"/>
      <c r="BWR29" s="105"/>
      <c r="BWS29" s="105"/>
      <c r="BWT29" s="105"/>
      <c r="BWU29" s="105"/>
      <c r="BWV29" s="105"/>
      <c r="BWW29" s="105"/>
      <c r="BWX29" s="105"/>
    </row>
    <row r="30" spans="1:1974" ht="24.75" customHeight="1">
      <c r="D30" s="106"/>
    </row>
    <row r="31" spans="1:1974" s="95" customFormat="1" ht="24.75" customHeight="1">
      <c r="A31" s="99"/>
      <c r="B31" s="262" t="s">
        <v>187</v>
      </c>
      <c r="C31" s="90"/>
      <c r="D31" s="99"/>
      <c r="E31" s="99"/>
      <c r="F31" s="99"/>
      <c r="G31" s="90"/>
      <c r="H31" s="99"/>
      <c r="I31" s="99"/>
      <c r="J31" s="99"/>
      <c r="K31" s="90"/>
      <c r="L31" s="99"/>
      <c r="M31" s="99"/>
      <c r="N31" s="99"/>
      <c r="O31" s="90"/>
      <c r="P31" s="99"/>
      <c r="Q31" s="99"/>
      <c r="R31" s="99"/>
      <c r="S31" s="90"/>
      <c r="T31" s="99"/>
      <c r="U31" s="99"/>
      <c r="V31" s="99"/>
      <c r="W31" s="99"/>
      <c r="AQ31" s="99"/>
    </row>
    <row r="32" spans="1:1974" s="95" customFormat="1" ht="24.75" customHeight="1">
      <c r="A32" s="99"/>
      <c r="B32" s="261" t="s">
        <v>182</v>
      </c>
      <c r="C32" s="90"/>
      <c r="D32" s="99"/>
      <c r="E32" s="99"/>
      <c r="F32" s="99"/>
      <c r="G32" s="90"/>
      <c r="H32" s="99"/>
      <c r="I32" s="99"/>
      <c r="J32" s="99"/>
      <c r="K32" s="90"/>
      <c r="L32" s="99"/>
      <c r="M32" s="99"/>
      <c r="N32" s="99"/>
      <c r="O32" s="90"/>
      <c r="P32" s="99"/>
      <c r="Q32" s="99"/>
      <c r="R32" s="99"/>
      <c r="S32" s="90"/>
      <c r="T32" s="99"/>
      <c r="U32" s="99"/>
      <c r="V32" s="99"/>
      <c r="W32" s="99"/>
      <c r="AQ32" s="99"/>
    </row>
    <row r="33" spans="1:1974" s="95" customFormat="1" ht="24.75" customHeight="1">
      <c r="A33" s="99"/>
      <c r="C33" s="90"/>
      <c r="D33" s="99"/>
      <c r="E33" s="99"/>
      <c r="F33" s="99"/>
      <c r="G33" s="90"/>
      <c r="H33" s="99"/>
      <c r="I33" s="99"/>
      <c r="J33" s="99"/>
      <c r="K33" s="90"/>
      <c r="L33" s="99"/>
      <c r="M33" s="99"/>
      <c r="N33" s="99"/>
      <c r="O33" s="90"/>
      <c r="P33" s="99"/>
      <c r="Q33" s="99"/>
      <c r="R33" s="99"/>
      <c r="S33" s="90"/>
      <c r="T33" s="99"/>
      <c r="U33" s="99"/>
      <c r="V33" s="99"/>
      <c r="W33" s="99"/>
      <c r="AQ33" s="99"/>
    </row>
    <row r="34" spans="1:1974" ht="24.75" customHeight="1">
      <c r="B34" s="260"/>
      <c r="D34" s="106"/>
    </row>
    <row r="35" spans="1:1974" ht="24.75" customHeight="1">
      <c r="B35" s="108" t="s">
        <v>125</v>
      </c>
      <c r="D35" s="105"/>
      <c r="E35" s="105"/>
      <c r="F35" s="105"/>
      <c r="H35" s="105"/>
      <c r="I35" s="105"/>
      <c r="J35" s="105"/>
      <c r="L35" s="105"/>
      <c r="M35" s="105"/>
      <c r="N35" s="105"/>
      <c r="P35" s="105"/>
      <c r="Q35" s="105"/>
      <c r="R35" s="105"/>
      <c r="T35" s="105"/>
      <c r="U35" s="105"/>
      <c r="V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R35" s="105"/>
    </row>
    <row r="36" spans="1:1974" ht="24.75" customHeight="1">
      <c r="B36" s="108" t="s">
        <v>188</v>
      </c>
    </row>
    <row r="37" spans="1:1974" ht="24.75" customHeight="1">
      <c r="B37" s="109" t="s">
        <v>0</v>
      </c>
    </row>
    <row r="38" spans="1:1974" ht="24.75" customHeight="1" thickBot="1">
      <c r="B38" s="109"/>
    </row>
    <row r="39" spans="1:1974" s="108" customFormat="1" ht="24.75" customHeight="1" thickTop="1">
      <c r="A39" s="95"/>
      <c r="B39" s="182"/>
      <c r="C39" s="95"/>
      <c r="D39" s="131"/>
      <c r="E39" s="131" t="s">
        <v>114</v>
      </c>
      <c r="F39" s="131"/>
      <c r="G39" s="95"/>
      <c r="H39" s="131"/>
      <c r="I39" s="131" t="s">
        <v>115</v>
      </c>
      <c r="J39" s="131"/>
      <c r="K39" s="95"/>
      <c r="L39" s="131"/>
      <c r="M39" s="131" t="s">
        <v>116</v>
      </c>
      <c r="N39" s="131"/>
      <c r="O39" s="95"/>
      <c r="P39" s="131"/>
      <c r="Q39" s="131" t="s">
        <v>117</v>
      </c>
      <c r="R39" s="131"/>
      <c r="S39" s="95"/>
      <c r="T39" s="107"/>
      <c r="U39" s="107"/>
      <c r="V39" s="107"/>
      <c r="W39" s="95"/>
      <c r="X39" s="95"/>
      <c r="Y39" s="95"/>
      <c r="Z39" s="95"/>
      <c r="AA39" s="95"/>
      <c r="AB39" s="95"/>
      <c r="AC39" s="95"/>
      <c r="AD39" s="95"/>
      <c r="AE39" s="95"/>
      <c r="AF39" s="152"/>
      <c r="AG39" s="152"/>
      <c r="AH39" s="152"/>
      <c r="AI39" s="95"/>
      <c r="AJ39" s="152"/>
      <c r="AK39" s="152"/>
      <c r="AL39" s="152"/>
      <c r="AM39" s="95"/>
      <c r="AN39" s="152"/>
      <c r="AO39" s="152"/>
      <c r="AP39" s="152"/>
      <c r="AQ39" s="110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  <c r="GO39" s="399"/>
      <c r="GP39" s="399"/>
      <c r="GQ39" s="399"/>
      <c r="GR39" s="399"/>
      <c r="GS39" s="399"/>
      <c r="GT39" s="399"/>
      <c r="GU39" s="399"/>
      <c r="GV39" s="399"/>
      <c r="GW39" s="399"/>
      <c r="GX39" s="399"/>
      <c r="GY39" s="399"/>
      <c r="GZ39" s="399"/>
      <c r="HA39" s="399"/>
      <c r="HB39" s="399"/>
      <c r="HC39" s="399"/>
      <c r="HD39" s="399"/>
      <c r="HE39" s="399"/>
      <c r="HF39" s="399"/>
      <c r="HG39" s="399"/>
      <c r="HH39" s="399"/>
      <c r="HI39" s="399"/>
      <c r="HJ39" s="399"/>
      <c r="HK39" s="399"/>
      <c r="HL39" s="399"/>
      <c r="HM39" s="399"/>
      <c r="HN39" s="399"/>
      <c r="HO39" s="399"/>
      <c r="HP39" s="399"/>
      <c r="HQ39" s="399"/>
      <c r="HR39" s="399"/>
      <c r="HS39" s="399"/>
      <c r="HT39" s="399"/>
      <c r="HU39" s="399"/>
      <c r="HV39" s="399"/>
      <c r="HW39" s="399"/>
      <c r="HX39" s="399"/>
      <c r="HY39" s="399"/>
      <c r="HZ39" s="399"/>
      <c r="IA39" s="399"/>
      <c r="IB39" s="399"/>
      <c r="IC39" s="399"/>
      <c r="ID39" s="399"/>
      <c r="IE39" s="399"/>
      <c r="IF39" s="399"/>
      <c r="IG39" s="399"/>
      <c r="IH39" s="399"/>
      <c r="II39" s="399"/>
      <c r="IJ39" s="399"/>
      <c r="IK39" s="399"/>
      <c r="IL39" s="399"/>
      <c r="IM39" s="399"/>
      <c r="IN39" s="399"/>
      <c r="IO39" s="399"/>
      <c r="IP39" s="399"/>
      <c r="IQ39" s="399"/>
      <c r="IR39" s="399"/>
      <c r="IS39" s="399"/>
      <c r="IT39" s="399"/>
      <c r="IU39" s="399"/>
      <c r="IV39" s="399"/>
      <c r="IW39" s="399"/>
      <c r="IX39" s="399"/>
      <c r="IY39" s="399"/>
      <c r="IZ39" s="399"/>
      <c r="JA39" s="399"/>
      <c r="JB39" s="399"/>
      <c r="JC39" s="399"/>
      <c r="JD39" s="399"/>
      <c r="JE39" s="399"/>
      <c r="JF39" s="399"/>
      <c r="JG39" s="399"/>
      <c r="JH39" s="399"/>
      <c r="JI39" s="399"/>
      <c r="JJ39" s="399"/>
      <c r="JK39" s="399"/>
      <c r="JL39" s="399"/>
      <c r="JM39" s="399"/>
      <c r="JN39" s="399"/>
      <c r="JO39" s="399"/>
      <c r="JP39" s="399"/>
      <c r="JQ39" s="399"/>
      <c r="JR39" s="399"/>
      <c r="JS39" s="399"/>
      <c r="JT39" s="399"/>
      <c r="JU39" s="399"/>
      <c r="JV39" s="399"/>
      <c r="JW39" s="399"/>
      <c r="JX39" s="399"/>
      <c r="JY39" s="399"/>
      <c r="JZ39" s="399"/>
      <c r="KA39" s="399"/>
      <c r="KB39" s="399"/>
      <c r="KC39" s="399"/>
      <c r="KD39" s="399"/>
      <c r="KE39" s="399"/>
      <c r="KF39" s="399"/>
      <c r="KG39" s="399"/>
      <c r="KH39" s="399"/>
      <c r="KI39" s="399"/>
      <c r="KJ39" s="399"/>
      <c r="KK39" s="399"/>
      <c r="KL39" s="399"/>
      <c r="KM39" s="399"/>
      <c r="KN39" s="399"/>
      <c r="KO39" s="399"/>
      <c r="KP39" s="399"/>
      <c r="KQ39" s="399"/>
      <c r="KR39" s="399"/>
      <c r="KS39" s="399"/>
      <c r="KT39" s="399"/>
      <c r="KU39" s="399"/>
      <c r="KV39" s="399"/>
      <c r="KW39" s="399"/>
      <c r="KX39" s="399"/>
      <c r="KY39" s="399"/>
      <c r="KZ39" s="399"/>
      <c r="LA39" s="399"/>
      <c r="LB39" s="399"/>
      <c r="LC39" s="399"/>
      <c r="LD39" s="399"/>
      <c r="LE39" s="399"/>
      <c r="LF39" s="399"/>
      <c r="LG39" s="399"/>
      <c r="LH39" s="399"/>
      <c r="LI39" s="399"/>
      <c r="LJ39" s="399"/>
      <c r="LK39" s="399"/>
      <c r="LL39" s="399"/>
      <c r="LM39" s="399"/>
      <c r="LN39" s="399"/>
      <c r="LO39" s="399"/>
      <c r="LP39" s="399"/>
      <c r="LQ39" s="399"/>
      <c r="LR39" s="399"/>
      <c r="LS39" s="399"/>
      <c r="LT39" s="399"/>
      <c r="LU39" s="399"/>
      <c r="LV39" s="399"/>
      <c r="LW39" s="399"/>
      <c r="LX39" s="399"/>
      <c r="LY39" s="399"/>
      <c r="LZ39" s="399"/>
      <c r="MA39" s="399"/>
      <c r="MB39" s="399"/>
      <c r="MC39" s="399"/>
      <c r="MD39" s="399"/>
      <c r="ME39" s="399"/>
      <c r="MF39" s="399"/>
      <c r="MG39" s="399"/>
      <c r="MH39" s="399"/>
      <c r="MI39" s="399"/>
      <c r="MJ39" s="399"/>
      <c r="MK39" s="399"/>
      <c r="ML39" s="399"/>
      <c r="MM39" s="399"/>
      <c r="MN39" s="399"/>
      <c r="MO39" s="399"/>
      <c r="MP39" s="399"/>
      <c r="MQ39" s="399"/>
      <c r="MR39" s="399"/>
      <c r="MS39" s="399"/>
      <c r="MT39" s="399"/>
      <c r="MU39" s="399"/>
      <c r="MV39" s="399"/>
      <c r="MW39" s="399"/>
      <c r="MX39" s="399"/>
      <c r="MY39" s="399"/>
      <c r="MZ39" s="399"/>
      <c r="NA39" s="399"/>
      <c r="NB39" s="399"/>
      <c r="NC39" s="399"/>
      <c r="ND39" s="399"/>
      <c r="NE39" s="399"/>
      <c r="NF39" s="399"/>
      <c r="NG39" s="399"/>
      <c r="NH39" s="399"/>
      <c r="NI39" s="399"/>
      <c r="NJ39" s="399"/>
      <c r="NK39" s="399"/>
      <c r="NL39" s="399"/>
      <c r="NM39" s="399"/>
      <c r="NN39" s="399"/>
      <c r="NO39" s="399"/>
      <c r="NP39" s="399"/>
      <c r="NQ39" s="399"/>
      <c r="NR39" s="399"/>
      <c r="NS39" s="399"/>
      <c r="NT39" s="399"/>
      <c r="NU39" s="399"/>
      <c r="NV39" s="399"/>
      <c r="NW39" s="399"/>
      <c r="NX39" s="399"/>
      <c r="NY39" s="399"/>
      <c r="NZ39" s="399"/>
      <c r="OA39" s="399"/>
      <c r="OB39" s="399"/>
      <c r="OC39" s="399"/>
      <c r="OD39" s="399"/>
      <c r="OE39" s="399"/>
      <c r="OF39" s="399"/>
      <c r="OG39" s="399"/>
      <c r="OH39" s="399"/>
      <c r="OI39" s="399"/>
      <c r="OJ39" s="399"/>
      <c r="OK39" s="399"/>
      <c r="OL39" s="399"/>
      <c r="OM39" s="399"/>
      <c r="ON39" s="399"/>
      <c r="OO39" s="399"/>
      <c r="OP39" s="399"/>
      <c r="OQ39" s="399"/>
      <c r="OR39" s="399"/>
      <c r="OS39" s="399"/>
      <c r="OT39" s="399"/>
      <c r="OU39" s="399"/>
      <c r="OV39" s="399"/>
      <c r="OW39" s="399"/>
      <c r="OX39" s="399"/>
      <c r="OY39" s="399"/>
      <c r="OZ39" s="399"/>
      <c r="PA39" s="399"/>
      <c r="PB39" s="399"/>
      <c r="PC39" s="399"/>
      <c r="PD39" s="399"/>
      <c r="PE39" s="399"/>
      <c r="PF39" s="399"/>
      <c r="PG39" s="399"/>
      <c r="PH39" s="399"/>
      <c r="PI39" s="399"/>
      <c r="PJ39" s="399"/>
      <c r="PK39" s="399"/>
      <c r="PL39" s="399"/>
      <c r="PM39" s="399"/>
      <c r="PN39" s="399"/>
      <c r="PO39" s="399"/>
      <c r="PP39" s="399"/>
      <c r="PQ39" s="399"/>
      <c r="PR39" s="399"/>
      <c r="PS39" s="399"/>
      <c r="PT39" s="399"/>
      <c r="PU39" s="399"/>
      <c r="PV39" s="399"/>
      <c r="PW39" s="399"/>
      <c r="PX39" s="399"/>
      <c r="PY39" s="399"/>
      <c r="PZ39" s="399"/>
      <c r="QA39" s="399"/>
      <c r="QB39" s="399"/>
      <c r="QC39" s="399"/>
      <c r="QD39" s="399"/>
      <c r="QE39" s="399"/>
      <c r="QF39" s="399"/>
      <c r="QG39" s="399"/>
      <c r="QH39" s="399"/>
      <c r="QI39" s="399"/>
      <c r="QJ39" s="399"/>
      <c r="QK39" s="399"/>
      <c r="QL39" s="399"/>
      <c r="QM39" s="399"/>
      <c r="QN39" s="399"/>
      <c r="QO39" s="399"/>
      <c r="QP39" s="399"/>
      <c r="QQ39" s="399"/>
      <c r="QR39" s="399"/>
      <c r="QS39" s="399"/>
      <c r="QT39" s="399"/>
      <c r="QU39" s="399"/>
      <c r="QV39" s="399"/>
      <c r="QW39" s="399"/>
      <c r="QX39" s="399"/>
      <c r="QY39" s="399"/>
      <c r="QZ39" s="399"/>
      <c r="RA39" s="399"/>
      <c r="RB39" s="399"/>
      <c r="RC39" s="399"/>
      <c r="RD39" s="399"/>
      <c r="RE39" s="399"/>
      <c r="RF39" s="399"/>
      <c r="RG39" s="399"/>
      <c r="RH39" s="399"/>
      <c r="RI39" s="399"/>
      <c r="RJ39" s="399"/>
      <c r="RK39" s="399"/>
      <c r="RL39" s="399"/>
      <c r="RM39" s="399"/>
      <c r="RN39" s="399"/>
      <c r="RO39" s="399"/>
      <c r="RP39" s="399"/>
      <c r="RQ39" s="399"/>
      <c r="RR39" s="399"/>
      <c r="RS39" s="399"/>
      <c r="RT39" s="399"/>
      <c r="RU39" s="399"/>
      <c r="RV39" s="399"/>
      <c r="RW39" s="399"/>
      <c r="RX39" s="399"/>
      <c r="RY39" s="399"/>
      <c r="RZ39" s="399"/>
      <c r="SA39" s="399"/>
      <c r="SB39" s="399"/>
      <c r="SC39" s="399"/>
      <c r="SD39" s="399"/>
      <c r="SE39" s="399"/>
      <c r="SF39" s="399"/>
      <c r="SG39" s="399"/>
      <c r="SH39" s="399"/>
      <c r="SI39" s="399"/>
      <c r="SJ39" s="399"/>
      <c r="SK39" s="399"/>
      <c r="SL39" s="399"/>
      <c r="SM39" s="399"/>
      <c r="SN39" s="399"/>
      <c r="SO39" s="399"/>
      <c r="SP39" s="399"/>
      <c r="SQ39" s="399"/>
      <c r="SR39" s="399"/>
      <c r="SS39" s="399"/>
      <c r="ST39" s="399"/>
      <c r="SU39" s="399"/>
      <c r="SV39" s="399"/>
      <c r="SW39" s="399"/>
      <c r="SX39" s="399"/>
      <c r="SY39" s="399"/>
      <c r="SZ39" s="399"/>
      <c r="TA39" s="399"/>
      <c r="TB39" s="399"/>
      <c r="TC39" s="399"/>
      <c r="TD39" s="399"/>
      <c r="TE39" s="399"/>
      <c r="TF39" s="399"/>
      <c r="TG39" s="399"/>
      <c r="TH39" s="399"/>
      <c r="TI39" s="399"/>
      <c r="TJ39" s="399"/>
      <c r="TK39" s="399"/>
      <c r="TL39" s="399"/>
      <c r="TM39" s="399"/>
      <c r="TN39" s="399"/>
      <c r="TO39" s="399"/>
      <c r="TP39" s="399"/>
      <c r="TQ39" s="399"/>
      <c r="TR39" s="399"/>
      <c r="TS39" s="399"/>
      <c r="TT39" s="399"/>
      <c r="TU39" s="399"/>
      <c r="TV39" s="399"/>
      <c r="TW39" s="399"/>
      <c r="TX39" s="399"/>
      <c r="TY39" s="399"/>
      <c r="TZ39" s="399"/>
      <c r="UA39" s="399"/>
      <c r="UB39" s="399"/>
      <c r="UC39" s="399"/>
      <c r="UD39" s="399"/>
      <c r="UE39" s="399"/>
      <c r="UF39" s="399"/>
      <c r="UG39" s="399"/>
      <c r="UH39" s="399"/>
      <c r="UI39" s="399"/>
      <c r="UJ39" s="399"/>
      <c r="UK39" s="399"/>
      <c r="UL39" s="399"/>
      <c r="UM39" s="399"/>
      <c r="UN39" s="399"/>
      <c r="UO39" s="399"/>
      <c r="UP39" s="399"/>
      <c r="UQ39" s="399"/>
      <c r="UR39" s="399"/>
      <c r="US39" s="399"/>
      <c r="UT39" s="399"/>
      <c r="UU39" s="399"/>
      <c r="UV39" s="399"/>
      <c r="UW39" s="399"/>
      <c r="UX39" s="399"/>
      <c r="UY39" s="399"/>
      <c r="UZ39" s="399"/>
      <c r="VA39" s="399"/>
      <c r="VB39" s="399"/>
      <c r="VC39" s="399"/>
      <c r="VD39" s="399"/>
      <c r="VE39" s="399"/>
      <c r="VF39" s="399"/>
      <c r="VG39" s="399"/>
      <c r="VH39" s="399"/>
      <c r="VI39" s="399"/>
      <c r="VJ39" s="399"/>
      <c r="VK39" s="399"/>
      <c r="VL39" s="399"/>
      <c r="VM39" s="399"/>
      <c r="VN39" s="399"/>
      <c r="VO39" s="399"/>
      <c r="VP39" s="399"/>
      <c r="VQ39" s="399"/>
      <c r="VR39" s="399"/>
      <c r="VS39" s="399"/>
      <c r="VT39" s="399"/>
      <c r="VU39" s="399"/>
      <c r="VV39" s="399"/>
      <c r="VW39" s="399"/>
      <c r="VX39" s="399"/>
      <c r="VY39" s="399"/>
      <c r="VZ39" s="399"/>
      <c r="WA39" s="399"/>
      <c r="WB39" s="399"/>
      <c r="WC39" s="399"/>
      <c r="WD39" s="399"/>
      <c r="WE39" s="399"/>
      <c r="WF39" s="399"/>
      <c r="WG39" s="399"/>
      <c r="WH39" s="399"/>
      <c r="WI39" s="399"/>
      <c r="WJ39" s="399"/>
      <c r="WK39" s="399"/>
      <c r="WL39" s="399"/>
      <c r="WM39" s="399"/>
      <c r="WN39" s="399"/>
      <c r="WO39" s="399"/>
      <c r="WP39" s="399"/>
      <c r="WQ39" s="399"/>
      <c r="WR39" s="399"/>
      <c r="WS39" s="399"/>
      <c r="WT39" s="399"/>
      <c r="WU39" s="399"/>
      <c r="WV39" s="399"/>
      <c r="WW39" s="399"/>
      <c r="WX39" s="399"/>
      <c r="WY39" s="399"/>
      <c r="WZ39" s="399"/>
      <c r="XA39" s="399"/>
      <c r="XB39" s="399"/>
      <c r="XC39" s="399"/>
      <c r="XD39" s="399"/>
      <c r="XE39" s="399"/>
      <c r="XF39" s="399"/>
      <c r="XG39" s="399"/>
      <c r="XH39" s="399"/>
      <c r="XI39" s="399"/>
      <c r="XJ39" s="399"/>
      <c r="XK39" s="399"/>
      <c r="XL39" s="399"/>
      <c r="XM39" s="399"/>
      <c r="XN39" s="399"/>
      <c r="XO39" s="399"/>
      <c r="XP39" s="399"/>
      <c r="XQ39" s="399"/>
      <c r="XR39" s="399"/>
      <c r="XS39" s="399"/>
      <c r="XT39" s="399"/>
      <c r="XU39" s="399"/>
      <c r="XV39" s="399"/>
      <c r="XW39" s="399"/>
      <c r="XX39" s="399"/>
      <c r="XY39" s="399"/>
      <c r="XZ39" s="399"/>
      <c r="YA39" s="399"/>
      <c r="YB39" s="399"/>
      <c r="YC39" s="399"/>
      <c r="YD39" s="399"/>
      <c r="YE39" s="399"/>
      <c r="YF39" s="399"/>
      <c r="YG39" s="399"/>
      <c r="YH39" s="399"/>
      <c r="YI39" s="399"/>
      <c r="YJ39" s="399"/>
      <c r="YK39" s="399"/>
      <c r="YL39" s="399"/>
      <c r="YM39" s="399"/>
      <c r="YN39" s="399"/>
      <c r="YO39" s="399"/>
      <c r="YP39" s="399"/>
      <c r="YQ39" s="399"/>
      <c r="YR39" s="399"/>
      <c r="YS39" s="399"/>
      <c r="YT39" s="399"/>
      <c r="YU39" s="399"/>
      <c r="YV39" s="399"/>
      <c r="YW39" s="399"/>
      <c r="YX39" s="399"/>
      <c r="YY39" s="399"/>
      <c r="YZ39" s="399"/>
      <c r="ZA39" s="399"/>
      <c r="ZB39" s="399"/>
      <c r="ZC39" s="399"/>
      <c r="ZD39" s="399"/>
      <c r="ZE39" s="399"/>
      <c r="ZF39" s="399"/>
      <c r="ZG39" s="399"/>
      <c r="ZH39" s="399"/>
      <c r="ZI39" s="399"/>
      <c r="ZJ39" s="399"/>
      <c r="ZK39" s="399"/>
      <c r="ZL39" s="399"/>
      <c r="ZM39" s="399"/>
      <c r="ZN39" s="399"/>
      <c r="ZO39" s="399"/>
      <c r="ZP39" s="399"/>
      <c r="ZQ39" s="399"/>
      <c r="ZR39" s="399"/>
      <c r="ZS39" s="399"/>
      <c r="ZT39" s="399"/>
      <c r="ZU39" s="399"/>
      <c r="ZV39" s="399"/>
      <c r="ZW39" s="399"/>
      <c r="ZX39" s="399"/>
      <c r="ZY39" s="399"/>
      <c r="ZZ39" s="399"/>
      <c r="AAA39" s="399"/>
      <c r="AAB39" s="399"/>
      <c r="AAC39" s="399"/>
      <c r="AAD39" s="399"/>
      <c r="AAE39" s="399"/>
      <c r="AAF39" s="399"/>
      <c r="AAG39" s="399"/>
      <c r="AAH39" s="399"/>
      <c r="AAI39" s="399"/>
      <c r="AAJ39" s="399"/>
      <c r="AAK39" s="399"/>
      <c r="AAL39" s="399"/>
      <c r="AAM39" s="399"/>
      <c r="AAN39" s="399"/>
      <c r="AAO39" s="399"/>
      <c r="AAP39" s="399"/>
      <c r="AAQ39" s="399"/>
      <c r="AAR39" s="399"/>
      <c r="AAS39" s="399"/>
      <c r="AAT39" s="399"/>
      <c r="AAU39" s="399"/>
      <c r="AAV39" s="399"/>
      <c r="AAW39" s="399"/>
      <c r="AAX39" s="399"/>
      <c r="AAY39" s="399"/>
      <c r="AAZ39" s="399"/>
      <c r="ABA39" s="399"/>
      <c r="ABB39" s="399"/>
      <c r="ABC39" s="399"/>
      <c r="ABD39" s="399"/>
      <c r="ABE39" s="399"/>
      <c r="ABF39" s="399"/>
      <c r="ABG39" s="399"/>
      <c r="ABH39" s="399"/>
      <c r="ABI39" s="399"/>
      <c r="ABJ39" s="399"/>
      <c r="ABK39" s="399"/>
      <c r="ABL39" s="399"/>
      <c r="ABM39" s="399"/>
      <c r="ABN39" s="399"/>
      <c r="ABO39" s="399"/>
      <c r="ABP39" s="399"/>
      <c r="ABQ39" s="399"/>
      <c r="ABR39" s="399"/>
      <c r="ABS39" s="399"/>
      <c r="ABT39" s="399"/>
      <c r="ABU39" s="399"/>
      <c r="ABV39" s="399"/>
      <c r="ABW39" s="399"/>
      <c r="ABX39" s="399"/>
      <c r="ABY39" s="399"/>
      <c r="ABZ39" s="399"/>
      <c r="ACA39" s="399"/>
      <c r="ACB39" s="399"/>
      <c r="ACC39" s="399"/>
      <c r="ACD39" s="399"/>
      <c r="ACE39" s="399"/>
      <c r="ACF39" s="399"/>
      <c r="ACG39" s="399"/>
      <c r="ACH39" s="399"/>
      <c r="ACI39" s="399"/>
      <c r="ACJ39" s="399"/>
      <c r="ACK39" s="399"/>
      <c r="ACL39" s="399"/>
      <c r="ACM39" s="399"/>
      <c r="ACN39" s="399"/>
      <c r="ACO39" s="399"/>
      <c r="ACP39" s="399"/>
      <c r="ACQ39" s="399"/>
      <c r="ACR39" s="399"/>
      <c r="ACS39" s="399"/>
      <c r="ACT39" s="399"/>
      <c r="ACU39" s="399"/>
      <c r="ACV39" s="399"/>
      <c r="ACW39" s="399"/>
      <c r="ACX39" s="399"/>
      <c r="ACY39" s="399"/>
      <c r="ACZ39" s="399"/>
      <c r="ADA39" s="399"/>
      <c r="ADB39" s="399"/>
      <c r="ADC39" s="399"/>
      <c r="ADD39" s="399"/>
      <c r="ADE39" s="399"/>
      <c r="ADF39" s="399"/>
      <c r="ADG39" s="399"/>
      <c r="ADH39" s="399"/>
      <c r="ADI39" s="399"/>
      <c r="ADJ39" s="399"/>
      <c r="ADK39" s="399"/>
      <c r="ADL39" s="399"/>
      <c r="ADM39" s="399"/>
      <c r="ADN39" s="399"/>
      <c r="ADO39" s="399"/>
      <c r="ADP39" s="399"/>
      <c r="ADQ39" s="399"/>
      <c r="ADR39" s="399"/>
      <c r="ADS39" s="399"/>
      <c r="ADT39" s="399"/>
      <c r="ADU39" s="399"/>
      <c r="ADV39" s="399"/>
      <c r="ADW39" s="399"/>
      <c r="ADX39" s="399"/>
      <c r="ADY39" s="399"/>
      <c r="ADZ39" s="399"/>
      <c r="AEA39" s="399"/>
      <c r="AEB39" s="399"/>
      <c r="AEC39" s="399"/>
      <c r="AED39" s="399"/>
      <c r="AEE39" s="399"/>
      <c r="AEF39" s="399"/>
      <c r="AEG39" s="399"/>
      <c r="AEH39" s="399"/>
      <c r="AEI39" s="399"/>
      <c r="AEJ39" s="399"/>
      <c r="AEK39" s="399"/>
      <c r="AEL39" s="399"/>
      <c r="AEM39" s="399"/>
      <c r="AEN39" s="399"/>
      <c r="AEO39" s="399"/>
      <c r="AEP39" s="399"/>
      <c r="AEQ39" s="399"/>
      <c r="AER39" s="399"/>
      <c r="AES39" s="399"/>
      <c r="AET39" s="399"/>
      <c r="AEU39" s="399"/>
      <c r="AEV39" s="399"/>
      <c r="AEW39" s="399"/>
      <c r="AEX39" s="399"/>
      <c r="AEY39" s="399"/>
      <c r="AEZ39" s="399"/>
      <c r="AFA39" s="399"/>
      <c r="AFB39" s="399"/>
      <c r="AFC39" s="399"/>
      <c r="AFD39" s="399"/>
      <c r="AFE39" s="399"/>
      <c r="AFF39" s="399"/>
      <c r="AFG39" s="399"/>
      <c r="AFH39" s="399"/>
      <c r="AFI39" s="399"/>
      <c r="AFJ39" s="399"/>
      <c r="AFK39" s="399"/>
      <c r="AFL39" s="399"/>
      <c r="AFM39" s="399"/>
      <c r="AFN39" s="399"/>
      <c r="AFO39" s="399"/>
      <c r="AFP39" s="399"/>
      <c r="AFQ39" s="399"/>
      <c r="AFR39" s="399"/>
      <c r="AFS39" s="399"/>
      <c r="AFT39" s="399"/>
      <c r="AFU39" s="399"/>
      <c r="AFV39" s="399"/>
      <c r="AFW39" s="399"/>
      <c r="AFX39" s="399"/>
      <c r="AFY39" s="399"/>
      <c r="AFZ39" s="399"/>
      <c r="AGA39" s="399"/>
      <c r="AGB39" s="399"/>
      <c r="AGC39" s="399"/>
      <c r="AGD39" s="399"/>
      <c r="AGE39" s="399"/>
      <c r="AGF39" s="399"/>
      <c r="AGG39" s="399"/>
      <c r="AGH39" s="399"/>
      <c r="AGI39" s="399"/>
      <c r="AGJ39" s="399"/>
      <c r="AGK39" s="399"/>
      <c r="AGL39" s="399"/>
      <c r="AGM39" s="399"/>
      <c r="AGN39" s="399"/>
      <c r="AGO39" s="399"/>
      <c r="AGP39" s="399"/>
      <c r="AGQ39" s="399"/>
      <c r="AGR39" s="399"/>
      <c r="AGS39" s="399"/>
      <c r="AGT39" s="399"/>
      <c r="AGU39" s="399"/>
      <c r="AGV39" s="399"/>
      <c r="AGW39" s="399"/>
      <c r="AGX39" s="399"/>
      <c r="AGY39" s="399"/>
      <c r="AGZ39" s="399"/>
      <c r="AHA39" s="399"/>
      <c r="AHB39" s="399"/>
      <c r="AHC39" s="399"/>
      <c r="AHD39" s="399"/>
      <c r="AHE39" s="399"/>
      <c r="AHF39" s="399"/>
      <c r="AHG39" s="399"/>
      <c r="AHH39" s="399"/>
      <c r="AHI39" s="399"/>
      <c r="AHJ39" s="399"/>
      <c r="AHK39" s="399"/>
      <c r="AHL39" s="399"/>
      <c r="AHM39" s="399"/>
      <c r="AHN39" s="399"/>
      <c r="AHO39" s="399"/>
      <c r="AHP39" s="399"/>
      <c r="AHQ39" s="399"/>
      <c r="AHR39" s="399"/>
      <c r="AHS39" s="399"/>
      <c r="AHT39" s="399"/>
      <c r="AHU39" s="399"/>
      <c r="AHV39" s="399"/>
      <c r="AHW39" s="399"/>
      <c r="AHX39" s="399"/>
      <c r="AHY39" s="399"/>
      <c r="AHZ39" s="399"/>
      <c r="AIA39" s="399"/>
      <c r="AIB39" s="399"/>
      <c r="AIC39" s="399"/>
      <c r="AID39" s="399"/>
      <c r="AIE39" s="399"/>
      <c r="AIF39" s="399"/>
      <c r="AIG39" s="399"/>
      <c r="AIH39" s="399"/>
      <c r="AII39" s="399"/>
      <c r="AIJ39" s="399"/>
      <c r="AIK39" s="399"/>
      <c r="AIL39" s="399"/>
      <c r="AIM39" s="399"/>
      <c r="AIN39" s="399"/>
      <c r="AIO39" s="399"/>
      <c r="AIP39" s="399"/>
      <c r="AIQ39" s="399"/>
      <c r="AIR39" s="399"/>
      <c r="AIS39" s="399"/>
      <c r="AIT39" s="399"/>
      <c r="AIU39" s="399"/>
      <c r="AIV39" s="399"/>
      <c r="AIW39" s="399"/>
      <c r="AIX39" s="399"/>
      <c r="AIY39" s="399"/>
      <c r="AIZ39" s="399"/>
      <c r="AJA39" s="399"/>
      <c r="AJB39" s="399"/>
      <c r="AJC39" s="399"/>
      <c r="AJD39" s="399"/>
      <c r="AJE39" s="399"/>
      <c r="AJF39" s="399"/>
      <c r="AJG39" s="399"/>
      <c r="AJH39" s="399"/>
      <c r="AJI39" s="399"/>
      <c r="AJJ39" s="399"/>
      <c r="AJK39" s="399"/>
      <c r="AJL39" s="399"/>
      <c r="AJM39" s="399"/>
      <c r="AJN39" s="399"/>
      <c r="AJO39" s="399"/>
      <c r="AJP39" s="399"/>
      <c r="AJQ39" s="399"/>
      <c r="AJR39" s="399"/>
      <c r="AJS39" s="399"/>
      <c r="AJT39" s="399"/>
      <c r="AJU39" s="399"/>
      <c r="AJV39" s="399"/>
      <c r="AJW39" s="399"/>
      <c r="AJX39" s="399"/>
      <c r="AJY39" s="399"/>
      <c r="AJZ39" s="399"/>
      <c r="AKA39" s="399"/>
      <c r="AKB39" s="399"/>
      <c r="AKC39" s="399"/>
      <c r="AKD39" s="399"/>
      <c r="AKE39" s="399"/>
      <c r="AKF39" s="399"/>
      <c r="AKG39" s="399"/>
      <c r="AKH39" s="399"/>
      <c r="AKI39" s="399"/>
      <c r="AKJ39" s="399"/>
      <c r="AKK39" s="399"/>
      <c r="AKL39" s="399"/>
      <c r="AKM39" s="399"/>
      <c r="AKN39" s="399"/>
      <c r="AKO39" s="399"/>
      <c r="AKP39" s="399"/>
      <c r="AKQ39" s="399"/>
      <c r="AKR39" s="399"/>
      <c r="AKS39" s="399"/>
      <c r="AKT39" s="399"/>
      <c r="AKU39" s="399"/>
      <c r="AKV39" s="399"/>
      <c r="AKW39" s="399"/>
      <c r="AKX39" s="399"/>
      <c r="AKY39" s="399"/>
      <c r="AKZ39" s="399"/>
      <c r="ALA39" s="399"/>
      <c r="ALB39" s="399"/>
      <c r="ALC39" s="399"/>
      <c r="ALD39" s="399"/>
      <c r="ALE39" s="399"/>
      <c r="ALF39" s="399"/>
      <c r="ALG39" s="399"/>
      <c r="ALH39" s="399"/>
      <c r="ALI39" s="399"/>
      <c r="ALJ39" s="399"/>
      <c r="ALK39" s="399"/>
      <c r="ALL39" s="399"/>
      <c r="ALM39" s="399"/>
      <c r="ALN39" s="399"/>
      <c r="ALO39" s="399"/>
      <c r="ALP39" s="399"/>
      <c r="ALQ39" s="399"/>
      <c r="ALR39" s="399"/>
      <c r="ALS39" s="399"/>
      <c r="ALT39" s="399"/>
      <c r="ALU39" s="399"/>
      <c r="ALV39" s="399"/>
      <c r="ALW39" s="399"/>
      <c r="ALX39" s="399"/>
      <c r="ALY39" s="399"/>
      <c r="ALZ39" s="399"/>
      <c r="AMA39" s="399"/>
      <c r="AMB39" s="399"/>
      <c r="AMC39" s="399"/>
      <c r="AMD39" s="399"/>
      <c r="AME39" s="399"/>
      <c r="AMF39" s="399"/>
      <c r="AMG39" s="399"/>
      <c r="AMH39" s="399"/>
      <c r="AMI39" s="399"/>
      <c r="AMJ39" s="399"/>
      <c r="AMK39" s="399"/>
      <c r="AML39" s="399"/>
      <c r="AMM39" s="399"/>
      <c r="AMN39" s="399"/>
      <c r="AMO39" s="399"/>
      <c r="AMP39" s="399"/>
      <c r="AMQ39" s="399"/>
      <c r="AMR39" s="399"/>
      <c r="AMS39" s="399"/>
      <c r="AMT39" s="399"/>
      <c r="AMU39" s="399"/>
      <c r="AMV39" s="399"/>
      <c r="AMW39" s="399"/>
      <c r="AMX39" s="399"/>
      <c r="AMY39" s="399"/>
      <c r="AMZ39" s="399"/>
      <c r="ANA39" s="399"/>
      <c r="ANB39" s="399"/>
      <c r="ANC39" s="399"/>
      <c r="AND39" s="399"/>
      <c r="ANE39" s="399"/>
      <c r="ANF39" s="399"/>
      <c r="ANG39" s="399"/>
      <c r="ANH39" s="399"/>
      <c r="ANI39" s="399"/>
      <c r="ANJ39" s="399"/>
      <c r="ANK39" s="399"/>
      <c r="ANL39" s="399"/>
      <c r="ANM39" s="399"/>
      <c r="ANN39" s="399"/>
      <c r="ANO39" s="399"/>
      <c r="ANP39" s="399"/>
      <c r="ANQ39" s="399"/>
      <c r="ANR39" s="399"/>
      <c r="ANS39" s="399"/>
      <c r="ANT39" s="399"/>
      <c r="ANU39" s="399"/>
      <c r="ANV39" s="399"/>
      <c r="ANW39" s="399"/>
      <c r="ANX39" s="399"/>
      <c r="ANY39" s="399"/>
      <c r="ANZ39" s="399"/>
      <c r="AOA39" s="399"/>
      <c r="AOB39" s="399"/>
      <c r="AOC39" s="399"/>
      <c r="AOD39" s="399"/>
      <c r="AOE39" s="399"/>
      <c r="AOF39" s="399"/>
      <c r="AOG39" s="399"/>
      <c r="AOH39" s="399"/>
      <c r="AOI39" s="399"/>
      <c r="AOJ39" s="399"/>
      <c r="AOK39" s="399"/>
      <c r="AOL39" s="399"/>
      <c r="AOM39" s="399"/>
      <c r="AON39" s="399"/>
      <c r="AOO39" s="399"/>
      <c r="AOP39" s="399"/>
      <c r="AOQ39" s="399"/>
      <c r="AOR39" s="399"/>
      <c r="AOS39" s="399"/>
      <c r="AOT39" s="399"/>
      <c r="AOU39" s="399"/>
      <c r="AOV39" s="399"/>
      <c r="AOW39" s="399"/>
      <c r="AOX39" s="399"/>
      <c r="AOY39" s="399"/>
      <c r="AOZ39" s="399"/>
      <c r="APA39" s="399"/>
      <c r="APB39" s="399"/>
      <c r="APC39" s="399"/>
      <c r="APD39" s="399"/>
      <c r="APE39" s="399"/>
      <c r="APF39" s="399"/>
      <c r="APG39" s="399"/>
      <c r="APH39" s="399"/>
      <c r="API39" s="399"/>
      <c r="APJ39" s="399"/>
      <c r="APK39" s="399"/>
      <c r="APL39" s="399"/>
      <c r="APM39" s="399"/>
      <c r="APN39" s="399"/>
      <c r="APO39" s="399"/>
      <c r="APP39" s="399"/>
      <c r="APQ39" s="399"/>
      <c r="APR39" s="399"/>
      <c r="APS39" s="399"/>
      <c r="APT39" s="399"/>
      <c r="APU39" s="399"/>
      <c r="APV39" s="399"/>
      <c r="APW39" s="399"/>
      <c r="APX39" s="399"/>
      <c r="APY39" s="399"/>
      <c r="APZ39" s="399"/>
      <c r="AQA39" s="399"/>
      <c r="AQB39" s="399"/>
      <c r="AQC39" s="399"/>
      <c r="AQD39" s="399"/>
      <c r="AQE39" s="399"/>
      <c r="AQF39" s="399"/>
      <c r="AQG39" s="399"/>
      <c r="AQH39" s="399"/>
      <c r="AQI39" s="399"/>
      <c r="AQJ39" s="399"/>
      <c r="AQK39" s="399"/>
      <c r="AQL39" s="399"/>
      <c r="AQM39" s="399"/>
      <c r="AQN39" s="399"/>
      <c r="AQO39" s="399"/>
      <c r="AQP39" s="399"/>
      <c r="AQQ39" s="399"/>
      <c r="AQR39" s="399"/>
      <c r="AQS39" s="399"/>
      <c r="AQT39" s="399"/>
      <c r="AQU39" s="399"/>
      <c r="AQV39" s="399"/>
      <c r="AQW39" s="399"/>
      <c r="AQX39" s="399"/>
      <c r="AQY39" s="399"/>
      <c r="AQZ39" s="399"/>
      <c r="ARA39" s="399"/>
      <c r="ARB39" s="399"/>
      <c r="ARC39" s="399"/>
      <c r="ARD39" s="399"/>
      <c r="ARE39" s="399"/>
      <c r="ARF39" s="399"/>
      <c r="ARG39" s="399"/>
      <c r="ARH39" s="399"/>
      <c r="ARI39" s="399"/>
      <c r="ARJ39" s="399"/>
      <c r="ARK39" s="399"/>
      <c r="ARL39" s="399"/>
      <c r="ARM39" s="399"/>
      <c r="ARN39" s="399"/>
      <c r="ARO39" s="399"/>
      <c r="ARP39" s="399"/>
      <c r="ARQ39" s="399"/>
      <c r="ARR39" s="399"/>
      <c r="ARS39" s="399"/>
      <c r="ART39" s="399"/>
      <c r="ARU39" s="399"/>
      <c r="ARV39" s="399"/>
      <c r="ARW39" s="399"/>
      <c r="ARX39" s="399"/>
      <c r="ARY39" s="399"/>
      <c r="ARZ39" s="399"/>
      <c r="ASA39" s="399"/>
      <c r="ASB39" s="399"/>
      <c r="ASC39" s="399"/>
      <c r="ASD39" s="399"/>
      <c r="ASE39" s="399"/>
      <c r="ASF39" s="399"/>
      <c r="ASG39" s="399"/>
      <c r="ASH39" s="399"/>
      <c r="ASI39" s="399"/>
      <c r="ASJ39" s="399"/>
      <c r="ASK39" s="399"/>
      <c r="ASL39" s="399"/>
      <c r="ASM39" s="399"/>
      <c r="ASN39" s="399"/>
      <c r="ASO39" s="399"/>
      <c r="ASP39" s="399"/>
      <c r="ASQ39" s="399"/>
      <c r="ASR39" s="399"/>
      <c r="ASS39" s="399"/>
      <c r="AST39" s="399"/>
      <c r="ASU39" s="399"/>
      <c r="ASV39" s="399"/>
      <c r="ASW39" s="399"/>
      <c r="ASX39" s="399"/>
      <c r="ASY39" s="399"/>
      <c r="ASZ39" s="399"/>
      <c r="ATA39" s="399"/>
      <c r="ATB39" s="399"/>
      <c r="ATC39" s="399"/>
      <c r="ATD39" s="399"/>
      <c r="ATE39" s="399"/>
      <c r="ATF39" s="399"/>
      <c r="ATG39" s="399"/>
      <c r="ATH39" s="399"/>
      <c r="ATI39" s="399"/>
      <c r="ATJ39" s="399"/>
      <c r="ATK39" s="399"/>
      <c r="ATL39" s="399"/>
      <c r="ATM39" s="399"/>
      <c r="ATN39" s="399"/>
      <c r="ATO39" s="399"/>
      <c r="ATP39" s="399"/>
      <c r="ATQ39" s="399"/>
      <c r="ATR39" s="399"/>
      <c r="ATS39" s="399"/>
      <c r="ATT39" s="399"/>
      <c r="ATU39" s="399"/>
      <c r="ATV39" s="399"/>
      <c r="ATW39" s="399"/>
      <c r="ATX39" s="399"/>
      <c r="ATY39" s="399"/>
      <c r="ATZ39" s="399"/>
      <c r="AUA39" s="399"/>
      <c r="AUB39" s="399"/>
      <c r="AUC39" s="399"/>
      <c r="AUD39" s="399"/>
      <c r="AUE39" s="399"/>
      <c r="AUF39" s="399"/>
      <c r="AUG39" s="399"/>
      <c r="AUH39" s="399"/>
      <c r="AUI39" s="399"/>
      <c r="AUJ39" s="399"/>
      <c r="AUK39" s="399"/>
      <c r="AUL39" s="399"/>
      <c r="AUM39" s="399"/>
      <c r="AUN39" s="399"/>
      <c r="AUO39" s="399"/>
      <c r="AUP39" s="399"/>
      <c r="AUQ39" s="399"/>
      <c r="AUR39" s="399"/>
      <c r="AUS39" s="399"/>
      <c r="AUT39" s="399"/>
      <c r="AUU39" s="399"/>
      <c r="AUV39" s="399"/>
      <c r="AUW39" s="399"/>
      <c r="AUX39" s="399"/>
      <c r="AUY39" s="399"/>
      <c r="AUZ39" s="399"/>
      <c r="AVA39" s="399"/>
      <c r="AVB39" s="399"/>
      <c r="AVC39" s="399"/>
      <c r="AVD39" s="399"/>
      <c r="AVE39" s="399"/>
      <c r="AVF39" s="399"/>
      <c r="AVG39" s="399"/>
      <c r="AVH39" s="399"/>
      <c r="AVI39" s="399"/>
      <c r="AVJ39" s="399"/>
      <c r="AVK39" s="399"/>
      <c r="AVL39" s="399"/>
      <c r="AVM39" s="399"/>
      <c r="AVN39" s="399"/>
      <c r="AVO39" s="399"/>
      <c r="AVP39" s="399"/>
      <c r="AVQ39" s="399"/>
      <c r="AVR39" s="399"/>
      <c r="AVS39" s="399"/>
      <c r="AVT39" s="399"/>
      <c r="AVU39" s="399"/>
      <c r="AVV39" s="399"/>
      <c r="AVW39" s="399"/>
      <c r="AVX39" s="399"/>
      <c r="AVY39" s="399"/>
      <c r="AVZ39" s="399"/>
      <c r="AWA39" s="399"/>
      <c r="AWB39" s="399"/>
      <c r="AWC39" s="399"/>
      <c r="AWD39" s="399"/>
      <c r="AWE39" s="399"/>
      <c r="AWF39" s="399"/>
      <c r="AWG39" s="399"/>
      <c r="AWH39" s="399"/>
      <c r="AWI39" s="399"/>
      <c r="AWJ39" s="399"/>
      <c r="AWK39" s="399"/>
      <c r="AWL39" s="399"/>
      <c r="AWM39" s="399"/>
      <c r="AWN39" s="399"/>
      <c r="AWO39" s="399"/>
      <c r="AWP39" s="399"/>
      <c r="AWQ39" s="399"/>
      <c r="AWR39" s="399"/>
      <c r="AWS39" s="399"/>
      <c r="AWT39" s="399"/>
      <c r="AWU39" s="399"/>
      <c r="AWV39" s="399"/>
      <c r="AWW39" s="399"/>
      <c r="AWX39" s="399"/>
      <c r="AWY39" s="399"/>
      <c r="AWZ39" s="399"/>
      <c r="AXA39" s="399"/>
      <c r="AXB39" s="399"/>
      <c r="AXC39" s="399"/>
      <c r="AXD39" s="399"/>
      <c r="AXE39" s="399"/>
      <c r="AXF39" s="399"/>
      <c r="AXG39" s="399"/>
      <c r="AXH39" s="399"/>
      <c r="AXI39" s="399"/>
      <c r="AXJ39" s="399"/>
      <c r="AXK39" s="399"/>
      <c r="AXL39" s="399"/>
      <c r="AXM39" s="399"/>
      <c r="AXN39" s="399"/>
      <c r="AXO39" s="399"/>
      <c r="AXP39" s="399"/>
      <c r="AXQ39" s="399"/>
      <c r="AXR39" s="399"/>
      <c r="AXS39" s="399"/>
      <c r="AXT39" s="399"/>
      <c r="AXU39" s="399"/>
      <c r="AXV39" s="399"/>
      <c r="AXW39" s="399"/>
      <c r="AXX39" s="399"/>
      <c r="AXY39" s="399"/>
      <c r="AXZ39" s="399"/>
      <c r="AYA39" s="399"/>
      <c r="AYB39" s="399"/>
      <c r="AYC39" s="399"/>
      <c r="AYD39" s="399"/>
      <c r="AYE39" s="399"/>
      <c r="AYF39" s="399"/>
      <c r="AYG39" s="399"/>
      <c r="AYH39" s="399"/>
      <c r="AYI39" s="399"/>
      <c r="AYJ39" s="399"/>
      <c r="AYK39" s="399"/>
      <c r="AYL39" s="399"/>
      <c r="AYM39" s="399"/>
      <c r="AYN39" s="399"/>
      <c r="AYO39" s="399"/>
      <c r="AYP39" s="399"/>
      <c r="AYQ39" s="399"/>
      <c r="AYR39" s="399"/>
      <c r="AYS39" s="399"/>
      <c r="AYT39" s="399"/>
      <c r="AYU39" s="399"/>
      <c r="AYV39" s="399"/>
      <c r="AYW39" s="399"/>
      <c r="AYX39" s="399"/>
      <c r="AYY39" s="399"/>
      <c r="AYZ39" s="399"/>
      <c r="AZA39" s="399"/>
      <c r="AZB39" s="399"/>
      <c r="AZC39" s="399"/>
      <c r="AZD39" s="399"/>
      <c r="AZE39" s="399"/>
      <c r="AZF39" s="399"/>
      <c r="AZG39" s="399"/>
      <c r="AZH39" s="399"/>
      <c r="AZI39" s="399"/>
      <c r="AZJ39" s="399"/>
      <c r="AZK39" s="399"/>
      <c r="AZL39" s="399"/>
      <c r="AZM39" s="399"/>
      <c r="AZN39" s="399"/>
      <c r="AZO39" s="399"/>
      <c r="AZP39" s="399"/>
      <c r="AZQ39" s="399"/>
      <c r="AZR39" s="399"/>
      <c r="AZS39" s="399"/>
      <c r="AZT39" s="399"/>
      <c r="AZU39" s="399"/>
      <c r="AZV39" s="399"/>
      <c r="AZW39" s="399"/>
      <c r="AZX39" s="399"/>
      <c r="AZY39" s="399"/>
      <c r="AZZ39" s="399"/>
      <c r="BAA39" s="399"/>
      <c r="BAB39" s="399"/>
      <c r="BAC39" s="399"/>
      <c r="BAD39" s="399"/>
      <c r="BAE39" s="399"/>
      <c r="BAF39" s="399"/>
      <c r="BAG39" s="399"/>
      <c r="BAH39" s="399"/>
      <c r="BAI39" s="399"/>
      <c r="BAJ39" s="399"/>
      <c r="BAK39" s="399"/>
      <c r="BAL39" s="399"/>
      <c r="BAM39" s="399"/>
      <c r="BAN39" s="399"/>
      <c r="BAO39" s="399"/>
      <c r="BAP39" s="399"/>
      <c r="BAQ39" s="399"/>
      <c r="BAR39" s="399"/>
      <c r="BAS39" s="399"/>
      <c r="BAT39" s="399"/>
      <c r="BAU39" s="399"/>
      <c r="BAV39" s="399"/>
      <c r="BAW39" s="399"/>
      <c r="BAX39" s="399"/>
      <c r="BAY39" s="399"/>
      <c r="BAZ39" s="399"/>
      <c r="BBA39" s="399"/>
      <c r="BBB39" s="399"/>
      <c r="BBC39" s="399"/>
      <c r="BBD39" s="399"/>
      <c r="BBE39" s="399"/>
      <c r="BBF39" s="399"/>
      <c r="BBG39" s="399"/>
      <c r="BBH39" s="399"/>
      <c r="BBI39" s="399"/>
      <c r="BBJ39" s="399"/>
      <c r="BBK39" s="399"/>
      <c r="BBL39" s="399"/>
      <c r="BBM39" s="399"/>
      <c r="BBN39" s="399"/>
      <c r="BBO39" s="399"/>
      <c r="BBP39" s="399"/>
      <c r="BBQ39" s="399"/>
      <c r="BBR39" s="399"/>
      <c r="BBS39" s="399"/>
      <c r="BBT39" s="399"/>
      <c r="BBU39" s="399"/>
      <c r="BBV39" s="399"/>
      <c r="BBW39" s="399"/>
      <c r="BBX39" s="399"/>
      <c r="BBY39" s="399"/>
      <c r="BBZ39" s="399"/>
      <c r="BCA39" s="399"/>
      <c r="BCB39" s="399"/>
      <c r="BCC39" s="399"/>
      <c r="BCD39" s="399"/>
      <c r="BCE39" s="399"/>
      <c r="BCF39" s="399"/>
      <c r="BCG39" s="399"/>
      <c r="BCH39" s="399"/>
      <c r="BCI39" s="399"/>
      <c r="BCJ39" s="399"/>
      <c r="BCK39" s="399"/>
      <c r="BCL39" s="399"/>
      <c r="BCM39" s="399"/>
      <c r="BCN39" s="399"/>
      <c r="BCO39" s="399"/>
      <c r="BCP39" s="399"/>
      <c r="BCQ39" s="399"/>
      <c r="BCR39" s="399"/>
      <c r="BCS39" s="399"/>
      <c r="BCT39" s="399"/>
      <c r="BCU39" s="399"/>
      <c r="BCV39" s="399"/>
      <c r="BCW39" s="399"/>
      <c r="BCX39" s="399"/>
      <c r="BCY39" s="399"/>
      <c r="BCZ39" s="399"/>
      <c r="BDA39" s="399"/>
      <c r="BDB39" s="399"/>
      <c r="BDC39" s="399"/>
      <c r="BDD39" s="399"/>
      <c r="BDE39" s="399"/>
      <c r="BDF39" s="399"/>
      <c r="BDG39" s="399"/>
      <c r="BDH39" s="399"/>
      <c r="BDI39" s="399"/>
      <c r="BDJ39" s="399"/>
      <c r="BDK39" s="399"/>
      <c r="BDL39" s="399"/>
      <c r="BDM39" s="399"/>
      <c r="BDN39" s="399"/>
      <c r="BDO39" s="399"/>
      <c r="BDP39" s="399"/>
      <c r="BDQ39" s="399"/>
      <c r="BDR39" s="399"/>
      <c r="BDS39" s="399"/>
      <c r="BDT39" s="399"/>
      <c r="BDU39" s="399"/>
      <c r="BDV39" s="399"/>
      <c r="BDW39" s="399"/>
      <c r="BDX39" s="399"/>
      <c r="BDY39" s="399"/>
      <c r="BDZ39" s="399"/>
      <c r="BEA39" s="399"/>
      <c r="BEB39" s="399"/>
      <c r="BEC39" s="399"/>
      <c r="BED39" s="399"/>
      <c r="BEE39" s="399"/>
      <c r="BEF39" s="399"/>
      <c r="BEG39" s="399"/>
      <c r="BEH39" s="399"/>
      <c r="BEI39" s="399"/>
      <c r="BEJ39" s="399"/>
      <c r="BEK39" s="399"/>
      <c r="BEL39" s="399"/>
      <c r="BEM39" s="399"/>
      <c r="BEN39" s="399"/>
      <c r="BEO39" s="399"/>
      <c r="BEP39" s="399"/>
      <c r="BEQ39" s="399"/>
      <c r="BER39" s="399"/>
      <c r="BES39" s="399"/>
      <c r="BET39" s="399"/>
      <c r="BEU39" s="399"/>
      <c r="BEV39" s="399"/>
      <c r="BEW39" s="399"/>
      <c r="BEX39" s="399"/>
      <c r="BEY39" s="399"/>
      <c r="BEZ39" s="399"/>
      <c r="BFA39" s="399"/>
      <c r="BFB39" s="399"/>
      <c r="BFC39" s="399"/>
      <c r="BFD39" s="399"/>
      <c r="BFE39" s="399"/>
      <c r="BFF39" s="399"/>
      <c r="BFG39" s="399"/>
      <c r="BFH39" s="399"/>
      <c r="BFI39" s="399"/>
      <c r="BFJ39" s="399"/>
      <c r="BFK39" s="399"/>
      <c r="BFL39" s="399"/>
      <c r="BFM39" s="399"/>
      <c r="BFN39" s="399"/>
      <c r="BFO39" s="399"/>
      <c r="BFP39" s="399"/>
      <c r="BFQ39" s="399"/>
      <c r="BFR39" s="399"/>
      <c r="BFS39" s="399"/>
      <c r="BFT39" s="399"/>
      <c r="BFU39" s="399"/>
      <c r="BFV39" s="399"/>
      <c r="BFW39" s="399"/>
      <c r="BFX39" s="399"/>
      <c r="BFY39" s="399"/>
      <c r="BFZ39" s="399"/>
      <c r="BGA39" s="399"/>
      <c r="BGB39" s="399"/>
      <c r="BGC39" s="399"/>
      <c r="BGD39" s="399"/>
      <c r="BGE39" s="399"/>
      <c r="BGF39" s="399"/>
      <c r="BGG39" s="399"/>
      <c r="BGH39" s="399"/>
      <c r="BGI39" s="399"/>
      <c r="BGJ39" s="399"/>
      <c r="BGK39" s="399"/>
      <c r="BGL39" s="399"/>
      <c r="BGM39" s="399"/>
      <c r="BGN39" s="399"/>
      <c r="BGO39" s="399"/>
      <c r="BGP39" s="399"/>
      <c r="BGQ39" s="399"/>
      <c r="BGR39" s="399"/>
      <c r="BGS39" s="399"/>
      <c r="BGT39" s="399"/>
      <c r="BGU39" s="399"/>
      <c r="BGV39" s="399"/>
      <c r="BGW39" s="399"/>
      <c r="BGX39" s="399"/>
      <c r="BGY39" s="399"/>
      <c r="BGZ39" s="399"/>
      <c r="BHA39" s="399"/>
      <c r="BHB39" s="399"/>
      <c r="BHC39" s="399"/>
      <c r="BHD39" s="399"/>
      <c r="BHE39" s="399"/>
      <c r="BHF39" s="399"/>
      <c r="BHG39" s="399"/>
      <c r="BHH39" s="399"/>
      <c r="BHI39" s="399"/>
      <c r="BHJ39" s="399"/>
      <c r="BHK39" s="399"/>
      <c r="BHL39" s="399"/>
      <c r="BHM39" s="399"/>
      <c r="BHN39" s="399"/>
      <c r="BHO39" s="399"/>
      <c r="BHP39" s="399"/>
      <c r="BHQ39" s="399"/>
      <c r="BHR39" s="399"/>
      <c r="BHS39" s="399"/>
      <c r="BHT39" s="399"/>
      <c r="BHU39" s="399"/>
      <c r="BHV39" s="399"/>
      <c r="BHW39" s="399"/>
      <c r="BHX39" s="399"/>
      <c r="BHY39" s="399"/>
      <c r="BHZ39" s="399"/>
      <c r="BIA39" s="399"/>
      <c r="BIB39" s="399"/>
      <c r="BIC39" s="399"/>
      <c r="BID39" s="399"/>
      <c r="BIE39" s="399"/>
      <c r="BIF39" s="399"/>
      <c r="BIG39" s="399"/>
      <c r="BIH39" s="399"/>
      <c r="BII39" s="399"/>
      <c r="BIJ39" s="399"/>
      <c r="BIK39" s="399"/>
      <c r="BIL39" s="399"/>
      <c r="BIM39" s="399"/>
      <c r="BIN39" s="399"/>
      <c r="BIO39" s="399"/>
      <c r="BIP39" s="399"/>
      <c r="BIQ39" s="399"/>
      <c r="BIR39" s="399"/>
      <c r="BIS39" s="399"/>
      <c r="BIT39" s="399"/>
      <c r="BIU39" s="399"/>
      <c r="BIV39" s="399"/>
      <c r="BIW39" s="399"/>
      <c r="BIX39" s="399"/>
      <c r="BIY39" s="399"/>
      <c r="BIZ39" s="399"/>
      <c r="BJA39" s="399"/>
      <c r="BJB39" s="399"/>
      <c r="BJC39" s="399"/>
      <c r="BJD39" s="399"/>
      <c r="BJE39" s="399"/>
      <c r="BJF39" s="399"/>
      <c r="BJG39" s="399"/>
      <c r="BJH39" s="399"/>
      <c r="BJI39" s="399"/>
      <c r="BJJ39" s="399"/>
      <c r="BJK39" s="399"/>
      <c r="BJL39" s="399"/>
      <c r="BJM39" s="399"/>
      <c r="BJN39" s="399"/>
      <c r="BJO39" s="399"/>
      <c r="BJP39" s="399"/>
      <c r="BJQ39" s="399"/>
      <c r="BJR39" s="399"/>
      <c r="BJS39" s="399"/>
      <c r="BJT39" s="399"/>
      <c r="BJU39" s="399"/>
      <c r="BJV39" s="399"/>
      <c r="BJW39" s="399"/>
      <c r="BJX39" s="399"/>
      <c r="BJY39" s="399"/>
      <c r="BJZ39" s="399"/>
      <c r="BKA39" s="399"/>
      <c r="BKB39" s="399"/>
      <c r="BKC39" s="399"/>
      <c r="BKD39" s="399"/>
      <c r="BKE39" s="399"/>
      <c r="BKF39" s="399"/>
      <c r="BKG39" s="399"/>
      <c r="BKH39" s="399"/>
      <c r="BKI39" s="399"/>
      <c r="BKJ39" s="399"/>
      <c r="BKK39" s="399"/>
      <c r="BKL39" s="399"/>
      <c r="BKM39" s="399"/>
      <c r="BKN39" s="399"/>
      <c r="BKO39" s="399"/>
      <c r="BKP39" s="399"/>
      <c r="BKQ39" s="399"/>
      <c r="BKR39" s="399"/>
      <c r="BKS39" s="399"/>
      <c r="BKT39" s="399"/>
      <c r="BKU39" s="399"/>
      <c r="BKV39" s="399"/>
      <c r="BKW39" s="399"/>
      <c r="BKX39" s="399"/>
      <c r="BKY39" s="399"/>
      <c r="BKZ39" s="399"/>
      <c r="BLA39" s="399"/>
      <c r="BLB39" s="399"/>
      <c r="BLC39" s="399"/>
      <c r="BLD39" s="399"/>
      <c r="BLE39" s="399"/>
      <c r="BLF39" s="399"/>
      <c r="BLG39" s="399"/>
      <c r="BLH39" s="399"/>
      <c r="BLI39" s="399"/>
      <c r="BLJ39" s="399"/>
      <c r="BLK39" s="399"/>
      <c r="BLL39" s="399"/>
      <c r="BLM39" s="399"/>
      <c r="BLN39" s="399"/>
      <c r="BLO39" s="399"/>
      <c r="BLP39" s="399"/>
      <c r="BLQ39" s="399"/>
      <c r="BLR39" s="399"/>
      <c r="BLS39" s="399"/>
      <c r="BLT39" s="399"/>
      <c r="BLU39" s="399"/>
      <c r="BLV39" s="399"/>
      <c r="BLW39" s="399"/>
      <c r="BLX39" s="399"/>
      <c r="BLY39" s="399"/>
      <c r="BLZ39" s="399"/>
      <c r="BMA39" s="399"/>
      <c r="BMB39" s="399"/>
      <c r="BMC39" s="399"/>
      <c r="BMD39" s="399"/>
      <c r="BME39" s="399"/>
      <c r="BMF39" s="399"/>
      <c r="BMG39" s="399"/>
      <c r="BMH39" s="399"/>
      <c r="BMI39" s="399"/>
      <c r="BMJ39" s="399"/>
      <c r="BMK39" s="399"/>
      <c r="BML39" s="399"/>
      <c r="BMM39" s="399"/>
      <c r="BMN39" s="399"/>
      <c r="BMO39" s="399"/>
      <c r="BMP39" s="399"/>
      <c r="BMQ39" s="399"/>
      <c r="BMR39" s="399"/>
      <c r="BMS39" s="399"/>
      <c r="BMT39" s="399"/>
      <c r="BMU39" s="399"/>
      <c r="BMV39" s="399"/>
      <c r="BMW39" s="399"/>
      <c r="BMX39" s="399"/>
      <c r="BMY39" s="399"/>
      <c r="BMZ39" s="399"/>
      <c r="BNA39" s="399"/>
      <c r="BNB39" s="399"/>
      <c r="BNC39" s="399"/>
      <c r="BND39" s="399"/>
      <c r="BNE39" s="399"/>
      <c r="BNF39" s="399"/>
      <c r="BNG39" s="399"/>
      <c r="BNH39" s="399"/>
      <c r="BNI39" s="399"/>
      <c r="BNJ39" s="399"/>
      <c r="BNK39" s="399"/>
      <c r="BNL39" s="399"/>
      <c r="BNM39" s="399"/>
      <c r="BNN39" s="399"/>
      <c r="BNO39" s="399"/>
      <c r="BNP39" s="399"/>
      <c r="BNQ39" s="399"/>
      <c r="BNR39" s="399"/>
      <c r="BNS39" s="399"/>
      <c r="BNT39" s="399"/>
      <c r="BNU39" s="399"/>
      <c r="BNV39" s="399"/>
      <c r="BNW39" s="399"/>
      <c r="BNX39" s="399"/>
      <c r="BNY39" s="399"/>
      <c r="BNZ39" s="399"/>
      <c r="BOA39" s="399"/>
      <c r="BOB39" s="399"/>
      <c r="BOC39" s="399"/>
      <c r="BOD39" s="399"/>
      <c r="BOE39" s="399"/>
      <c r="BOF39" s="399"/>
      <c r="BOG39" s="399"/>
      <c r="BOH39" s="399"/>
      <c r="BOI39" s="399"/>
      <c r="BOJ39" s="399"/>
      <c r="BOK39" s="399"/>
      <c r="BOL39" s="399"/>
      <c r="BOM39" s="399"/>
      <c r="BON39" s="399"/>
      <c r="BOO39" s="399"/>
      <c r="BOP39" s="399"/>
      <c r="BOQ39" s="399"/>
      <c r="BOR39" s="399"/>
      <c r="BOS39" s="399"/>
      <c r="BOT39" s="399"/>
      <c r="BOU39" s="399"/>
      <c r="BOV39" s="399"/>
      <c r="BOW39" s="399"/>
      <c r="BOX39" s="399"/>
      <c r="BOY39" s="399"/>
      <c r="BOZ39" s="399"/>
      <c r="BPA39" s="399"/>
      <c r="BPB39" s="399"/>
      <c r="BPC39" s="399"/>
      <c r="BPD39" s="399"/>
      <c r="BPE39" s="399"/>
      <c r="BPF39" s="399"/>
      <c r="BPG39" s="399"/>
      <c r="BPH39" s="399"/>
      <c r="BPI39" s="399"/>
      <c r="BPJ39" s="399"/>
      <c r="BPK39" s="399"/>
      <c r="BPL39" s="399"/>
      <c r="BPM39" s="399"/>
      <c r="BPN39" s="399"/>
      <c r="BPO39" s="399"/>
      <c r="BPP39" s="399"/>
      <c r="BPQ39" s="399"/>
      <c r="BPR39" s="399"/>
      <c r="BPS39" s="399"/>
      <c r="BPT39" s="399"/>
      <c r="BPU39" s="399"/>
      <c r="BPV39" s="399"/>
      <c r="BPW39" s="399"/>
      <c r="BPX39" s="399"/>
      <c r="BPY39" s="399"/>
      <c r="BPZ39" s="399"/>
      <c r="BQA39" s="399"/>
      <c r="BQB39" s="399"/>
      <c r="BQC39" s="399"/>
      <c r="BQD39" s="399"/>
      <c r="BQE39" s="399"/>
      <c r="BQF39" s="399"/>
      <c r="BQG39" s="399"/>
      <c r="BQH39" s="399"/>
      <c r="BQI39" s="399"/>
      <c r="BQJ39" s="399"/>
      <c r="BQK39" s="399"/>
      <c r="BQL39" s="399"/>
      <c r="BQM39" s="399"/>
      <c r="BQN39" s="399"/>
      <c r="BQO39" s="399"/>
      <c r="BQP39" s="399"/>
      <c r="BQQ39" s="399"/>
      <c r="BQR39" s="399"/>
      <c r="BQS39" s="399"/>
      <c r="BQT39" s="399"/>
      <c r="BQU39" s="399"/>
      <c r="BQV39" s="399"/>
      <c r="BQW39" s="399"/>
      <c r="BQX39" s="399"/>
      <c r="BQY39" s="399"/>
      <c r="BQZ39" s="399"/>
      <c r="BRA39" s="399"/>
      <c r="BRB39" s="399"/>
      <c r="BRC39" s="399"/>
      <c r="BRD39" s="399"/>
      <c r="BRE39" s="399"/>
      <c r="BRF39" s="399"/>
      <c r="BRG39" s="399"/>
      <c r="BRH39" s="399"/>
      <c r="BRI39" s="399"/>
      <c r="BRJ39" s="399"/>
      <c r="BRK39" s="399"/>
      <c r="BRL39" s="399"/>
      <c r="BRM39" s="399"/>
      <c r="BRN39" s="399"/>
      <c r="BRO39" s="399"/>
      <c r="BRP39" s="399"/>
      <c r="BRQ39" s="399"/>
      <c r="BRR39" s="399"/>
      <c r="BRS39" s="399"/>
      <c r="BRT39" s="399"/>
      <c r="BRU39" s="399"/>
      <c r="BRV39" s="399"/>
      <c r="BRW39" s="399"/>
      <c r="BRX39" s="399"/>
      <c r="BRY39" s="399"/>
      <c r="BRZ39" s="399"/>
      <c r="BSA39" s="399"/>
      <c r="BSB39" s="399"/>
      <c r="BSC39" s="399"/>
      <c r="BSD39" s="399"/>
      <c r="BSE39" s="399"/>
      <c r="BSF39" s="399"/>
      <c r="BSG39" s="399"/>
      <c r="BSH39" s="399"/>
      <c r="BSI39" s="399"/>
      <c r="BSJ39" s="399"/>
      <c r="BSK39" s="399"/>
      <c r="BSL39" s="399"/>
      <c r="BSM39" s="399"/>
      <c r="BSN39" s="399"/>
      <c r="BSO39" s="399"/>
      <c r="BSP39" s="399"/>
      <c r="BSQ39" s="399"/>
      <c r="BSR39" s="399"/>
      <c r="BSS39" s="399"/>
      <c r="BST39" s="399"/>
      <c r="BSU39" s="399"/>
      <c r="BSV39" s="399"/>
      <c r="BSW39" s="399"/>
      <c r="BSX39" s="399"/>
      <c r="BSY39" s="399"/>
      <c r="BSZ39" s="399"/>
      <c r="BTA39" s="399"/>
      <c r="BTB39" s="399"/>
      <c r="BTC39" s="399"/>
      <c r="BTD39" s="399"/>
      <c r="BTE39" s="399"/>
      <c r="BTF39" s="399"/>
      <c r="BTG39" s="399"/>
      <c r="BTH39" s="399"/>
      <c r="BTI39" s="399"/>
      <c r="BTJ39" s="399"/>
      <c r="BTK39" s="399"/>
      <c r="BTL39" s="399"/>
      <c r="BTM39" s="399"/>
      <c r="BTN39" s="399"/>
      <c r="BTO39" s="399"/>
      <c r="BTP39" s="399"/>
      <c r="BTQ39" s="399"/>
      <c r="BTR39" s="399"/>
      <c r="BTS39" s="399"/>
      <c r="BTT39" s="399"/>
      <c r="BTU39" s="399"/>
      <c r="BTV39" s="399"/>
      <c r="BTW39" s="399"/>
      <c r="BTX39" s="399"/>
      <c r="BTY39" s="399"/>
      <c r="BTZ39" s="399"/>
      <c r="BUA39" s="399"/>
      <c r="BUB39" s="399"/>
      <c r="BUC39" s="399"/>
      <c r="BUD39" s="399"/>
      <c r="BUE39" s="399"/>
      <c r="BUF39" s="399"/>
      <c r="BUG39" s="399"/>
      <c r="BUH39" s="399"/>
      <c r="BUI39" s="399"/>
      <c r="BUJ39" s="399"/>
      <c r="BUK39" s="399"/>
      <c r="BUL39" s="399"/>
      <c r="BUM39" s="399"/>
      <c r="BUN39" s="399"/>
      <c r="BUO39" s="399"/>
      <c r="BUP39" s="399"/>
      <c r="BUQ39" s="399"/>
      <c r="BUR39" s="399"/>
      <c r="BUS39" s="399"/>
      <c r="BUT39" s="399"/>
      <c r="BUU39" s="399"/>
      <c r="BUV39" s="399"/>
      <c r="BUW39" s="399"/>
      <c r="BUX39" s="399"/>
      <c r="BUY39" s="399"/>
      <c r="BUZ39" s="399"/>
      <c r="BVA39" s="399"/>
      <c r="BVB39" s="399"/>
      <c r="BVC39" s="399"/>
      <c r="BVD39" s="399"/>
      <c r="BVE39" s="399"/>
      <c r="BVF39" s="399"/>
      <c r="BVG39" s="399"/>
      <c r="BVH39" s="399"/>
      <c r="BVI39" s="399"/>
      <c r="BVJ39" s="399"/>
      <c r="BVK39" s="399"/>
      <c r="BVL39" s="399"/>
      <c r="BVM39" s="399"/>
      <c r="BVN39" s="399"/>
      <c r="BVO39" s="399"/>
      <c r="BVP39" s="399"/>
      <c r="BVQ39" s="399"/>
      <c r="BVR39" s="399"/>
      <c r="BVS39" s="399"/>
      <c r="BVT39" s="399"/>
      <c r="BVU39" s="399"/>
      <c r="BVV39" s="399"/>
      <c r="BVW39" s="399"/>
      <c r="BVX39" s="399"/>
      <c r="BVY39" s="399"/>
      <c r="BVZ39" s="399"/>
      <c r="BWA39" s="399"/>
      <c r="BWB39" s="399"/>
      <c r="BWC39" s="399"/>
      <c r="BWD39" s="399"/>
      <c r="BWE39" s="399"/>
      <c r="BWF39" s="399"/>
      <c r="BWG39" s="399"/>
      <c r="BWH39" s="399"/>
      <c r="BWI39" s="399"/>
      <c r="BWJ39" s="399"/>
      <c r="BWK39" s="399"/>
      <c r="BWL39" s="399"/>
      <c r="BWM39" s="399"/>
      <c r="BWN39" s="399"/>
      <c r="BWO39" s="399"/>
      <c r="BWP39" s="399"/>
      <c r="BWQ39" s="399"/>
      <c r="BWR39" s="399"/>
      <c r="BWS39" s="399"/>
      <c r="BWT39" s="399"/>
      <c r="BWU39" s="399"/>
      <c r="BWV39" s="399"/>
      <c r="BWW39" s="399"/>
      <c r="BWX39" s="399"/>
    </row>
    <row r="40" spans="1:1974" ht="24.75" customHeight="1" thickBot="1">
      <c r="B40" s="183" t="s">
        <v>112</v>
      </c>
      <c r="D40" s="132">
        <v>605</v>
      </c>
      <c r="E40" s="132" t="s">
        <v>109</v>
      </c>
      <c r="F40" s="132">
        <v>606</v>
      </c>
      <c r="H40" s="132">
        <v>605</v>
      </c>
      <c r="I40" s="132" t="s">
        <v>109</v>
      </c>
      <c r="J40" s="132">
        <v>606</v>
      </c>
      <c r="L40" s="132">
        <v>605</v>
      </c>
      <c r="M40" s="132" t="s">
        <v>109</v>
      </c>
      <c r="N40" s="132">
        <v>606</v>
      </c>
      <c r="P40" s="132">
        <v>605</v>
      </c>
      <c r="Q40" s="132" t="s">
        <v>109</v>
      </c>
      <c r="R40" s="132">
        <v>606</v>
      </c>
      <c r="AQ40" s="111"/>
    </row>
    <row r="41" spans="1:1974" s="106" customFormat="1" ht="24.75" customHeight="1" thickTop="1">
      <c r="A41" s="95"/>
      <c r="B41" s="192" t="s">
        <v>28</v>
      </c>
      <c r="C41" s="95"/>
      <c r="D41" s="193">
        <v>984</v>
      </c>
      <c r="E41" s="194">
        <v>194</v>
      </c>
      <c r="F41" s="193">
        <v>1178</v>
      </c>
      <c r="G41" s="95"/>
      <c r="H41" s="193">
        <v>1222</v>
      </c>
      <c r="I41" s="194">
        <v>-71</v>
      </c>
      <c r="J41" s="193">
        <v>1151</v>
      </c>
      <c r="K41" s="95"/>
      <c r="L41" s="193">
        <v>1643</v>
      </c>
      <c r="M41" s="194">
        <v>-59</v>
      </c>
      <c r="N41" s="193">
        <v>1584</v>
      </c>
      <c r="O41" s="95"/>
      <c r="P41" s="193">
        <v>1480</v>
      </c>
      <c r="Q41" s="194">
        <v>-140</v>
      </c>
      <c r="R41" s="193">
        <v>1340</v>
      </c>
      <c r="S41" s="95"/>
      <c r="T41" s="107"/>
      <c r="U41" s="107"/>
      <c r="V41" s="107"/>
      <c r="W41" s="95"/>
      <c r="X41" s="95"/>
      <c r="Y41" s="95"/>
      <c r="Z41" s="95"/>
      <c r="AA41" s="95"/>
      <c r="AB41" s="95"/>
      <c r="AC41" s="95"/>
      <c r="AD41" s="95"/>
      <c r="AE41" s="95"/>
      <c r="AF41" s="152"/>
      <c r="AG41" s="152"/>
      <c r="AH41" s="152"/>
      <c r="AI41" s="95"/>
      <c r="AJ41" s="152"/>
      <c r="AK41" s="152"/>
      <c r="AL41" s="152"/>
      <c r="AM41" s="95"/>
      <c r="AN41" s="152"/>
      <c r="AO41" s="152"/>
      <c r="AP41" s="152"/>
      <c r="AQ41" s="88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  <c r="IW41" s="105"/>
      <c r="IX41" s="105"/>
      <c r="IY41" s="105"/>
      <c r="IZ41" s="105"/>
      <c r="JA41" s="105"/>
      <c r="JB41" s="105"/>
      <c r="JC41" s="105"/>
      <c r="JD41" s="105"/>
      <c r="JE41" s="105"/>
      <c r="JF41" s="105"/>
      <c r="JG41" s="105"/>
      <c r="JH41" s="105"/>
      <c r="JI41" s="105"/>
      <c r="JJ41" s="105"/>
      <c r="JK41" s="105"/>
      <c r="JL41" s="105"/>
      <c r="JM41" s="105"/>
      <c r="JN41" s="105"/>
      <c r="JO41" s="105"/>
      <c r="JP41" s="105"/>
      <c r="JQ41" s="105"/>
      <c r="JR41" s="105"/>
      <c r="JS41" s="105"/>
      <c r="JT41" s="105"/>
      <c r="JU41" s="105"/>
      <c r="JV41" s="105"/>
      <c r="JW41" s="105"/>
      <c r="JX41" s="105"/>
      <c r="JY41" s="105"/>
      <c r="JZ41" s="105"/>
      <c r="KA41" s="105"/>
      <c r="KB41" s="105"/>
      <c r="KC41" s="105"/>
      <c r="KD41" s="105"/>
      <c r="KE41" s="105"/>
      <c r="KF41" s="105"/>
      <c r="KG41" s="105"/>
      <c r="KH41" s="105"/>
      <c r="KI41" s="105"/>
      <c r="KJ41" s="105"/>
      <c r="KK41" s="105"/>
      <c r="KL41" s="105"/>
      <c r="KM41" s="105"/>
      <c r="KN41" s="105"/>
      <c r="KO41" s="105"/>
      <c r="KP41" s="105"/>
      <c r="KQ41" s="105"/>
      <c r="KR41" s="105"/>
      <c r="KS41" s="105"/>
      <c r="KT41" s="105"/>
      <c r="KU41" s="105"/>
      <c r="KV41" s="105"/>
      <c r="KW41" s="105"/>
      <c r="KX41" s="105"/>
      <c r="KY41" s="105"/>
      <c r="KZ41" s="105"/>
      <c r="LA41" s="105"/>
      <c r="LB41" s="105"/>
      <c r="LC41" s="105"/>
      <c r="LD41" s="105"/>
      <c r="LE41" s="105"/>
      <c r="LF41" s="105"/>
      <c r="LG41" s="105"/>
      <c r="LH41" s="105"/>
      <c r="LI41" s="105"/>
      <c r="LJ41" s="105"/>
      <c r="LK41" s="105"/>
      <c r="LL41" s="105"/>
      <c r="LM41" s="105"/>
      <c r="LN41" s="105"/>
      <c r="LO41" s="105"/>
      <c r="LP41" s="105"/>
      <c r="LQ41" s="105"/>
      <c r="LR41" s="105"/>
      <c r="LS41" s="105"/>
      <c r="LT41" s="105"/>
      <c r="LU41" s="105"/>
      <c r="LV41" s="105"/>
      <c r="LW41" s="105"/>
      <c r="LX41" s="105"/>
      <c r="LY41" s="105"/>
      <c r="LZ41" s="105"/>
      <c r="MA41" s="105"/>
      <c r="MB41" s="105"/>
      <c r="MC41" s="105"/>
      <c r="MD41" s="105"/>
      <c r="ME41" s="105"/>
      <c r="MF41" s="105"/>
      <c r="MG41" s="105"/>
      <c r="MH41" s="105"/>
      <c r="MI41" s="105"/>
      <c r="MJ41" s="105"/>
      <c r="MK41" s="105"/>
      <c r="ML41" s="105"/>
      <c r="MM41" s="105"/>
      <c r="MN41" s="105"/>
      <c r="MO41" s="105"/>
      <c r="MP41" s="105"/>
      <c r="MQ41" s="105"/>
      <c r="MR41" s="105"/>
      <c r="MS41" s="105"/>
      <c r="MT41" s="105"/>
      <c r="MU41" s="105"/>
      <c r="MV41" s="105"/>
      <c r="MW41" s="105"/>
      <c r="MX41" s="105"/>
      <c r="MY41" s="105"/>
      <c r="MZ41" s="105"/>
      <c r="NA41" s="105"/>
      <c r="NB41" s="105"/>
      <c r="NC41" s="105"/>
      <c r="ND41" s="105"/>
      <c r="NE41" s="105"/>
      <c r="NF41" s="105"/>
      <c r="NG41" s="105"/>
      <c r="NH41" s="105"/>
      <c r="NI41" s="105"/>
      <c r="NJ41" s="105"/>
      <c r="NK41" s="105"/>
      <c r="NL41" s="105"/>
      <c r="NM41" s="105"/>
      <c r="NN41" s="105"/>
      <c r="NO41" s="105"/>
      <c r="NP41" s="105"/>
      <c r="NQ41" s="105"/>
      <c r="NR41" s="105"/>
      <c r="NS41" s="105"/>
      <c r="NT41" s="105"/>
      <c r="NU41" s="105"/>
      <c r="NV41" s="105"/>
      <c r="NW41" s="105"/>
      <c r="NX41" s="105"/>
      <c r="NY41" s="105"/>
      <c r="NZ41" s="105"/>
      <c r="OA41" s="105"/>
      <c r="OB41" s="105"/>
      <c r="OC41" s="105"/>
      <c r="OD41" s="105"/>
      <c r="OE41" s="105"/>
      <c r="OF41" s="105"/>
      <c r="OG41" s="105"/>
      <c r="OH41" s="105"/>
      <c r="OI41" s="105"/>
      <c r="OJ41" s="105"/>
      <c r="OK41" s="105"/>
      <c r="OL41" s="105"/>
      <c r="OM41" s="105"/>
      <c r="ON41" s="105"/>
      <c r="OO41" s="105"/>
      <c r="OP41" s="105"/>
      <c r="OQ41" s="105"/>
      <c r="OR41" s="105"/>
      <c r="OS41" s="105"/>
      <c r="OT41" s="105"/>
      <c r="OU41" s="105"/>
      <c r="OV41" s="105"/>
      <c r="OW41" s="105"/>
      <c r="OX41" s="105"/>
      <c r="OY41" s="105"/>
      <c r="OZ41" s="105"/>
      <c r="PA41" s="105"/>
      <c r="PB41" s="105"/>
      <c r="PC41" s="105"/>
      <c r="PD41" s="105"/>
      <c r="PE41" s="105"/>
      <c r="PF41" s="105"/>
      <c r="PG41" s="105"/>
      <c r="PH41" s="105"/>
      <c r="PI41" s="105"/>
      <c r="PJ41" s="105"/>
      <c r="PK41" s="105"/>
      <c r="PL41" s="105"/>
      <c r="PM41" s="105"/>
      <c r="PN41" s="105"/>
      <c r="PO41" s="105"/>
      <c r="PP41" s="105"/>
      <c r="PQ41" s="105"/>
      <c r="PR41" s="105"/>
      <c r="PS41" s="105"/>
      <c r="PT41" s="105"/>
      <c r="PU41" s="105"/>
      <c r="PV41" s="105"/>
      <c r="PW41" s="105"/>
      <c r="PX41" s="105"/>
      <c r="PY41" s="105"/>
      <c r="PZ41" s="105"/>
      <c r="QA41" s="105"/>
      <c r="QB41" s="105"/>
      <c r="QC41" s="105"/>
      <c r="QD41" s="105"/>
      <c r="QE41" s="105"/>
      <c r="QF41" s="105"/>
      <c r="QG41" s="105"/>
      <c r="QH41" s="105"/>
      <c r="QI41" s="105"/>
      <c r="QJ41" s="105"/>
      <c r="QK41" s="105"/>
      <c r="QL41" s="105"/>
      <c r="QM41" s="105"/>
      <c r="QN41" s="105"/>
      <c r="QO41" s="105"/>
      <c r="QP41" s="105"/>
      <c r="QQ41" s="105"/>
      <c r="QR41" s="105"/>
      <c r="QS41" s="105"/>
      <c r="QT41" s="105"/>
      <c r="QU41" s="105"/>
      <c r="QV41" s="105"/>
      <c r="QW41" s="105"/>
      <c r="QX41" s="105"/>
      <c r="QY41" s="105"/>
      <c r="QZ41" s="105"/>
      <c r="RA41" s="105"/>
      <c r="RB41" s="105"/>
      <c r="RC41" s="105"/>
      <c r="RD41" s="105"/>
      <c r="RE41" s="105"/>
      <c r="RF41" s="105"/>
      <c r="RG41" s="105"/>
      <c r="RH41" s="105"/>
      <c r="RI41" s="105"/>
      <c r="RJ41" s="105"/>
      <c r="RK41" s="105"/>
      <c r="RL41" s="105"/>
      <c r="RM41" s="105"/>
      <c r="RN41" s="105"/>
      <c r="RO41" s="105"/>
      <c r="RP41" s="105"/>
      <c r="RQ41" s="105"/>
      <c r="RR41" s="105"/>
      <c r="RS41" s="105"/>
      <c r="RT41" s="105"/>
      <c r="RU41" s="105"/>
      <c r="RV41" s="105"/>
      <c r="RW41" s="105"/>
      <c r="RX41" s="105"/>
      <c r="RY41" s="105"/>
      <c r="RZ41" s="105"/>
      <c r="SA41" s="105"/>
      <c r="SB41" s="105"/>
      <c r="SC41" s="105"/>
      <c r="SD41" s="105"/>
      <c r="SE41" s="105"/>
      <c r="SF41" s="105"/>
      <c r="SG41" s="105"/>
      <c r="SH41" s="105"/>
      <c r="SI41" s="105"/>
      <c r="SJ41" s="105"/>
      <c r="SK41" s="105"/>
      <c r="SL41" s="105"/>
      <c r="SM41" s="105"/>
      <c r="SN41" s="105"/>
      <c r="SO41" s="105"/>
      <c r="SP41" s="105"/>
      <c r="SQ41" s="105"/>
      <c r="SR41" s="105"/>
      <c r="SS41" s="105"/>
      <c r="ST41" s="105"/>
      <c r="SU41" s="105"/>
      <c r="SV41" s="105"/>
      <c r="SW41" s="105"/>
      <c r="SX41" s="105"/>
      <c r="SY41" s="105"/>
      <c r="SZ41" s="105"/>
      <c r="TA41" s="105"/>
      <c r="TB41" s="105"/>
      <c r="TC41" s="105"/>
      <c r="TD41" s="105"/>
      <c r="TE41" s="105"/>
      <c r="TF41" s="105"/>
      <c r="TG41" s="105"/>
      <c r="TH41" s="105"/>
      <c r="TI41" s="105"/>
      <c r="TJ41" s="105"/>
      <c r="TK41" s="105"/>
      <c r="TL41" s="105"/>
      <c r="TM41" s="105"/>
      <c r="TN41" s="105"/>
      <c r="TO41" s="105"/>
      <c r="TP41" s="105"/>
      <c r="TQ41" s="105"/>
      <c r="TR41" s="105"/>
      <c r="TS41" s="105"/>
      <c r="TT41" s="105"/>
      <c r="TU41" s="105"/>
      <c r="TV41" s="105"/>
      <c r="TW41" s="105"/>
      <c r="TX41" s="105"/>
      <c r="TY41" s="105"/>
      <c r="TZ41" s="105"/>
      <c r="UA41" s="105"/>
      <c r="UB41" s="105"/>
      <c r="UC41" s="105"/>
      <c r="UD41" s="105"/>
      <c r="UE41" s="105"/>
      <c r="UF41" s="105"/>
      <c r="UG41" s="105"/>
      <c r="UH41" s="105"/>
      <c r="UI41" s="105"/>
      <c r="UJ41" s="105"/>
      <c r="UK41" s="105"/>
      <c r="UL41" s="105"/>
      <c r="UM41" s="105"/>
      <c r="UN41" s="105"/>
      <c r="UO41" s="105"/>
      <c r="UP41" s="105"/>
      <c r="UQ41" s="105"/>
      <c r="UR41" s="105"/>
      <c r="US41" s="105"/>
      <c r="UT41" s="105"/>
      <c r="UU41" s="105"/>
      <c r="UV41" s="105"/>
      <c r="UW41" s="105"/>
      <c r="UX41" s="105"/>
      <c r="UY41" s="105"/>
      <c r="UZ41" s="105"/>
      <c r="VA41" s="105"/>
      <c r="VB41" s="105"/>
      <c r="VC41" s="105"/>
      <c r="VD41" s="105"/>
      <c r="VE41" s="105"/>
      <c r="VF41" s="105"/>
      <c r="VG41" s="105"/>
      <c r="VH41" s="105"/>
      <c r="VI41" s="105"/>
      <c r="VJ41" s="105"/>
      <c r="VK41" s="105"/>
      <c r="VL41" s="105"/>
      <c r="VM41" s="105"/>
      <c r="VN41" s="105"/>
      <c r="VO41" s="105"/>
      <c r="VP41" s="105"/>
      <c r="VQ41" s="105"/>
      <c r="VR41" s="105"/>
      <c r="VS41" s="105"/>
      <c r="VT41" s="105"/>
      <c r="VU41" s="105"/>
      <c r="VV41" s="105"/>
      <c r="VW41" s="105"/>
      <c r="VX41" s="105"/>
      <c r="VY41" s="105"/>
      <c r="VZ41" s="105"/>
      <c r="WA41" s="105"/>
      <c r="WB41" s="105"/>
      <c r="WC41" s="105"/>
      <c r="WD41" s="105"/>
      <c r="WE41" s="105"/>
      <c r="WF41" s="105"/>
      <c r="WG41" s="105"/>
      <c r="WH41" s="105"/>
      <c r="WI41" s="105"/>
      <c r="WJ41" s="105"/>
      <c r="WK41" s="105"/>
      <c r="WL41" s="105"/>
      <c r="WM41" s="105"/>
      <c r="WN41" s="105"/>
      <c r="WO41" s="105"/>
      <c r="WP41" s="105"/>
      <c r="WQ41" s="105"/>
      <c r="WR41" s="105"/>
      <c r="WS41" s="105"/>
      <c r="WT41" s="105"/>
      <c r="WU41" s="105"/>
      <c r="WV41" s="105"/>
      <c r="WW41" s="105"/>
      <c r="WX41" s="105"/>
      <c r="WY41" s="105"/>
      <c r="WZ41" s="105"/>
      <c r="XA41" s="105"/>
      <c r="XB41" s="105"/>
      <c r="XC41" s="105"/>
      <c r="XD41" s="105"/>
      <c r="XE41" s="105"/>
      <c r="XF41" s="105"/>
      <c r="XG41" s="105"/>
      <c r="XH41" s="105"/>
      <c r="XI41" s="105"/>
      <c r="XJ41" s="105"/>
      <c r="XK41" s="105"/>
      <c r="XL41" s="105"/>
      <c r="XM41" s="105"/>
      <c r="XN41" s="105"/>
      <c r="XO41" s="105"/>
      <c r="XP41" s="105"/>
      <c r="XQ41" s="105"/>
      <c r="XR41" s="105"/>
      <c r="XS41" s="105"/>
      <c r="XT41" s="105"/>
      <c r="XU41" s="105"/>
      <c r="XV41" s="105"/>
      <c r="XW41" s="105"/>
      <c r="XX41" s="105"/>
      <c r="XY41" s="105"/>
      <c r="XZ41" s="105"/>
      <c r="YA41" s="105"/>
      <c r="YB41" s="105"/>
      <c r="YC41" s="105"/>
      <c r="YD41" s="105"/>
      <c r="YE41" s="105"/>
      <c r="YF41" s="105"/>
      <c r="YG41" s="105"/>
      <c r="YH41" s="105"/>
      <c r="YI41" s="105"/>
      <c r="YJ41" s="105"/>
      <c r="YK41" s="105"/>
      <c r="YL41" s="105"/>
      <c r="YM41" s="105"/>
      <c r="YN41" s="105"/>
      <c r="YO41" s="105"/>
      <c r="YP41" s="105"/>
      <c r="YQ41" s="105"/>
      <c r="YR41" s="105"/>
      <c r="YS41" s="105"/>
      <c r="YT41" s="105"/>
      <c r="YU41" s="105"/>
      <c r="YV41" s="105"/>
      <c r="YW41" s="105"/>
      <c r="YX41" s="105"/>
      <c r="YY41" s="105"/>
      <c r="YZ41" s="105"/>
      <c r="ZA41" s="105"/>
      <c r="ZB41" s="105"/>
      <c r="ZC41" s="105"/>
      <c r="ZD41" s="105"/>
      <c r="ZE41" s="105"/>
      <c r="ZF41" s="105"/>
      <c r="ZG41" s="105"/>
      <c r="ZH41" s="105"/>
      <c r="ZI41" s="105"/>
      <c r="ZJ41" s="105"/>
      <c r="ZK41" s="105"/>
      <c r="ZL41" s="105"/>
      <c r="ZM41" s="105"/>
      <c r="ZN41" s="105"/>
      <c r="ZO41" s="105"/>
      <c r="ZP41" s="105"/>
      <c r="ZQ41" s="105"/>
      <c r="ZR41" s="105"/>
      <c r="ZS41" s="105"/>
      <c r="ZT41" s="105"/>
      <c r="ZU41" s="105"/>
      <c r="ZV41" s="105"/>
      <c r="ZW41" s="105"/>
      <c r="ZX41" s="105"/>
      <c r="ZY41" s="105"/>
      <c r="ZZ41" s="105"/>
      <c r="AAA41" s="105"/>
      <c r="AAB41" s="105"/>
      <c r="AAC41" s="105"/>
      <c r="AAD41" s="105"/>
      <c r="AAE41" s="105"/>
      <c r="AAF41" s="105"/>
      <c r="AAG41" s="105"/>
      <c r="AAH41" s="105"/>
      <c r="AAI41" s="105"/>
      <c r="AAJ41" s="105"/>
      <c r="AAK41" s="105"/>
      <c r="AAL41" s="105"/>
      <c r="AAM41" s="105"/>
      <c r="AAN41" s="105"/>
      <c r="AAO41" s="105"/>
      <c r="AAP41" s="105"/>
      <c r="AAQ41" s="105"/>
      <c r="AAR41" s="105"/>
      <c r="AAS41" s="105"/>
      <c r="AAT41" s="105"/>
      <c r="AAU41" s="105"/>
      <c r="AAV41" s="105"/>
      <c r="AAW41" s="105"/>
      <c r="AAX41" s="105"/>
      <c r="AAY41" s="105"/>
      <c r="AAZ41" s="105"/>
      <c r="ABA41" s="105"/>
      <c r="ABB41" s="105"/>
      <c r="ABC41" s="105"/>
      <c r="ABD41" s="105"/>
      <c r="ABE41" s="105"/>
      <c r="ABF41" s="105"/>
      <c r="ABG41" s="105"/>
      <c r="ABH41" s="105"/>
      <c r="ABI41" s="105"/>
      <c r="ABJ41" s="105"/>
      <c r="ABK41" s="105"/>
      <c r="ABL41" s="105"/>
      <c r="ABM41" s="105"/>
      <c r="ABN41" s="105"/>
      <c r="ABO41" s="105"/>
      <c r="ABP41" s="105"/>
      <c r="ABQ41" s="105"/>
      <c r="ABR41" s="105"/>
      <c r="ABS41" s="105"/>
      <c r="ABT41" s="105"/>
      <c r="ABU41" s="105"/>
      <c r="ABV41" s="105"/>
      <c r="ABW41" s="105"/>
      <c r="ABX41" s="105"/>
      <c r="ABY41" s="105"/>
      <c r="ABZ41" s="105"/>
      <c r="ACA41" s="105"/>
      <c r="ACB41" s="105"/>
      <c r="ACC41" s="105"/>
      <c r="ACD41" s="105"/>
      <c r="ACE41" s="105"/>
      <c r="ACF41" s="105"/>
      <c r="ACG41" s="105"/>
      <c r="ACH41" s="105"/>
      <c r="ACI41" s="105"/>
      <c r="ACJ41" s="105"/>
      <c r="ACK41" s="105"/>
      <c r="ACL41" s="105"/>
      <c r="ACM41" s="105"/>
      <c r="ACN41" s="105"/>
      <c r="ACO41" s="105"/>
      <c r="ACP41" s="105"/>
      <c r="ACQ41" s="105"/>
      <c r="ACR41" s="105"/>
      <c r="ACS41" s="105"/>
      <c r="ACT41" s="105"/>
      <c r="ACU41" s="105"/>
      <c r="ACV41" s="105"/>
      <c r="ACW41" s="105"/>
      <c r="ACX41" s="105"/>
      <c r="ACY41" s="105"/>
      <c r="ACZ41" s="105"/>
      <c r="ADA41" s="105"/>
      <c r="ADB41" s="105"/>
      <c r="ADC41" s="105"/>
      <c r="ADD41" s="105"/>
      <c r="ADE41" s="105"/>
      <c r="ADF41" s="105"/>
      <c r="ADG41" s="105"/>
      <c r="ADH41" s="105"/>
      <c r="ADI41" s="105"/>
      <c r="ADJ41" s="105"/>
      <c r="ADK41" s="105"/>
      <c r="ADL41" s="105"/>
      <c r="ADM41" s="105"/>
      <c r="ADN41" s="105"/>
      <c r="ADO41" s="105"/>
      <c r="ADP41" s="105"/>
      <c r="ADQ41" s="105"/>
      <c r="ADR41" s="105"/>
      <c r="ADS41" s="105"/>
      <c r="ADT41" s="105"/>
      <c r="ADU41" s="105"/>
      <c r="ADV41" s="105"/>
      <c r="ADW41" s="105"/>
      <c r="ADX41" s="105"/>
      <c r="ADY41" s="105"/>
      <c r="ADZ41" s="105"/>
      <c r="AEA41" s="105"/>
      <c r="AEB41" s="105"/>
      <c r="AEC41" s="105"/>
      <c r="AED41" s="105"/>
      <c r="AEE41" s="105"/>
      <c r="AEF41" s="105"/>
      <c r="AEG41" s="105"/>
      <c r="AEH41" s="105"/>
      <c r="AEI41" s="105"/>
      <c r="AEJ41" s="105"/>
      <c r="AEK41" s="105"/>
      <c r="AEL41" s="105"/>
      <c r="AEM41" s="105"/>
      <c r="AEN41" s="105"/>
      <c r="AEO41" s="105"/>
      <c r="AEP41" s="105"/>
      <c r="AEQ41" s="105"/>
      <c r="AER41" s="105"/>
      <c r="AES41" s="105"/>
      <c r="AET41" s="105"/>
      <c r="AEU41" s="105"/>
      <c r="AEV41" s="105"/>
      <c r="AEW41" s="105"/>
      <c r="AEX41" s="105"/>
      <c r="AEY41" s="105"/>
      <c r="AEZ41" s="105"/>
      <c r="AFA41" s="105"/>
      <c r="AFB41" s="105"/>
      <c r="AFC41" s="105"/>
      <c r="AFD41" s="105"/>
      <c r="AFE41" s="105"/>
      <c r="AFF41" s="105"/>
      <c r="AFG41" s="105"/>
      <c r="AFH41" s="105"/>
      <c r="AFI41" s="105"/>
      <c r="AFJ41" s="105"/>
      <c r="AFK41" s="105"/>
      <c r="AFL41" s="105"/>
      <c r="AFM41" s="105"/>
      <c r="AFN41" s="105"/>
      <c r="AFO41" s="105"/>
      <c r="AFP41" s="105"/>
      <c r="AFQ41" s="105"/>
      <c r="AFR41" s="105"/>
      <c r="AFS41" s="105"/>
      <c r="AFT41" s="105"/>
      <c r="AFU41" s="105"/>
      <c r="AFV41" s="105"/>
      <c r="AFW41" s="105"/>
      <c r="AFX41" s="105"/>
      <c r="AFY41" s="105"/>
      <c r="AFZ41" s="105"/>
      <c r="AGA41" s="105"/>
      <c r="AGB41" s="105"/>
      <c r="AGC41" s="105"/>
      <c r="AGD41" s="105"/>
      <c r="AGE41" s="105"/>
      <c r="AGF41" s="105"/>
      <c r="AGG41" s="105"/>
      <c r="AGH41" s="105"/>
      <c r="AGI41" s="105"/>
      <c r="AGJ41" s="105"/>
      <c r="AGK41" s="105"/>
      <c r="AGL41" s="105"/>
      <c r="AGM41" s="105"/>
      <c r="AGN41" s="105"/>
      <c r="AGO41" s="105"/>
      <c r="AGP41" s="105"/>
      <c r="AGQ41" s="105"/>
      <c r="AGR41" s="105"/>
      <c r="AGS41" s="105"/>
      <c r="AGT41" s="105"/>
      <c r="AGU41" s="105"/>
      <c r="AGV41" s="105"/>
      <c r="AGW41" s="105"/>
      <c r="AGX41" s="105"/>
      <c r="AGY41" s="105"/>
      <c r="AGZ41" s="105"/>
      <c r="AHA41" s="105"/>
      <c r="AHB41" s="105"/>
      <c r="AHC41" s="105"/>
      <c r="AHD41" s="105"/>
      <c r="AHE41" s="105"/>
      <c r="AHF41" s="105"/>
      <c r="AHG41" s="105"/>
      <c r="AHH41" s="105"/>
      <c r="AHI41" s="105"/>
      <c r="AHJ41" s="105"/>
      <c r="AHK41" s="105"/>
      <c r="AHL41" s="105"/>
      <c r="AHM41" s="105"/>
      <c r="AHN41" s="105"/>
      <c r="AHO41" s="105"/>
      <c r="AHP41" s="105"/>
      <c r="AHQ41" s="105"/>
      <c r="AHR41" s="105"/>
      <c r="AHS41" s="105"/>
      <c r="AHT41" s="105"/>
      <c r="AHU41" s="105"/>
      <c r="AHV41" s="105"/>
      <c r="AHW41" s="105"/>
      <c r="AHX41" s="105"/>
      <c r="AHY41" s="105"/>
      <c r="AHZ41" s="105"/>
      <c r="AIA41" s="105"/>
      <c r="AIB41" s="105"/>
      <c r="AIC41" s="105"/>
      <c r="AID41" s="105"/>
      <c r="AIE41" s="105"/>
      <c r="AIF41" s="105"/>
      <c r="AIG41" s="105"/>
      <c r="AIH41" s="105"/>
      <c r="AII41" s="105"/>
      <c r="AIJ41" s="105"/>
      <c r="AIK41" s="105"/>
      <c r="AIL41" s="105"/>
      <c r="AIM41" s="105"/>
      <c r="AIN41" s="105"/>
      <c r="AIO41" s="105"/>
      <c r="AIP41" s="105"/>
      <c r="AIQ41" s="105"/>
      <c r="AIR41" s="105"/>
      <c r="AIS41" s="105"/>
      <c r="AIT41" s="105"/>
      <c r="AIU41" s="105"/>
      <c r="AIV41" s="105"/>
      <c r="AIW41" s="105"/>
      <c r="AIX41" s="105"/>
      <c r="AIY41" s="105"/>
      <c r="AIZ41" s="105"/>
      <c r="AJA41" s="105"/>
      <c r="AJB41" s="105"/>
      <c r="AJC41" s="105"/>
      <c r="AJD41" s="105"/>
      <c r="AJE41" s="105"/>
      <c r="AJF41" s="105"/>
      <c r="AJG41" s="105"/>
      <c r="AJH41" s="105"/>
      <c r="AJI41" s="105"/>
      <c r="AJJ41" s="105"/>
      <c r="AJK41" s="105"/>
      <c r="AJL41" s="105"/>
      <c r="AJM41" s="105"/>
      <c r="AJN41" s="105"/>
      <c r="AJO41" s="105"/>
      <c r="AJP41" s="105"/>
      <c r="AJQ41" s="105"/>
      <c r="AJR41" s="105"/>
      <c r="AJS41" s="105"/>
      <c r="AJT41" s="105"/>
      <c r="AJU41" s="105"/>
      <c r="AJV41" s="105"/>
      <c r="AJW41" s="105"/>
      <c r="AJX41" s="105"/>
      <c r="AJY41" s="105"/>
      <c r="AJZ41" s="105"/>
      <c r="AKA41" s="105"/>
      <c r="AKB41" s="105"/>
      <c r="AKC41" s="105"/>
      <c r="AKD41" s="105"/>
      <c r="AKE41" s="105"/>
      <c r="AKF41" s="105"/>
      <c r="AKG41" s="105"/>
      <c r="AKH41" s="105"/>
      <c r="AKI41" s="105"/>
      <c r="AKJ41" s="105"/>
      <c r="AKK41" s="105"/>
      <c r="AKL41" s="105"/>
      <c r="AKM41" s="105"/>
      <c r="AKN41" s="105"/>
      <c r="AKO41" s="105"/>
      <c r="AKP41" s="105"/>
      <c r="AKQ41" s="105"/>
      <c r="AKR41" s="105"/>
      <c r="AKS41" s="105"/>
      <c r="AKT41" s="105"/>
      <c r="AKU41" s="105"/>
      <c r="AKV41" s="105"/>
      <c r="AKW41" s="105"/>
      <c r="AKX41" s="105"/>
      <c r="AKY41" s="105"/>
      <c r="AKZ41" s="105"/>
      <c r="ALA41" s="105"/>
      <c r="ALB41" s="105"/>
      <c r="ALC41" s="105"/>
      <c r="ALD41" s="105"/>
      <c r="ALE41" s="105"/>
      <c r="ALF41" s="105"/>
      <c r="ALG41" s="105"/>
      <c r="ALH41" s="105"/>
      <c r="ALI41" s="105"/>
      <c r="ALJ41" s="105"/>
      <c r="ALK41" s="105"/>
      <c r="ALL41" s="105"/>
      <c r="ALM41" s="105"/>
      <c r="ALN41" s="105"/>
      <c r="ALO41" s="105"/>
      <c r="ALP41" s="105"/>
      <c r="ALQ41" s="105"/>
      <c r="ALR41" s="105"/>
      <c r="ALS41" s="105"/>
      <c r="ALT41" s="105"/>
      <c r="ALU41" s="105"/>
      <c r="ALV41" s="105"/>
      <c r="ALW41" s="105"/>
      <c r="ALX41" s="105"/>
      <c r="ALY41" s="105"/>
      <c r="ALZ41" s="105"/>
      <c r="AMA41" s="105"/>
      <c r="AMB41" s="105"/>
      <c r="AMC41" s="105"/>
      <c r="AMD41" s="105"/>
      <c r="AME41" s="105"/>
      <c r="AMF41" s="105"/>
      <c r="AMG41" s="105"/>
      <c r="AMH41" s="105"/>
      <c r="AMI41" s="105"/>
      <c r="AMJ41" s="105"/>
      <c r="AMK41" s="105"/>
      <c r="AML41" s="105"/>
      <c r="AMM41" s="105"/>
      <c r="AMN41" s="105"/>
      <c r="AMO41" s="105"/>
      <c r="AMP41" s="105"/>
      <c r="AMQ41" s="105"/>
      <c r="AMR41" s="105"/>
      <c r="AMS41" s="105"/>
      <c r="AMT41" s="105"/>
      <c r="AMU41" s="105"/>
      <c r="AMV41" s="105"/>
      <c r="AMW41" s="105"/>
      <c r="AMX41" s="105"/>
      <c r="AMY41" s="105"/>
      <c r="AMZ41" s="105"/>
      <c r="ANA41" s="105"/>
      <c r="ANB41" s="105"/>
      <c r="ANC41" s="105"/>
      <c r="AND41" s="105"/>
      <c r="ANE41" s="105"/>
      <c r="ANF41" s="105"/>
      <c r="ANG41" s="105"/>
      <c r="ANH41" s="105"/>
      <c r="ANI41" s="105"/>
      <c r="ANJ41" s="105"/>
      <c r="ANK41" s="105"/>
      <c r="ANL41" s="105"/>
      <c r="ANM41" s="105"/>
      <c r="ANN41" s="105"/>
      <c r="ANO41" s="105"/>
      <c r="ANP41" s="105"/>
      <c r="ANQ41" s="105"/>
      <c r="ANR41" s="105"/>
      <c r="ANS41" s="105"/>
      <c r="ANT41" s="105"/>
      <c r="ANU41" s="105"/>
      <c r="ANV41" s="105"/>
      <c r="ANW41" s="105"/>
      <c r="ANX41" s="105"/>
      <c r="ANY41" s="105"/>
      <c r="ANZ41" s="105"/>
      <c r="AOA41" s="105"/>
      <c r="AOB41" s="105"/>
      <c r="AOC41" s="105"/>
      <c r="AOD41" s="105"/>
      <c r="AOE41" s="105"/>
      <c r="AOF41" s="105"/>
      <c r="AOG41" s="105"/>
      <c r="AOH41" s="105"/>
      <c r="AOI41" s="105"/>
      <c r="AOJ41" s="105"/>
      <c r="AOK41" s="105"/>
      <c r="AOL41" s="105"/>
      <c r="AOM41" s="105"/>
      <c r="AON41" s="105"/>
      <c r="AOO41" s="105"/>
      <c r="AOP41" s="105"/>
      <c r="AOQ41" s="105"/>
      <c r="AOR41" s="105"/>
      <c r="AOS41" s="105"/>
      <c r="AOT41" s="105"/>
      <c r="AOU41" s="105"/>
      <c r="AOV41" s="105"/>
      <c r="AOW41" s="105"/>
      <c r="AOX41" s="105"/>
      <c r="AOY41" s="105"/>
      <c r="AOZ41" s="105"/>
      <c r="APA41" s="105"/>
      <c r="APB41" s="105"/>
      <c r="APC41" s="105"/>
      <c r="APD41" s="105"/>
      <c r="APE41" s="105"/>
      <c r="APF41" s="105"/>
      <c r="APG41" s="105"/>
      <c r="APH41" s="105"/>
      <c r="API41" s="105"/>
      <c r="APJ41" s="105"/>
      <c r="APK41" s="105"/>
      <c r="APL41" s="105"/>
      <c r="APM41" s="105"/>
      <c r="APN41" s="105"/>
      <c r="APO41" s="105"/>
      <c r="APP41" s="105"/>
      <c r="APQ41" s="105"/>
      <c r="APR41" s="105"/>
      <c r="APS41" s="105"/>
      <c r="APT41" s="105"/>
      <c r="APU41" s="105"/>
      <c r="APV41" s="105"/>
      <c r="APW41" s="105"/>
      <c r="APX41" s="105"/>
      <c r="APY41" s="105"/>
      <c r="APZ41" s="105"/>
      <c r="AQA41" s="105"/>
      <c r="AQB41" s="105"/>
      <c r="AQC41" s="105"/>
      <c r="AQD41" s="105"/>
      <c r="AQE41" s="105"/>
      <c r="AQF41" s="105"/>
      <c r="AQG41" s="105"/>
      <c r="AQH41" s="105"/>
      <c r="AQI41" s="105"/>
      <c r="AQJ41" s="105"/>
      <c r="AQK41" s="105"/>
      <c r="AQL41" s="105"/>
      <c r="AQM41" s="105"/>
      <c r="AQN41" s="105"/>
      <c r="AQO41" s="105"/>
      <c r="AQP41" s="105"/>
      <c r="AQQ41" s="105"/>
      <c r="AQR41" s="105"/>
      <c r="AQS41" s="105"/>
      <c r="AQT41" s="105"/>
      <c r="AQU41" s="105"/>
      <c r="AQV41" s="105"/>
      <c r="AQW41" s="105"/>
      <c r="AQX41" s="105"/>
      <c r="AQY41" s="105"/>
      <c r="AQZ41" s="105"/>
      <c r="ARA41" s="105"/>
      <c r="ARB41" s="105"/>
      <c r="ARC41" s="105"/>
      <c r="ARD41" s="105"/>
      <c r="ARE41" s="105"/>
      <c r="ARF41" s="105"/>
      <c r="ARG41" s="105"/>
      <c r="ARH41" s="105"/>
      <c r="ARI41" s="105"/>
      <c r="ARJ41" s="105"/>
      <c r="ARK41" s="105"/>
      <c r="ARL41" s="105"/>
      <c r="ARM41" s="105"/>
      <c r="ARN41" s="105"/>
      <c r="ARO41" s="105"/>
      <c r="ARP41" s="105"/>
      <c r="ARQ41" s="105"/>
      <c r="ARR41" s="105"/>
      <c r="ARS41" s="105"/>
      <c r="ART41" s="105"/>
      <c r="ARU41" s="105"/>
      <c r="ARV41" s="105"/>
      <c r="ARW41" s="105"/>
      <c r="ARX41" s="105"/>
      <c r="ARY41" s="105"/>
      <c r="ARZ41" s="105"/>
      <c r="ASA41" s="105"/>
      <c r="ASB41" s="105"/>
      <c r="ASC41" s="105"/>
      <c r="ASD41" s="105"/>
      <c r="ASE41" s="105"/>
      <c r="ASF41" s="105"/>
      <c r="ASG41" s="105"/>
      <c r="ASH41" s="105"/>
      <c r="ASI41" s="105"/>
      <c r="ASJ41" s="105"/>
      <c r="ASK41" s="105"/>
      <c r="ASL41" s="105"/>
      <c r="ASM41" s="105"/>
      <c r="ASN41" s="105"/>
      <c r="ASO41" s="105"/>
      <c r="ASP41" s="105"/>
      <c r="ASQ41" s="105"/>
      <c r="ASR41" s="105"/>
      <c r="ASS41" s="105"/>
      <c r="AST41" s="105"/>
      <c r="ASU41" s="105"/>
      <c r="ASV41" s="105"/>
      <c r="ASW41" s="105"/>
      <c r="ASX41" s="105"/>
      <c r="ASY41" s="105"/>
      <c r="ASZ41" s="105"/>
      <c r="ATA41" s="105"/>
      <c r="ATB41" s="105"/>
      <c r="ATC41" s="105"/>
      <c r="ATD41" s="105"/>
      <c r="ATE41" s="105"/>
      <c r="ATF41" s="105"/>
      <c r="ATG41" s="105"/>
      <c r="ATH41" s="105"/>
      <c r="ATI41" s="105"/>
      <c r="ATJ41" s="105"/>
      <c r="ATK41" s="105"/>
      <c r="ATL41" s="105"/>
      <c r="ATM41" s="105"/>
      <c r="ATN41" s="105"/>
      <c r="ATO41" s="105"/>
      <c r="ATP41" s="105"/>
      <c r="ATQ41" s="105"/>
      <c r="ATR41" s="105"/>
      <c r="ATS41" s="105"/>
      <c r="ATT41" s="105"/>
      <c r="ATU41" s="105"/>
      <c r="ATV41" s="105"/>
      <c r="ATW41" s="105"/>
      <c r="ATX41" s="105"/>
      <c r="ATY41" s="105"/>
      <c r="ATZ41" s="105"/>
      <c r="AUA41" s="105"/>
      <c r="AUB41" s="105"/>
      <c r="AUC41" s="105"/>
      <c r="AUD41" s="105"/>
      <c r="AUE41" s="105"/>
      <c r="AUF41" s="105"/>
      <c r="AUG41" s="105"/>
      <c r="AUH41" s="105"/>
      <c r="AUI41" s="105"/>
      <c r="AUJ41" s="105"/>
      <c r="AUK41" s="105"/>
      <c r="AUL41" s="105"/>
      <c r="AUM41" s="105"/>
      <c r="AUN41" s="105"/>
      <c r="AUO41" s="105"/>
      <c r="AUP41" s="105"/>
      <c r="AUQ41" s="105"/>
      <c r="AUR41" s="105"/>
      <c r="AUS41" s="105"/>
      <c r="AUT41" s="105"/>
      <c r="AUU41" s="105"/>
      <c r="AUV41" s="105"/>
      <c r="AUW41" s="105"/>
      <c r="AUX41" s="105"/>
      <c r="AUY41" s="105"/>
      <c r="AUZ41" s="105"/>
      <c r="AVA41" s="105"/>
      <c r="AVB41" s="105"/>
      <c r="AVC41" s="105"/>
      <c r="AVD41" s="105"/>
      <c r="AVE41" s="105"/>
      <c r="AVF41" s="105"/>
      <c r="AVG41" s="105"/>
      <c r="AVH41" s="105"/>
      <c r="AVI41" s="105"/>
      <c r="AVJ41" s="105"/>
      <c r="AVK41" s="105"/>
      <c r="AVL41" s="105"/>
      <c r="AVM41" s="105"/>
      <c r="AVN41" s="105"/>
      <c r="AVO41" s="105"/>
      <c r="AVP41" s="105"/>
      <c r="AVQ41" s="105"/>
      <c r="AVR41" s="105"/>
      <c r="AVS41" s="105"/>
      <c r="AVT41" s="105"/>
      <c r="AVU41" s="105"/>
      <c r="AVV41" s="105"/>
      <c r="AVW41" s="105"/>
      <c r="AVX41" s="105"/>
      <c r="AVY41" s="105"/>
      <c r="AVZ41" s="105"/>
      <c r="AWA41" s="105"/>
      <c r="AWB41" s="105"/>
      <c r="AWC41" s="105"/>
      <c r="AWD41" s="105"/>
      <c r="AWE41" s="105"/>
      <c r="AWF41" s="105"/>
      <c r="AWG41" s="105"/>
      <c r="AWH41" s="105"/>
      <c r="AWI41" s="105"/>
      <c r="AWJ41" s="105"/>
      <c r="AWK41" s="105"/>
      <c r="AWL41" s="105"/>
      <c r="AWM41" s="105"/>
      <c r="AWN41" s="105"/>
      <c r="AWO41" s="105"/>
      <c r="AWP41" s="105"/>
      <c r="AWQ41" s="105"/>
      <c r="AWR41" s="105"/>
      <c r="AWS41" s="105"/>
      <c r="AWT41" s="105"/>
      <c r="AWU41" s="105"/>
      <c r="AWV41" s="105"/>
      <c r="AWW41" s="105"/>
      <c r="AWX41" s="105"/>
      <c r="AWY41" s="105"/>
      <c r="AWZ41" s="105"/>
      <c r="AXA41" s="105"/>
      <c r="AXB41" s="105"/>
      <c r="AXC41" s="105"/>
      <c r="AXD41" s="105"/>
      <c r="AXE41" s="105"/>
      <c r="AXF41" s="105"/>
      <c r="AXG41" s="105"/>
      <c r="AXH41" s="105"/>
      <c r="AXI41" s="105"/>
      <c r="AXJ41" s="105"/>
      <c r="AXK41" s="105"/>
      <c r="AXL41" s="105"/>
      <c r="AXM41" s="105"/>
      <c r="AXN41" s="105"/>
      <c r="AXO41" s="105"/>
      <c r="AXP41" s="105"/>
      <c r="AXQ41" s="105"/>
      <c r="AXR41" s="105"/>
      <c r="AXS41" s="105"/>
      <c r="AXT41" s="105"/>
      <c r="AXU41" s="105"/>
      <c r="AXV41" s="105"/>
      <c r="AXW41" s="105"/>
      <c r="AXX41" s="105"/>
      <c r="AXY41" s="105"/>
      <c r="AXZ41" s="105"/>
      <c r="AYA41" s="105"/>
      <c r="AYB41" s="105"/>
      <c r="AYC41" s="105"/>
      <c r="AYD41" s="105"/>
      <c r="AYE41" s="105"/>
      <c r="AYF41" s="105"/>
      <c r="AYG41" s="105"/>
      <c r="AYH41" s="105"/>
      <c r="AYI41" s="105"/>
      <c r="AYJ41" s="105"/>
      <c r="AYK41" s="105"/>
      <c r="AYL41" s="105"/>
      <c r="AYM41" s="105"/>
      <c r="AYN41" s="105"/>
      <c r="AYO41" s="105"/>
      <c r="AYP41" s="105"/>
      <c r="AYQ41" s="105"/>
      <c r="AYR41" s="105"/>
      <c r="AYS41" s="105"/>
      <c r="AYT41" s="105"/>
      <c r="AYU41" s="105"/>
      <c r="AYV41" s="105"/>
      <c r="AYW41" s="105"/>
      <c r="AYX41" s="105"/>
      <c r="AYY41" s="105"/>
      <c r="AYZ41" s="105"/>
      <c r="AZA41" s="105"/>
      <c r="AZB41" s="105"/>
      <c r="AZC41" s="105"/>
      <c r="AZD41" s="105"/>
      <c r="AZE41" s="105"/>
      <c r="AZF41" s="105"/>
      <c r="AZG41" s="105"/>
      <c r="AZH41" s="105"/>
      <c r="AZI41" s="105"/>
      <c r="AZJ41" s="105"/>
      <c r="AZK41" s="105"/>
      <c r="AZL41" s="105"/>
      <c r="AZM41" s="105"/>
      <c r="AZN41" s="105"/>
      <c r="AZO41" s="105"/>
      <c r="AZP41" s="105"/>
      <c r="AZQ41" s="105"/>
      <c r="AZR41" s="105"/>
      <c r="AZS41" s="105"/>
      <c r="AZT41" s="105"/>
      <c r="AZU41" s="105"/>
      <c r="AZV41" s="105"/>
      <c r="AZW41" s="105"/>
      <c r="AZX41" s="105"/>
      <c r="AZY41" s="105"/>
      <c r="AZZ41" s="105"/>
      <c r="BAA41" s="105"/>
      <c r="BAB41" s="105"/>
      <c r="BAC41" s="105"/>
      <c r="BAD41" s="105"/>
      <c r="BAE41" s="105"/>
      <c r="BAF41" s="105"/>
      <c r="BAG41" s="105"/>
      <c r="BAH41" s="105"/>
      <c r="BAI41" s="105"/>
      <c r="BAJ41" s="105"/>
      <c r="BAK41" s="105"/>
      <c r="BAL41" s="105"/>
      <c r="BAM41" s="105"/>
      <c r="BAN41" s="105"/>
      <c r="BAO41" s="105"/>
      <c r="BAP41" s="105"/>
      <c r="BAQ41" s="105"/>
      <c r="BAR41" s="105"/>
      <c r="BAS41" s="105"/>
      <c r="BAT41" s="105"/>
      <c r="BAU41" s="105"/>
      <c r="BAV41" s="105"/>
      <c r="BAW41" s="105"/>
      <c r="BAX41" s="105"/>
      <c r="BAY41" s="105"/>
      <c r="BAZ41" s="105"/>
      <c r="BBA41" s="105"/>
      <c r="BBB41" s="105"/>
      <c r="BBC41" s="105"/>
      <c r="BBD41" s="105"/>
      <c r="BBE41" s="105"/>
      <c r="BBF41" s="105"/>
      <c r="BBG41" s="105"/>
      <c r="BBH41" s="105"/>
      <c r="BBI41" s="105"/>
      <c r="BBJ41" s="105"/>
      <c r="BBK41" s="105"/>
      <c r="BBL41" s="105"/>
      <c r="BBM41" s="105"/>
      <c r="BBN41" s="105"/>
      <c r="BBO41" s="105"/>
      <c r="BBP41" s="105"/>
      <c r="BBQ41" s="105"/>
      <c r="BBR41" s="105"/>
      <c r="BBS41" s="105"/>
      <c r="BBT41" s="105"/>
      <c r="BBU41" s="105"/>
      <c r="BBV41" s="105"/>
      <c r="BBW41" s="105"/>
      <c r="BBX41" s="105"/>
      <c r="BBY41" s="105"/>
      <c r="BBZ41" s="105"/>
      <c r="BCA41" s="105"/>
      <c r="BCB41" s="105"/>
      <c r="BCC41" s="105"/>
      <c r="BCD41" s="105"/>
      <c r="BCE41" s="105"/>
      <c r="BCF41" s="105"/>
      <c r="BCG41" s="105"/>
      <c r="BCH41" s="105"/>
      <c r="BCI41" s="105"/>
      <c r="BCJ41" s="105"/>
      <c r="BCK41" s="105"/>
      <c r="BCL41" s="105"/>
      <c r="BCM41" s="105"/>
      <c r="BCN41" s="105"/>
      <c r="BCO41" s="105"/>
      <c r="BCP41" s="105"/>
      <c r="BCQ41" s="105"/>
      <c r="BCR41" s="105"/>
      <c r="BCS41" s="105"/>
      <c r="BCT41" s="105"/>
      <c r="BCU41" s="105"/>
      <c r="BCV41" s="105"/>
      <c r="BCW41" s="105"/>
      <c r="BCX41" s="105"/>
      <c r="BCY41" s="105"/>
      <c r="BCZ41" s="105"/>
      <c r="BDA41" s="105"/>
      <c r="BDB41" s="105"/>
      <c r="BDC41" s="105"/>
      <c r="BDD41" s="105"/>
      <c r="BDE41" s="105"/>
      <c r="BDF41" s="105"/>
      <c r="BDG41" s="105"/>
      <c r="BDH41" s="105"/>
      <c r="BDI41" s="105"/>
      <c r="BDJ41" s="105"/>
      <c r="BDK41" s="105"/>
      <c r="BDL41" s="105"/>
      <c r="BDM41" s="105"/>
      <c r="BDN41" s="105"/>
      <c r="BDO41" s="105"/>
      <c r="BDP41" s="105"/>
      <c r="BDQ41" s="105"/>
      <c r="BDR41" s="105"/>
      <c r="BDS41" s="105"/>
      <c r="BDT41" s="105"/>
      <c r="BDU41" s="105"/>
      <c r="BDV41" s="105"/>
      <c r="BDW41" s="105"/>
      <c r="BDX41" s="105"/>
      <c r="BDY41" s="105"/>
      <c r="BDZ41" s="105"/>
      <c r="BEA41" s="105"/>
      <c r="BEB41" s="105"/>
      <c r="BEC41" s="105"/>
      <c r="BED41" s="105"/>
      <c r="BEE41" s="105"/>
      <c r="BEF41" s="105"/>
      <c r="BEG41" s="105"/>
      <c r="BEH41" s="105"/>
      <c r="BEI41" s="105"/>
      <c r="BEJ41" s="105"/>
      <c r="BEK41" s="105"/>
      <c r="BEL41" s="105"/>
      <c r="BEM41" s="105"/>
      <c r="BEN41" s="105"/>
      <c r="BEO41" s="105"/>
      <c r="BEP41" s="105"/>
      <c r="BEQ41" s="105"/>
      <c r="BER41" s="105"/>
      <c r="BES41" s="105"/>
      <c r="BET41" s="105"/>
      <c r="BEU41" s="105"/>
      <c r="BEV41" s="105"/>
      <c r="BEW41" s="105"/>
      <c r="BEX41" s="105"/>
      <c r="BEY41" s="105"/>
      <c r="BEZ41" s="105"/>
      <c r="BFA41" s="105"/>
      <c r="BFB41" s="105"/>
      <c r="BFC41" s="105"/>
      <c r="BFD41" s="105"/>
      <c r="BFE41" s="105"/>
      <c r="BFF41" s="105"/>
      <c r="BFG41" s="105"/>
      <c r="BFH41" s="105"/>
      <c r="BFI41" s="105"/>
      <c r="BFJ41" s="105"/>
      <c r="BFK41" s="105"/>
      <c r="BFL41" s="105"/>
      <c r="BFM41" s="105"/>
      <c r="BFN41" s="105"/>
      <c r="BFO41" s="105"/>
      <c r="BFP41" s="105"/>
      <c r="BFQ41" s="105"/>
      <c r="BFR41" s="105"/>
      <c r="BFS41" s="105"/>
      <c r="BFT41" s="105"/>
      <c r="BFU41" s="105"/>
      <c r="BFV41" s="105"/>
      <c r="BFW41" s="105"/>
      <c r="BFX41" s="105"/>
      <c r="BFY41" s="105"/>
      <c r="BFZ41" s="105"/>
      <c r="BGA41" s="105"/>
      <c r="BGB41" s="105"/>
      <c r="BGC41" s="105"/>
      <c r="BGD41" s="105"/>
      <c r="BGE41" s="105"/>
      <c r="BGF41" s="105"/>
      <c r="BGG41" s="105"/>
      <c r="BGH41" s="105"/>
      <c r="BGI41" s="105"/>
      <c r="BGJ41" s="105"/>
      <c r="BGK41" s="105"/>
      <c r="BGL41" s="105"/>
      <c r="BGM41" s="105"/>
      <c r="BGN41" s="105"/>
      <c r="BGO41" s="105"/>
      <c r="BGP41" s="105"/>
      <c r="BGQ41" s="105"/>
      <c r="BGR41" s="105"/>
      <c r="BGS41" s="105"/>
      <c r="BGT41" s="105"/>
      <c r="BGU41" s="105"/>
      <c r="BGV41" s="105"/>
      <c r="BGW41" s="105"/>
      <c r="BGX41" s="105"/>
      <c r="BGY41" s="105"/>
      <c r="BGZ41" s="105"/>
      <c r="BHA41" s="105"/>
      <c r="BHB41" s="105"/>
      <c r="BHC41" s="105"/>
      <c r="BHD41" s="105"/>
      <c r="BHE41" s="105"/>
      <c r="BHF41" s="105"/>
      <c r="BHG41" s="105"/>
      <c r="BHH41" s="105"/>
      <c r="BHI41" s="105"/>
      <c r="BHJ41" s="105"/>
      <c r="BHK41" s="105"/>
      <c r="BHL41" s="105"/>
      <c r="BHM41" s="105"/>
      <c r="BHN41" s="105"/>
      <c r="BHO41" s="105"/>
      <c r="BHP41" s="105"/>
      <c r="BHQ41" s="105"/>
      <c r="BHR41" s="105"/>
      <c r="BHS41" s="105"/>
      <c r="BHT41" s="105"/>
      <c r="BHU41" s="105"/>
      <c r="BHV41" s="105"/>
      <c r="BHW41" s="105"/>
      <c r="BHX41" s="105"/>
      <c r="BHY41" s="105"/>
      <c r="BHZ41" s="105"/>
      <c r="BIA41" s="105"/>
      <c r="BIB41" s="105"/>
      <c r="BIC41" s="105"/>
      <c r="BID41" s="105"/>
      <c r="BIE41" s="105"/>
      <c r="BIF41" s="105"/>
      <c r="BIG41" s="105"/>
      <c r="BIH41" s="105"/>
      <c r="BII41" s="105"/>
      <c r="BIJ41" s="105"/>
      <c r="BIK41" s="105"/>
      <c r="BIL41" s="105"/>
      <c r="BIM41" s="105"/>
      <c r="BIN41" s="105"/>
      <c r="BIO41" s="105"/>
      <c r="BIP41" s="105"/>
      <c r="BIQ41" s="105"/>
      <c r="BIR41" s="105"/>
      <c r="BIS41" s="105"/>
      <c r="BIT41" s="105"/>
      <c r="BIU41" s="105"/>
      <c r="BIV41" s="105"/>
      <c r="BIW41" s="105"/>
      <c r="BIX41" s="105"/>
      <c r="BIY41" s="105"/>
      <c r="BIZ41" s="105"/>
      <c r="BJA41" s="105"/>
      <c r="BJB41" s="105"/>
      <c r="BJC41" s="105"/>
      <c r="BJD41" s="105"/>
      <c r="BJE41" s="105"/>
      <c r="BJF41" s="105"/>
      <c r="BJG41" s="105"/>
      <c r="BJH41" s="105"/>
      <c r="BJI41" s="105"/>
      <c r="BJJ41" s="105"/>
      <c r="BJK41" s="105"/>
      <c r="BJL41" s="105"/>
      <c r="BJM41" s="105"/>
      <c r="BJN41" s="105"/>
      <c r="BJO41" s="105"/>
      <c r="BJP41" s="105"/>
      <c r="BJQ41" s="105"/>
      <c r="BJR41" s="105"/>
      <c r="BJS41" s="105"/>
      <c r="BJT41" s="105"/>
      <c r="BJU41" s="105"/>
      <c r="BJV41" s="105"/>
      <c r="BJW41" s="105"/>
      <c r="BJX41" s="105"/>
      <c r="BJY41" s="105"/>
      <c r="BJZ41" s="105"/>
      <c r="BKA41" s="105"/>
      <c r="BKB41" s="105"/>
      <c r="BKC41" s="105"/>
      <c r="BKD41" s="105"/>
      <c r="BKE41" s="105"/>
      <c r="BKF41" s="105"/>
      <c r="BKG41" s="105"/>
      <c r="BKH41" s="105"/>
      <c r="BKI41" s="105"/>
      <c r="BKJ41" s="105"/>
      <c r="BKK41" s="105"/>
      <c r="BKL41" s="105"/>
      <c r="BKM41" s="105"/>
      <c r="BKN41" s="105"/>
      <c r="BKO41" s="105"/>
      <c r="BKP41" s="105"/>
      <c r="BKQ41" s="105"/>
      <c r="BKR41" s="105"/>
      <c r="BKS41" s="105"/>
      <c r="BKT41" s="105"/>
      <c r="BKU41" s="105"/>
      <c r="BKV41" s="105"/>
      <c r="BKW41" s="105"/>
      <c r="BKX41" s="105"/>
      <c r="BKY41" s="105"/>
      <c r="BKZ41" s="105"/>
      <c r="BLA41" s="105"/>
      <c r="BLB41" s="105"/>
      <c r="BLC41" s="105"/>
      <c r="BLD41" s="105"/>
      <c r="BLE41" s="105"/>
      <c r="BLF41" s="105"/>
      <c r="BLG41" s="105"/>
      <c r="BLH41" s="105"/>
      <c r="BLI41" s="105"/>
      <c r="BLJ41" s="105"/>
      <c r="BLK41" s="105"/>
      <c r="BLL41" s="105"/>
      <c r="BLM41" s="105"/>
      <c r="BLN41" s="105"/>
      <c r="BLO41" s="105"/>
      <c r="BLP41" s="105"/>
      <c r="BLQ41" s="105"/>
      <c r="BLR41" s="105"/>
      <c r="BLS41" s="105"/>
      <c r="BLT41" s="105"/>
      <c r="BLU41" s="105"/>
      <c r="BLV41" s="105"/>
      <c r="BLW41" s="105"/>
      <c r="BLX41" s="105"/>
      <c r="BLY41" s="105"/>
      <c r="BLZ41" s="105"/>
      <c r="BMA41" s="105"/>
      <c r="BMB41" s="105"/>
      <c r="BMC41" s="105"/>
      <c r="BMD41" s="105"/>
      <c r="BME41" s="105"/>
      <c r="BMF41" s="105"/>
      <c r="BMG41" s="105"/>
      <c r="BMH41" s="105"/>
      <c r="BMI41" s="105"/>
      <c r="BMJ41" s="105"/>
      <c r="BMK41" s="105"/>
      <c r="BML41" s="105"/>
      <c r="BMM41" s="105"/>
      <c r="BMN41" s="105"/>
      <c r="BMO41" s="105"/>
      <c r="BMP41" s="105"/>
      <c r="BMQ41" s="105"/>
      <c r="BMR41" s="105"/>
      <c r="BMS41" s="105"/>
      <c r="BMT41" s="105"/>
      <c r="BMU41" s="105"/>
      <c r="BMV41" s="105"/>
      <c r="BMW41" s="105"/>
      <c r="BMX41" s="105"/>
      <c r="BMY41" s="105"/>
      <c r="BMZ41" s="105"/>
      <c r="BNA41" s="105"/>
      <c r="BNB41" s="105"/>
      <c r="BNC41" s="105"/>
      <c r="BND41" s="105"/>
      <c r="BNE41" s="105"/>
      <c r="BNF41" s="105"/>
      <c r="BNG41" s="105"/>
      <c r="BNH41" s="105"/>
      <c r="BNI41" s="105"/>
      <c r="BNJ41" s="105"/>
      <c r="BNK41" s="105"/>
      <c r="BNL41" s="105"/>
      <c r="BNM41" s="105"/>
      <c r="BNN41" s="105"/>
      <c r="BNO41" s="105"/>
      <c r="BNP41" s="105"/>
      <c r="BNQ41" s="105"/>
      <c r="BNR41" s="105"/>
      <c r="BNS41" s="105"/>
      <c r="BNT41" s="105"/>
      <c r="BNU41" s="105"/>
      <c r="BNV41" s="105"/>
      <c r="BNW41" s="105"/>
      <c r="BNX41" s="105"/>
      <c r="BNY41" s="105"/>
      <c r="BNZ41" s="105"/>
      <c r="BOA41" s="105"/>
      <c r="BOB41" s="105"/>
      <c r="BOC41" s="105"/>
      <c r="BOD41" s="105"/>
      <c r="BOE41" s="105"/>
      <c r="BOF41" s="105"/>
      <c r="BOG41" s="105"/>
      <c r="BOH41" s="105"/>
      <c r="BOI41" s="105"/>
      <c r="BOJ41" s="105"/>
      <c r="BOK41" s="105"/>
      <c r="BOL41" s="105"/>
      <c r="BOM41" s="105"/>
      <c r="BON41" s="105"/>
      <c r="BOO41" s="105"/>
      <c r="BOP41" s="105"/>
      <c r="BOQ41" s="105"/>
      <c r="BOR41" s="105"/>
      <c r="BOS41" s="105"/>
      <c r="BOT41" s="105"/>
      <c r="BOU41" s="105"/>
      <c r="BOV41" s="105"/>
      <c r="BOW41" s="105"/>
      <c r="BOX41" s="105"/>
      <c r="BOY41" s="105"/>
      <c r="BOZ41" s="105"/>
      <c r="BPA41" s="105"/>
      <c r="BPB41" s="105"/>
      <c r="BPC41" s="105"/>
      <c r="BPD41" s="105"/>
      <c r="BPE41" s="105"/>
      <c r="BPF41" s="105"/>
      <c r="BPG41" s="105"/>
      <c r="BPH41" s="105"/>
      <c r="BPI41" s="105"/>
      <c r="BPJ41" s="105"/>
      <c r="BPK41" s="105"/>
      <c r="BPL41" s="105"/>
      <c r="BPM41" s="105"/>
      <c r="BPN41" s="105"/>
      <c r="BPO41" s="105"/>
      <c r="BPP41" s="105"/>
      <c r="BPQ41" s="105"/>
      <c r="BPR41" s="105"/>
      <c r="BPS41" s="105"/>
      <c r="BPT41" s="105"/>
      <c r="BPU41" s="105"/>
      <c r="BPV41" s="105"/>
      <c r="BPW41" s="105"/>
      <c r="BPX41" s="105"/>
      <c r="BPY41" s="105"/>
      <c r="BPZ41" s="105"/>
      <c r="BQA41" s="105"/>
      <c r="BQB41" s="105"/>
      <c r="BQC41" s="105"/>
      <c r="BQD41" s="105"/>
      <c r="BQE41" s="105"/>
      <c r="BQF41" s="105"/>
      <c r="BQG41" s="105"/>
      <c r="BQH41" s="105"/>
      <c r="BQI41" s="105"/>
      <c r="BQJ41" s="105"/>
      <c r="BQK41" s="105"/>
      <c r="BQL41" s="105"/>
      <c r="BQM41" s="105"/>
      <c r="BQN41" s="105"/>
      <c r="BQO41" s="105"/>
      <c r="BQP41" s="105"/>
      <c r="BQQ41" s="105"/>
      <c r="BQR41" s="105"/>
      <c r="BQS41" s="105"/>
      <c r="BQT41" s="105"/>
      <c r="BQU41" s="105"/>
      <c r="BQV41" s="105"/>
      <c r="BQW41" s="105"/>
      <c r="BQX41" s="105"/>
      <c r="BQY41" s="105"/>
      <c r="BQZ41" s="105"/>
      <c r="BRA41" s="105"/>
      <c r="BRB41" s="105"/>
      <c r="BRC41" s="105"/>
      <c r="BRD41" s="105"/>
      <c r="BRE41" s="105"/>
      <c r="BRF41" s="105"/>
      <c r="BRG41" s="105"/>
      <c r="BRH41" s="105"/>
      <c r="BRI41" s="105"/>
      <c r="BRJ41" s="105"/>
      <c r="BRK41" s="105"/>
      <c r="BRL41" s="105"/>
      <c r="BRM41" s="105"/>
      <c r="BRN41" s="105"/>
      <c r="BRO41" s="105"/>
      <c r="BRP41" s="105"/>
      <c r="BRQ41" s="105"/>
      <c r="BRR41" s="105"/>
      <c r="BRS41" s="105"/>
      <c r="BRT41" s="105"/>
      <c r="BRU41" s="105"/>
      <c r="BRV41" s="105"/>
      <c r="BRW41" s="105"/>
      <c r="BRX41" s="105"/>
      <c r="BRY41" s="105"/>
      <c r="BRZ41" s="105"/>
      <c r="BSA41" s="105"/>
      <c r="BSB41" s="105"/>
      <c r="BSC41" s="105"/>
      <c r="BSD41" s="105"/>
      <c r="BSE41" s="105"/>
      <c r="BSF41" s="105"/>
      <c r="BSG41" s="105"/>
      <c r="BSH41" s="105"/>
      <c r="BSI41" s="105"/>
      <c r="BSJ41" s="105"/>
      <c r="BSK41" s="105"/>
      <c r="BSL41" s="105"/>
      <c r="BSM41" s="105"/>
      <c r="BSN41" s="105"/>
      <c r="BSO41" s="105"/>
      <c r="BSP41" s="105"/>
      <c r="BSQ41" s="105"/>
      <c r="BSR41" s="105"/>
      <c r="BSS41" s="105"/>
      <c r="BST41" s="105"/>
      <c r="BSU41" s="105"/>
      <c r="BSV41" s="105"/>
      <c r="BSW41" s="105"/>
      <c r="BSX41" s="105"/>
      <c r="BSY41" s="105"/>
      <c r="BSZ41" s="105"/>
      <c r="BTA41" s="105"/>
      <c r="BTB41" s="105"/>
      <c r="BTC41" s="105"/>
      <c r="BTD41" s="105"/>
      <c r="BTE41" s="105"/>
      <c r="BTF41" s="105"/>
      <c r="BTG41" s="105"/>
      <c r="BTH41" s="105"/>
      <c r="BTI41" s="105"/>
      <c r="BTJ41" s="105"/>
      <c r="BTK41" s="105"/>
      <c r="BTL41" s="105"/>
      <c r="BTM41" s="105"/>
      <c r="BTN41" s="105"/>
      <c r="BTO41" s="105"/>
      <c r="BTP41" s="105"/>
      <c r="BTQ41" s="105"/>
      <c r="BTR41" s="105"/>
      <c r="BTS41" s="105"/>
      <c r="BTT41" s="105"/>
      <c r="BTU41" s="105"/>
      <c r="BTV41" s="105"/>
      <c r="BTW41" s="105"/>
      <c r="BTX41" s="105"/>
      <c r="BTY41" s="105"/>
      <c r="BTZ41" s="105"/>
      <c r="BUA41" s="105"/>
      <c r="BUB41" s="105"/>
      <c r="BUC41" s="105"/>
      <c r="BUD41" s="105"/>
      <c r="BUE41" s="105"/>
      <c r="BUF41" s="105"/>
      <c r="BUG41" s="105"/>
      <c r="BUH41" s="105"/>
      <c r="BUI41" s="105"/>
      <c r="BUJ41" s="105"/>
      <c r="BUK41" s="105"/>
      <c r="BUL41" s="105"/>
      <c r="BUM41" s="105"/>
      <c r="BUN41" s="105"/>
      <c r="BUO41" s="105"/>
      <c r="BUP41" s="105"/>
      <c r="BUQ41" s="105"/>
      <c r="BUR41" s="105"/>
      <c r="BUS41" s="105"/>
      <c r="BUT41" s="105"/>
      <c r="BUU41" s="105"/>
      <c r="BUV41" s="105"/>
      <c r="BUW41" s="105"/>
      <c r="BUX41" s="105"/>
      <c r="BUY41" s="105"/>
      <c r="BUZ41" s="105"/>
      <c r="BVA41" s="105"/>
      <c r="BVB41" s="105"/>
      <c r="BVC41" s="105"/>
      <c r="BVD41" s="105"/>
      <c r="BVE41" s="105"/>
      <c r="BVF41" s="105"/>
      <c r="BVG41" s="105"/>
      <c r="BVH41" s="105"/>
      <c r="BVI41" s="105"/>
      <c r="BVJ41" s="105"/>
      <c r="BVK41" s="105"/>
      <c r="BVL41" s="105"/>
      <c r="BVM41" s="105"/>
      <c r="BVN41" s="105"/>
      <c r="BVO41" s="105"/>
      <c r="BVP41" s="105"/>
      <c r="BVQ41" s="105"/>
      <c r="BVR41" s="105"/>
      <c r="BVS41" s="105"/>
      <c r="BVT41" s="105"/>
      <c r="BVU41" s="105"/>
      <c r="BVV41" s="105"/>
      <c r="BVW41" s="105"/>
      <c r="BVX41" s="105"/>
      <c r="BVY41" s="105"/>
      <c r="BVZ41" s="105"/>
      <c r="BWA41" s="105"/>
      <c r="BWB41" s="105"/>
      <c r="BWC41" s="105"/>
      <c r="BWD41" s="105"/>
      <c r="BWE41" s="105"/>
      <c r="BWF41" s="105"/>
      <c r="BWG41" s="105"/>
      <c r="BWH41" s="105"/>
      <c r="BWI41" s="105"/>
      <c r="BWJ41" s="105"/>
      <c r="BWK41" s="105"/>
      <c r="BWL41" s="105"/>
      <c r="BWM41" s="105"/>
      <c r="BWN41" s="105"/>
      <c r="BWO41" s="105"/>
      <c r="BWP41" s="105"/>
      <c r="BWQ41" s="105"/>
      <c r="BWR41" s="105"/>
      <c r="BWS41" s="105"/>
      <c r="BWT41" s="105"/>
      <c r="BWU41" s="105"/>
      <c r="BWV41" s="105"/>
      <c r="BWW41" s="105"/>
      <c r="BWX41" s="105"/>
    </row>
    <row r="42" spans="1:1974" s="106" customFormat="1" ht="24.75" customHeight="1">
      <c r="A42" s="95"/>
      <c r="B42" s="174" t="s">
        <v>29</v>
      </c>
      <c r="C42" s="95"/>
      <c r="D42" s="195">
        <v>653</v>
      </c>
      <c r="E42" s="196">
        <v>147</v>
      </c>
      <c r="F42" s="195">
        <v>800</v>
      </c>
      <c r="G42" s="95"/>
      <c r="H42" s="195">
        <v>818</v>
      </c>
      <c r="I42" s="196">
        <v>-53</v>
      </c>
      <c r="J42" s="195">
        <v>765</v>
      </c>
      <c r="K42" s="95"/>
      <c r="L42" s="195">
        <v>1070</v>
      </c>
      <c r="M42" s="196">
        <v>-57</v>
      </c>
      <c r="N42" s="195">
        <v>1013</v>
      </c>
      <c r="O42" s="95"/>
      <c r="P42" s="195">
        <v>965</v>
      </c>
      <c r="Q42" s="196">
        <v>-77</v>
      </c>
      <c r="R42" s="195">
        <v>888</v>
      </c>
      <c r="S42" s="95"/>
      <c r="T42" s="107"/>
      <c r="U42" s="107"/>
      <c r="V42" s="107"/>
      <c r="W42" s="95"/>
      <c r="X42" s="95"/>
      <c r="Y42" s="95"/>
      <c r="Z42" s="95"/>
      <c r="AA42" s="95"/>
      <c r="AB42" s="95"/>
      <c r="AC42" s="95"/>
      <c r="AD42" s="95"/>
      <c r="AE42" s="95"/>
      <c r="AF42" s="152"/>
      <c r="AG42" s="152"/>
      <c r="AH42" s="152"/>
      <c r="AI42" s="95"/>
      <c r="AJ42" s="152"/>
      <c r="AK42" s="152"/>
      <c r="AL42" s="152"/>
      <c r="AM42" s="95"/>
      <c r="AN42" s="152"/>
      <c r="AO42" s="152"/>
      <c r="AP42" s="152"/>
      <c r="AQ42" s="94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  <c r="IW42" s="105"/>
      <c r="IX42" s="105"/>
      <c r="IY42" s="105"/>
      <c r="IZ42" s="105"/>
      <c r="JA42" s="105"/>
      <c r="JB42" s="105"/>
      <c r="JC42" s="105"/>
      <c r="JD42" s="105"/>
      <c r="JE42" s="105"/>
      <c r="JF42" s="105"/>
      <c r="JG42" s="105"/>
      <c r="JH42" s="105"/>
      <c r="JI42" s="105"/>
      <c r="JJ42" s="105"/>
      <c r="JK42" s="105"/>
      <c r="JL42" s="105"/>
      <c r="JM42" s="105"/>
      <c r="JN42" s="105"/>
      <c r="JO42" s="105"/>
      <c r="JP42" s="105"/>
      <c r="JQ42" s="105"/>
      <c r="JR42" s="105"/>
      <c r="JS42" s="105"/>
      <c r="JT42" s="105"/>
      <c r="JU42" s="105"/>
      <c r="JV42" s="105"/>
      <c r="JW42" s="105"/>
      <c r="JX42" s="105"/>
      <c r="JY42" s="105"/>
      <c r="JZ42" s="105"/>
      <c r="KA42" s="105"/>
      <c r="KB42" s="105"/>
      <c r="KC42" s="105"/>
      <c r="KD42" s="105"/>
      <c r="KE42" s="105"/>
      <c r="KF42" s="105"/>
      <c r="KG42" s="105"/>
      <c r="KH42" s="105"/>
      <c r="KI42" s="105"/>
      <c r="KJ42" s="105"/>
      <c r="KK42" s="105"/>
      <c r="KL42" s="105"/>
      <c r="KM42" s="105"/>
      <c r="KN42" s="105"/>
      <c r="KO42" s="105"/>
      <c r="KP42" s="105"/>
      <c r="KQ42" s="105"/>
      <c r="KR42" s="105"/>
      <c r="KS42" s="105"/>
      <c r="KT42" s="105"/>
      <c r="KU42" s="105"/>
      <c r="KV42" s="105"/>
      <c r="KW42" s="105"/>
      <c r="KX42" s="105"/>
      <c r="KY42" s="105"/>
      <c r="KZ42" s="105"/>
      <c r="LA42" s="105"/>
      <c r="LB42" s="105"/>
      <c r="LC42" s="105"/>
      <c r="LD42" s="105"/>
      <c r="LE42" s="105"/>
      <c r="LF42" s="105"/>
      <c r="LG42" s="105"/>
      <c r="LH42" s="105"/>
      <c r="LI42" s="105"/>
      <c r="LJ42" s="105"/>
      <c r="LK42" s="105"/>
      <c r="LL42" s="105"/>
      <c r="LM42" s="105"/>
      <c r="LN42" s="105"/>
      <c r="LO42" s="105"/>
      <c r="LP42" s="105"/>
      <c r="LQ42" s="105"/>
      <c r="LR42" s="105"/>
      <c r="LS42" s="105"/>
      <c r="LT42" s="105"/>
      <c r="LU42" s="105"/>
      <c r="LV42" s="105"/>
      <c r="LW42" s="105"/>
      <c r="LX42" s="105"/>
      <c r="LY42" s="105"/>
      <c r="LZ42" s="105"/>
      <c r="MA42" s="105"/>
      <c r="MB42" s="105"/>
      <c r="MC42" s="105"/>
      <c r="MD42" s="105"/>
      <c r="ME42" s="105"/>
      <c r="MF42" s="105"/>
      <c r="MG42" s="105"/>
      <c r="MH42" s="105"/>
      <c r="MI42" s="105"/>
      <c r="MJ42" s="105"/>
      <c r="MK42" s="105"/>
      <c r="ML42" s="105"/>
      <c r="MM42" s="105"/>
      <c r="MN42" s="105"/>
      <c r="MO42" s="105"/>
      <c r="MP42" s="105"/>
      <c r="MQ42" s="105"/>
      <c r="MR42" s="105"/>
      <c r="MS42" s="105"/>
      <c r="MT42" s="105"/>
      <c r="MU42" s="105"/>
      <c r="MV42" s="105"/>
      <c r="MW42" s="105"/>
      <c r="MX42" s="105"/>
      <c r="MY42" s="105"/>
      <c r="MZ42" s="105"/>
      <c r="NA42" s="105"/>
      <c r="NB42" s="105"/>
      <c r="NC42" s="105"/>
      <c r="ND42" s="105"/>
      <c r="NE42" s="105"/>
      <c r="NF42" s="105"/>
      <c r="NG42" s="105"/>
      <c r="NH42" s="105"/>
      <c r="NI42" s="105"/>
      <c r="NJ42" s="105"/>
      <c r="NK42" s="105"/>
      <c r="NL42" s="105"/>
      <c r="NM42" s="105"/>
      <c r="NN42" s="105"/>
      <c r="NO42" s="105"/>
      <c r="NP42" s="105"/>
      <c r="NQ42" s="105"/>
      <c r="NR42" s="105"/>
      <c r="NS42" s="105"/>
      <c r="NT42" s="105"/>
      <c r="NU42" s="105"/>
      <c r="NV42" s="105"/>
      <c r="NW42" s="105"/>
      <c r="NX42" s="105"/>
      <c r="NY42" s="105"/>
      <c r="NZ42" s="105"/>
      <c r="OA42" s="105"/>
      <c r="OB42" s="105"/>
      <c r="OC42" s="105"/>
      <c r="OD42" s="105"/>
      <c r="OE42" s="105"/>
      <c r="OF42" s="105"/>
      <c r="OG42" s="105"/>
      <c r="OH42" s="105"/>
      <c r="OI42" s="105"/>
      <c r="OJ42" s="105"/>
      <c r="OK42" s="105"/>
      <c r="OL42" s="105"/>
      <c r="OM42" s="105"/>
      <c r="ON42" s="105"/>
      <c r="OO42" s="105"/>
      <c r="OP42" s="105"/>
      <c r="OQ42" s="105"/>
      <c r="OR42" s="105"/>
      <c r="OS42" s="105"/>
      <c r="OT42" s="105"/>
      <c r="OU42" s="105"/>
      <c r="OV42" s="105"/>
      <c r="OW42" s="105"/>
      <c r="OX42" s="105"/>
      <c r="OY42" s="105"/>
      <c r="OZ42" s="105"/>
      <c r="PA42" s="105"/>
      <c r="PB42" s="105"/>
      <c r="PC42" s="105"/>
      <c r="PD42" s="105"/>
      <c r="PE42" s="105"/>
      <c r="PF42" s="105"/>
      <c r="PG42" s="105"/>
      <c r="PH42" s="105"/>
      <c r="PI42" s="105"/>
      <c r="PJ42" s="105"/>
      <c r="PK42" s="105"/>
      <c r="PL42" s="105"/>
      <c r="PM42" s="105"/>
      <c r="PN42" s="105"/>
      <c r="PO42" s="105"/>
      <c r="PP42" s="105"/>
      <c r="PQ42" s="105"/>
      <c r="PR42" s="105"/>
      <c r="PS42" s="105"/>
      <c r="PT42" s="105"/>
      <c r="PU42" s="105"/>
      <c r="PV42" s="105"/>
      <c r="PW42" s="105"/>
      <c r="PX42" s="105"/>
      <c r="PY42" s="105"/>
      <c r="PZ42" s="105"/>
      <c r="QA42" s="105"/>
      <c r="QB42" s="105"/>
      <c r="QC42" s="105"/>
      <c r="QD42" s="105"/>
      <c r="QE42" s="105"/>
      <c r="QF42" s="105"/>
      <c r="QG42" s="105"/>
      <c r="QH42" s="105"/>
      <c r="QI42" s="105"/>
      <c r="QJ42" s="105"/>
      <c r="QK42" s="105"/>
      <c r="QL42" s="105"/>
      <c r="QM42" s="105"/>
      <c r="QN42" s="105"/>
      <c r="QO42" s="105"/>
      <c r="QP42" s="105"/>
      <c r="QQ42" s="105"/>
      <c r="QR42" s="105"/>
      <c r="QS42" s="105"/>
      <c r="QT42" s="105"/>
      <c r="QU42" s="105"/>
      <c r="QV42" s="105"/>
      <c r="QW42" s="105"/>
      <c r="QX42" s="105"/>
      <c r="QY42" s="105"/>
      <c r="QZ42" s="105"/>
      <c r="RA42" s="105"/>
      <c r="RB42" s="105"/>
      <c r="RC42" s="105"/>
      <c r="RD42" s="105"/>
      <c r="RE42" s="105"/>
      <c r="RF42" s="105"/>
      <c r="RG42" s="105"/>
      <c r="RH42" s="105"/>
      <c r="RI42" s="105"/>
      <c r="RJ42" s="105"/>
      <c r="RK42" s="105"/>
      <c r="RL42" s="105"/>
      <c r="RM42" s="105"/>
      <c r="RN42" s="105"/>
      <c r="RO42" s="105"/>
      <c r="RP42" s="105"/>
      <c r="RQ42" s="105"/>
      <c r="RR42" s="105"/>
      <c r="RS42" s="105"/>
      <c r="RT42" s="105"/>
      <c r="RU42" s="105"/>
      <c r="RV42" s="105"/>
      <c r="RW42" s="105"/>
      <c r="RX42" s="105"/>
      <c r="RY42" s="105"/>
      <c r="RZ42" s="105"/>
      <c r="SA42" s="105"/>
      <c r="SB42" s="105"/>
      <c r="SC42" s="105"/>
      <c r="SD42" s="105"/>
      <c r="SE42" s="105"/>
      <c r="SF42" s="105"/>
      <c r="SG42" s="105"/>
      <c r="SH42" s="105"/>
      <c r="SI42" s="105"/>
      <c r="SJ42" s="105"/>
      <c r="SK42" s="105"/>
      <c r="SL42" s="105"/>
      <c r="SM42" s="105"/>
      <c r="SN42" s="105"/>
      <c r="SO42" s="105"/>
      <c r="SP42" s="105"/>
      <c r="SQ42" s="105"/>
      <c r="SR42" s="105"/>
      <c r="SS42" s="105"/>
      <c r="ST42" s="105"/>
      <c r="SU42" s="105"/>
      <c r="SV42" s="105"/>
      <c r="SW42" s="105"/>
      <c r="SX42" s="105"/>
      <c r="SY42" s="105"/>
      <c r="SZ42" s="105"/>
      <c r="TA42" s="105"/>
      <c r="TB42" s="105"/>
      <c r="TC42" s="105"/>
      <c r="TD42" s="105"/>
      <c r="TE42" s="105"/>
      <c r="TF42" s="105"/>
      <c r="TG42" s="105"/>
      <c r="TH42" s="105"/>
      <c r="TI42" s="105"/>
      <c r="TJ42" s="105"/>
      <c r="TK42" s="105"/>
      <c r="TL42" s="105"/>
      <c r="TM42" s="105"/>
      <c r="TN42" s="105"/>
      <c r="TO42" s="105"/>
      <c r="TP42" s="105"/>
      <c r="TQ42" s="105"/>
      <c r="TR42" s="105"/>
      <c r="TS42" s="105"/>
      <c r="TT42" s="105"/>
      <c r="TU42" s="105"/>
      <c r="TV42" s="105"/>
      <c r="TW42" s="105"/>
      <c r="TX42" s="105"/>
      <c r="TY42" s="105"/>
      <c r="TZ42" s="105"/>
      <c r="UA42" s="105"/>
      <c r="UB42" s="105"/>
      <c r="UC42" s="105"/>
      <c r="UD42" s="105"/>
      <c r="UE42" s="105"/>
      <c r="UF42" s="105"/>
      <c r="UG42" s="105"/>
      <c r="UH42" s="105"/>
      <c r="UI42" s="105"/>
      <c r="UJ42" s="105"/>
      <c r="UK42" s="105"/>
      <c r="UL42" s="105"/>
      <c r="UM42" s="105"/>
      <c r="UN42" s="105"/>
      <c r="UO42" s="105"/>
      <c r="UP42" s="105"/>
      <c r="UQ42" s="105"/>
      <c r="UR42" s="105"/>
      <c r="US42" s="105"/>
      <c r="UT42" s="105"/>
      <c r="UU42" s="105"/>
      <c r="UV42" s="105"/>
      <c r="UW42" s="105"/>
      <c r="UX42" s="105"/>
      <c r="UY42" s="105"/>
      <c r="UZ42" s="105"/>
      <c r="VA42" s="105"/>
      <c r="VB42" s="105"/>
      <c r="VC42" s="105"/>
      <c r="VD42" s="105"/>
      <c r="VE42" s="105"/>
      <c r="VF42" s="105"/>
      <c r="VG42" s="105"/>
      <c r="VH42" s="105"/>
      <c r="VI42" s="105"/>
      <c r="VJ42" s="105"/>
      <c r="VK42" s="105"/>
      <c r="VL42" s="105"/>
      <c r="VM42" s="105"/>
      <c r="VN42" s="105"/>
      <c r="VO42" s="105"/>
      <c r="VP42" s="105"/>
      <c r="VQ42" s="105"/>
      <c r="VR42" s="105"/>
      <c r="VS42" s="105"/>
      <c r="VT42" s="105"/>
      <c r="VU42" s="105"/>
      <c r="VV42" s="105"/>
      <c r="VW42" s="105"/>
      <c r="VX42" s="105"/>
      <c r="VY42" s="105"/>
      <c r="VZ42" s="105"/>
      <c r="WA42" s="105"/>
      <c r="WB42" s="105"/>
      <c r="WC42" s="105"/>
      <c r="WD42" s="105"/>
      <c r="WE42" s="105"/>
      <c r="WF42" s="105"/>
      <c r="WG42" s="105"/>
      <c r="WH42" s="105"/>
      <c r="WI42" s="105"/>
      <c r="WJ42" s="105"/>
      <c r="WK42" s="105"/>
      <c r="WL42" s="105"/>
      <c r="WM42" s="105"/>
      <c r="WN42" s="105"/>
      <c r="WO42" s="105"/>
      <c r="WP42" s="105"/>
      <c r="WQ42" s="105"/>
      <c r="WR42" s="105"/>
      <c r="WS42" s="105"/>
      <c r="WT42" s="105"/>
      <c r="WU42" s="105"/>
      <c r="WV42" s="105"/>
      <c r="WW42" s="105"/>
      <c r="WX42" s="105"/>
      <c r="WY42" s="105"/>
      <c r="WZ42" s="105"/>
      <c r="XA42" s="105"/>
      <c r="XB42" s="105"/>
      <c r="XC42" s="105"/>
      <c r="XD42" s="105"/>
      <c r="XE42" s="105"/>
      <c r="XF42" s="105"/>
      <c r="XG42" s="105"/>
      <c r="XH42" s="105"/>
      <c r="XI42" s="105"/>
      <c r="XJ42" s="105"/>
      <c r="XK42" s="105"/>
      <c r="XL42" s="105"/>
      <c r="XM42" s="105"/>
      <c r="XN42" s="105"/>
      <c r="XO42" s="105"/>
      <c r="XP42" s="105"/>
      <c r="XQ42" s="105"/>
      <c r="XR42" s="105"/>
      <c r="XS42" s="105"/>
      <c r="XT42" s="105"/>
      <c r="XU42" s="105"/>
      <c r="XV42" s="105"/>
      <c r="XW42" s="105"/>
      <c r="XX42" s="105"/>
      <c r="XY42" s="105"/>
      <c r="XZ42" s="105"/>
      <c r="YA42" s="105"/>
      <c r="YB42" s="105"/>
      <c r="YC42" s="105"/>
      <c r="YD42" s="105"/>
      <c r="YE42" s="105"/>
      <c r="YF42" s="105"/>
      <c r="YG42" s="105"/>
      <c r="YH42" s="105"/>
      <c r="YI42" s="105"/>
      <c r="YJ42" s="105"/>
      <c r="YK42" s="105"/>
      <c r="YL42" s="105"/>
      <c r="YM42" s="105"/>
      <c r="YN42" s="105"/>
      <c r="YO42" s="105"/>
      <c r="YP42" s="105"/>
      <c r="YQ42" s="105"/>
      <c r="YR42" s="105"/>
      <c r="YS42" s="105"/>
      <c r="YT42" s="105"/>
      <c r="YU42" s="105"/>
      <c r="YV42" s="105"/>
      <c r="YW42" s="105"/>
      <c r="YX42" s="105"/>
      <c r="YY42" s="105"/>
      <c r="YZ42" s="105"/>
      <c r="ZA42" s="105"/>
      <c r="ZB42" s="105"/>
      <c r="ZC42" s="105"/>
      <c r="ZD42" s="105"/>
      <c r="ZE42" s="105"/>
      <c r="ZF42" s="105"/>
      <c r="ZG42" s="105"/>
      <c r="ZH42" s="105"/>
      <c r="ZI42" s="105"/>
      <c r="ZJ42" s="105"/>
      <c r="ZK42" s="105"/>
      <c r="ZL42" s="105"/>
      <c r="ZM42" s="105"/>
      <c r="ZN42" s="105"/>
      <c r="ZO42" s="105"/>
      <c r="ZP42" s="105"/>
      <c r="ZQ42" s="105"/>
      <c r="ZR42" s="105"/>
      <c r="ZS42" s="105"/>
      <c r="ZT42" s="105"/>
      <c r="ZU42" s="105"/>
      <c r="ZV42" s="105"/>
      <c r="ZW42" s="105"/>
      <c r="ZX42" s="105"/>
      <c r="ZY42" s="105"/>
      <c r="ZZ42" s="105"/>
      <c r="AAA42" s="105"/>
      <c r="AAB42" s="105"/>
      <c r="AAC42" s="105"/>
      <c r="AAD42" s="105"/>
      <c r="AAE42" s="105"/>
      <c r="AAF42" s="105"/>
      <c r="AAG42" s="105"/>
      <c r="AAH42" s="105"/>
      <c r="AAI42" s="105"/>
      <c r="AAJ42" s="105"/>
      <c r="AAK42" s="105"/>
      <c r="AAL42" s="105"/>
      <c r="AAM42" s="105"/>
      <c r="AAN42" s="105"/>
      <c r="AAO42" s="105"/>
      <c r="AAP42" s="105"/>
      <c r="AAQ42" s="105"/>
      <c r="AAR42" s="105"/>
      <c r="AAS42" s="105"/>
      <c r="AAT42" s="105"/>
      <c r="AAU42" s="105"/>
      <c r="AAV42" s="105"/>
      <c r="AAW42" s="105"/>
      <c r="AAX42" s="105"/>
      <c r="AAY42" s="105"/>
      <c r="AAZ42" s="105"/>
      <c r="ABA42" s="105"/>
      <c r="ABB42" s="105"/>
      <c r="ABC42" s="105"/>
      <c r="ABD42" s="105"/>
      <c r="ABE42" s="105"/>
      <c r="ABF42" s="105"/>
      <c r="ABG42" s="105"/>
      <c r="ABH42" s="105"/>
      <c r="ABI42" s="105"/>
      <c r="ABJ42" s="105"/>
      <c r="ABK42" s="105"/>
      <c r="ABL42" s="105"/>
      <c r="ABM42" s="105"/>
      <c r="ABN42" s="105"/>
      <c r="ABO42" s="105"/>
      <c r="ABP42" s="105"/>
      <c r="ABQ42" s="105"/>
      <c r="ABR42" s="105"/>
      <c r="ABS42" s="105"/>
      <c r="ABT42" s="105"/>
      <c r="ABU42" s="105"/>
      <c r="ABV42" s="105"/>
      <c r="ABW42" s="105"/>
      <c r="ABX42" s="105"/>
      <c r="ABY42" s="105"/>
      <c r="ABZ42" s="105"/>
      <c r="ACA42" s="105"/>
      <c r="ACB42" s="105"/>
      <c r="ACC42" s="105"/>
      <c r="ACD42" s="105"/>
      <c r="ACE42" s="105"/>
      <c r="ACF42" s="105"/>
      <c r="ACG42" s="105"/>
      <c r="ACH42" s="105"/>
      <c r="ACI42" s="105"/>
      <c r="ACJ42" s="105"/>
      <c r="ACK42" s="105"/>
      <c r="ACL42" s="105"/>
      <c r="ACM42" s="105"/>
      <c r="ACN42" s="105"/>
      <c r="ACO42" s="105"/>
      <c r="ACP42" s="105"/>
      <c r="ACQ42" s="105"/>
      <c r="ACR42" s="105"/>
      <c r="ACS42" s="105"/>
      <c r="ACT42" s="105"/>
      <c r="ACU42" s="105"/>
      <c r="ACV42" s="105"/>
      <c r="ACW42" s="105"/>
      <c r="ACX42" s="105"/>
      <c r="ACY42" s="105"/>
      <c r="ACZ42" s="105"/>
      <c r="ADA42" s="105"/>
      <c r="ADB42" s="105"/>
      <c r="ADC42" s="105"/>
      <c r="ADD42" s="105"/>
      <c r="ADE42" s="105"/>
      <c r="ADF42" s="105"/>
      <c r="ADG42" s="105"/>
      <c r="ADH42" s="105"/>
      <c r="ADI42" s="105"/>
      <c r="ADJ42" s="105"/>
      <c r="ADK42" s="105"/>
      <c r="ADL42" s="105"/>
      <c r="ADM42" s="105"/>
      <c r="ADN42" s="105"/>
      <c r="ADO42" s="105"/>
      <c r="ADP42" s="105"/>
      <c r="ADQ42" s="105"/>
      <c r="ADR42" s="105"/>
      <c r="ADS42" s="105"/>
      <c r="ADT42" s="105"/>
      <c r="ADU42" s="105"/>
      <c r="ADV42" s="105"/>
      <c r="ADW42" s="105"/>
      <c r="ADX42" s="105"/>
      <c r="ADY42" s="105"/>
      <c r="ADZ42" s="105"/>
      <c r="AEA42" s="105"/>
      <c r="AEB42" s="105"/>
      <c r="AEC42" s="105"/>
      <c r="AED42" s="105"/>
      <c r="AEE42" s="105"/>
      <c r="AEF42" s="105"/>
      <c r="AEG42" s="105"/>
      <c r="AEH42" s="105"/>
      <c r="AEI42" s="105"/>
      <c r="AEJ42" s="105"/>
      <c r="AEK42" s="105"/>
      <c r="AEL42" s="105"/>
      <c r="AEM42" s="105"/>
      <c r="AEN42" s="105"/>
      <c r="AEO42" s="105"/>
      <c r="AEP42" s="105"/>
      <c r="AEQ42" s="105"/>
      <c r="AER42" s="105"/>
      <c r="AES42" s="105"/>
      <c r="AET42" s="105"/>
      <c r="AEU42" s="105"/>
      <c r="AEV42" s="105"/>
      <c r="AEW42" s="105"/>
      <c r="AEX42" s="105"/>
      <c r="AEY42" s="105"/>
      <c r="AEZ42" s="105"/>
      <c r="AFA42" s="105"/>
      <c r="AFB42" s="105"/>
      <c r="AFC42" s="105"/>
      <c r="AFD42" s="105"/>
      <c r="AFE42" s="105"/>
      <c r="AFF42" s="105"/>
      <c r="AFG42" s="105"/>
      <c r="AFH42" s="105"/>
      <c r="AFI42" s="105"/>
      <c r="AFJ42" s="105"/>
      <c r="AFK42" s="105"/>
      <c r="AFL42" s="105"/>
      <c r="AFM42" s="105"/>
      <c r="AFN42" s="105"/>
      <c r="AFO42" s="105"/>
      <c r="AFP42" s="105"/>
      <c r="AFQ42" s="105"/>
      <c r="AFR42" s="105"/>
      <c r="AFS42" s="105"/>
      <c r="AFT42" s="105"/>
      <c r="AFU42" s="105"/>
      <c r="AFV42" s="105"/>
      <c r="AFW42" s="105"/>
      <c r="AFX42" s="105"/>
      <c r="AFY42" s="105"/>
      <c r="AFZ42" s="105"/>
      <c r="AGA42" s="105"/>
      <c r="AGB42" s="105"/>
      <c r="AGC42" s="105"/>
      <c r="AGD42" s="105"/>
      <c r="AGE42" s="105"/>
      <c r="AGF42" s="105"/>
      <c r="AGG42" s="105"/>
      <c r="AGH42" s="105"/>
      <c r="AGI42" s="105"/>
      <c r="AGJ42" s="105"/>
      <c r="AGK42" s="105"/>
      <c r="AGL42" s="105"/>
      <c r="AGM42" s="105"/>
      <c r="AGN42" s="105"/>
      <c r="AGO42" s="105"/>
      <c r="AGP42" s="105"/>
      <c r="AGQ42" s="105"/>
      <c r="AGR42" s="105"/>
      <c r="AGS42" s="105"/>
      <c r="AGT42" s="105"/>
      <c r="AGU42" s="105"/>
      <c r="AGV42" s="105"/>
      <c r="AGW42" s="105"/>
      <c r="AGX42" s="105"/>
      <c r="AGY42" s="105"/>
      <c r="AGZ42" s="105"/>
      <c r="AHA42" s="105"/>
      <c r="AHB42" s="105"/>
      <c r="AHC42" s="105"/>
      <c r="AHD42" s="105"/>
      <c r="AHE42" s="105"/>
      <c r="AHF42" s="105"/>
      <c r="AHG42" s="105"/>
      <c r="AHH42" s="105"/>
      <c r="AHI42" s="105"/>
      <c r="AHJ42" s="105"/>
      <c r="AHK42" s="105"/>
      <c r="AHL42" s="105"/>
      <c r="AHM42" s="105"/>
      <c r="AHN42" s="105"/>
      <c r="AHO42" s="105"/>
      <c r="AHP42" s="105"/>
      <c r="AHQ42" s="105"/>
      <c r="AHR42" s="105"/>
      <c r="AHS42" s="105"/>
      <c r="AHT42" s="105"/>
      <c r="AHU42" s="105"/>
      <c r="AHV42" s="105"/>
      <c r="AHW42" s="105"/>
      <c r="AHX42" s="105"/>
      <c r="AHY42" s="105"/>
      <c r="AHZ42" s="105"/>
      <c r="AIA42" s="105"/>
      <c r="AIB42" s="105"/>
      <c r="AIC42" s="105"/>
      <c r="AID42" s="105"/>
      <c r="AIE42" s="105"/>
      <c r="AIF42" s="105"/>
      <c r="AIG42" s="105"/>
      <c r="AIH42" s="105"/>
      <c r="AII42" s="105"/>
      <c r="AIJ42" s="105"/>
      <c r="AIK42" s="105"/>
      <c r="AIL42" s="105"/>
      <c r="AIM42" s="105"/>
      <c r="AIN42" s="105"/>
      <c r="AIO42" s="105"/>
      <c r="AIP42" s="105"/>
      <c r="AIQ42" s="105"/>
      <c r="AIR42" s="105"/>
      <c r="AIS42" s="105"/>
      <c r="AIT42" s="105"/>
      <c r="AIU42" s="105"/>
      <c r="AIV42" s="105"/>
      <c r="AIW42" s="105"/>
      <c r="AIX42" s="105"/>
      <c r="AIY42" s="105"/>
      <c r="AIZ42" s="105"/>
      <c r="AJA42" s="105"/>
      <c r="AJB42" s="105"/>
      <c r="AJC42" s="105"/>
      <c r="AJD42" s="105"/>
      <c r="AJE42" s="105"/>
      <c r="AJF42" s="105"/>
      <c r="AJG42" s="105"/>
      <c r="AJH42" s="105"/>
      <c r="AJI42" s="105"/>
      <c r="AJJ42" s="105"/>
      <c r="AJK42" s="105"/>
      <c r="AJL42" s="105"/>
      <c r="AJM42" s="105"/>
      <c r="AJN42" s="105"/>
      <c r="AJO42" s="105"/>
      <c r="AJP42" s="105"/>
      <c r="AJQ42" s="105"/>
      <c r="AJR42" s="105"/>
      <c r="AJS42" s="105"/>
      <c r="AJT42" s="105"/>
      <c r="AJU42" s="105"/>
      <c r="AJV42" s="105"/>
      <c r="AJW42" s="105"/>
      <c r="AJX42" s="105"/>
      <c r="AJY42" s="105"/>
      <c r="AJZ42" s="105"/>
      <c r="AKA42" s="105"/>
      <c r="AKB42" s="105"/>
      <c r="AKC42" s="105"/>
      <c r="AKD42" s="105"/>
      <c r="AKE42" s="105"/>
      <c r="AKF42" s="105"/>
      <c r="AKG42" s="105"/>
      <c r="AKH42" s="105"/>
      <c r="AKI42" s="105"/>
      <c r="AKJ42" s="105"/>
      <c r="AKK42" s="105"/>
      <c r="AKL42" s="105"/>
      <c r="AKM42" s="105"/>
      <c r="AKN42" s="105"/>
      <c r="AKO42" s="105"/>
      <c r="AKP42" s="105"/>
      <c r="AKQ42" s="105"/>
      <c r="AKR42" s="105"/>
      <c r="AKS42" s="105"/>
      <c r="AKT42" s="105"/>
      <c r="AKU42" s="105"/>
      <c r="AKV42" s="105"/>
      <c r="AKW42" s="105"/>
      <c r="AKX42" s="105"/>
      <c r="AKY42" s="105"/>
      <c r="AKZ42" s="105"/>
      <c r="ALA42" s="105"/>
      <c r="ALB42" s="105"/>
      <c r="ALC42" s="105"/>
      <c r="ALD42" s="105"/>
      <c r="ALE42" s="105"/>
      <c r="ALF42" s="105"/>
      <c r="ALG42" s="105"/>
      <c r="ALH42" s="105"/>
      <c r="ALI42" s="105"/>
      <c r="ALJ42" s="105"/>
      <c r="ALK42" s="105"/>
      <c r="ALL42" s="105"/>
      <c r="ALM42" s="105"/>
      <c r="ALN42" s="105"/>
      <c r="ALO42" s="105"/>
      <c r="ALP42" s="105"/>
      <c r="ALQ42" s="105"/>
      <c r="ALR42" s="105"/>
      <c r="ALS42" s="105"/>
      <c r="ALT42" s="105"/>
      <c r="ALU42" s="105"/>
      <c r="ALV42" s="105"/>
      <c r="ALW42" s="105"/>
      <c r="ALX42" s="105"/>
      <c r="ALY42" s="105"/>
      <c r="ALZ42" s="105"/>
      <c r="AMA42" s="105"/>
      <c r="AMB42" s="105"/>
      <c r="AMC42" s="105"/>
      <c r="AMD42" s="105"/>
      <c r="AME42" s="105"/>
      <c r="AMF42" s="105"/>
      <c r="AMG42" s="105"/>
      <c r="AMH42" s="105"/>
      <c r="AMI42" s="105"/>
      <c r="AMJ42" s="105"/>
      <c r="AMK42" s="105"/>
      <c r="AML42" s="105"/>
      <c r="AMM42" s="105"/>
      <c r="AMN42" s="105"/>
      <c r="AMO42" s="105"/>
      <c r="AMP42" s="105"/>
      <c r="AMQ42" s="105"/>
      <c r="AMR42" s="105"/>
      <c r="AMS42" s="105"/>
      <c r="AMT42" s="105"/>
      <c r="AMU42" s="105"/>
      <c r="AMV42" s="105"/>
      <c r="AMW42" s="105"/>
      <c r="AMX42" s="105"/>
      <c r="AMY42" s="105"/>
      <c r="AMZ42" s="105"/>
      <c r="ANA42" s="105"/>
      <c r="ANB42" s="105"/>
      <c r="ANC42" s="105"/>
      <c r="AND42" s="105"/>
      <c r="ANE42" s="105"/>
      <c r="ANF42" s="105"/>
      <c r="ANG42" s="105"/>
      <c r="ANH42" s="105"/>
      <c r="ANI42" s="105"/>
      <c r="ANJ42" s="105"/>
      <c r="ANK42" s="105"/>
      <c r="ANL42" s="105"/>
      <c r="ANM42" s="105"/>
      <c r="ANN42" s="105"/>
      <c r="ANO42" s="105"/>
      <c r="ANP42" s="105"/>
      <c r="ANQ42" s="105"/>
      <c r="ANR42" s="105"/>
      <c r="ANS42" s="105"/>
      <c r="ANT42" s="105"/>
      <c r="ANU42" s="105"/>
      <c r="ANV42" s="105"/>
      <c r="ANW42" s="105"/>
      <c r="ANX42" s="105"/>
      <c r="ANY42" s="105"/>
      <c r="ANZ42" s="105"/>
      <c r="AOA42" s="105"/>
      <c r="AOB42" s="105"/>
      <c r="AOC42" s="105"/>
      <c r="AOD42" s="105"/>
      <c r="AOE42" s="105"/>
      <c r="AOF42" s="105"/>
      <c r="AOG42" s="105"/>
      <c r="AOH42" s="105"/>
      <c r="AOI42" s="105"/>
      <c r="AOJ42" s="105"/>
      <c r="AOK42" s="105"/>
      <c r="AOL42" s="105"/>
      <c r="AOM42" s="105"/>
      <c r="AON42" s="105"/>
      <c r="AOO42" s="105"/>
      <c r="AOP42" s="105"/>
      <c r="AOQ42" s="105"/>
      <c r="AOR42" s="105"/>
      <c r="AOS42" s="105"/>
      <c r="AOT42" s="105"/>
      <c r="AOU42" s="105"/>
      <c r="AOV42" s="105"/>
      <c r="AOW42" s="105"/>
      <c r="AOX42" s="105"/>
      <c r="AOY42" s="105"/>
      <c r="AOZ42" s="105"/>
      <c r="APA42" s="105"/>
      <c r="APB42" s="105"/>
      <c r="APC42" s="105"/>
      <c r="APD42" s="105"/>
      <c r="APE42" s="105"/>
      <c r="APF42" s="105"/>
      <c r="APG42" s="105"/>
      <c r="APH42" s="105"/>
      <c r="API42" s="105"/>
      <c r="APJ42" s="105"/>
      <c r="APK42" s="105"/>
      <c r="APL42" s="105"/>
      <c r="APM42" s="105"/>
      <c r="APN42" s="105"/>
      <c r="APO42" s="105"/>
      <c r="APP42" s="105"/>
      <c r="APQ42" s="105"/>
      <c r="APR42" s="105"/>
      <c r="APS42" s="105"/>
      <c r="APT42" s="105"/>
      <c r="APU42" s="105"/>
      <c r="APV42" s="105"/>
      <c r="APW42" s="105"/>
      <c r="APX42" s="105"/>
      <c r="APY42" s="105"/>
      <c r="APZ42" s="105"/>
      <c r="AQA42" s="105"/>
      <c r="AQB42" s="105"/>
      <c r="AQC42" s="105"/>
      <c r="AQD42" s="105"/>
      <c r="AQE42" s="105"/>
      <c r="AQF42" s="105"/>
      <c r="AQG42" s="105"/>
      <c r="AQH42" s="105"/>
      <c r="AQI42" s="105"/>
      <c r="AQJ42" s="105"/>
      <c r="AQK42" s="105"/>
      <c r="AQL42" s="105"/>
      <c r="AQM42" s="105"/>
      <c r="AQN42" s="105"/>
      <c r="AQO42" s="105"/>
      <c r="AQP42" s="105"/>
      <c r="AQQ42" s="105"/>
      <c r="AQR42" s="105"/>
      <c r="AQS42" s="105"/>
      <c r="AQT42" s="105"/>
      <c r="AQU42" s="105"/>
      <c r="AQV42" s="105"/>
      <c r="AQW42" s="105"/>
      <c r="AQX42" s="105"/>
      <c r="AQY42" s="105"/>
      <c r="AQZ42" s="105"/>
      <c r="ARA42" s="105"/>
      <c r="ARB42" s="105"/>
      <c r="ARC42" s="105"/>
      <c r="ARD42" s="105"/>
      <c r="ARE42" s="105"/>
      <c r="ARF42" s="105"/>
      <c r="ARG42" s="105"/>
      <c r="ARH42" s="105"/>
      <c r="ARI42" s="105"/>
      <c r="ARJ42" s="105"/>
      <c r="ARK42" s="105"/>
      <c r="ARL42" s="105"/>
      <c r="ARM42" s="105"/>
      <c r="ARN42" s="105"/>
      <c r="ARO42" s="105"/>
      <c r="ARP42" s="105"/>
      <c r="ARQ42" s="105"/>
      <c r="ARR42" s="105"/>
      <c r="ARS42" s="105"/>
      <c r="ART42" s="105"/>
      <c r="ARU42" s="105"/>
      <c r="ARV42" s="105"/>
      <c r="ARW42" s="105"/>
      <c r="ARX42" s="105"/>
      <c r="ARY42" s="105"/>
      <c r="ARZ42" s="105"/>
      <c r="ASA42" s="105"/>
      <c r="ASB42" s="105"/>
      <c r="ASC42" s="105"/>
      <c r="ASD42" s="105"/>
      <c r="ASE42" s="105"/>
      <c r="ASF42" s="105"/>
      <c r="ASG42" s="105"/>
      <c r="ASH42" s="105"/>
      <c r="ASI42" s="105"/>
      <c r="ASJ42" s="105"/>
      <c r="ASK42" s="105"/>
      <c r="ASL42" s="105"/>
      <c r="ASM42" s="105"/>
      <c r="ASN42" s="105"/>
      <c r="ASO42" s="105"/>
      <c r="ASP42" s="105"/>
      <c r="ASQ42" s="105"/>
      <c r="ASR42" s="105"/>
      <c r="ASS42" s="105"/>
      <c r="AST42" s="105"/>
      <c r="ASU42" s="105"/>
      <c r="ASV42" s="105"/>
      <c r="ASW42" s="105"/>
      <c r="ASX42" s="105"/>
      <c r="ASY42" s="105"/>
      <c r="ASZ42" s="105"/>
      <c r="ATA42" s="105"/>
      <c r="ATB42" s="105"/>
      <c r="ATC42" s="105"/>
      <c r="ATD42" s="105"/>
      <c r="ATE42" s="105"/>
      <c r="ATF42" s="105"/>
      <c r="ATG42" s="105"/>
      <c r="ATH42" s="105"/>
      <c r="ATI42" s="105"/>
      <c r="ATJ42" s="105"/>
      <c r="ATK42" s="105"/>
      <c r="ATL42" s="105"/>
      <c r="ATM42" s="105"/>
      <c r="ATN42" s="105"/>
      <c r="ATO42" s="105"/>
      <c r="ATP42" s="105"/>
      <c r="ATQ42" s="105"/>
      <c r="ATR42" s="105"/>
      <c r="ATS42" s="105"/>
      <c r="ATT42" s="105"/>
      <c r="ATU42" s="105"/>
      <c r="ATV42" s="105"/>
      <c r="ATW42" s="105"/>
      <c r="ATX42" s="105"/>
      <c r="ATY42" s="105"/>
      <c r="ATZ42" s="105"/>
      <c r="AUA42" s="105"/>
      <c r="AUB42" s="105"/>
      <c r="AUC42" s="105"/>
      <c r="AUD42" s="105"/>
      <c r="AUE42" s="105"/>
      <c r="AUF42" s="105"/>
      <c r="AUG42" s="105"/>
      <c r="AUH42" s="105"/>
      <c r="AUI42" s="105"/>
      <c r="AUJ42" s="105"/>
      <c r="AUK42" s="105"/>
      <c r="AUL42" s="105"/>
      <c r="AUM42" s="105"/>
      <c r="AUN42" s="105"/>
      <c r="AUO42" s="105"/>
      <c r="AUP42" s="105"/>
      <c r="AUQ42" s="105"/>
      <c r="AUR42" s="105"/>
      <c r="AUS42" s="105"/>
      <c r="AUT42" s="105"/>
      <c r="AUU42" s="105"/>
      <c r="AUV42" s="105"/>
      <c r="AUW42" s="105"/>
      <c r="AUX42" s="105"/>
      <c r="AUY42" s="105"/>
      <c r="AUZ42" s="105"/>
      <c r="AVA42" s="105"/>
      <c r="AVB42" s="105"/>
      <c r="AVC42" s="105"/>
      <c r="AVD42" s="105"/>
      <c r="AVE42" s="105"/>
      <c r="AVF42" s="105"/>
      <c r="AVG42" s="105"/>
      <c r="AVH42" s="105"/>
      <c r="AVI42" s="105"/>
      <c r="AVJ42" s="105"/>
      <c r="AVK42" s="105"/>
      <c r="AVL42" s="105"/>
      <c r="AVM42" s="105"/>
      <c r="AVN42" s="105"/>
      <c r="AVO42" s="105"/>
      <c r="AVP42" s="105"/>
      <c r="AVQ42" s="105"/>
      <c r="AVR42" s="105"/>
      <c r="AVS42" s="105"/>
      <c r="AVT42" s="105"/>
      <c r="AVU42" s="105"/>
      <c r="AVV42" s="105"/>
      <c r="AVW42" s="105"/>
      <c r="AVX42" s="105"/>
      <c r="AVY42" s="105"/>
      <c r="AVZ42" s="105"/>
      <c r="AWA42" s="105"/>
      <c r="AWB42" s="105"/>
      <c r="AWC42" s="105"/>
      <c r="AWD42" s="105"/>
      <c r="AWE42" s="105"/>
      <c r="AWF42" s="105"/>
      <c r="AWG42" s="105"/>
      <c r="AWH42" s="105"/>
      <c r="AWI42" s="105"/>
      <c r="AWJ42" s="105"/>
      <c r="AWK42" s="105"/>
      <c r="AWL42" s="105"/>
      <c r="AWM42" s="105"/>
      <c r="AWN42" s="105"/>
      <c r="AWO42" s="105"/>
      <c r="AWP42" s="105"/>
      <c r="AWQ42" s="105"/>
      <c r="AWR42" s="105"/>
      <c r="AWS42" s="105"/>
      <c r="AWT42" s="105"/>
      <c r="AWU42" s="105"/>
      <c r="AWV42" s="105"/>
      <c r="AWW42" s="105"/>
      <c r="AWX42" s="105"/>
      <c r="AWY42" s="105"/>
      <c r="AWZ42" s="105"/>
      <c r="AXA42" s="105"/>
      <c r="AXB42" s="105"/>
      <c r="AXC42" s="105"/>
      <c r="AXD42" s="105"/>
      <c r="AXE42" s="105"/>
      <c r="AXF42" s="105"/>
      <c r="AXG42" s="105"/>
      <c r="AXH42" s="105"/>
      <c r="AXI42" s="105"/>
      <c r="AXJ42" s="105"/>
      <c r="AXK42" s="105"/>
      <c r="AXL42" s="105"/>
      <c r="AXM42" s="105"/>
      <c r="AXN42" s="105"/>
      <c r="AXO42" s="105"/>
      <c r="AXP42" s="105"/>
      <c r="AXQ42" s="105"/>
      <c r="AXR42" s="105"/>
      <c r="AXS42" s="105"/>
      <c r="AXT42" s="105"/>
      <c r="AXU42" s="105"/>
      <c r="AXV42" s="105"/>
      <c r="AXW42" s="105"/>
      <c r="AXX42" s="105"/>
      <c r="AXY42" s="105"/>
      <c r="AXZ42" s="105"/>
      <c r="AYA42" s="105"/>
      <c r="AYB42" s="105"/>
      <c r="AYC42" s="105"/>
      <c r="AYD42" s="105"/>
      <c r="AYE42" s="105"/>
      <c r="AYF42" s="105"/>
      <c r="AYG42" s="105"/>
      <c r="AYH42" s="105"/>
      <c r="AYI42" s="105"/>
      <c r="AYJ42" s="105"/>
      <c r="AYK42" s="105"/>
      <c r="AYL42" s="105"/>
      <c r="AYM42" s="105"/>
      <c r="AYN42" s="105"/>
      <c r="AYO42" s="105"/>
      <c r="AYP42" s="105"/>
      <c r="AYQ42" s="105"/>
      <c r="AYR42" s="105"/>
      <c r="AYS42" s="105"/>
      <c r="AYT42" s="105"/>
      <c r="AYU42" s="105"/>
      <c r="AYV42" s="105"/>
      <c r="AYW42" s="105"/>
      <c r="AYX42" s="105"/>
      <c r="AYY42" s="105"/>
      <c r="AYZ42" s="105"/>
      <c r="AZA42" s="105"/>
      <c r="AZB42" s="105"/>
      <c r="AZC42" s="105"/>
      <c r="AZD42" s="105"/>
      <c r="AZE42" s="105"/>
      <c r="AZF42" s="105"/>
      <c r="AZG42" s="105"/>
      <c r="AZH42" s="105"/>
      <c r="AZI42" s="105"/>
      <c r="AZJ42" s="105"/>
      <c r="AZK42" s="105"/>
      <c r="AZL42" s="105"/>
      <c r="AZM42" s="105"/>
      <c r="AZN42" s="105"/>
      <c r="AZO42" s="105"/>
      <c r="AZP42" s="105"/>
      <c r="AZQ42" s="105"/>
      <c r="AZR42" s="105"/>
      <c r="AZS42" s="105"/>
      <c r="AZT42" s="105"/>
      <c r="AZU42" s="105"/>
      <c r="AZV42" s="105"/>
      <c r="AZW42" s="105"/>
      <c r="AZX42" s="105"/>
      <c r="AZY42" s="105"/>
      <c r="AZZ42" s="105"/>
      <c r="BAA42" s="105"/>
      <c r="BAB42" s="105"/>
      <c r="BAC42" s="105"/>
      <c r="BAD42" s="105"/>
      <c r="BAE42" s="105"/>
      <c r="BAF42" s="105"/>
      <c r="BAG42" s="105"/>
      <c r="BAH42" s="105"/>
      <c r="BAI42" s="105"/>
      <c r="BAJ42" s="105"/>
      <c r="BAK42" s="105"/>
      <c r="BAL42" s="105"/>
      <c r="BAM42" s="105"/>
      <c r="BAN42" s="105"/>
      <c r="BAO42" s="105"/>
      <c r="BAP42" s="105"/>
      <c r="BAQ42" s="105"/>
      <c r="BAR42" s="105"/>
      <c r="BAS42" s="105"/>
      <c r="BAT42" s="105"/>
      <c r="BAU42" s="105"/>
      <c r="BAV42" s="105"/>
      <c r="BAW42" s="105"/>
      <c r="BAX42" s="105"/>
      <c r="BAY42" s="105"/>
      <c r="BAZ42" s="105"/>
      <c r="BBA42" s="105"/>
      <c r="BBB42" s="105"/>
      <c r="BBC42" s="105"/>
      <c r="BBD42" s="105"/>
      <c r="BBE42" s="105"/>
      <c r="BBF42" s="105"/>
      <c r="BBG42" s="105"/>
      <c r="BBH42" s="105"/>
      <c r="BBI42" s="105"/>
      <c r="BBJ42" s="105"/>
      <c r="BBK42" s="105"/>
      <c r="BBL42" s="105"/>
      <c r="BBM42" s="105"/>
      <c r="BBN42" s="105"/>
      <c r="BBO42" s="105"/>
      <c r="BBP42" s="105"/>
      <c r="BBQ42" s="105"/>
      <c r="BBR42" s="105"/>
      <c r="BBS42" s="105"/>
      <c r="BBT42" s="105"/>
      <c r="BBU42" s="105"/>
      <c r="BBV42" s="105"/>
      <c r="BBW42" s="105"/>
      <c r="BBX42" s="105"/>
      <c r="BBY42" s="105"/>
      <c r="BBZ42" s="105"/>
      <c r="BCA42" s="105"/>
      <c r="BCB42" s="105"/>
      <c r="BCC42" s="105"/>
      <c r="BCD42" s="105"/>
      <c r="BCE42" s="105"/>
      <c r="BCF42" s="105"/>
      <c r="BCG42" s="105"/>
      <c r="BCH42" s="105"/>
      <c r="BCI42" s="105"/>
      <c r="BCJ42" s="105"/>
      <c r="BCK42" s="105"/>
      <c r="BCL42" s="105"/>
      <c r="BCM42" s="105"/>
      <c r="BCN42" s="105"/>
      <c r="BCO42" s="105"/>
      <c r="BCP42" s="105"/>
      <c r="BCQ42" s="105"/>
      <c r="BCR42" s="105"/>
      <c r="BCS42" s="105"/>
      <c r="BCT42" s="105"/>
      <c r="BCU42" s="105"/>
      <c r="BCV42" s="105"/>
      <c r="BCW42" s="105"/>
      <c r="BCX42" s="105"/>
      <c r="BCY42" s="105"/>
      <c r="BCZ42" s="105"/>
      <c r="BDA42" s="105"/>
      <c r="BDB42" s="105"/>
      <c r="BDC42" s="105"/>
      <c r="BDD42" s="105"/>
      <c r="BDE42" s="105"/>
      <c r="BDF42" s="105"/>
      <c r="BDG42" s="105"/>
      <c r="BDH42" s="105"/>
      <c r="BDI42" s="105"/>
      <c r="BDJ42" s="105"/>
      <c r="BDK42" s="105"/>
      <c r="BDL42" s="105"/>
      <c r="BDM42" s="105"/>
      <c r="BDN42" s="105"/>
      <c r="BDO42" s="105"/>
      <c r="BDP42" s="105"/>
      <c r="BDQ42" s="105"/>
      <c r="BDR42" s="105"/>
      <c r="BDS42" s="105"/>
      <c r="BDT42" s="105"/>
      <c r="BDU42" s="105"/>
      <c r="BDV42" s="105"/>
      <c r="BDW42" s="105"/>
      <c r="BDX42" s="105"/>
      <c r="BDY42" s="105"/>
      <c r="BDZ42" s="105"/>
      <c r="BEA42" s="105"/>
      <c r="BEB42" s="105"/>
      <c r="BEC42" s="105"/>
      <c r="BED42" s="105"/>
      <c r="BEE42" s="105"/>
      <c r="BEF42" s="105"/>
      <c r="BEG42" s="105"/>
      <c r="BEH42" s="105"/>
      <c r="BEI42" s="105"/>
      <c r="BEJ42" s="105"/>
      <c r="BEK42" s="105"/>
      <c r="BEL42" s="105"/>
      <c r="BEM42" s="105"/>
      <c r="BEN42" s="105"/>
      <c r="BEO42" s="105"/>
      <c r="BEP42" s="105"/>
      <c r="BEQ42" s="105"/>
      <c r="BER42" s="105"/>
      <c r="BES42" s="105"/>
      <c r="BET42" s="105"/>
      <c r="BEU42" s="105"/>
      <c r="BEV42" s="105"/>
      <c r="BEW42" s="105"/>
      <c r="BEX42" s="105"/>
      <c r="BEY42" s="105"/>
      <c r="BEZ42" s="105"/>
      <c r="BFA42" s="105"/>
      <c r="BFB42" s="105"/>
      <c r="BFC42" s="105"/>
      <c r="BFD42" s="105"/>
      <c r="BFE42" s="105"/>
      <c r="BFF42" s="105"/>
      <c r="BFG42" s="105"/>
      <c r="BFH42" s="105"/>
      <c r="BFI42" s="105"/>
      <c r="BFJ42" s="105"/>
      <c r="BFK42" s="105"/>
      <c r="BFL42" s="105"/>
      <c r="BFM42" s="105"/>
      <c r="BFN42" s="105"/>
      <c r="BFO42" s="105"/>
      <c r="BFP42" s="105"/>
      <c r="BFQ42" s="105"/>
      <c r="BFR42" s="105"/>
      <c r="BFS42" s="105"/>
      <c r="BFT42" s="105"/>
      <c r="BFU42" s="105"/>
      <c r="BFV42" s="105"/>
      <c r="BFW42" s="105"/>
      <c r="BFX42" s="105"/>
      <c r="BFY42" s="105"/>
      <c r="BFZ42" s="105"/>
      <c r="BGA42" s="105"/>
      <c r="BGB42" s="105"/>
      <c r="BGC42" s="105"/>
      <c r="BGD42" s="105"/>
      <c r="BGE42" s="105"/>
      <c r="BGF42" s="105"/>
      <c r="BGG42" s="105"/>
      <c r="BGH42" s="105"/>
      <c r="BGI42" s="105"/>
      <c r="BGJ42" s="105"/>
      <c r="BGK42" s="105"/>
      <c r="BGL42" s="105"/>
      <c r="BGM42" s="105"/>
      <c r="BGN42" s="105"/>
      <c r="BGO42" s="105"/>
      <c r="BGP42" s="105"/>
      <c r="BGQ42" s="105"/>
      <c r="BGR42" s="105"/>
      <c r="BGS42" s="105"/>
      <c r="BGT42" s="105"/>
      <c r="BGU42" s="105"/>
      <c r="BGV42" s="105"/>
      <c r="BGW42" s="105"/>
      <c r="BGX42" s="105"/>
      <c r="BGY42" s="105"/>
      <c r="BGZ42" s="105"/>
      <c r="BHA42" s="105"/>
      <c r="BHB42" s="105"/>
      <c r="BHC42" s="105"/>
      <c r="BHD42" s="105"/>
      <c r="BHE42" s="105"/>
      <c r="BHF42" s="105"/>
      <c r="BHG42" s="105"/>
      <c r="BHH42" s="105"/>
      <c r="BHI42" s="105"/>
      <c r="BHJ42" s="105"/>
      <c r="BHK42" s="105"/>
      <c r="BHL42" s="105"/>
      <c r="BHM42" s="105"/>
      <c r="BHN42" s="105"/>
      <c r="BHO42" s="105"/>
      <c r="BHP42" s="105"/>
      <c r="BHQ42" s="105"/>
      <c r="BHR42" s="105"/>
      <c r="BHS42" s="105"/>
      <c r="BHT42" s="105"/>
      <c r="BHU42" s="105"/>
      <c r="BHV42" s="105"/>
      <c r="BHW42" s="105"/>
      <c r="BHX42" s="105"/>
      <c r="BHY42" s="105"/>
      <c r="BHZ42" s="105"/>
      <c r="BIA42" s="105"/>
      <c r="BIB42" s="105"/>
      <c r="BIC42" s="105"/>
      <c r="BID42" s="105"/>
      <c r="BIE42" s="105"/>
      <c r="BIF42" s="105"/>
      <c r="BIG42" s="105"/>
      <c r="BIH42" s="105"/>
      <c r="BII42" s="105"/>
      <c r="BIJ42" s="105"/>
      <c r="BIK42" s="105"/>
      <c r="BIL42" s="105"/>
      <c r="BIM42" s="105"/>
      <c r="BIN42" s="105"/>
      <c r="BIO42" s="105"/>
      <c r="BIP42" s="105"/>
      <c r="BIQ42" s="105"/>
      <c r="BIR42" s="105"/>
      <c r="BIS42" s="105"/>
      <c r="BIT42" s="105"/>
      <c r="BIU42" s="105"/>
      <c r="BIV42" s="105"/>
      <c r="BIW42" s="105"/>
      <c r="BIX42" s="105"/>
      <c r="BIY42" s="105"/>
      <c r="BIZ42" s="105"/>
      <c r="BJA42" s="105"/>
      <c r="BJB42" s="105"/>
      <c r="BJC42" s="105"/>
      <c r="BJD42" s="105"/>
      <c r="BJE42" s="105"/>
      <c r="BJF42" s="105"/>
      <c r="BJG42" s="105"/>
      <c r="BJH42" s="105"/>
      <c r="BJI42" s="105"/>
      <c r="BJJ42" s="105"/>
      <c r="BJK42" s="105"/>
      <c r="BJL42" s="105"/>
      <c r="BJM42" s="105"/>
      <c r="BJN42" s="105"/>
      <c r="BJO42" s="105"/>
      <c r="BJP42" s="105"/>
      <c r="BJQ42" s="105"/>
      <c r="BJR42" s="105"/>
      <c r="BJS42" s="105"/>
      <c r="BJT42" s="105"/>
      <c r="BJU42" s="105"/>
      <c r="BJV42" s="105"/>
      <c r="BJW42" s="105"/>
      <c r="BJX42" s="105"/>
      <c r="BJY42" s="105"/>
      <c r="BJZ42" s="105"/>
      <c r="BKA42" s="105"/>
      <c r="BKB42" s="105"/>
      <c r="BKC42" s="105"/>
      <c r="BKD42" s="105"/>
      <c r="BKE42" s="105"/>
      <c r="BKF42" s="105"/>
      <c r="BKG42" s="105"/>
      <c r="BKH42" s="105"/>
      <c r="BKI42" s="105"/>
      <c r="BKJ42" s="105"/>
      <c r="BKK42" s="105"/>
      <c r="BKL42" s="105"/>
      <c r="BKM42" s="105"/>
      <c r="BKN42" s="105"/>
      <c r="BKO42" s="105"/>
      <c r="BKP42" s="105"/>
      <c r="BKQ42" s="105"/>
      <c r="BKR42" s="105"/>
      <c r="BKS42" s="105"/>
      <c r="BKT42" s="105"/>
      <c r="BKU42" s="105"/>
      <c r="BKV42" s="105"/>
      <c r="BKW42" s="105"/>
      <c r="BKX42" s="105"/>
      <c r="BKY42" s="105"/>
      <c r="BKZ42" s="105"/>
      <c r="BLA42" s="105"/>
      <c r="BLB42" s="105"/>
      <c r="BLC42" s="105"/>
      <c r="BLD42" s="105"/>
      <c r="BLE42" s="105"/>
      <c r="BLF42" s="105"/>
      <c r="BLG42" s="105"/>
      <c r="BLH42" s="105"/>
      <c r="BLI42" s="105"/>
      <c r="BLJ42" s="105"/>
      <c r="BLK42" s="105"/>
      <c r="BLL42" s="105"/>
      <c r="BLM42" s="105"/>
      <c r="BLN42" s="105"/>
      <c r="BLO42" s="105"/>
      <c r="BLP42" s="105"/>
      <c r="BLQ42" s="105"/>
      <c r="BLR42" s="105"/>
      <c r="BLS42" s="105"/>
      <c r="BLT42" s="105"/>
      <c r="BLU42" s="105"/>
      <c r="BLV42" s="105"/>
      <c r="BLW42" s="105"/>
      <c r="BLX42" s="105"/>
      <c r="BLY42" s="105"/>
      <c r="BLZ42" s="105"/>
      <c r="BMA42" s="105"/>
      <c r="BMB42" s="105"/>
      <c r="BMC42" s="105"/>
      <c r="BMD42" s="105"/>
      <c r="BME42" s="105"/>
      <c r="BMF42" s="105"/>
      <c r="BMG42" s="105"/>
      <c r="BMH42" s="105"/>
      <c r="BMI42" s="105"/>
      <c r="BMJ42" s="105"/>
      <c r="BMK42" s="105"/>
      <c r="BML42" s="105"/>
      <c r="BMM42" s="105"/>
      <c r="BMN42" s="105"/>
      <c r="BMO42" s="105"/>
      <c r="BMP42" s="105"/>
      <c r="BMQ42" s="105"/>
      <c r="BMR42" s="105"/>
      <c r="BMS42" s="105"/>
      <c r="BMT42" s="105"/>
      <c r="BMU42" s="105"/>
      <c r="BMV42" s="105"/>
      <c r="BMW42" s="105"/>
      <c r="BMX42" s="105"/>
      <c r="BMY42" s="105"/>
      <c r="BMZ42" s="105"/>
      <c r="BNA42" s="105"/>
      <c r="BNB42" s="105"/>
      <c r="BNC42" s="105"/>
      <c r="BND42" s="105"/>
      <c r="BNE42" s="105"/>
      <c r="BNF42" s="105"/>
      <c r="BNG42" s="105"/>
      <c r="BNH42" s="105"/>
      <c r="BNI42" s="105"/>
      <c r="BNJ42" s="105"/>
      <c r="BNK42" s="105"/>
      <c r="BNL42" s="105"/>
      <c r="BNM42" s="105"/>
      <c r="BNN42" s="105"/>
      <c r="BNO42" s="105"/>
      <c r="BNP42" s="105"/>
      <c r="BNQ42" s="105"/>
      <c r="BNR42" s="105"/>
      <c r="BNS42" s="105"/>
      <c r="BNT42" s="105"/>
      <c r="BNU42" s="105"/>
      <c r="BNV42" s="105"/>
      <c r="BNW42" s="105"/>
      <c r="BNX42" s="105"/>
      <c r="BNY42" s="105"/>
      <c r="BNZ42" s="105"/>
      <c r="BOA42" s="105"/>
      <c r="BOB42" s="105"/>
      <c r="BOC42" s="105"/>
      <c r="BOD42" s="105"/>
      <c r="BOE42" s="105"/>
      <c r="BOF42" s="105"/>
      <c r="BOG42" s="105"/>
      <c r="BOH42" s="105"/>
      <c r="BOI42" s="105"/>
      <c r="BOJ42" s="105"/>
      <c r="BOK42" s="105"/>
      <c r="BOL42" s="105"/>
      <c r="BOM42" s="105"/>
      <c r="BON42" s="105"/>
      <c r="BOO42" s="105"/>
      <c r="BOP42" s="105"/>
      <c r="BOQ42" s="105"/>
      <c r="BOR42" s="105"/>
      <c r="BOS42" s="105"/>
      <c r="BOT42" s="105"/>
      <c r="BOU42" s="105"/>
      <c r="BOV42" s="105"/>
      <c r="BOW42" s="105"/>
      <c r="BOX42" s="105"/>
      <c r="BOY42" s="105"/>
      <c r="BOZ42" s="105"/>
      <c r="BPA42" s="105"/>
      <c r="BPB42" s="105"/>
      <c r="BPC42" s="105"/>
      <c r="BPD42" s="105"/>
      <c r="BPE42" s="105"/>
      <c r="BPF42" s="105"/>
      <c r="BPG42" s="105"/>
      <c r="BPH42" s="105"/>
      <c r="BPI42" s="105"/>
      <c r="BPJ42" s="105"/>
      <c r="BPK42" s="105"/>
      <c r="BPL42" s="105"/>
      <c r="BPM42" s="105"/>
      <c r="BPN42" s="105"/>
      <c r="BPO42" s="105"/>
      <c r="BPP42" s="105"/>
      <c r="BPQ42" s="105"/>
      <c r="BPR42" s="105"/>
      <c r="BPS42" s="105"/>
      <c r="BPT42" s="105"/>
      <c r="BPU42" s="105"/>
      <c r="BPV42" s="105"/>
      <c r="BPW42" s="105"/>
      <c r="BPX42" s="105"/>
      <c r="BPY42" s="105"/>
      <c r="BPZ42" s="105"/>
      <c r="BQA42" s="105"/>
      <c r="BQB42" s="105"/>
      <c r="BQC42" s="105"/>
      <c r="BQD42" s="105"/>
      <c r="BQE42" s="105"/>
      <c r="BQF42" s="105"/>
      <c r="BQG42" s="105"/>
      <c r="BQH42" s="105"/>
      <c r="BQI42" s="105"/>
      <c r="BQJ42" s="105"/>
      <c r="BQK42" s="105"/>
      <c r="BQL42" s="105"/>
      <c r="BQM42" s="105"/>
      <c r="BQN42" s="105"/>
      <c r="BQO42" s="105"/>
      <c r="BQP42" s="105"/>
      <c r="BQQ42" s="105"/>
      <c r="BQR42" s="105"/>
      <c r="BQS42" s="105"/>
      <c r="BQT42" s="105"/>
      <c r="BQU42" s="105"/>
      <c r="BQV42" s="105"/>
      <c r="BQW42" s="105"/>
      <c r="BQX42" s="105"/>
      <c r="BQY42" s="105"/>
      <c r="BQZ42" s="105"/>
      <c r="BRA42" s="105"/>
      <c r="BRB42" s="105"/>
      <c r="BRC42" s="105"/>
      <c r="BRD42" s="105"/>
      <c r="BRE42" s="105"/>
      <c r="BRF42" s="105"/>
      <c r="BRG42" s="105"/>
      <c r="BRH42" s="105"/>
      <c r="BRI42" s="105"/>
      <c r="BRJ42" s="105"/>
      <c r="BRK42" s="105"/>
      <c r="BRL42" s="105"/>
      <c r="BRM42" s="105"/>
      <c r="BRN42" s="105"/>
      <c r="BRO42" s="105"/>
      <c r="BRP42" s="105"/>
      <c r="BRQ42" s="105"/>
      <c r="BRR42" s="105"/>
      <c r="BRS42" s="105"/>
      <c r="BRT42" s="105"/>
      <c r="BRU42" s="105"/>
      <c r="BRV42" s="105"/>
      <c r="BRW42" s="105"/>
      <c r="BRX42" s="105"/>
      <c r="BRY42" s="105"/>
      <c r="BRZ42" s="105"/>
      <c r="BSA42" s="105"/>
      <c r="BSB42" s="105"/>
      <c r="BSC42" s="105"/>
      <c r="BSD42" s="105"/>
      <c r="BSE42" s="105"/>
      <c r="BSF42" s="105"/>
      <c r="BSG42" s="105"/>
      <c r="BSH42" s="105"/>
      <c r="BSI42" s="105"/>
      <c r="BSJ42" s="105"/>
      <c r="BSK42" s="105"/>
      <c r="BSL42" s="105"/>
      <c r="BSM42" s="105"/>
      <c r="BSN42" s="105"/>
      <c r="BSO42" s="105"/>
      <c r="BSP42" s="105"/>
      <c r="BSQ42" s="105"/>
      <c r="BSR42" s="105"/>
      <c r="BSS42" s="105"/>
      <c r="BST42" s="105"/>
      <c r="BSU42" s="105"/>
      <c r="BSV42" s="105"/>
      <c r="BSW42" s="105"/>
      <c r="BSX42" s="105"/>
      <c r="BSY42" s="105"/>
      <c r="BSZ42" s="105"/>
      <c r="BTA42" s="105"/>
      <c r="BTB42" s="105"/>
      <c r="BTC42" s="105"/>
      <c r="BTD42" s="105"/>
      <c r="BTE42" s="105"/>
      <c r="BTF42" s="105"/>
      <c r="BTG42" s="105"/>
      <c r="BTH42" s="105"/>
      <c r="BTI42" s="105"/>
      <c r="BTJ42" s="105"/>
      <c r="BTK42" s="105"/>
      <c r="BTL42" s="105"/>
      <c r="BTM42" s="105"/>
      <c r="BTN42" s="105"/>
      <c r="BTO42" s="105"/>
      <c r="BTP42" s="105"/>
      <c r="BTQ42" s="105"/>
      <c r="BTR42" s="105"/>
      <c r="BTS42" s="105"/>
      <c r="BTT42" s="105"/>
      <c r="BTU42" s="105"/>
      <c r="BTV42" s="105"/>
      <c r="BTW42" s="105"/>
      <c r="BTX42" s="105"/>
      <c r="BTY42" s="105"/>
      <c r="BTZ42" s="105"/>
      <c r="BUA42" s="105"/>
      <c r="BUB42" s="105"/>
      <c r="BUC42" s="105"/>
      <c r="BUD42" s="105"/>
      <c r="BUE42" s="105"/>
      <c r="BUF42" s="105"/>
      <c r="BUG42" s="105"/>
      <c r="BUH42" s="105"/>
      <c r="BUI42" s="105"/>
      <c r="BUJ42" s="105"/>
      <c r="BUK42" s="105"/>
      <c r="BUL42" s="105"/>
      <c r="BUM42" s="105"/>
      <c r="BUN42" s="105"/>
      <c r="BUO42" s="105"/>
      <c r="BUP42" s="105"/>
      <c r="BUQ42" s="105"/>
      <c r="BUR42" s="105"/>
      <c r="BUS42" s="105"/>
      <c r="BUT42" s="105"/>
      <c r="BUU42" s="105"/>
      <c r="BUV42" s="105"/>
      <c r="BUW42" s="105"/>
      <c r="BUX42" s="105"/>
      <c r="BUY42" s="105"/>
      <c r="BUZ42" s="105"/>
      <c r="BVA42" s="105"/>
      <c r="BVB42" s="105"/>
      <c r="BVC42" s="105"/>
      <c r="BVD42" s="105"/>
      <c r="BVE42" s="105"/>
      <c r="BVF42" s="105"/>
      <c r="BVG42" s="105"/>
      <c r="BVH42" s="105"/>
      <c r="BVI42" s="105"/>
      <c r="BVJ42" s="105"/>
      <c r="BVK42" s="105"/>
      <c r="BVL42" s="105"/>
      <c r="BVM42" s="105"/>
      <c r="BVN42" s="105"/>
      <c r="BVO42" s="105"/>
      <c r="BVP42" s="105"/>
      <c r="BVQ42" s="105"/>
      <c r="BVR42" s="105"/>
      <c r="BVS42" s="105"/>
      <c r="BVT42" s="105"/>
      <c r="BVU42" s="105"/>
      <c r="BVV42" s="105"/>
      <c r="BVW42" s="105"/>
      <c r="BVX42" s="105"/>
      <c r="BVY42" s="105"/>
      <c r="BVZ42" s="105"/>
      <c r="BWA42" s="105"/>
      <c r="BWB42" s="105"/>
      <c r="BWC42" s="105"/>
      <c r="BWD42" s="105"/>
      <c r="BWE42" s="105"/>
      <c r="BWF42" s="105"/>
      <c r="BWG42" s="105"/>
      <c r="BWH42" s="105"/>
      <c r="BWI42" s="105"/>
      <c r="BWJ42" s="105"/>
      <c r="BWK42" s="105"/>
      <c r="BWL42" s="105"/>
      <c r="BWM42" s="105"/>
      <c r="BWN42" s="105"/>
      <c r="BWO42" s="105"/>
      <c r="BWP42" s="105"/>
      <c r="BWQ42" s="105"/>
      <c r="BWR42" s="105"/>
      <c r="BWS42" s="105"/>
      <c r="BWT42" s="105"/>
      <c r="BWU42" s="105"/>
      <c r="BWV42" s="105"/>
      <c r="BWW42" s="105"/>
      <c r="BWX42" s="105"/>
    </row>
    <row r="43" spans="1:1974" s="155" customFormat="1" ht="24.75" customHeight="1">
      <c r="A43" s="95"/>
      <c r="B43" s="197" t="s">
        <v>30</v>
      </c>
      <c r="C43" s="95"/>
      <c r="D43" s="198">
        <v>331</v>
      </c>
      <c r="E43" s="199">
        <v>47</v>
      </c>
      <c r="F43" s="198">
        <v>378</v>
      </c>
      <c r="G43" s="95"/>
      <c r="H43" s="198">
        <v>404</v>
      </c>
      <c r="I43" s="199">
        <v>-18</v>
      </c>
      <c r="J43" s="198">
        <v>386</v>
      </c>
      <c r="K43" s="95"/>
      <c r="L43" s="198">
        <v>573</v>
      </c>
      <c r="M43" s="199">
        <v>-2</v>
      </c>
      <c r="N43" s="198">
        <v>571</v>
      </c>
      <c r="O43" s="95"/>
      <c r="P43" s="198">
        <v>515</v>
      </c>
      <c r="Q43" s="199">
        <v>-63</v>
      </c>
      <c r="R43" s="198">
        <v>452</v>
      </c>
      <c r="S43" s="95"/>
      <c r="T43" s="107"/>
      <c r="U43" s="107"/>
      <c r="V43" s="107"/>
      <c r="W43" s="95"/>
      <c r="X43" s="95"/>
      <c r="Y43" s="95"/>
      <c r="Z43" s="95"/>
      <c r="AA43" s="95"/>
      <c r="AB43" s="9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6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  <c r="IV43" s="135"/>
      <c r="IW43" s="135"/>
      <c r="IX43" s="135"/>
      <c r="IY43" s="135"/>
      <c r="IZ43" s="135"/>
      <c r="JA43" s="135"/>
      <c r="JB43" s="135"/>
      <c r="JC43" s="135"/>
      <c r="JD43" s="135"/>
      <c r="JE43" s="135"/>
      <c r="JF43" s="135"/>
      <c r="JG43" s="135"/>
      <c r="JH43" s="135"/>
      <c r="JI43" s="135"/>
      <c r="JJ43" s="135"/>
      <c r="JK43" s="135"/>
      <c r="JL43" s="135"/>
      <c r="JM43" s="135"/>
      <c r="JN43" s="135"/>
      <c r="JO43" s="135"/>
      <c r="JP43" s="135"/>
      <c r="JQ43" s="135"/>
      <c r="JR43" s="135"/>
      <c r="JS43" s="135"/>
      <c r="JT43" s="135"/>
      <c r="JU43" s="135"/>
      <c r="JV43" s="135"/>
      <c r="JW43" s="135"/>
      <c r="JX43" s="135"/>
      <c r="JY43" s="135"/>
      <c r="JZ43" s="135"/>
      <c r="KA43" s="135"/>
      <c r="KB43" s="135"/>
      <c r="KC43" s="135"/>
      <c r="KD43" s="135"/>
      <c r="KE43" s="135"/>
      <c r="KF43" s="135"/>
      <c r="KG43" s="135"/>
      <c r="KH43" s="135"/>
      <c r="KI43" s="135"/>
      <c r="KJ43" s="135"/>
      <c r="KK43" s="135"/>
      <c r="KL43" s="135"/>
      <c r="KM43" s="135"/>
      <c r="KN43" s="135"/>
      <c r="KO43" s="135"/>
      <c r="KP43" s="135"/>
      <c r="KQ43" s="135"/>
      <c r="KR43" s="135"/>
      <c r="KS43" s="135"/>
      <c r="KT43" s="135"/>
      <c r="KU43" s="135"/>
      <c r="KV43" s="135"/>
      <c r="KW43" s="135"/>
      <c r="KX43" s="135"/>
      <c r="KY43" s="135"/>
      <c r="KZ43" s="135"/>
      <c r="LA43" s="135"/>
      <c r="LB43" s="135"/>
      <c r="LC43" s="135"/>
      <c r="LD43" s="135"/>
      <c r="LE43" s="135"/>
      <c r="LF43" s="135"/>
      <c r="LG43" s="135"/>
      <c r="LH43" s="135"/>
      <c r="LI43" s="135"/>
      <c r="LJ43" s="135"/>
      <c r="LK43" s="135"/>
      <c r="LL43" s="135"/>
      <c r="LM43" s="135"/>
      <c r="LN43" s="135"/>
      <c r="LO43" s="135"/>
      <c r="LP43" s="135"/>
      <c r="LQ43" s="135"/>
      <c r="LR43" s="135"/>
      <c r="LS43" s="135"/>
      <c r="LT43" s="135"/>
      <c r="LU43" s="135"/>
      <c r="LV43" s="135"/>
      <c r="LW43" s="135"/>
      <c r="LX43" s="135"/>
      <c r="LY43" s="135"/>
      <c r="LZ43" s="135"/>
      <c r="MA43" s="135"/>
      <c r="MB43" s="135"/>
      <c r="MC43" s="135"/>
      <c r="MD43" s="135"/>
      <c r="ME43" s="135"/>
      <c r="MF43" s="135"/>
      <c r="MG43" s="135"/>
      <c r="MH43" s="135"/>
      <c r="MI43" s="135"/>
      <c r="MJ43" s="135"/>
      <c r="MK43" s="135"/>
      <c r="ML43" s="135"/>
      <c r="MM43" s="135"/>
      <c r="MN43" s="135"/>
      <c r="MO43" s="135"/>
      <c r="MP43" s="135"/>
      <c r="MQ43" s="135"/>
      <c r="MR43" s="135"/>
      <c r="MS43" s="135"/>
      <c r="MT43" s="135"/>
      <c r="MU43" s="135"/>
      <c r="MV43" s="135"/>
      <c r="MW43" s="135"/>
      <c r="MX43" s="135"/>
      <c r="MY43" s="135"/>
      <c r="MZ43" s="135"/>
      <c r="NA43" s="135"/>
      <c r="NB43" s="135"/>
      <c r="NC43" s="135"/>
      <c r="ND43" s="135"/>
      <c r="NE43" s="135"/>
      <c r="NF43" s="135"/>
      <c r="NG43" s="135"/>
      <c r="NH43" s="135"/>
      <c r="NI43" s="135"/>
      <c r="NJ43" s="135"/>
      <c r="NK43" s="135"/>
      <c r="NL43" s="135"/>
      <c r="NM43" s="135"/>
      <c r="NN43" s="135"/>
      <c r="NO43" s="135"/>
      <c r="NP43" s="135"/>
      <c r="NQ43" s="135"/>
      <c r="NR43" s="135"/>
      <c r="NS43" s="135"/>
      <c r="NT43" s="135"/>
      <c r="NU43" s="135"/>
      <c r="NV43" s="135"/>
      <c r="NW43" s="135"/>
      <c r="NX43" s="135"/>
      <c r="NY43" s="135"/>
      <c r="NZ43" s="135"/>
      <c r="OA43" s="135"/>
      <c r="OB43" s="135"/>
      <c r="OC43" s="135"/>
      <c r="OD43" s="135"/>
      <c r="OE43" s="135"/>
      <c r="OF43" s="135"/>
      <c r="OG43" s="135"/>
      <c r="OH43" s="135"/>
      <c r="OI43" s="135"/>
      <c r="OJ43" s="135"/>
      <c r="OK43" s="135"/>
      <c r="OL43" s="135"/>
      <c r="OM43" s="135"/>
      <c r="ON43" s="135"/>
      <c r="OO43" s="135"/>
      <c r="OP43" s="135"/>
      <c r="OQ43" s="135"/>
      <c r="OR43" s="135"/>
      <c r="OS43" s="135"/>
      <c r="OT43" s="135"/>
      <c r="OU43" s="135"/>
      <c r="OV43" s="135"/>
      <c r="OW43" s="135"/>
      <c r="OX43" s="135"/>
      <c r="OY43" s="135"/>
      <c r="OZ43" s="135"/>
      <c r="PA43" s="135"/>
      <c r="PB43" s="135"/>
      <c r="PC43" s="135"/>
      <c r="PD43" s="135"/>
      <c r="PE43" s="135"/>
      <c r="PF43" s="135"/>
      <c r="PG43" s="135"/>
      <c r="PH43" s="135"/>
      <c r="PI43" s="135"/>
      <c r="PJ43" s="135"/>
      <c r="PK43" s="135"/>
      <c r="PL43" s="135"/>
      <c r="PM43" s="135"/>
      <c r="PN43" s="135"/>
      <c r="PO43" s="135"/>
      <c r="PP43" s="135"/>
      <c r="PQ43" s="135"/>
      <c r="PR43" s="135"/>
      <c r="PS43" s="135"/>
      <c r="PT43" s="135"/>
      <c r="PU43" s="135"/>
      <c r="PV43" s="135"/>
      <c r="PW43" s="135"/>
      <c r="PX43" s="135"/>
      <c r="PY43" s="135"/>
      <c r="PZ43" s="135"/>
      <c r="QA43" s="135"/>
      <c r="QB43" s="135"/>
      <c r="QC43" s="135"/>
      <c r="QD43" s="135"/>
      <c r="QE43" s="135"/>
      <c r="QF43" s="135"/>
      <c r="QG43" s="135"/>
      <c r="QH43" s="135"/>
      <c r="QI43" s="135"/>
      <c r="QJ43" s="135"/>
      <c r="QK43" s="135"/>
      <c r="QL43" s="135"/>
      <c r="QM43" s="135"/>
      <c r="QN43" s="135"/>
      <c r="QO43" s="135"/>
      <c r="QP43" s="135"/>
      <c r="QQ43" s="135"/>
      <c r="QR43" s="135"/>
      <c r="QS43" s="135"/>
      <c r="QT43" s="135"/>
      <c r="QU43" s="135"/>
      <c r="QV43" s="135"/>
      <c r="QW43" s="135"/>
      <c r="QX43" s="135"/>
      <c r="QY43" s="135"/>
      <c r="QZ43" s="135"/>
      <c r="RA43" s="135"/>
      <c r="RB43" s="135"/>
      <c r="RC43" s="135"/>
      <c r="RD43" s="135"/>
      <c r="RE43" s="135"/>
      <c r="RF43" s="135"/>
      <c r="RG43" s="135"/>
      <c r="RH43" s="135"/>
      <c r="RI43" s="135"/>
      <c r="RJ43" s="135"/>
      <c r="RK43" s="135"/>
      <c r="RL43" s="135"/>
      <c r="RM43" s="135"/>
      <c r="RN43" s="135"/>
      <c r="RO43" s="135"/>
      <c r="RP43" s="135"/>
      <c r="RQ43" s="135"/>
      <c r="RR43" s="135"/>
      <c r="RS43" s="135"/>
      <c r="RT43" s="135"/>
      <c r="RU43" s="135"/>
      <c r="RV43" s="135"/>
      <c r="RW43" s="135"/>
      <c r="RX43" s="135"/>
      <c r="RY43" s="135"/>
      <c r="RZ43" s="135"/>
      <c r="SA43" s="135"/>
      <c r="SB43" s="135"/>
      <c r="SC43" s="135"/>
      <c r="SD43" s="135"/>
      <c r="SE43" s="135"/>
      <c r="SF43" s="135"/>
      <c r="SG43" s="135"/>
      <c r="SH43" s="135"/>
      <c r="SI43" s="135"/>
      <c r="SJ43" s="135"/>
      <c r="SK43" s="135"/>
      <c r="SL43" s="135"/>
      <c r="SM43" s="135"/>
      <c r="SN43" s="135"/>
      <c r="SO43" s="135"/>
      <c r="SP43" s="135"/>
      <c r="SQ43" s="135"/>
      <c r="SR43" s="135"/>
      <c r="SS43" s="135"/>
      <c r="ST43" s="135"/>
      <c r="SU43" s="135"/>
      <c r="SV43" s="135"/>
      <c r="SW43" s="135"/>
      <c r="SX43" s="135"/>
      <c r="SY43" s="135"/>
      <c r="SZ43" s="135"/>
      <c r="TA43" s="135"/>
      <c r="TB43" s="135"/>
      <c r="TC43" s="135"/>
      <c r="TD43" s="135"/>
      <c r="TE43" s="135"/>
      <c r="TF43" s="135"/>
      <c r="TG43" s="135"/>
      <c r="TH43" s="135"/>
      <c r="TI43" s="135"/>
      <c r="TJ43" s="135"/>
      <c r="TK43" s="135"/>
      <c r="TL43" s="135"/>
      <c r="TM43" s="135"/>
      <c r="TN43" s="135"/>
      <c r="TO43" s="135"/>
      <c r="TP43" s="135"/>
      <c r="TQ43" s="135"/>
      <c r="TR43" s="135"/>
      <c r="TS43" s="135"/>
      <c r="TT43" s="135"/>
      <c r="TU43" s="135"/>
      <c r="TV43" s="135"/>
      <c r="TW43" s="135"/>
      <c r="TX43" s="135"/>
      <c r="TY43" s="135"/>
      <c r="TZ43" s="135"/>
      <c r="UA43" s="135"/>
      <c r="UB43" s="135"/>
      <c r="UC43" s="135"/>
      <c r="UD43" s="135"/>
      <c r="UE43" s="135"/>
      <c r="UF43" s="135"/>
      <c r="UG43" s="135"/>
      <c r="UH43" s="135"/>
      <c r="UI43" s="135"/>
      <c r="UJ43" s="135"/>
      <c r="UK43" s="135"/>
      <c r="UL43" s="135"/>
      <c r="UM43" s="135"/>
      <c r="UN43" s="135"/>
      <c r="UO43" s="135"/>
      <c r="UP43" s="135"/>
      <c r="UQ43" s="135"/>
      <c r="UR43" s="135"/>
      <c r="US43" s="135"/>
      <c r="UT43" s="135"/>
      <c r="UU43" s="135"/>
      <c r="UV43" s="135"/>
      <c r="UW43" s="135"/>
      <c r="UX43" s="135"/>
      <c r="UY43" s="135"/>
      <c r="UZ43" s="135"/>
      <c r="VA43" s="135"/>
      <c r="VB43" s="135"/>
      <c r="VC43" s="135"/>
      <c r="VD43" s="135"/>
      <c r="VE43" s="135"/>
      <c r="VF43" s="135"/>
      <c r="VG43" s="135"/>
      <c r="VH43" s="135"/>
      <c r="VI43" s="135"/>
      <c r="VJ43" s="135"/>
      <c r="VK43" s="135"/>
      <c r="VL43" s="135"/>
      <c r="VM43" s="135"/>
      <c r="VN43" s="135"/>
      <c r="VO43" s="135"/>
      <c r="VP43" s="135"/>
      <c r="VQ43" s="135"/>
      <c r="VR43" s="135"/>
      <c r="VS43" s="135"/>
      <c r="VT43" s="135"/>
      <c r="VU43" s="135"/>
      <c r="VV43" s="135"/>
      <c r="VW43" s="135"/>
      <c r="VX43" s="135"/>
      <c r="VY43" s="135"/>
      <c r="VZ43" s="135"/>
      <c r="WA43" s="135"/>
      <c r="WB43" s="135"/>
      <c r="WC43" s="135"/>
      <c r="WD43" s="135"/>
      <c r="WE43" s="135"/>
      <c r="WF43" s="135"/>
      <c r="WG43" s="135"/>
      <c r="WH43" s="135"/>
      <c r="WI43" s="135"/>
      <c r="WJ43" s="135"/>
      <c r="WK43" s="135"/>
      <c r="WL43" s="135"/>
      <c r="WM43" s="135"/>
      <c r="WN43" s="135"/>
      <c r="WO43" s="135"/>
      <c r="WP43" s="135"/>
      <c r="WQ43" s="135"/>
      <c r="WR43" s="135"/>
      <c r="WS43" s="135"/>
      <c r="WT43" s="135"/>
      <c r="WU43" s="135"/>
      <c r="WV43" s="135"/>
      <c r="WW43" s="135"/>
      <c r="WX43" s="135"/>
      <c r="WY43" s="135"/>
      <c r="WZ43" s="135"/>
      <c r="XA43" s="135"/>
      <c r="XB43" s="135"/>
      <c r="XC43" s="135"/>
      <c r="XD43" s="135"/>
      <c r="XE43" s="135"/>
      <c r="XF43" s="135"/>
      <c r="XG43" s="135"/>
      <c r="XH43" s="135"/>
      <c r="XI43" s="135"/>
      <c r="XJ43" s="135"/>
      <c r="XK43" s="135"/>
      <c r="XL43" s="135"/>
      <c r="XM43" s="135"/>
      <c r="XN43" s="135"/>
      <c r="XO43" s="135"/>
      <c r="XP43" s="135"/>
      <c r="XQ43" s="135"/>
      <c r="XR43" s="135"/>
      <c r="XS43" s="135"/>
      <c r="XT43" s="135"/>
      <c r="XU43" s="135"/>
      <c r="XV43" s="135"/>
      <c r="XW43" s="135"/>
      <c r="XX43" s="135"/>
      <c r="XY43" s="135"/>
      <c r="XZ43" s="135"/>
      <c r="YA43" s="135"/>
      <c r="YB43" s="135"/>
      <c r="YC43" s="135"/>
      <c r="YD43" s="135"/>
      <c r="YE43" s="135"/>
      <c r="YF43" s="135"/>
      <c r="YG43" s="135"/>
      <c r="YH43" s="135"/>
      <c r="YI43" s="135"/>
      <c r="YJ43" s="135"/>
      <c r="YK43" s="135"/>
      <c r="YL43" s="135"/>
      <c r="YM43" s="135"/>
      <c r="YN43" s="135"/>
      <c r="YO43" s="135"/>
      <c r="YP43" s="135"/>
      <c r="YQ43" s="135"/>
      <c r="YR43" s="135"/>
      <c r="YS43" s="135"/>
      <c r="YT43" s="135"/>
      <c r="YU43" s="135"/>
      <c r="YV43" s="135"/>
      <c r="YW43" s="135"/>
      <c r="YX43" s="135"/>
      <c r="YY43" s="135"/>
      <c r="YZ43" s="135"/>
      <c r="ZA43" s="135"/>
      <c r="ZB43" s="135"/>
      <c r="ZC43" s="135"/>
      <c r="ZD43" s="135"/>
      <c r="ZE43" s="135"/>
      <c r="ZF43" s="135"/>
      <c r="ZG43" s="135"/>
      <c r="ZH43" s="135"/>
      <c r="ZI43" s="135"/>
      <c r="ZJ43" s="135"/>
      <c r="ZK43" s="135"/>
      <c r="ZL43" s="135"/>
      <c r="ZM43" s="135"/>
      <c r="ZN43" s="135"/>
      <c r="ZO43" s="135"/>
      <c r="ZP43" s="135"/>
      <c r="ZQ43" s="135"/>
      <c r="ZR43" s="135"/>
      <c r="ZS43" s="135"/>
      <c r="ZT43" s="135"/>
      <c r="ZU43" s="135"/>
      <c r="ZV43" s="135"/>
      <c r="ZW43" s="135"/>
      <c r="ZX43" s="135"/>
      <c r="ZY43" s="135"/>
      <c r="ZZ43" s="135"/>
      <c r="AAA43" s="135"/>
      <c r="AAB43" s="135"/>
      <c r="AAC43" s="135"/>
      <c r="AAD43" s="135"/>
      <c r="AAE43" s="135"/>
      <c r="AAF43" s="135"/>
      <c r="AAG43" s="135"/>
      <c r="AAH43" s="135"/>
      <c r="AAI43" s="135"/>
      <c r="AAJ43" s="135"/>
      <c r="AAK43" s="135"/>
      <c r="AAL43" s="135"/>
      <c r="AAM43" s="135"/>
      <c r="AAN43" s="135"/>
      <c r="AAO43" s="135"/>
      <c r="AAP43" s="135"/>
      <c r="AAQ43" s="135"/>
      <c r="AAR43" s="135"/>
      <c r="AAS43" s="135"/>
      <c r="AAT43" s="135"/>
      <c r="AAU43" s="135"/>
      <c r="AAV43" s="135"/>
      <c r="AAW43" s="135"/>
      <c r="AAX43" s="135"/>
      <c r="AAY43" s="135"/>
      <c r="AAZ43" s="135"/>
      <c r="ABA43" s="135"/>
      <c r="ABB43" s="135"/>
      <c r="ABC43" s="135"/>
      <c r="ABD43" s="135"/>
      <c r="ABE43" s="135"/>
      <c r="ABF43" s="135"/>
      <c r="ABG43" s="135"/>
      <c r="ABH43" s="135"/>
      <c r="ABI43" s="135"/>
      <c r="ABJ43" s="135"/>
      <c r="ABK43" s="135"/>
      <c r="ABL43" s="135"/>
      <c r="ABM43" s="135"/>
      <c r="ABN43" s="135"/>
      <c r="ABO43" s="135"/>
      <c r="ABP43" s="135"/>
      <c r="ABQ43" s="135"/>
      <c r="ABR43" s="135"/>
      <c r="ABS43" s="135"/>
      <c r="ABT43" s="135"/>
      <c r="ABU43" s="135"/>
      <c r="ABV43" s="135"/>
      <c r="ABW43" s="135"/>
      <c r="ABX43" s="135"/>
      <c r="ABY43" s="135"/>
      <c r="ABZ43" s="135"/>
      <c r="ACA43" s="135"/>
      <c r="ACB43" s="135"/>
      <c r="ACC43" s="135"/>
      <c r="ACD43" s="135"/>
      <c r="ACE43" s="135"/>
      <c r="ACF43" s="135"/>
      <c r="ACG43" s="135"/>
      <c r="ACH43" s="135"/>
      <c r="ACI43" s="135"/>
      <c r="ACJ43" s="135"/>
      <c r="ACK43" s="135"/>
      <c r="ACL43" s="135"/>
      <c r="ACM43" s="135"/>
      <c r="ACN43" s="135"/>
      <c r="ACO43" s="135"/>
      <c r="ACP43" s="135"/>
      <c r="ACQ43" s="135"/>
      <c r="ACR43" s="135"/>
      <c r="ACS43" s="135"/>
      <c r="ACT43" s="135"/>
      <c r="ACU43" s="135"/>
      <c r="ACV43" s="135"/>
      <c r="ACW43" s="135"/>
      <c r="ACX43" s="135"/>
      <c r="ACY43" s="135"/>
      <c r="ACZ43" s="135"/>
      <c r="ADA43" s="135"/>
      <c r="ADB43" s="135"/>
      <c r="ADC43" s="135"/>
      <c r="ADD43" s="135"/>
      <c r="ADE43" s="135"/>
      <c r="ADF43" s="135"/>
      <c r="ADG43" s="135"/>
      <c r="ADH43" s="135"/>
      <c r="ADI43" s="135"/>
      <c r="ADJ43" s="135"/>
      <c r="ADK43" s="135"/>
      <c r="ADL43" s="135"/>
      <c r="ADM43" s="135"/>
      <c r="ADN43" s="135"/>
      <c r="ADO43" s="135"/>
      <c r="ADP43" s="135"/>
      <c r="ADQ43" s="135"/>
      <c r="ADR43" s="135"/>
      <c r="ADS43" s="135"/>
      <c r="ADT43" s="135"/>
      <c r="ADU43" s="135"/>
      <c r="ADV43" s="135"/>
      <c r="ADW43" s="135"/>
      <c r="ADX43" s="135"/>
      <c r="ADY43" s="135"/>
      <c r="ADZ43" s="135"/>
      <c r="AEA43" s="135"/>
      <c r="AEB43" s="135"/>
      <c r="AEC43" s="135"/>
      <c r="AED43" s="135"/>
      <c r="AEE43" s="135"/>
      <c r="AEF43" s="135"/>
      <c r="AEG43" s="135"/>
      <c r="AEH43" s="135"/>
      <c r="AEI43" s="135"/>
      <c r="AEJ43" s="135"/>
      <c r="AEK43" s="135"/>
      <c r="AEL43" s="135"/>
      <c r="AEM43" s="135"/>
      <c r="AEN43" s="135"/>
      <c r="AEO43" s="135"/>
      <c r="AEP43" s="135"/>
      <c r="AEQ43" s="135"/>
      <c r="AER43" s="135"/>
      <c r="AES43" s="135"/>
      <c r="AET43" s="135"/>
      <c r="AEU43" s="135"/>
      <c r="AEV43" s="135"/>
      <c r="AEW43" s="135"/>
      <c r="AEX43" s="135"/>
      <c r="AEY43" s="135"/>
      <c r="AEZ43" s="135"/>
      <c r="AFA43" s="135"/>
      <c r="AFB43" s="135"/>
      <c r="AFC43" s="135"/>
      <c r="AFD43" s="135"/>
      <c r="AFE43" s="135"/>
      <c r="AFF43" s="135"/>
      <c r="AFG43" s="135"/>
      <c r="AFH43" s="135"/>
      <c r="AFI43" s="135"/>
      <c r="AFJ43" s="135"/>
      <c r="AFK43" s="135"/>
      <c r="AFL43" s="135"/>
      <c r="AFM43" s="135"/>
      <c r="AFN43" s="135"/>
      <c r="AFO43" s="135"/>
      <c r="AFP43" s="135"/>
      <c r="AFQ43" s="135"/>
      <c r="AFR43" s="135"/>
      <c r="AFS43" s="135"/>
      <c r="AFT43" s="135"/>
      <c r="AFU43" s="135"/>
      <c r="AFV43" s="135"/>
      <c r="AFW43" s="135"/>
      <c r="AFX43" s="135"/>
      <c r="AFY43" s="135"/>
      <c r="AFZ43" s="135"/>
      <c r="AGA43" s="135"/>
      <c r="AGB43" s="135"/>
      <c r="AGC43" s="135"/>
      <c r="AGD43" s="135"/>
      <c r="AGE43" s="135"/>
      <c r="AGF43" s="135"/>
      <c r="AGG43" s="135"/>
      <c r="AGH43" s="135"/>
      <c r="AGI43" s="135"/>
      <c r="AGJ43" s="135"/>
      <c r="AGK43" s="135"/>
      <c r="AGL43" s="135"/>
      <c r="AGM43" s="135"/>
      <c r="AGN43" s="135"/>
      <c r="AGO43" s="135"/>
      <c r="AGP43" s="135"/>
      <c r="AGQ43" s="135"/>
      <c r="AGR43" s="135"/>
      <c r="AGS43" s="135"/>
      <c r="AGT43" s="135"/>
      <c r="AGU43" s="135"/>
      <c r="AGV43" s="135"/>
      <c r="AGW43" s="135"/>
      <c r="AGX43" s="135"/>
      <c r="AGY43" s="135"/>
      <c r="AGZ43" s="135"/>
      <c r="AHA43" s="135"/>
      <c r="AHB43" s="135"/>
      <c r="AHC43" s="135"/>
      <c r="AHD43" s="135"/>
      <c r="AHE43" s="135"/>
      <c r="AHF43" s="135"/>
      <c r="AHG43" s="135"/>
      <c r="AHH43" s="135"/>
      <c r="AHI43" s="135"/>
      <c r="AHJ43" s="135"/>
      <c r="AHK43" s="135"/>
      <c r="AHL43" s="135"/>
      <c r="AHM43" s="135"/>
      <c r="AHN43" s="135"/>
      <c r="AHO43" s="135"/>
      <c r="AHP43" s="135"/>
      <c r="AHQ43" s="135"/>
      <c r="AHR43" s="135"/>
      <c r="AHS43" s="135"/>
      <c r="AHT43" s="135"/>
      <c r="AHU43" s="135"/>
      <c r="AHV43" s="135"/>
      <c r="AHW43" s="135"/>
      <c r="AHX43" s="135"/>
      <c r="AHY43" s="135"/>
      <c r="AHZ43" s="135"/>
      <c r="AIA43" s="135"/>
      <c r="AIB43" s="135"/>
      <c r="AIC43" s="135"/>
      <c r="AID43" s="135"/>
      <c r="AIE43" s="135"/>
      <c r="AIF43" s="135"/>
      <c r="AIG43" s="135"/>
      <c r="AIH43" s="135"/>
      <c r="AII43" s="135"/>
      <c r="AIJ43" s="135"/>
      <c r="AIK43" s="135"/>
      <c r="AIL43" s="135"/>
      <c r="AIM43" s="135"/>
      <c r="AIN43" s="135"/>
      <c r="AIO43" s="135"/>
      <c r="AIP43" s="135"/>
      <c r="AIQ43" s="135"/>
      <c r="AIR43" s="135"/>
      <c r="AIS43" s="135"/>
      <c r="AIT43" s="135"/>
      <c r="AIU43" s="135"/>
      <c r="AIV43" s="135"/>
      <c r="AIW43" s="135"/>
      <c r="AIX43" s="135"/>
      <c r="AIY43" s="135"/>
      <c r="AIZ43" s="135"/>
      <c r="AJA43" s="135"/>
      <c r="AJB43" s="135"/>
      <c r="AJC43" s="135"/>
      <c r="AJD43" s="135"/>
      <c r="AJE43" s="135"/>
      <c r="AJF43" s="135"/>
      <c r="AJG43" s="135"/>
      <c r="AJH43" s="135"/>
      <c r="AJI43" s="135"/>
      <c r="AJJ43" s="135"/>
      <c r="AJK43" s="135"/>
      <c r="AJL43" s="135"/>
      <c r="AJM43" s="135"/>
      <c r="AJN43" s="135"/>
      <c r="AJO43" s="135"/>
      <c r="AJP43" s="135"/>
      <c r="AJQ43" s="135"/>
      <c r="AJR43" s="135"/>
      <c r="AJS43" s="135"/>
      <c r="AJT43" s="135"/>
      <c r="AJU43" s="135"/>
      <c r="AJV43" s="135"/>
      <c r="AJW43" s="135"/>
      <c r="AJX43" s="135"/>
      <c r="AJY43" s="135"/>
      <c r="AJZ43" s="135"/>
      <c r="AKA43" s="135"/>
      <c r="AKB43" s="135"/>
      <c r="AKC43" s="135"/>
      <c r="AKD43" s="135"/>
      <c r="AKE43" s="135"/>
      <c r="AKF43" s="135"/>
      <c r="AKG43" s="135"/>
      <c r="AKH43" s="135"/>
      <c r="AKI43" s="135"/>
      <c r="AKJ43" s="135"/>
      <c r="AKK43" s="135"/>
      <c r="AKL43" s="135"/>
      <c r="AKM43" s="135"/>
      <c r="AKN43" s="135"/>
      <c r="AKO43" s="135"/>
      <c r="AKP43" s="135"/>
      <c r="AKQ43" s="135"/>
      <c r="AKR43" s="135"/>
      <c r="AKS43" s="135"/>
      <c r="AKT43" s="135"/>
      <c r="AKU43" s="135"/>
      <c r="AKV43" s="135"/>
      <c r="AKW43" s="135"/>
      <c r="AKX43" s="135"/>
      <c r="AKY43" s="135"/>
      <c r="AKZ43" s="135"/>
      <c r="ALA43" s="135"/>
      <c r="ALB43" s="135"/>
      <c r="ALC43" s="135"/>
      <c r="ALD43" s="135"/>
      <c r="ALE43" s="135"/>
      <c r="ALF43" s="135"/>
      <c r="ALG43" s="135"/>
      <c r="ALH43" s="135"/>
      <c r="ALI43" s="135"/>
      <c r="ALJ43" s="135"/>
      <c r="ALK43" s="135"/>
      <c r="ALL43" s="135"/>
      <c r="ALM43" s="135"/>
      <c r="ALN43" s="135"/>
      <c r="ALO43" s="135"/>
      <c r="ALP43" s="135"/>
      <c r="ALQ43" s="135"/>
      <c r="ALR43" s="135"/>
      <c r="ALS43" s="135"/>
      <c r="ALT43" s="135"/>
      <c r="ALU43" s="135"/>
      <c r="ALV43" s="135"/>
      <c r="ALW43" s="135"/>
      <c r="ALX43" s="135"/>
      <c r="ALY43" s="135"/>
      <c r="ALZ43" s="135"/>
      <c r="AMA43" s="135"/>
      <c r="AMB43" s="135"/>
      <c r="AMC43" s="135"/>
      <c r="AMD43" s="135"/>
      <c r="AME43" s="135"/>
      <c r="AMF43" s="135"/>
      <c r="AMG43" s="135"/>
      <c r="AMH43" s="135"/>
      <c r="AMI43" s="135"/>
      <c r="AMJ43" s="135"/>
      <c r="AMK43" s="135"/>
      <c r="AML43" s="135"/>
      <c r="AMM43" s="135"/>
      <c r="AMN43" s="135"/>
      <c r="AMO43" s="135"/>
      <c r="AMP43" s="135"/>
      <c r="AMQ43" s="135"/>
      <c r="AMR43" s="135"/>
      <c r="AMS43" s="135"/>
      <c r="AMT43" s="135"/>
      <c r="AMU43" s="135"/>
      <c r="AMV43" s="135"/>
      <c r="AMW43" s="135"/>
      <c r="AMX43" s="135"/>
      <c r="AMY43" s="135"/>
      <c r="AMZ43" s="135"/>
      <c r="ANA43" s="135"/>
      <c r="ANB43" s="135"/>
      <c r="ANC43" s="135"/>
      <c r="AND43" s="135"/>
      <c r="ANE43" s="135"/>
      <c r="ANF43" s="135"/>
      <c r="ANG43" s="135"/>
      <c r="ANH43" s="135"/>
      <c r="ANI43" s="135"/>
      <c r="ANJ43" s="135"/>
      <c r="ANK43" s="135"/>
      <c r="ANL43" s="135"/>
      <c r="ANM43" s="135"/>
      <c r="ANN43" s="135"/>
      <c r="ANO43" s="135"/>
      <c r="ANP43" s="135"/>
      <c r="ANQ43" s="135"/>
      <c r="ANR43" s="135"/>
      <c r="ANS43" s="135"/>
      <c r="ANT43" s="135"/>
      <c r="ANU43" s="135"/>
      <c r="ANV43" s="135"/>
      <c r="ANW43" s="135"/>
      <c r="ANX43" s="135"/>
      <c r="ANY43" s="135"/>
      <c r="ANZ43" s="135"/>
      <c r="AOA43" s="135"/>
      <c r="AOB43" s="135"/>
      <c r="AOC43" s="135"/>
      <c r="AOD43" s="135"/>
      <c r="AOE43" s="135"/>
      <c r="AOF43" s="135"/>
      <c r="AOG43" s="135"/>
      <c r="AOH43" s="135"/>
      <c r="AOI43" s="135"/>
      <c r="AOJ43" s="135"/>
      <c r="AOK43" s="135"/>
      <c r="AOL43" s="135"/>
      <c r="AOM43" s="135"/>
      <c r="AON43" s="135"/>
      <c r="AOO43" s="135"/>
      <c r="AOP43" s="135"/>
      <c r="AOQ43" s="135"/>
      <c r="AOR43" s="135"/>
      <c r="AOS43" s="135"/>
      <c r="AOT43" s="135"/>
      <c r="AOU43" s="135"/>
      <c r="AOV43" s="135"/>
      <c r="AOW43" s="135"/>
      <c r="AOX43" s="135"/>
      <c r="AOY43" s="135"/>
      <c r="AOZ43" s="135"/>
      <c r="APA43" s="135"/>
      <c r="APB43" s="135"/>
      <c r="APC43" s="135"/>
      <c r="APD43" s="135"/>
      <c r="APE43" s="135"/>
      <c r="APF43" s="135"/>
      <c r="APG43" s="135"/>
      <c r="APH43" s="135"/>
      <c r="API43" s="135"/>
      <c r="APJ43" s="135"/>
      <c r="APK43" s="135"/>
      <c r="APL43" s="135"/>
      <c r="APM43" s="135"/>
      <c r="APN43" s="135"/>
      <c r="APO43" s="135"/>
      <c r="APP43" s="135"/>
      <c r="APQ43" s="135"/>
      <c r="APR43" s="135"/>
      <c r="APS43" s="135"/>
      <c r="APT43" s="135"/>
      <c r="APU43" s="135"/>
      <c r="APV43" s="135"/>
      <c r="APW43" s="135"/>
      <c r="APX43" s="135"/>
      <c r="APY43" s="135"/>
      <c r="APZ43" s="135"/>
      <c r="AQA43" s="135"/>
      <c r="AQB43" s="135"/>
      <c r="AQC43" s="135"/>
      <c r="AQD43" s="135"/>
      <c r="AQE43" s="135"/>
      <c r="AQF43" s="135"/>
      <c r="AQG43" s="135"/>
      <c r="AQH43" s="135"/>
      <c r="AQI43" s="135"/>
      <c r="AQJ43" s="135"/>
      <c r="AQK43" s="135"/>
      <c r="AQL43" s="135"/>
      <c r="AQM43" s="135"/>
      <c r="AQN43" s="135"/>
      <c r="AQO43" s="135"/>
      <c r="AQP43" s="135"/>
      <c r="AQQ43" s="135"/>
      <c r="AQR43" s="135"/>
      <c r="AQS43" s="135"/>
      <c r="AQT43" s="135"/>
      <c r="AQU43" s="135"/>
      <c r="AQV43" s="135"/>
      <c r="AQW43" s="135"/>
      <c r="AQX43" s="135"/>
      <c r="AQY43" s="135"/>
      <c r="AQZ43" s="135"/>
      <c r="ARA43" s="135"/>
      <c r="ARB43" s="135"/>
      <c r="ARC43" s="135"/>
      <c r="ARD43" s="135"/>
      <c r="ARE43" s="135"/>
      <c r="ARF43" s="135"/>
      <c r="ARG43" s="135"/>
      <c r="ARH43" s="135"/>
      <c r="ARI43" s="135"/>
      <c r="ARJ43" s="135"/>
      <c r="ARK43" s="135"/>
      <c r="ARL43" s="135"/>
      <c r="ARM43" s="135"/>
      <c r="ARN43" s="135"/>
      <c r="ARO43" s="135"/>
      <c r="ARP43" s="135"/>
      <c r="ARQ43" s="135"/>
      <c r="ARR43" s="135"/>
      <c r="ARS43" s="135"/>
      <c r="ART43" s="135"/>
      <c r="ARU43" s="135"/>
      <c r="ARV43" s="135"/>
      <c r="ARW43" s="135"/>
      <c r="ARX43" s="135"/>
      <c r="ARY43" s="135"/>
      <c r="ARZ43" s="135"/>
      <c r="ASA43" s="135"/>
      <c r="ASB43" s="135"/>
      <c r="ASC43" s="135"/>
      <c r="ASD43" s="135"/>
      <c r="ASE43" s="135"/>
      <c r="ASF43" s="135"/>
      <c r="ASG43" s="135"/>
      <c r="ASH43" s="135"/>
      <c r="ASI43" s="135"/>
      <c r="ASJ43" s="135"/>
      <c r="ASK43" s="135"/>
      <c r="ASL43" s="135"/>
      <c r="ASM43" s="135"/>
      <c r="ASN43" s="135"/>
      <c r="ASO43" s="135"/>
      <c r="ASP43" s="135"/>
      <c r="ASQ43" s="135"/>
      <c r="ASR43" s="135"/>
      <c r="ASS43" s="135"/>
      <c r="AST43" s="135"/>
      <c r="ASU43" s="135"/>
      <c r="ASV43" s="135"/>
      <c r="ASW43" s="135"/>
      <c r="ASX43" s="135"/>
      <c r="ASY43" s="135"/>
      <c r="ASZ43" s="135"/>
      <c r="ATA43" s="135"/>
      <c r="ATB43" s="135"/>
      <c r="ATC43" s="135"/>
      <c r="ATD43" s="135"/>
      <c r="ATE43" s="135"/>
      <c r="ATF43" s="135"/>
      <c r="ATG43" s="135"/>
      <c r="ATH43" s="135"/>
      <c r="ATI43" s="135"/>
      <c r="ATJ43" s="135"/>
      <c r="ATK43" s="135"/>
      <c r="ATL43" s="135"/>
      <c r="ATM43" s="135"/>
      <c r="ATN43" s="135"/>
      <c r="ATO43" s="135"/>
      <c r="ATP43" s="135"/>
      <c r="ATQ43" s="135"/>
      <c r="ATR43" s="135"/>
      <c r="ATS43" s="135"/>
      <c r="ATT43" s="135"/>
      <c r="ATU43" s="135"/>
      <c r="ATV43" s="135"/>
      <c r="ATW43" s="135"/>
      <c r="ATX43" s="135"/>
      <c r="ATY43" s="135"/>
      <c r="ATZ43" s="135"/>
      <c r="AUA43" s="135"/>
      <c r="AUB43" s="135"/>
      <c r="AUC43" s="135"/>
      <c r="AUD43" s="135"/>
      <c r="AUE43" s="135"/>
      <c r="AUF43" s="135"/>
      <c r="AUG43" s="135"/>
      <c r="AUH43" s="135"/>
      <c r="AUI43" s="135"/>
      <c r="AUJ43" s="135"/>
      <c r="AUK43" s="135"/>
      <c r="AUL43" s="135"/>
      <c r="AUM43" s="135"/>
      <c r="AUN43" s="135"/>
      <c r="AUO43" s="135"/>
      <c r="AUP43" s="135"/>
      <c r="AUQ43" s="135"/>
      <c r="AUR43" s="135"/>
      <c r="AUS43" s="135"/>
      <c r="AUT43" s="135"/>
      <c r="AUU43" s="135"/>
      <c r="AUV43" s="135"/>
      <c r="AUW43" s="135"/>
      <c r="AUX43" s="135"/>
      <c r="AUY43" s="135"/>
      <c r="AUZ43" s="135"/>
      <c r="AVA43" s="135"/>
      <c r="AVB43" s="135"/>
      <c r="AVC43" s="135"/>
      <c r="AVD43" s="135"/>
      <c r="AVE43" s="135"/>
      <c r="AVF43" s="135"/>
      <c r="AVG43" s="135"/>
      <c r="AVH43" s="135"/>
      <c r="AVI43" s="135"/>
      <c r="AVJ43" s="135"/>
      <c r="AVK43" s="135"/>
      <c r="AVL43" s="135"/>
      <c r="AVM43" s="135"/>
      <c r="AVN43" s="135"/>
      <c r="AVO43" s="135"/>
      <c r="AVP43" s="135"/>
      <c r="AVQ43" s="135"/>
      <c r="AVR43" s="135"/>
      <c r="AVS43" s="135"/>
      <c r="AVT43" s="135"/>
      <c r="AVU43" s="135"/>
      <c r="AVV43" s="135"/>
      <c r="AVW43" s="135"/>
      <c r="AVX43" s="135"/>
      <c r="AVY43" s="135"/>
      <c r="AVZ43" s="135"/>
      <c r="AWA43" s="135"/>
      <c r="AWB43" s="135"/>
      <c r="AWC43" s="135"/>
      <c r="AWD43" s="135"/>
      <c r="AWE43" s="135"/>
      <c r="AWF43" s="135"/>
      <c r="AWG43" s="135"/>
      <c r="AWH43" s="135"/>
      <c r="AWI43" s="135"/>
      <c r="AWJ43" s="135"/>
      <c r="AWK43" s="135"/>
      <c r="AWL43" s="135"/>
      <c r="AWM43" s="135"/>
      <c r="AWN43" s="135"/>
      <c r="AWO43" s="135"/>
      <c r="AWP43" s="135"/>
      <c r="AWQ43" s="135"/>
      <c r="AWR43" s="135"/>
      <c r="AWS43" s="135"/>
      <c r="AWT43" s="135"/>
      <c r="AWU43" s="135"/>
      <c r="AWV43" s="135"/>
      <c r="AWW43" s="135"/>
      <c r="AWX43" s="135"/>
      <c r="AWY43" s="135"/>
      <c r="AWZ43" s="135"/>
      <c r="AXA43" s="135"/>
      <c r="AXB43" s="135"/>
      <c r="AXC43" s="135"/>
      <c r="AXD43" s="135"/>
      <c r="AXE43" s="135"/>
      <c r="AXF43" s="135"/>
      <c r="AXG43" s="135"/>
      <c r="AXH43" s="135"/>
      <c r="AXI43" s="135"/>
      <c r="AXJ43" s="135"/>
      <c r="AXK43" s="135"/>
      <c r="AXL43" s="135"/>
      <c r="AXM43" s="135"/>
      <c r="AXN43" s="135"/>
      <c r="AXO43" s="135"/>
      <c r="AXP43" s="135"/>
      <c r="AXQ43" s="135"/>
      <c r="AXR43" s="135"/>
      <c r="AXS43" s="135"/>
      <c r="AXT43" s="135"/>
      <c r="AXU43" s="135"/>
      <c r="AXV43" s="135"/>
      <c r="AXW43" s="135"/>
      <c r="AXX43" s="135"/>
      <c r="AXY43" s="135"/>
      <c r="AXZ43" s="135"/>
      <c r="AYA43" s="135"/>
      <c r="AYB43" s="135"/>
      <c r="AYC43" s="135"/>
      <c r="AYD43" s="135"/>
      <c r="AYE43" s="135"/>
      <c r="AYF43" s="135"/>
      <c r="AYG43" s="135"/>
      <c r="AYH43" s="135"/>
      <c r="AYI43" s="135"/>
      <c r="AYJ43" s="135"/>
      <c r="AYK43" s="135"/>
      <c r="AYL43" s="135"/>
      <c r="AYM43" s="135"/>
      <c r="AYN43" s="135"/>
      <c r="AYO43" s="135"/>
      <c r="AYP43" s="135"/>
      <c r="AYQ43" s="135"/>
      <c r="AYR43" s="135"/>
      <c r="AYS43" s="135"/>
      <c r="AYT43" s="135"/>
      <c r="AYU43" s="135"/>
      <c r="AYV43" s="135"/>
      <c r="AYW43" s="135"/>
      <c r="AYX43" s="135"/>
      <c r="AYY43" s="135"/>
      <c r="AYZ43" s="135"/>
      <c r="AZA43" s="135"/>
      <c r="AZB43" s="135"/>
      <c r="AZC43" s="135"/>
      <c r="AZD43" s="135"/>
      <c r="AZE43" s="135"/>
      <c r="AZF43" s="135"/>
      <c r="AZG43" s="135"/>
      <c r="AZH43" s="135"/>
      <c r="AZI43" s="135"/>
      <c r="AZJ43" s="135"/>
      <c r="AZK43" s="135"/>
      <c r="AZL43" s="135"/>
      <c r="AZM43" s="135"/>
      <c r="AZN43" s="135"/>
      <c r="AZO43" s="135"/>
      <c r="AZP43" s="135"/>
      <c r="AZQ43" s="135"/>
      <c r="AZR43" s="135"/>
      <c r="AZS43" s="135"/>
      <c r="AZT43" s="135"/>
      <c r="AZU43" s="135"/>
      <c r="AZV43" s="135"/>
      <c r="AZW43" s="135"/>
      <c r="AZX43" s="135"/>
      <c r="AZY43" s="135"/>
      <c r="AZZ43" s="135"/>
      <c r="BAA43" s="135"/>
      <c r="BAB43" s="135"/>
      <c r="BAC43" s="135"/>
      <c r="BAD43" s="135"/>
      <c r="BAE43" s="135"/>
      <c r="BAF43" s="135"/>
      <c r="BAG43" s="135"/>
      <c r="BAH43" s="135"/>
      <c r="BAI43" s="135"/>
      <c r="BAJ43" s="135"/>
      <c r="BAK43" s="135"/>
      <c r="BAL43" s="135"/>
      <c r="BAM43" s="135"/>
      <c r="BAN43" s="135"/>
      <c r="BAO43" s="135"/>
      <c r="BAP43" s="135"/>
      <c r="BAQ43" s="135"/>
      <c r="BAR43" s="135"/>
      <c r="BAS43" s="135"/>
      <c r="BAT43" s="135"/>
      <c r="BAU43" s="135"/>
      <c r="BAV43" s="135"/>
      <c r="BAW43" s="135"/>
      <c r="BAX43" s="135"/>
      <c r="BAY43" s="135"/>
      <c r="BAZ43" s="135"/>
      <c r="BBA43" s="135"/>
      <c r="BBB43" s="135"/>
      <c r="BBC43" s="135"/>
      <c r="BBD43" s="135"/>
      <c r="BBE43" s="135"/>
      <c r="BBF43" s="135"/>
      <c r="BBG43" s="135"/>
      <c r="BBH43" s="135"/>
      <c r="BBI43" s="135"/>
      <c r="BBJ43" s="135"/>
      <c r="BBK43" s="135"/>
      <c r="BBL43" s="135"/>
      <c r="BBM43" s="135"/>
      <c r="BBN43" s="135"/>
      <c r="BBO43" s="135"/>
      <c r="BBP43" s="135"/>
      <c r="BBQ43" s="135"/>
      <c r="BBR43" s="135"/>
      <c r="BBS43" s="135"/>
      <c r="BBT43" s="135"/>
      <c r="BBU43" s="135"/>
      <c r="BBV43" s="135"/>
      <c r="BBW43" s="135"/>
      <c r="BBX43" s="135"/>
      <c r="BBY43" s="135"/>
      <c r="BBZ43" s="135"/>
      <c r="BCA43" s="135"/>
      <c r="BCB43" s="135"/>
      <c r="BCC43" s="135"/>
      <c r="BCD43" s="135"/>
      <c r="BCE43" s="135"/>
      <c r="BCF43" s="135"/>
      <c r="BCG43" s="135"/>
      <c r="BCH43" s="135"/>
      <c r="BCI43" s="135"/>
      <c r="BCJ43" s="135"/>
      <c r="BCK43" s="135"/>
      <c r="BCL43" s="135"/>
      <c r="BCM43" s="135"/>
      <c r="BCN43" s="135"/>
      <c r="BCO43" s="135"/>
      <c r="BCP43" s="135"/>
      <c r="BCQ43" s="135"/>
      <c r="BCR43" s="135"/>
      <c r="BCS43" s="135"/>
      <c r="BCT43" s="135"/>
      <c r="BCU43" s="135"/>
      <c r="BCV43" s="135"/>
      <c r="BCW43" s="135"/>
      <c r="BCX43" s="135"/>
      <c r="BCY43" s="135"/>
      <c r="BCZ43" s="135"/>
      <c r="BDA43" s="135"/>
      <c r="BDB43" s="135"/>
      <c r="BDC43" s="135"/>
      <c r="BDD43" s="135"/>
      <c r="BDE43" s="135"/>
      <c r="BDF43" s="135"/>
      <c r="BDG43" s="135"/>
      <c r="BDH43" s="135"/>
      <c r="BDI43" s="135"/>
      <c r="BDJ43" s="135"/>
      <c r="BDK43" s="135"/>
      <c r="BDL43" s="135"/>
      <c r="BDM43" s="135"/>
      <c r="BDN43" s="135"/>
      <c r="BDO43" s="135"/>
      <c r="BDP43" s="135"/>
      <c r="BDQ43" s="135"/>
      <c r="BDR43" s="135"/>
      <c r="BDS43" s="135"/>
      <c r="BDT43" s="135"/>
      <c r="BDU43" s="135"/>
      <c r="BDV43" s="135"/>
      <c r="BDW43" s="135"/>
      <c r="BDX43" s="135"/>
      <c r="BDY43" s="135"/>
      <c r="BDZ43" s="135"/>
      <c r="BEA43" s="135"/>
      <c r="BEB43" s="135"/>
      <c r="BEC43" s="135"/>
      <c r="BED43" s="135"/>
      <c r="BEE43" s="135"/>
      <c r="BEF43" s="135"/>
      <c r="BEG43" s="135"/>
      <c r="BEH43" s="135"/>
      <c r="BEI43" s="135"/>
      <c r="BEJ43" s="135"/>
      <c r="BEK43" s="135"/>
      <c r="BEL43" s="135"/>
      <c r="BEM43" s="135"/>
      <c r="BEN43" s="135"/>
      <c r="BEO43" s="135"/>
      <c r="BEP43" s="135"/>
      <c r="BEQ43" s="135"/>
      <c r="BER43" s="135"/>
      <c r="BES43" s="135"/>
      <c r="BET43" s="135"/>
      <c r="BEU43" s="135"/>
      <c r="BEV43" s="135"/>
      <c r="BEW43" s="135"/>
      <c r="BEX43" s="135"/>
      <c r="BEY43" s="135"/>
      <c r="BEZ43" s="135"/>
      <c r="BFA43" s="135"/>
      <c r="BFB43" s="135"/>
      <c r="BFC43" s="135"/>
      <c r="BFD43" s="135"/>
      <c r="BFE43" s="135"/>
      <c r="BFF43" s="135"/>
      <c r="BFG43" s="135"/>
      <c r="BFH43" s="135"/>
      <c r="BFI43" s="135"/>
      <c r="BFJ43" s="135"/>
      <c r="BFK43" s="135"/>
      <c r="BFL43" s="135"/>
      <c r="BFM43" s="135"/>
      <c r="BFN43" s="135"/>
      <c r="BFO43" s="135"/>
      <c r="BFP43" s="135"/>
      <c r="BFQ43" s="135"/>
      <c r="BFR43" s="135"/>
      <c r="BFS43" s="135"/>
      <c r="BFT43" s="135"/>
      <c r="BFU43" s="135"/>
      <c r="BFV43" s="135"/>
      <c r="BFW43" s="135"/>
      <c r="BFX43" s="135"/>
      <c r="BFY43" s="135"/>
      <c r="BFZ43" s="135"/>
      <c r="BGA43" s="135"/>
      <c r="BGB43" s="135"/>
      <c r="BGC43" s="135"/>
      <c r="BGD43" s="135"/>
      <c r="BGE43" s="135"/>
      <c r="BGF43" s="135"/>
      <c r="BGG43" s="135"/>
      <c r="BGH43" s="135"/>
      <c r="BGI43" s="135"/>
      <c r="BGJ43" s="135"/>
      <c r="BGK43" s="135"/>
      <c r="BGL43" s="135"/>
      <c r="BGM43" s="135"/>
      <c r="BGN43" s="135"/>
      <c r="BGO43" s="135"/>
      <c r="BGP43" s="135"/>
      <c r="BGQ43" s="135"/>
      <c r="BGR43" s="135"/>
      <c r="BGS43" s="135"/>
      <c r="BGT43" s="135"/>
      <c r="BGU43" s="135"/>
      <c r="BGV43" s="135"/>
      <c r="BGW43" s="135"/>
      <c r="BGX43" s="135"/>
      <c r="BGY43" s="135"/>
      <c r="BGZ43" s="135"/>
      <c r="BHA43" s="135"/>
      <c r="BHB43" s="135"/>
      <c r="BHC43" s="135"/>
      <c r="BHD43" s="135"/>
      <c r="BHE43" s="135"/>
      <c r="BHF43" s="135"/>
      <c r="BHG43" s="135"/>
      <c r="BHH43" s="135"/>
      <c r="BHI43" s="135"/>
      <c r="BHJ43" s="135"/>
      <c r="BHK43" s="135"/>
      <c r="BHL43" s="135"/>
      <c r="BHM43" s="135"/>
      <c r="BHN43" s="135"/>
      <c r="BHO43" s="135"/>
      <c r="BHP43" s="135"/>
      <c r="BHQ43" s="135"/>
      <c r="BHR43" s="135"/>
      <c r="BHS43" s="135"/>
      <c r="BHT43" s="135"/>
      <c r="BHU43" s="135"/>
      <c r="BHV43" s="135"/>
      <c r="BHW43" s="135"/>
      <c r="BHX43" s="135"/>
      <c r="BHY43" s="135"/>
      <c r="BHZ43" s="135"/>
      <c r="BIA43" s="135"/>
      <c r="BIB43" s="135"/>
      <c r="BIC43" s="135"/>
      <c r="BID43" s="135"/>
      <c r="BIE43" s="135"/>
      <c r="BIF43" s="135"/>
      <c r="BIG43" s="135"/>
      <c r="BIH43" s="135"/>
      <c r="BII43" s="135"/>
      <c r="BIJ43" s="135"/>
      <c r="BIK43" s="135"/>
      <c r="BIL43" s="135"/>
      <c r="BIM43" s="135"/>
      <c r="BIN43" s="135"/>
      <c r="BIO43" s="135"/>
      <c r="BIP43" s="135"/>
      <c r="BIQ43" s="135"/>
      <c r="BIR43" s="135"/>
      <c r="BIS43" s="135"/>
      <c r="BIT43" s="135"/>
      <c r="BIU43" s="135"/>
      <c r="BIV43" s="135"/>
      <c r="BIW43" s="135"/>
      <c r="BIX43" s="135"/>
      <c r="BIY43" s="135"/>
      <c r="BIZ43" s="135"/>
      <c r="BJA43" s="135"/>
      <c r="BJB43" s="135"/>
      <c r="BJC43" s="135"/>
      <c r="BJD43" s="135"/>
      <c r="BJE43" s="135"/>
      <c r="BJF43" s="135"/>
      <c r="BJG43" s="135"/>
      <c r="BJH43" s="135"/>
      <c r="BJI43" s="135"/>
      <c r="BJJ43" s="135"/>
      <c r="BJK43" s="135"/>
      <c r="BJL43" s="135"/>
      <c r="BJM43" s="135"/>
      <c r="BJN43" s="135"/>
      <c r="BJO43" s="135"/>
      <c r="BJP43" s="135"/>
      <c r="BJQ43" s="135"/>
      <c r="BJR43" s="135"/>
      <c r="BJS43" s="135"/>
      <c r="BJT43" s="135"/>
      <c r="BJU43" s="135"/>
      <c r="BJV43" s="135"/>
      <c r="BJW43" s="135"/>
      <c r="BJX43" s="135"/>
      <c r="BJY43" s="135"/>
      <c r="BJZ43" s="135"/>
      <c r="BKA43" s="135"/>
      <c r="BKB43" s="135"/>
      <c r="BKC43" s="135"/>
      <c r="BKD43" s="135"/>
      <c r="BKE43" s="135"/>
      <c r="BKF43" s="135"/>
      <c r="BKG43" s="135"/>
      <c r="BKH43" s="135"/>
      <c r="BKI43" s="135"/>
      <c r="BKJ43" s="135"/>
      <c r="BKK43" s="135"/>
      <c r="BKL43" s="135"/>
      <c r="BKM43" s="135"/>
      <c r="BKN43" s="135"/>
      <c r="BKO43" s="135"/>
      <c r="BKP43" s="135"/>
      <c r="BKQ43" s="135"/>
      <c r="BKR43" s="135"/>
      <c r="BKS43" s="135"/>
      <c r="BKT43" s="135"/>
      <c r="BKU43" s="135"/>
      <c r="BKV43" s="135"/>
      <c r="BKW43" s="135"/>
      <c r="BKX43" s="135"/>
      <c r="BKY43" s="135"/>
      <c r="BKZ43" s="135"/>
      <c r="BLA43" s="135"/>
      <c r="BLB43" s="135"/>
      <c r="BLC43" s="135"/>
      <c r="BLD43" s="135"/>
      <c r="BLE43" s="135"/>
      <c r="BLF43" s="135"/>
      <c r="BLG43" s="135"/>
      <c r="BLH43" s="135"/>
      <c r="BLI43" s="135"/>
      <c r="BLJ43" s="135"/>
      <c r="BLK43" s="135"/>
      <c r="BLL43" s="135"/>
      <c r="BLM43" s="135"/>
      <c r="BLN43" s="135"/>
      <c r="BLO43" s="135"/>
      <c r="BLP43" s="135"/>
      <c r="BLQ43" s="135"/>
      <c r="BLR43" s="135"/>
      <c r="BLS43" s="135"/>
      <c r="BLT43" s="135"/>
      <c r="BLU43" s="135"/>
      <c r="BLV43" s="135"/>
      <c r="BLW43" s="135"/>
      <c r="BLX43" s="135"/>
      <c r="BLY43" s="135"/>
      <c r="BLZ43" s="135"/>
      <c r="BMA43" s="135"/>
      <c r="BMB43" s="135"/>
      <c r="BMC43" s="135"/>
      <c r="BMD43" s="135"/>
      <c r="BME43" s="135"/>
      <c r="BMF43" s="135"/>
      <c r="BMG43" s="135"/>
      <c r="BMH43" s="135"/>
      <c r="BMI43" s="135"/>
      <c r="BMJ43" s="135"/>
      <c r="BMK43" s="135"/>
      <c r="BML43" s="135"/>
      <c r="BMM43" s="135"/>
      <c r="BMN43" s="135"/>
      <c r="BMO43" s="135"/>
      <c r="BMP43" s="135"/>
      <c r="BMQ43" s="135"/>
      <c r="BMR43" s="135"/>
      <c r="BMS43" s="135"/>
      <c r="BMT43" s="135"/>
      <c r="BMU43" s="135"/>
      <c r="BMV43" s="135"/>
      <c r="BMW43" s="135"/>
      <c r="BMX43" s="135"/>
      <c r="BMY43" s="135"/>
      <c r="BMZ43" s="135"/>
      <c r="BNA43" s="135"/>
      <c r="BNB43" s="135"/>
      <c r="BNC43" s="135"/>
      <c r="BND43" s="135"/>
      <c r="BNE43" s="135"/>
      <c r="BNF43" s="135"/>
      <c r="BNG43" s="135"/>
      <c r="BNH43" s="135"/>
      <c r="BNI43" s="135"/>
      <c r="BNJ43" s="135"/>
      <c r="BNK43" s="135"/>
      <c r="BNL43" s="135"/>
      <c r="BNM43" s="135"/>
      <c r="BNN43" s="135"/>
      <c r="BNO43" s="135"/>
      <c r="BNP43" s="135"/>
      <c r="BNQ43" s="135"/>
      <c r="BNR43" s="135"/>
      <c r="BNS43" s="135"/>
      <c r="BNT43" s="135"/>
      <c r="BNU43" s="135"/>
      <c r="BNV43" s="135"/>
      <c r="BNW43" s="135"/>
      <c r="BNX43" s="135"/>
      <c r="BNY43" s="135"/>
      <c r="BNZ43" s="135"/>
      <c r="BOA43" s="135"/>
      <c r="BOB43" s="135"/>
      <c r="BOC43" s="135"/>
      <c r="BOD43" s="135"/>
      <c r="BOE43" s="135"/>
      <c r="BOF43" s="135"/>
      <c r="BOG43" s="135"/>
      <c r="BOH43" s="135"/>
      <c r="BOI43" s="135"/>
      <c r="BOJ43" s="135"/>
      <c r="BOK43" s="135"/>
      <c r="BOL43" s="135"/>
      <c r="BOM43" s="135"/>
      <c r="BON43" s="135"/>
      <c r="BOO43" s="135"/>
      <c r="BOP43" s="135"/>
      <c r="BOQ43" s="135"/>
      <c r="BOR43" s="135"/>
      <c r="BOS43" s="135"/>
      <c r="BOT43" s="135"/>
      <c r="BOU43" s="135"/>
      <c r="BOV43" s="135"/>
      <c r="BOW43" s="135"/>
      <c r="BOX43" s="135"/>
      <c r="BOY43" s="135"/>
      <c r="BOZ43" s="135"/>
      <c r="BPA43" s="135"/>
      <c r="BPB43" s="135"/>
      <c r="BPC43" s="135"/>
      <c r="BPD43" s="135"/>
      <c r="BPE43" s="135"/>
      <c r="BPF43" s="135"/>
      <c r="BPG43" s="135"/>
      <c r="BPH43" s="135"/>
      <c r="BPI43" s="135"/>
      <c r="BPJ43" s="135"/>
      <c r="BPK43" s="135"/>
      <c r="BPL43" s="135"/>
      <c r="BPM43" s="135"/>
      <c r="BPN43" s="135"/>
      <c r="BPO43" s="135"/>
      <c r="BPP43" s="135"/>
      <c r="BPQ43" s="135"/>
      <c r="BPR43" s="135"/>
      <c r="BPS43" s="135"/>
      <c r="BPT43" s="135"/>
      <c r="BPU43" s="135"/>
      <c r="BPV43" s="135"/>
      <c r="BPW43" s="135"/>
      <c r="BPX43" s="135"/>
      <c r="BPY43" s="135"/>
      <c r="BPZ43" s="135"/>
      <c r="BQA43" s="135"/>
      <c r="BQB43" s="135"/>
      <c r="BQC43" s="135"/>
      <c r="BQD43" s="135"/>
      <c r="BQE43" s="135"/>
      <c r="BQF43" s="135"/>
      <c r="BQG43" s="135"/>
      <c r="BQH43" s="135"/>
      <c r="BQI43" s="135"/>
      <c r="BQJ43" s="135"/>
      <c r="BQK43" s="135"/>
      <c r="BQL43" s="135"/>
      <c r="BQM43" s="135"/>
      <c r="BQN43" s="135"/>
      <c r="BQO43" s="135"/>
      <c r="BQP43" s="135"/>
      <c r="BQQ43" s="135"/>
      <c r="BQR43" s="135"/>
      <c r="BQS43" s="135"/>
      <c r="BQT43" s="135"/>
      <c r="BQU43" s="135"/>
      <c r="BQV43" s="135"/>
      <c r="BQW43" s="135"/>
      <c r="BQX43" s="135"/>
      <c r="BQY43" s="135"/>
      <c r="BQZ43" s="135"/>
      <c r="BRA43" s="135"/>
      <c r="BRB43" s="135"/>
      <c r="BRC43" s="135"/>
      <c r="BRD43" s="135"/>
      <c r="BRE43" s="135"/>
      <c r="BRF43" s="135"/>
      <c r="BRG43" s="135"/>
      <c r="BRH43" s="135"/>
      <c r="BRI43" s="135"/>
      <c r="BRJ43" s="135"/>
      <c r="BRK43" s="135"/>
      <c r="BRL43" s="135"/>
      <c r="BRM43" s="135"/>
      <c r="BRN43" s="135"/>
      <c r="BRO43" s="135"/>
      <c r="BRP43" s="135"/>
      <c r="BRQ43" s="135"/>
      <c r="BRR43" s="135"/>
      <c r="BRS43" s="135"/>
      <c r="BRT43" s="135"/>
      <c r="BRU43" s="135"/>
      <c r="BRV43" s="135"/>
      <c r="BRW43" s="135"/>
      <c r="BRX43" s="135"/>
      <c r="BRY43" s="135"/>
      <c r="BRZ43" s="135"/>
      <c r="BSA43" s="135"/>
      <c r="BSB43" s="135"/>
      <c r="BSC43" s="135"/>
      <c r="BSD43" s="135"/>
      <c r="BSE43" s="135"/>
      <c r="BSF43" s="135"/>
      <c r="BSG43" s="135"/>
      <c r="BSH43" s="135"/>
      <c r="BSI43" s="135"/>
      <c r="BSJ43" s="135"/>
      <c r="BSK43" s="135"/>
      <c r="BSL43" s="135"/>
      <c r="BSM43" s="135"/>
      <c r="BSN43" s="135"/>
      <c r="BSO43" s="135"/>
      <c r="BSP43" s="135"/>
      <c r="BSQ43" s="135"/>
      <c r="BSR43" s="135"/>
      <c r="BSS43" s="135"/>
      <c r="BST43" s="135"/>
      <c r="BSU43" s="135"/>
      <c r="BSV43" s="135"/>
      <c r="BSW43" s="135"/>
      <c r="BSX43" s="135"/>
      <c r="BSY43" s="135"/>
      <c r="BSZ43" s="135"/>
      <c r="BTA43" s="135"/>
      <c r="BTB43" s="135"/>
      <c r="BTC43" s="135"/>
      <c r="BTD43" s="135"/>
      <c r="BTE43" s="135"/>
      <c r="BTF43" s="135"/>
      <c r="BTG43" s="135"/>
      <c r="BTH43" s="135"/>
      <c r="BTI43" s="135"/>
      <c r="BTJ43" s="135"/>
      <c r="BTK43" s="135"/>
      <c r="BTL43" s="135"/>
      <c r="BTM43" s="135"/>
      <c r="BTN43" s="135"/>
      <c r="BTO43" s="135"/>
      <c r="BTP43" s="135"/>
      <c r="BTQ43" s="135"/>
      <c r="BTR43" s="135"/>
      <c r="BTS43" s="135"/>
      <c r="BTT43" s="135"/>
      <c r="BTU43" s="135"/>
      <c r="BTV43" s="135"/>
      <c r="BTW43" s="135"/>
      <c r="BTX43" s="135"/>
      <c r="BTY43" s="135"/>
      <c r="BTZ43" s="135"/>
      <c r="BUA43" s="135"/>
      <c r="BUB43" s="135"/>
      <c r="BUC43" s="135"/>
      <c r="BUD43" s="135"/>
      <c r="BUE43" s="135"/>
      <c r="BUF43" s="135"/>
      <c r="BUG43" s="135"/>
      <c r="BUH43" s="135"/>
      <c r="BUI43" s="135"/>
      <c r="BUJ43" s="135"/>
      <c r="BUK43" s="135"/>
      <c r="BUL43" s="135"/>
      <c r="BUM43" s="135"/>
      <c r="BUN43" s="135"/>
      <c r="BUO43" s="135"/>
      <c r="BUP43" s="135"/>
      <c r="BUQ43" s="135"/>
      <c r="BUR43" s="135"/>
      <c r="BUS43" s="135"/>
      <c r="BUT43" s="135"/>
      <c r="BUU43" s="135"/>
      <c r="BUV43" s="135"/>
      <c r="BUW43" s="135"/>
      <c r="BUX43" s="135"/>
      <c r="BUY43" s="135"/>
      <c r="BUZ43" s="135"/>
      <c r="BVA43" s="135"/>
      <c r="BVB43" s="135"/>
      <c r="BVC43" s="135"/>
      <c r="BVD43" s="135"/>
      <c r="BVE43" s="135"/>
      <c r="BVF43" s="135"/>
      <c r="BVG43" s="135"/>
      <c r="BVH43" s="135"/>
      <c r="BVI43" s="135"/>
      <c r="BVJ43" s="135"/>
      <c r="BVK43" s="135"/>
      <c r="BVL43" s="135"/>
      <c r="BVM43" s="135"/>
      <c r="BVN43" s="135"/>
      <c r="BVO43" s="135"/>
      <c r="BVP43" s="135"/>
      <c r="BVQ43" s="135"/>
      <c r="BVR43" s="135"/>
      <c r="BVS43" s="135"/>
      <c r="BVT43" s="135"/>
      <c r="BVU43" s="135"/>
      <c r="BVV43" s="135"/>
      <c r="BVW43" s="135"/>
      <c r="BVX43" s="135"/>
      <c r="BVY43" s="135"/>
      <c r="BVZ43" s="135"/>
      <c r="BWA43" s="135"/>
      <c r="BWB43" s="135"/>
      <c r="BWC43" s="135"/>
      <c r="BWD43" s="135"/>
      <c r="BWE43" s="135"/>
      <c r="BWF43" s="135"/>
      <c r="BWG43" s="135"/>
      <c r="BWH43" s="135"/>
      <c r="BWI43" s="135"/>
      <c r="BWJ43" s="135"/>
      <c r="BWK43" s="135"/>
      <c r="BWL43" s="135"/>
      <c r="BWM43" s="135"/>
      <c r="BWN43" s="135"/>
      <c r="BWO43" s="135"/>
      <c r="BWP43" s="135"/>
      <c r="BWQ43" s="135"/>
      <c r="BWR43" s="135"/>
      <c r="BWS43" s="135"/>
      <c r="BWT43" s="135"/>
      <c r="BWU43" s="135"/>
      <c r="BWV43" s="135"/>
      <c r="BWW43" s="135"/>
      <c r="BWX43" s="135"/>
    </row>
    <row r="44" spans="1:1974" s="159" customFormat="1" ht="24.75" customHeight="1">
      <c r="A44" s="200"/>
      <c r="B44" s="201" t="s">
        <v>31</v>
      </c>
      <c r="C44" s="95"/>
      <c r="D44" s="158">
        <v>0.3363821138211382</v>
      </c>
      <c r="E44" s="202">
        <v>-1.5499261529117847E-2</v>
      </c>
      <c r="F44" s="158">
        <v>0.32088285229202035</v>
      </c>
      <c r="G44" s="95"/>
      <c r="H44" s="158">
        <v>0.33060556464811786</v>
      </c>
      <c r="I44" s="202">
        <v>0.01</v>
      </c>
      <c r="J44" s="158">
        <v>0.33536055603822762</v>
      </c>
      <c r="K44" s="95"/>
      <c r="L44" s="158">
        <v>0.34875228241022521</v>
      </c>
      <c r="M44" s="202">
        <v>1.1727515569572744E-2</v>
      </c>
      <c r="N44" s="158">
        <v>0.36047979797979796</v>
      </c>
      <c r="O44" s="95"/>
      <c r="P44" s="158">
        <v>0.34797297297297297</v>
      </c>
      <c r="Q44" s="202">
        <v>-1.065954013715209E-2</v>
      </c>
      <c r="R44" s="158">
        <v>0.33731343283582088</v>
      </c>
      <c r="S44" s="95"/>
      <c r="T44" s="107"/>
      <c r="U44" s="107"/>
      <c r="V44" s="107"/>
      <c r="W44" s="95"/>
      <c r="X44" s="95"/>
      <c r="Y44" s="95"/>
      <c r="Z44" s="95"/>
      <c r="AA44" s="95"/>
      <c r="AB44" s="95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203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1"/>
      <c r="DR44" s="401"/>
      <c r="DS44" s="401"/>
      <c r="DT44" s="401"/>
      <c r="DU44" s="401"/>
      <c r="DV44" s="401"/>
      <c r="DW44" s="401"/>
      <c r="DX44" s="401"/>
      <c r="DY44" s="401"/>
      <c r="DZ44" s="401"/>
      <c r="EA44" s="401"/>
      <c r="EB44" s="401"/>
      <c r="EC44" s="401"/>
      <c r="ED44" s="401"/>
      <c r="EE44" s="401"/>
      <c r="EF44" s="401"/>
      <c r="EG44" s="401"/>
      <c r="EH44" s="401"/>
      <c r="EI44" s="401"/>
      <c r="EJ44" s="401"/>
      <c r="EK44" s="401"/>
      <c r="EL44" s="401"/>
      <c r="EM44" s="401"/>
      <c r="EN44" s="401"/>
      <c r="EO44" s="401"/>
      <c r="EP44" s="401"/>
      <c r="EQ44" s="401"/>
      <c r="ER44" s="401"/>
      <c r="ES44" s="401"/>
      <c r="ET44" s="401"/>
      <c r="EU44" s="401"/>
      <c r="EV44" s="401"/>
      <c r="EW44" s="401"/>
      <c r="EX44" s="401"/>
      <c r="EY44" s="401"/>
      <c r="EZ44" s="401"/>
      <c r="FA44" s="401"/>
      <c r="FB44" s="401"/>
      <c r="FC44" s="401"/>
      <c r="FD44" s="401"/>
      <c r="FE44" s="401"/>
      <c r="FF44" s="401"/>
      <c r="FG44" s="401"/>
      <c r="FH44" s="401"/>
      <c r="FI44" s="401"/>
      <c r="FJ44" s="401"/>
      <c r="FK44" s="401"/>
      <c r="FL44" s="401"/>
      <c r="FM44" s="401"/>
      <c r="FN44" s="401"/>
      <c r="FO44" s="401"/>
      <c r="FP44" s="401"/>
      <c r="FQ44" s="401"/>
      <c r="FR44" s="401"/>
      <c r="FS44" s="401"/>
      <c r="FT44" s="401"/>
      <c r="FU44" s="401"/>
      <c r="FV44" s="401"/>
      <c r="FW44" s="401"/>
      <c r="FX44" s="401"/>
      <c r="FY44" s="401"/>
      <c r="FZ44" s="401"/>
      <c r="GA44" s="401"/>
      <c r="GB44" s="401"/>
      <c r="GC44" s="401"/>
      <c r="GD44" s="401"/>
      <c r="GE44" s="401"/>
      <c r="GF44" s="401"/>
      <c r="GG44" s="401"/>
      <c r="GH44" s="401"/>
      <c r="GI44" s="401"/>
      <c r="GJ44" s="401"/>
      <c r="GK44" s="401"/>
      <c r="GL44" s="401"/>
      <c r="GM44" s="401"/>
      <c r="GN44" s="401"/>
      <c r="GO44" s="401"/>
      <c r="GP44" s="401"/>
      <c r="GQ44" s="401"/>
      <c r="GR44" s="401"/>
      <c r="GS44" s="401"/>
      <c r="GT44" s="401"/>
      <c r="GU44" s="401"/>
      <c r="GV44" s="401"/>
      <c r="GW44" s="401"/>
      <c r="GX44" s="401"/>
      <c r="GY44" s="401"/>
      <c r="GZ44" s="401"/>
      <c r="HA44" s="401"/>
      <c r="HB44" s="401"/>
      <c r="HC44" s="401"/>
      <c r="HD44" s="401"/>
      <c r="HE44" s="401"/>
      <c r="HF44" s="401"/>
      <c r="HG44" s="401"/>
      <c r="HH44" s="401"/>
      <c r="HI44" s="401"/>
      <c r="HJ44" s="401"/>
      <c r="HK44" s="401"/>
      <c r="HL44" s="401"/>
      <c r="HM44" s="401"/>
      <c r="HN44" s="401"/>
      <c r="HO44" s="401"/>
      <c r="HP44" s="401"/>
      <c r="HQ44" s="401"/>
      <c r="HR44" s="401"/>
      <c r="HS44" s="401"/>
      <c r="HT44" s="401"/>
      <c r="HU44" s="401"/>
      <c r="HV44" s="401"/>
      <c r="HW44" s="401"/>
      <c r="HX44" s="401"/>
      <c r="HY44" s="401"/>
      <c r="HZ44" s="401"/>
      <c r="IA44" s="401"/>
      <c r="IB44" s="401"/>
      <c r="IC44" s="401"/>
      <c r="ID44" s="401"/>
      <c r="IE44" s="401"/>
      <c r="IF44" s="401"/>
      <c r="IG44" s="401"/>
      <c r="IH44" s="401"/>
      <c r="II44" s="401"/>
      <c r="IJ44" s="401"/>
      <c r="IK44" s="401"/>
      <c r="IL44" s="401"/>
      <c r="IM44" s="401"/>
      <c r="IN44" s="401"/>
      <c r="IO44" s="401"/>
      <c r="IP44" s="401"/>
      <c r="IQ44" s="401"/>
      <c r="IR44" s="401"/>
      <c r="IS44" s="401"/>
      <c r="IT44" s="401"/>
      <c r="IU44" s="401"/>
      <c r="IV44" s="401"/>
      <c r="IW44" s="401"/>
      <c r="IX44" s="401"/>
      <c r="IY44" s="401"/>
      <c r="IZ44" s="401"/>
      <c r="JA44" s="401"/>
      <c r="JB44" s="401"/>
      <c r="JC44" s="401"/>
      <c r="JD44" s="401"/>
      <c r="JE44" s="401"/>
      <c r="JF44" s="401"/>
      <c r="JG44" s="401"/>
      <c r="JH44" s="401"/>
      <c r="JI44" s="401"/>
      <c r="JJ44" s="401"/>
      <c r="JK44" s="401"/>
      <c r="JL44" s="401"/>
      <c r="JM44" s="401"/>
      <c r="JN44" s="401"/>
      <c r="JO44" s="401"/>
      <c r="JP44" s="401"/>
      <c r="JQ44" s="401"/>
      <c r="JR44" s="401"/>
      <c r="JS44" s="401"/>
      <c r="JT44" s="401"/>
      <c r="JU44" s="401"/>
      <c r="JV44" s="401"/>
      <c r="JW44" s="401"/>
      <c r="JX44" s="401"/>
      <c r="JY44" s="401"/>
      <c r="JZ44" s="401"/>
      <c r="KA44" s="401"/>
      <c r="KB44" s="401"/>
      <c r="KC44" s="401"/>
      <c r="KD44" s="401"/>
      <c r="KE44" s="401"/>
      <c r="KF44" s="401"/>
      <c r="KG44" s="401"/>
      <c r="KH44" s="401"/>
      <c r="KI44" s="401"/>
      <c r="KJ44" s="401"/>
      <c r="KK44" s="401"/>
      <c r="KL44" s="401"/>
      <c r="KM44" s="401"/>
      <c r="KN44" s="401"/>
      <c r="KO44" s="401"/>
      <c r="KP44" s="401"/>
      <c r="KQ44" s="401"/>
      <c r="KR44" s="401"/>
      <c r="KS44" s="401"/>
      <c r="KT44" s="401"/>
      <c r="KU44" s="401"/>
      <c r="KV44" s="401"/>
      <c r="KW44" s="401"/>
      <c r="KX44" s="401"/>
      <c r="KY44" s="401"/>
      <c r="KZ44" s="401"/>
      <c r="LA44" s="401"/>
      <c r="LB44" s="401"/>
      <c r="LC44" s="401"/>
      <c r="LD44" s="401"/>
      <c r="LE44" s="401"/>
      <c r="LF44" s="401"/>
      <c r="LG44" s="401"/>
      <c r="LH44" s="401"/>
      <c r="LI44" s="401"/>
      <c r="LJ44" s="401"/>
      <c r="LK44" s="401"/>
      <c r="LL44" s="401"/>
      <c r="LM44" s="401"/>
      <c r="LN44" s="401"/>
      <c r="LO44" s="401"/>
      <c r="LP44" s="401"/>
      <c r="LQ44" s="401"/>
      <c r="LR44" s="401"/>
      <c r="LS44" s="401"/>
      <c r="LT44" s="401"/>
      <c r="LU44" s="401"/>
      <c r="LV44" s="401"/>
      <c r="LW44" s="401"/>
      <c r="LX44" s="401"/>
      <c r="LY44" s="401"/>
      <c r="LZ44" s="401"/>
      <c r="MA44" s="401"/>
      <c r="MB44" s="401"/>
      <c r="MC44" s="401"/>
      <c r="MD44" s="401"/>
      <c r="ME44" s="401"/>
      <c r="MF44" s="401"/>
      <c r="MG44" s="401"/>
      <c r="MH44" s="401"/>
      <c r="MI44" s="401"/>
      <c r="MJ44" s="401"/>
      <c r="MK44" s="401"/>
      <c r="ML44" s="401"/>
      <c r="MM44" s="401"/>
      <c r="MN44" s="401"/>
      <c r="MO44" s="401"/>
      <c r="MP44" s="401"/>
      <c r="MQ44" s="401"/>
      <c r="MR44" s="401"/>
      <c r="MS44" s="401"/>
      <c r="MT44" s="401"/>
      <c r="MU44" s="401"/>
      <c r="MV44" s="401"/>
      <c r="MW44" s="401"/>
      <c r="MX44" s="401"/>
      <c r="MY44" s="401"/>
      <c r="MZ44" s="401"/>
      <c r="NA44" s="401"/>
      <c r="NB44" s="401"/>
      <c r="NC44" s="401"/>
      <c r="ND44" s="401"/>
      <c r="NE44" s="401"/>
      <c r="NF44" s="401"/>
      <c r="NG44" s="401"/>
      <c r="NH44" s="401"/>
      <c r="NI44" s="401"/>
      <c r="NJ44" s="401"/>
      <c r="NK44" s="401"/>
      <c r="NL44" s="401"/>
      <c r="NM44" s="401"/>
      <c r="NN44" s="401"/>
      <c r="NO44" s="401"/>
      <c r="NP44" s="401"/>
      <c r="NQ44" s="401"/>
      <c r="NR44" s="401"/>
      <c r="NS44" s="401"/>
      <c r="NT44" s="401"/>
      <c r="NU44" s="401"/>
      <c r="NV44" s="401"/>
      <c r="NW44" s="401"/>
      <c r="NX44" s="401"/>
      <c r="NY44" s="401"/>
      <c r="NZ44" s="401"/>
      <c r="OA44" s="401"/>
      <c r="OB44" s="401"/>
      <c r="OC44" s="401"/>
      <c r="OD44" s="401"/>
      <c r="OE44" s="401"/>
      <c r="OF44" s="401"/>
      <c r="OG44" s="401"/>
      <c r="OH44" s="401"/>
      <c r="OI44" s="401"/>
      <c r="OJ44" s="401"/>
      <c r="OK44" s="401"/>
      <c r="OL44" s="401"/>
      <c r="OM44" s="401"/>
      <c r="ON44" s="401"/>
      <c r="OO44" s="401"/>
      <c r="OP44" s="401"/>
      <c r="OQ44" s="401"/>
      <c r="OR44" s="401"/>
      <c r="OS44" s="401"/>
      <c r="OT44" s="401"/>
      <c r="OU44" s="401"/>
      <c r="OV44" s="401"/>
      <c r="OW44" s="401"/>
      <c r="OX44" s="401"/>
      <c r="OY44" s="401"/>
      <c r="OZ44" s="401"/>
      <c r="PA44" s="401"/>
      <c r="PB44" s="401"/>
      <c r="PC44" s="401"/>
      <c r="PD44" s="401"/>
      <c r="PE44" s="401"/>
      <c r="PF44" s="401"/>
      <c r="PG44" s="401"/>
      <c r="PH44" s="401"/>
      <c r="PI44" s="401"/>
      <c r="PJ44" s="401"/>
      <c r="PK44" s="401"/>
      <c r="PL44" s="401"/>
      <c r="PM44" s="401"/>
      <c r="PN44" s="401"/>
      <c r="PO44" s="401"/>
      <c r="PP44" s="401"/>
      <c r="PQ44" s="401"/>
      <c r="PR44" s="401"/>
      <c r="PS44" s="401"/>
      <c r="PT44" s="401"/>
      <c r="PU44" s="401"/>
      <c r="PV44" s="401"/>
      <c r="PW44" s="401"/>
      <c r="PX44" s="401"/>
      <c r="PY44" s="401"/>
      <c r="PZ44" s="401"/>
      <c r="QA44" s="401"/>
      <c r="QB44" s="401"/>
      <c r="QC44" s="401"/>
      <c r="QD44" s="401"/>
      <c r="QE44" s="401"/>
      <c r="QF44" s="401"/>
      <c r="QG44" s="401"/>
      <c r="QH44" s="401"/>
      <c r="QI44" s="401"/>
      <c r="QJ44" s="401"/>
      <c r="QK44" s="401"/>
      <c r="QL44" s="401"/>
      <c r="QM44" s="401"/>
      <c r="QN44" s="401"/>
      <c r="QO44" s="401"/>
      <c r="QP44" s="401"/>
      <c r="QQ44" s="401"/>
      <c r="QR44" s="401"/>
      <c r="QS44" s="401"/>
      <c r="QT44" s="401"/>
      <c r="QU44" s="401"/>
      <c r="QV44" s="401"/>
      <c r="QW44" s="401"/>
      <c r="QX44" s="401"/>
      <c r="QY44" s="401"/>
      <c r="QZ44" s="401"/>
      <c r="RA44" s="401"/>
      <c r="RB44" s="401"/>
      <c r="RC44" s="401"/>
      <c r="RD44" s="401"/>
      <c r="RE44" s="401"/>
      <c r="RF44" s="401"/>
      <c r="RG44" s="401"/>
      <c r="RH44" s="401"/>
      <c r="RI44" s="401"/>
      <c r="RJ44" s="401"/>
      <c r="RK44" s="401"/>
      <c r="RL44" s="401"/>
      <c r="RM44" s="401"/>
      <c r="RN44" s="401"/>
      <c r="RO44" s="401"/>
      <c r="RP44" s="401"/>
      <c r="RQ44" s="401"/>
      <c r="RR44" s="401"/>
      <c r="RS44" s="401"/>
      <c r="RT44" s="401"/>
      <c r="RU44" s="401"/>
      <c r="RV44" s="401"/>
      <c r="RW44" s="401"/>
      <c r="RX44" s="401"/>
      <c r="RY44" s="401"/>
      <c r="RZ44" s="401"/>
      <c r="SA44" s="401"/>
      <c r="SB44" s="401"/>
      <c r="SC44" s="401"/>
      <c r="SD44" s="401"/>
      <c r="SE44" s="401"/>
      <c r="SF44" s="401"/>
      <c r="SG44" s="401"/>
      <c r="SH44" s="401"/>
      <c r="SI44" s="401"/>
      <c r="SJ44" s="401"/>
      <c r="SK44" s="401"/>
      <c r="SL44" s="401"/>
      <c r="SM44" s="401"/>
      <c r="SN44" s="401"/>
      <c r="SO44" s="401"/>
      <c r="SP44" s="401"/>
      <c r="SQ44" s="401"/>
      <c r="SR44" s="401"/>
      <c r="SS44" s="401"/>
      <c r="ST44" s="401"/>
      <c r="SU44" s="401"/>
      <c r="SV44" s="401"/>
      <c r="SW44" s="401"/>
      <c r="SX44" s="401"/>
      <c r="SY44" s="401"/>
      <c r="SZ44" s="401"/>
      <c r="TA44" s="401"/>
      <c r="TB44" s="401"/>
      <c r="TC44" s="401"/>
      <c r="TD44" s="401"/>
      <c r="TE44" s="401"/>
      <c r="TF44" s="401"/>
      <c r="TG44" s="401"/>
      <c r="TH44" s="401"/>
      <c r="TI44" s="401"/>
      <c r="TJ44" s="401"/>
      <c r="TK44" s="401"/>
      <c r="TL44" s="401"/>
      <c r="TM44" s="401"/>
      <c r="TN44" s="401"/>
      <c r="TO44" s="401"/>
      <c r="TP44" s="401"/>
      <c r="TQ44" s="401"/>
      <c r="TR44" s="401"/>
      <c r="TS44" s="401"/>
      <c r="TT44" s="401"/>
      <c r="TU44" s="401"/>
      <c r="TV44" s="401"/>
      <c r="TW44" s="401"/>
      <c r="TX44" s="401"/>
      <c r="TY44" s="401"/>
      <c r="TZ44" s="401"/>
      <c r="UA44" s="401"/>
      <c r="UB44" s="401"/>
      <c r="UC44" s="401"/>
      <c r="UD44" s="401"/>
      <c r="UE44" s="401"/>
      <c r="UF44" s="401"/>
      <c r="UG44" s="401"/>
      <c r="UH44" s="401"/>
      <c r="UI44" s="401"/>
      <c r="UJ44" s="401"/>
      <c r="UK44" s="401"/>
      <c r="UL44" s="401"/>
      <c r="UM44" s="401"/>
      <c r="UN44" s="401"/>
      <c r="UO44" s="401"/>
      <c r="UP44" s="401"/>
      <c r="UQ44" s="401"/>
      <c r="UR44" s="401"/>
      <c r="US44" s="401"/>
      <c r="UT44" s="401"/>
      <c r="UU44" s="401"/>
      <c r="UV44" s="401"/>
      <c r="UW44" s="401"/>
      <c r="UX44" s="401"/>
      <c r="UY44" s="401"/>
      <c r="UZ44" s="401"/>
      <c r="VA44" s="401"/>
      <c r="VB44" s="401"/>
      <c r="VC44" s="401"/>
      <c r="VD44" s="401"/>
      <c r="VE44" s="401"/>
      <c r="VF44" s="401"/>
      <c r="VG44" s="401"/>
      <c r="VH44" s="401"/>
      <c r="VI44" s="401"/>
      <c r="VJ44" s="401"/>
      <c r="VK44" s="401"/>
      <c r="VL44" s="401"/>
      <c r="VM44" s="401"/>
      <c r="VN44" s="401"/>
      <c r="VO44" s="401"/>
      <c r="VP44" s="401"/>
      <c r="VQ44" s="401"/>
      <c r="VR44" s="401"/>
      <c r="VS44" s="401"/>
      <c r="VT44" s="401"/>
      <c r="VU44" s="401"/>
      <c r="VV44" s="401"/>
      <c r="VW44" s="401"/>
      <c r="VX44" s="401"/>
      <c r="VY44" s="401"/>
      <c r="VZ44" s="401"/>
      <c r="WA44" s="401"/>
      <c r="WB44" s="401"/>
      <c r="WC44" s="401"/>
      <c r="WD44" s="401"/>
      <c r="WE44" s="401"/>
      <c r="WF44" s="401"/>
      <c r="WG44" s="401"/>
      <c r="WH44" s="401"/>
      <c r="WI44" s="401"/>
      <c r="WJ44" s="401"/>
      <c r="WK44" s="401"/>
      <c r="WL44" s="401"/>
      <c r="WM44" s="401"/>
      <c r="WN44" s="401"/>
      <c r="WO44" s="401"/>
      <c r="WP44" s="401"/>
      <c r="WQ44" s="401"/>
      <c r="WR44" s="401"/>
      <c r="WS44" s="401"/>
      <c r="WT44" s="401"/>
      <c r="WU44" s="401"/>
      <c r="WV44" s="401"/>
      <c r="WW44" s="401"/>
      <c r="WX44" s="401"/>
      <c r="WY44" s="401"/>
      <c r="WZ44" s="401"/>
      <c r="XA44" s="401"/>
      <c r="XB44" s="401"/>
      <c r="XC44" s="401"/>
      <c r="XD44" s="401"/>
      <c r="XE44" s="401"/>
      <c r="XF44" s="401"/>
      <c r="XG44" s="401"/>
      <c r="XH44" s="401"/>
      <c r="XI44" s="401"/>
      <c r="XJ44" s="401"/>
      <c r="XK44" s="401"/>
      <c r="XL44" s="401"/>
      <c r="XM44" s="401"/>
      <c r="XN44" s="401"/>
      <c r="XO44" s="401"/>
      <c r="XP44" s="401"/>
      <c r="XQ44" s="401"/>
      <c r="XR44" s="401"/>
      <c r="XS44" s="401"/>
      <c r="XT44" s="401"/>
      <c r="XU44" s="401"/>
      <c r="XV44" s="401"/>
      <c r="XW44" s="401"/>
      <c r="XX44" s="401"/>
      <c r="XY44" s="401"/>
      <c r="XZ44" s="401"/>
      <c r="YA44" s="401"/>
      <c r="YB44" s="401"/>
      <c r="YC44" s="401"/>
      <c r="YD44" s="401"/>
      <c r="YE44" s="401"/>
      <c r="YF44" s="401"/>
      <c r="YG44" s="401"/>
      <c r="YH44" s="401"/>
      <c r="YI44" s="401"/>
      <c r="YJ44" s="401"/>
      <c r="YK44" s="401"/>
      <c r="YL44" s="401"/>
      <c r="YM44" s="401"/>
      <c r="YN44" s="401"/>
      <c r="YO44" s="401"/>
      <c r="YP44" s="401"/>
      <c r="YQ44" s="401"/>
      <c r="YR44" s="401"/>
      <c r="YS44" s="401"/>
      <c r="YT44" s="401"/>
      <c r="YU44" s="401"/>
      <c r="YV44" s="401"/>
      <c r="YW44" s="401"/>
      <c r="YX44" s="401"/>
      <c r="YY44" s="401"/>
      <c r="YZ44" s="401"/>
      <c r="ZA44" s="401"/>
      <c r="ZB44" s="401"/>
      <c r="ZC44" s="401"/>
      <c r="ZD44" s="401"/>
      <c r="ZE44" s="401"/>
      <c r="ZF44" s="401"/>
      <c r="ZG44" s="401"/>
      <c r="ZH44" s="401"/>
      <c r="ZI44" s="401"/>
      <c r="ZJ44" s="401"/>
      <c r="ZK44" s="401"/>
      <c r="ZL44" s="401"/>
      <c r="ZM44" s="401"/>
      <c r="ZN44" s="401"/>
      <c r="ZO44" s="401"/>
      <c r="ZP44" s="401"/>
      <c r="ZQ44" s="401"/>
      <c r="ZR44" s="401"/>
      <c r="ZS44" s="401"/>
      <c r="ZT44" s="401"/>
      <c r="ZU44" s="401"/>
      <c r="ZV44" s="401"/>
      <c r="ZW44" s="401"/>
      <c r="ZX44" s="401"/>
      <c r="ZY44" s="401"/>
      <c r="ZZ44" s="401"/>
      <c r="AAA44" s="401"/>
      <c r="AAB44" s="401"/>
      <c r="AAC44" s="401"/>
      <c r="AAD44" s="401"/>
      <c r="AAE44" s="401"/>
      <c r="AAF44" s="401"/>
      <c r="AAG44" s="401"/>
      <c r="AAH44" s="401"/>
      <c r="AAI44" s="401"/>
      <c r="AAJ44" s="401"/>
      <c r="AAK44" s="401"/>
      <c r="AAL44" s="401"/>
      <c r="AAM44" s="401"/>
      <c r="AAN44" s="401"/>
      <c r="AAO44" s="401"/>
      <c r="AAP44" s="401"/>
      <c r="AAQ44" s="401"/>
      <c r="AAR44" s="401"/>
      <c r="AAS44" s="401"/>
      <c r="AAT44" s="401"/>
      <c r="AAU44" s="401"/>
      <c r="AAV44" s="401"/>
      <c r="AAW44" s="401"/>
      <c r="AAX44" s="401"/>
      <c r="AAY44" s="401"/>
      <c r="AAZ44" s="401"/>
      <c r="ABA44" s="401"/>
      <c r="ABB44" s="401"/>
      <c r="ABC44" s="401"/>
      <c r="ABD44" s="401"/>
      <c r="ABE44" s="401"/>
      <c r="ABF44" s="401"/>
      <c r="ABG44" s="401"/>
      <c r="ABH44" s="401"/>
      <c r="ABI44" s="401"/>
      <c r="ABJ44" s="401"/>
      <c r="ABK44" s="401"/>
      <c r="ABL44" s="401"/>
      <c r="ABM44" s="401"/>
      <c r="ABN44" s="401"/>
      <c r="ABO44" s="401"/>
      <c r="ABP44" s="401"/>
      <c r="ABQ44" s="401"/>
      <c r="ABR44" s="401"/>
      <c r="ABS44" s="401"/>
      <c r="ABT44" s="401"/>
      <c r="ABU44" s="401"/>
      <c r="ABV44" s="401"/>
      <c r="ABW44" s="401"/>
      <c r="ABX44" s="401"/>
      <c r="ABY44" s="401"/>
      <c r="ABZ44" s="401"/>
      <c r="ACA44" s="401"/>
      <c r="ACB44" s="401"/>
      <c r="ACC44" s="401"/>
      <c r="ACD44" s="401"/>
      <c r="ACE44" s="401"/>
      <c r="ACF44" s="401"/>
      <c r="ACG44" s="401"/>
      <c r="ACH44" s="401"/>
      <c r="ACI44" s="401"/>
      <c r="ACJ44" s="401"/>
      <c r="ACK44" s="401"/>
      <c r="ACL44" s="401"/>
      <c r="ACM44" s="401"/>
      <c r="ACN44" s="401"/>
      <c r="ACO44" s="401"/>
      <c r="ACP44" s="401"/>
      <c r="ACQ44" s="401"/>
      <c r="ACR44" s="401"/>
      <c r="ACS44" s="401"/>
      <c r="ACT44" s="401"/>
      <c r="ACU44" s="401"/>
      <c r="ACV44" s="401"/>
      <c r="ACW44" s="401"/>
      <c r="ACX44" s="401"/>
      <c r="ACY44" s="401"/>
      <c r="ACZ44" s="401"/>
      <c r="ADA44" s="401"/>
      <c r="ADB44" s="401"/>
      <c r="ADC44" s="401"/>
      <c r="ADD44" s="401"/>
      <c r="ADE44" s="401"/>
      <c r="ADF44" s="401"/>
      <c r="ADG44" s="401"/>
      <c r="ADH44" s="401"/>
      <c r="ADI44" s="401"/>
      <c r="ADJ44" s="401"/>
      <c r="ADK44" s="401"/>
      <c r="ADL44" s="401"/>
      <c r="ADM44" s="401"/>
      <c r="ADN44" s="401"/>
      <c r="ADO44" s="401"/>
      <c r="ADP44" s="401"/>
      <c r="ADQ44" s="401"/>
      <c r="ADR44" s="401"/>
      <c r="ADS44" s="401"/>
      <c r="ADT44" s="401"/>
      <c r="ADU44" s="401"/>
      <c r="ADV44" s="401"/>
      <c r="ADW44" s="401"/>
      <c r="ADX44" s="401"/>
      <c r="ADY44" s="401"/>
      <c r="ADZ44" s="401"/>
      <c r="AEA44" s="401"/>
      <c r="AEB44" s="401"/>
      <c r="AEC44" s="401"/>
      <c r="AED44" s="401"/>
      <c r="AEE44" s="401"/>
      <c r="AEF44" s="401"/>
      <c r="AEG44" s="401"/>
      <c r="AEH44" s="401"/>
      <c r="AEI44" s="401"/>
      <c r="AEJ44" s="401"/>
      <c r="AEK44" s="401"/>
      <c r="AEL44" s="401"/>
      <c r="AEM44" s="401"/>
      <c r="AEN44" s="401"/>
      <c r="AEO44" s="401"/>
      <c r="AEP44" s="401"/>
      <c r="AEQ44" s="401"/>
      <c r="AER44" s="401"/>
      <c r="AES44" s="401"/>
      <c r="AET44" s="401"/>
      <c r="AEU44" s="401"/>
      <c r="AEV44" s="401"/>
      <c r="AEW44" s="401"/>
      <c r="AEX44" s="401"/>
      <c r="AEY44" s="401"/>
      <c r="AEZ44" s="401"/>
      <c r="AFA44" s="401"/>
      <c r="AFB44" s="401"/>
      <c r="AFC44" s="401"/>
      <c r="AFD44" s="401"/>
      <c r="AFE44" s="401"/>
      <c r="AFF44" s="401"/>
      <c r="AFG44" s="401"/>
      <c r="AFH44" s="401"/>
      <c r="AFI44" s="401"/>
      <c r="AFJ44" s="401"/>
      <c r="AFK44" s="401"/>
      <c r="AFL44" s="401"/>
      <c r="AFM44" s="401"/>
      <c r="AFN44" s="401"/>
      <c r="AFO44" s="401"/>
      <c r="AFP44" s="401"/>
      <c r="AFQ44" s="401"/>
      <c r="AFR44" s="401"/>
      <c r="AFS44" s="401"/>
      <c r="AFT44" s="401"/>
      <c r="AFU44" s="401"/>
      <c r="AFV44" s="401"/>
      <c r="AFW44" s="401"/>
      <c r="AFX44" s="401"/>
      <c r="AFY44" s="401"/>
      <c r="AFZ44" s="401"/>
      <c r="AGA44" s="401"/>
      <c r="AGB44" s="401"/>
      <c r="AGC44" s="401"/>
      <c r="AGD44" s="401"/>
      <c r="AGE44" s="401"/>
      <c r="AGF44" s="401"/>
      <c r="AGG44" s="401"/>
      <c r="AGH44" s="401"/>
      <c r="AGI44" s="401"/>
      <c r="AGJ44" s="401"/>
      <c r="AGK44" s="401"/>
      <c r="AGL44" s="401"/>
      <c r="AGM44" s="401"/>
      <c r="AGN44" s="401"/>
      <c r="AGO44" s="401"/>
      <c r="AGP44" s="401"/>
      <c r="AGQ44" s="401"/>
      <c r="AGR44" s="401"/>
      <c r="AGS44" s="401"/>
      <c r="AGT44" s="401"/>
      <c r="AGU44" s="401"/>
      <c r="AGV44" s="401"/>
      <c r="AGW44" s="401"/>
      <c r="AGX44" s="401"/>
      <c r="AGY44" s="401"/>
      <c r="AGZ44" s="401"/>
      <c r="AHA44" s="401"/>
      <c r="AHB44" s="401"/>
      <c r="AHC44" s="401"/>
      <c r="AHD44" s="401"/>
      <c r="AHE44" s="401"/>
      <c r="AHF44" s="401"/>
      <c r="AHG44" s="401"/>
      <c r="AHH44" s="401"/>
      <c r="AHI44" s="401"/>
      <c r="AHJ44" s="401"/>
      <c r="AHK44" s="401"/>
      <c r="AHL44" s="401"/>
      <c r="AHM44" s="401"/>
      <c r="AHN44" s="401"/>
      <c r="AHO44" s="401"/>
      <c r="AHP44" s="401"/>
      <c r="AHQ44" s="401"/>
      <c r="AHR44" s="401"/>
      <c r="AHS44" s="401"/>
      <c r="AHT44" s="401"/>
      <c r="AHU44" s="401"/>
      <c r="AHV44" s="401"/>
      <c r="AHW44" s="401"/>
      <c r="AHX44" s="401"/>
      <c r="AHY44" s="401"/>
      <c r="AHZ44" s="401"/>
      <c r="AIA44" s="401"/>
      <c r="AIB44" s="401"/>
      <c r="AIC44" s="401"/>
      <c r="AID44" s="401"/>
      <c r="AIE44" s="401"/>
      <c r="AIF44" s="401"/>
      <c r="AIG44" s="401"/>
      <c r="AIH44" s="401"/>
      <c r="AII44" s="401"/>
      <c r="AIJ44" s="401"/>
      <c r="AIK44" s="401"/>
      <c r="AIL44" s="401"/>
      <c r="AIM44" s="401"/>
      <c r="AIN44" s="401"/>
      <c r="AIO44" s="401"/>
      <c r="AIP44" s="401"/>
      <c r="AIQ44" s="401"/>
      <c r="AIR44" s="401"/>
      <c r="AIS44" s="401"/>
      <c r="AIT44" s="401"/>
      <c r="AIU44" s="401"/>
      <c r="AIV44" s="401"/>
      <c r="AIW44" s="401"/>
      <c r="AIX44" s="401"/>
      <c r="AIY44" s="401"/>
      <c r="AIZ44" s="401"/>
      <c r="AJA44" s="401"/>
      <c r="AJB44" s="401"/>
      <c r="AJC44" s="401"/>
      <c r="AJD44" s="401"/>
      <c r="AJE44" s="401"/>
      <c r="AJF44" s="401"/>
      <c r="AJG44" s="401"/>
      <c r="AJH44" s="401"/>
      <c r="AJI44" s="401"/>
      <c r="AJJ44" s="401"/>
      <c r="AJK44" s="401"/>
      <c r="AJL44" s="401"/>
      <c r="AJM44" s="401"/>
      <c r="AJN44" s="401"/>
      <c r="AJO44" s="401"/>
      <c r="AJP44" s="401"/>
      <c r="AJQ44" s="401"/>
      <c r="AJR44" s="401"/>
      <c r="AJS44" s="401"/>
      <c r="AJT44" s="401"/>
      <c r="AJU44" s="401"/>
      <c r="AJV44" s="401"/>
      <c r="AJW44" s="401"/>
      <c r="AJX44" s="401"/>
      <c r="AJY44" s="401"/>
      <c r="AJZ44" s="401"/>
      <c r="AKA44" s="401"/>
      <c r="AKB44" s="401"/>
      <c r="AKC44" s="401"/>
      <c r="AKD44" s="401"/>
      <c r="AKE44" s="401"/>
      <c r="AKF44" s="401"/>
      <c r="AKG44" s="401"/>
      <c r="AKH44" s="401"/>
      <c r="AKI44" s="401"/>
      <c r="AKJ44" s="401"/>
      <c r="AKK44" s="401"/>
      <c r="AKL44" s="401"/>
      <c r="AKM44" s="401"/>
      <c r="AKN44" s="401"/>
      <c r="AKO44" s="401"/>
      <c r="AKP44" s="401"/>
      <c r="AKQ44" s="401"/>
      <c r="AKR44" s="401"/>
      <c r="AKS44" s="401"/>
      <c r="AKT44" s="401"/>
      <c r="AKU44" s="401"/>
      <c r="AKV44" s="401"/>
      <c r="AKW44" s="401"/>
      <c r="AKX44" s="401"/>
      <c r="AKY44" s="401"/>
      <c r="AKZ44" s="401"/>
      <c r="ALA44" s="401"/>
      <c r="ALB44" s="401"/>
      <c r="ALC44" s="401"/>
      <c r="ALD44" s="401"/>
      <c r="ALE44" s="401"/>
      <c r="ALF44" s="401"/>
      <c r="ALG44" s="401"/>
      <c r="ALH44" s="401"/>
      <c r="ALI44" s="401"/>
      <c r="ALJ44" s="401"/>
      <c r="ALK44" s="401"/>
      <c r="ALL44" s="401"/>
      <c r="ALM44" s="401"/>
      <c r="ALN44" s="401"/>
      <c r="ALO44" s="401"/>
      <c r="ALP44" s="401"/>
      <c r="ALQ44" s="401"/>
      <c r="ALR44" s="401"/>
      <c r="ALS44" s="401"/>
      <c r="ALT44" s="401"/>
      <c r="ALU44" s="401"/>
      <c r="ALV44" s="401"/>
      <c r="ALW44" s="401"/>
      <c r="ALX44" s="401"/>
      <c r="ALY44" s="401"/>
      <c r="ALZ44" s="401"/>
      <c r="AMA44" s="401"/>
      <c r="AMB44" s="401"/>
      <c r="AMC44" s="401"/>
      <c r="AMD44" s="401"/>
      <c r="AME44" s="401"/>
      <c r="AMF44" s="401"/>
      <c r="AMG44" s="401"/>
      <c r="AMH44" s="401"/>
      <c r="AMI44" s="401"/>
      <c r="AMJ44" s="401"/>
      <c r="AMK44" s="401"/>
      <c r="AML44" s="401"/>
      <c r="AMM44" s="401"/>
      <c r="AMN44" s="401"/>
      <c r="AMO44" s="401"/>
      <c r="AMP44" s="401"/>
      <c r="AMQ44" s="401"/>
      <c r="AMR44" s="401"/>
      <c r="AMS44" s="401"/>
      <c r="AMT44" s="401"/>
      <c r="AMU44" s="401"/>
      <c r="AMV44" s="401"/>
      <c r="AMW44" s="401"/>
      <c r="AMX44" s="401"/>
      <c r="AMY44" s="401"/>
      <c r="AMZ44" s="401"/>
      <c r="ANA44" s="401"/>
      <c r="ANB44" s="401"/>
      <c r="ANC44" s="401"/>
      <c r="AND44" s="401"/>
      <c r="ANE44" s="401"/>
      <c r="ANF44" s="401"/>
      <c r="ANG44" s="401"/>
      <c r="ANH44" s="401"/>
      <c r="ANI44" s="401"/>
      <c r="ANJ44" s="401"/>
      <c r="ANK44" s="401"/>
      <c r="ANL44" s="401"/>
      <c r="ANM44" s="401"/>
      <c r="ANN44" s="401"/>
      <c r="ANO44" s="401"/>
      <c r="ANP44" s="401"/>
      <c r="ANQ44" s="401"/>
      <c r="ANR44" s="401"/>
      <c r="ANS44" s="401"/>
      <c r="ANT44" s="401"/>
      <c r="ANU44" s="401"/>
      <c r="ANV44" s="401"/>
      <c r="ANW44" s="401"/>
      <c r="ANX44" s="401"/>
      <c r="ANY44" s="401"/>
      <c r="ANZ44" s="401"/>
      <c r="AOA44" s="401"/>
      <c r="AOB44" s="401"/>
      <c r="AOC44" s="401"/>
      <c r="AOD44" s="401"/>
      <c r="AOE44" s="401"/>
      <c r="AOF44" s="401"/>
      <c r="AOG44" s="401"/>
      <c r="AOH44" s="401"/>
      <c r="AOI44" s="401"/>
      <c r="AOJ44" s="401"/>
      <c r="AOK44" s="401"/>
      <c r="AOL44" s="401"/>
      <c r="AOM44" s="401"/>
      <c r="AON44" s="401"/>
      <c r="AOO44" s="401"/>
      <c r="AOP44" s="401"/>
      <c r="AOQ44" s="401"/>
      <c r="AOR44" s="401"/>
      <c r="AOS44" s="401"/>
      <c r="AOT44" s="401"/>
      <c r="AOU44" s="401"/>
      <c r="AOV44" s="401"/>
      <c r="AOW44" s="401"/>
      <c r="AOX44" s="401"/>
      <c r="AOY44" s="401"/>
      <c r="AOZ44" s="401"/>
      <c r="APA44" s="401"/>
      <c r="APB44" s="401"/>
      <c r="APC44" s="401"/>
      <c r="APD44" s="401"/>
      <c r="APE44" s="401"/>
      <c r="APF44" s="401"/>
      <c r="APG44" s="401"/>
      <c r="APH44" s="401"/>
      <c r="API44" s="401"/>
      <c r="APJ44" s="401"/>
      <c r="APK44" s="401"/>
      <c r="APL44" s="401"/>
      <c r="APM44" s="401"/>
      <c r="APN44" s="401"/>
      <c r="APO44" s="401"/>
      <c r="APP44" s="401"/>
      <c r="APQ44" s="401"/>
      <c r="APR44" s="401"/>
      <c r="APS44" s="401"/>
      <c r="APT44" s="401"/>
      <c r="APU44" s="401"/>
      <c r="APV44" s="401"/>
      <c r="APW44" s="401"/>
      <c r="APX44" s="401"/>
      <c r="APY44" s="401"/>
      <c r="APZ44" s="401"/>
      <c r="AQA44" s="401"/>
      <c r="AQB44" s="401"/>
      <c r="AQC44" s="401"/>
      <c r="AQD44" s="401"/>
      <c r="AQE44" s="401"/>
      <c r="AQF44" s="401"/>
      <c r="AQG44" s="401"/>
      <c r="AQH44" s="401"/>
      <c r="AQI44" s="401"/>
      <c r="AQJ44" s="401"/>
      <c r="AQK44" s="401"/>
      <c r="AQL44" s="401"/>
      <c r="AQM44" s="401"/>
      <c r="AQN44" s="401"/>
      <c r="AQO44" s="401"/>
      <c r="AQP44" s="401"/>
      <c r="AQQ44" s="401"/>
      <c r="AQR44" s="401"/>
      <c r="AQS44" s="401"/>
      <c r="AQT44" s="401"/>
      <c r="AQU44" s="401"/>
      <c r="AQV44" s="401"/>
      <c r="AQW44" s="401"/>
      <c r="AQX44" s="401"/>
      <c r="AQY44" s="401"/>
      <c r="AQZ44" s="401"/>
      <c r="ARA44" s="401"/>
      <c r="ARB44" s="401"/>
      <c r="ARC44" s="401"/>
      <c r="ARD44" s="401"/>
      <c r="ARE44" s="401"/>
      <c r="ARF44" s="401"/>
      <c r="ARG44" s="401"/>
      <c r="ARH44" s="401"/>
      <c r="ARI44" s="401"/>
      <c r="ARJ44" s="401"/>
      <c r="ARK44" s="401"/>
      <c r="ARL44" s="401"/>
      <c r="ARM44" s="401"/>
      <c r="ARN44" s="401"/>
      <c r="ARO44" s="401"/>
      <c r="ARP44" s="401"/>
      <c r="ARQ44" s="401"/>
      <c r="ARR44" s="401"/>
      <c r="ARS44" s="401"/>
      <c r="ART44" s="401"/>
      <c r="ARU44" s="401"/>
      <c r="ARV44" s="401"/>
      <c r="ARW44" s="401"/>
      <c r="ARX44" s="401"/>
      <c r="ARY44" s="401"/>
      <c r="ARZ44" s="401"/>
      <c r="ASA44" s="401"/>
      <c r="ASB44" s="401"/>
      <c r="ASC44" s="401"/>
      <c r="ASD44" s="401"/>
      <c r="ASE44" s="401"/>
      <c r="ASF44" s="401"/>
      <c r="ASG44" s="401"/>
      <c r="ASH44" s="401"/>
      <c r="ASI44" s="401"/>
      <c r="ASJ44" s="401"/>
      <c r="ASK44" s="401"/>
      <c r="ASL44" s="401"/>
      <c r="ASM44" s="401"/>
      <c r="ASN44" s="401"/>
      <c r="ASO44" s="401"/>
      <c r="ASP44" s="401"/>
      <c r="ASQ44" s="401"/>
      <c r="ASR44" s="401"/>
      <c r="ASS44" s="401"/>
      <c r="AST44" s="401"/>
      <c r="ASU44" s="401"/>
      <c r="ASV44" s="401"/>
      <c r="ASW44" s="401"/>
      <c r="ASX44" s="401"/>
      <c r="ASY44" s="401"/>
      <c r="ASZ44" s="401"/>
      <c r="ATA44" s="401"/>
      <c r="ATB44" s="401"/>
      <c r="ATC44" s="401"/>
      <c r="ATD44" s="401"/>
      <c r="ATE44" s="401"/>
      <c r="ATF44" s="401"/>
      <c r="ATG44" s="401"/>
      <c r="ATH44" s="401"/>
      <c r="ATI44" s="401"/>
      <c r="ATJ44" s="401"/>
      <c r="ATK44" s="401"/>
      <c r="ATL44" s="401"/>
      <c r="ATM44" s="401"/>
      <c r="ATN44" s="401"/>
      <c r="ATO44" s="401"/>
      <c r="ATP44" s="401"/>
      <c r="ATQ44" s="401"/>
      <c r="ATR44" s="401"/>
      <c r="ATS44" s="401"/>
      <c r="ATT44" s="401"/>
      <c r="ATU44" s="401"/>
      <c r="ATV44" s="401"/>
      <c r="ATW44" s="401"/>
      <c r="ATX44" s="401"/>
      <c r="ATY44" s="401"/>
      <c r="ATZ44" s="401"/>
      <c r="AUA44" s="401"/>
      <c r="AUB44" s="401"/>
      <c r="AUC44" s="401"/>
      <c r="AUD44" s="401"/>
      <c r="AUE44" s="401"/>
      <c r="AUF44" s="401"/>
      <c r="AUG44" s="401"/>
      <c r="AUH44" s="401"/>
      <c r="AUI44" s="401"/>
      <c r="AUJ44" s="401"/>
      <c r="AUK44" s="401"/>
      <c r="AUL44" s="401"/>
      <c r="AUM44" s="401"/>
      <c r="AUN44" s="401"/>
      <c r="AUO44" s="401"/>
      <c r="AUP44" s="401"/>
      <c r="AUQ44" s="401"/>
      <c r="AUR44" s="401"/>
      <c r="AUS44" s="401"/>
      <c r="AUT44" s="401"/>
      <c r="AUU44" s="401"/>
      <c r="AUV44" s="401"/>
      <c r="AUW44" s="401"/>
      <c r="AUX44" s="401"/>
      <c r="AUY44" s="401"/>
      <c r="AUZ44" s="401"/>
      <c r="AVA44" s="401"/>
      <c r="AVB44" s="401"/>
      <c r="AVC44" s="401"/>
      <c r="AVD44" s="401"/>
      <c r="AVE44" s="401"/>
      <c r="AVF44" s="401"/>
      <c r="AVG44" s="401"/>
      <c r="AVH44" s="401"/>
      <c r="AVI44" s="401"/>
      <c r="AVJ44" s="401"/>
      <c r="AVK44" s="401"/>
      <c r="AVL44" s="401"/>
      <c r="AVM44" s="401"/>
      <c r="AVN44" s="401"/>
      <c r="AVO44" s="401"/>
      <c r="AVP44" s="401"/>
      <c r="AVQ44" s="401"/>
      <c r="AVR44" s="401"/>
      <c r="AVS44" s="401"/>
      <c r="AVT44" s="401"/>
      <c r="AVU44" s="401"/>
      <c r="AVV44" s="401"/>
      <c r="AVW44" s="401"/>
      <c r="AVX44" s="401"/>
      <c r="AVY44" s="401"/>
      <c r="AVZ44" s="401"/>
      <c r="AWA44" s="401"/>
      <c r="AWB44" s="401"/>
      <c r="AWC44" s="401"/>
      <c r="AWD44" s="401"/>
      <c r="AWE44" s="401"/>
      <c r="AWF44" s="401"/>
      <c r="AWG44" s="401"/>
      <c r="AWH44" s="401"/>
      <c r="AWI44" s="401"/>
      <c r="AWJ44" s="401"/>
      <c r="AWK44" s="401"/>
      <c r="AWL44" s="401"/>
      <c r="AWM44" s="401"/>
      <c r="AWN44" s="401"/>
      <c r="AWO44" s="401"/>
      <c r="AWP44" s="401"/>
      <c r="AWQ44" s="401"/>
      <c r="AWR44" s="401"/>
      <c r="AWS44" s="401"/>
      <c r="AWT44" s="401"/>
      <c r="AWU44" s="401"/>
      <c r="AWV44" s="401"/>
      <c r="AWW44" s="401"/>
      <c r="AWX44" s="401"/>
      <c r="AWY44" s="401"/>
      <c r="AWZ44" s="401"/>
      <c r="AXA44" s="401"/>
      <c r="AXB44" s="401"/>
      <c r="AXC44" s="401"/>
      <c r="AXD44" s="401"/>
      <c r="AXE44" s="401"/>
      <c r="AXF44" s="401"/>
      <c r="AXG44" s="401"/>
      <c r="AXH44" s="401"/>
      <c r="AXI44" s="401"/>
      <c r="AXJ44" s="401"/>
      <c r="AXK44" s="401"/>
      <c r="AXL44" s="401"/>
      <c r="AXM44" s="401"/>
      <c r="AXN44" s="401"/>
      <c r="AXO44" s="401"/>
      <c r="AXP44" s="401"/>
      <c r="AXQ44" s="401"/>
      <c r="AXR44" s="401"/>
      <c r="AXS44" s="401"/>
      <c r="AXT44" s="401"/>
      <c r="AXU44" s="401"/>
      <c r="AXV44" s="401"/>
      <c r="AXW44" s="401"/>
      <c r="AXX44" s="401"/>
      <c r="AXY44" s="401"/>
      <c r="AXZ44" s="401"/>
      <c r="AYA44" s="401"/>
      <c r="AYB44" s="401"/>
      <c r="AYC44" s="401"/>
      <c r="AYD44" s="401"/>
      <c r="AYE44" s="401"/>
      <c r="AYF44" s="401"/>
      <c r="AYG44" s="401"/>
      <c r="AYH44" s="401"/>
      <c r="AYI44" s="401"/>
      <c r="AYJ44" s="401"/>
      <c r="AYK44" s="401"/>
      <c r="AYL44" s="401"/>
      <c r="AYM44" s="401"/>
      <c r="AYN44" s="401"/>
      <c r="AYO44" s="401"/>
      <c r="AYP44" s="401"/>
      <c r="AYQ44" s="401"/>
      <c r="AYR44" s="401"/>
      <c r="AYS44" s="401"/>
      <c r="AYT44" s="401"/>
      <c r="AYU44" s="401"/>
      <c r="AYV44" s="401"/>
      <c r="AYW44" s="401"/>
      <c r="AYX44" s="401"/>
      <c r="AYY44" s="401"/>
      <c r="AYZ44" s="401"/>
      <c r="AZA44" s="401"/>
      <c r="AZB44" s="401"/>
      <c r="AZC44" s="401"/>
      <c r="AZD44" s="401"/>
      <c r="AZE44" s="401"/>
      <c r="AZF44" s="401"/>
      <c r="AZG44" s="401"/>
      <c r="AZH44" s="401"/>
      <c r="AZI44" s="401"/>
      <c r="AZJ44" s="401"/>
      <c r="AZK44" s="401"/>
      <c r="AZL44" s="401"/>
      <c r="AZM44" s="401"/>
      <c r="AZN44" s="401"/>
      <c r="AZO44" s="401"/>
      <c r="AZP44" s="401"/>
      <c r="AZQ44" s="401"/>
      <c r="AZR44" s="401"/>
      <c r="AZS44" s="401"/>
      <c r="AZT44" s="401"/>
      <c r="AZU44" s="401"/>
      <c r="AZV44" s="401"/>
      <c r="AZW44" s="401"/>
      <c r="AZX44" s="401"/>
      <c r="AZY44" s="401"/>
      <c r="AZZ44" s="401"/>
      <c r="BAA44" s="401"/>
      <c r="BAB44" s="401"/>
      <c r="BAC44" s="401"/>
      <c r="BAD44" s="401"/>
      <c r="BAE44" s="401"/>
      <c r="BAF44" s="401"/>
      <c r="BAG44" s="401"/>
      <c r="BAH44" s="401"/>
      <c r="BAI44" s="401"/>
      <c r="BAJ44" s="401"/>
      <c r="BAK44" s="401"/>
      <c r="BAL44" s="401"/>
      <c r="BAM44" s="401"/>
      <c r="BAN44" s="401"/>
      <c r="BAO44" s="401"/>
      <c r="BAP44" s="401"/>
      <c r="BAQ44" s="401"/>
      <c r="BAR44" s="401"/>
      <c r="BAS44" s="401"/>
      <c r="BAT44" s="401"/>
      <c r="BAU44" s="401"/>
      <c r="BAV44" s="401"/>
      <c r="BAW44" s="401"/>
      <c r="BAX44" s="401"/>
      <c r="BAY44" s="401"/>
      <c r="BAZ44" s="401"/>
      <c r="BBA44" s="401"/>
      <c r="BBB44" s="401"/>
      <c r="BBC44" s="401"/>
      <c r="BBD44" s="401"/>
      <c r="BBE44" s="401"/>
      <c r="BBF44" s="401"/>
      <c r="BBG44" s="401"/>
      <c r="BBH44" s="401"/>
      <c r="BBI44" s="401"/>
      <c r="BBJ44" s="401"/>
      <c r="BBK44" s="401"/>
      <c r="BBL44" s="401"/>
      <c r="BBM44" s="401"/>
      <c r="BBN44" s="401"/>
      <c r="BBO44" s="401"/>
      <c r="BBP44" s="401"/>
      <c r="BBQ44" s="401"/>
      <c r="BBR44" s="401"/>
      <c r="BBS44" s="401"/>
      <c r="BBT44" s="401"/>
      <c r="BBU44" s="401"/>
      <c r="BBV44" s="401"/>
      <c r="BBW44" s="401"/>
      <c r="BBX44" s="401"/>
      <c r="BBY44" s="401"/>
      <c r="BBZ44" s="401"/>
      <c r="BCA44" s="401"/>
      <c r="BCB44" s="401"/>
      <c r="BCC44" s="401"/>
      <c r="BCD44" s="401"/>
      <c r="BCE44" s="401"/>
      <c r="BCF44" s="401"/>
      <c r="BCG44" s="401"/>
      <c r="BCH44" s="401"/>
      <c r="BCI44" s="401"/>
      <c r="BCJ44" s="401"/>
      <c r="BCK44" s="401"/>
      <c r="BCL44" s="401"/>
      <c r="BCM44" s="401"/>
      <c r="BCN44" s="401"/>
      <c r="BCO44" s="401"/>
      <c r="BCP44" s="401"/>
      <c r="BCQ44" s="401"/>
      <c r="BCR44" s="401"/>
      <c r="BCS44" s="401"/>
      <c r="BCT44" s="401"/>
      <c r="BCU44" s="401"/>
      <c r="BCV44" s="401"/>
      <c r="BCW44" s="401"/>
      <c r="BCX44" s="401"/>
      <c r="BCY44" s="401"/>
      <c r="BCZ44" s="401"/>
      <c r="BDA44" s="401"/>
      <c r="BDB44" s="401"/>
      <c r="BDC44" s="401"/>
      <c r="BDD44" s="401"/>
      <c r="BDE44" s="401"/>
      <c r="BDF44" s="401"/>
      <c r="BDG44" s="401"/>
      <c r="BDH44" s="401"/>
      <c r="BDI44" s="401"/>
      <c r="BDJ44" s="401"/>
      <c r="BDK44" s="401"/>
      <c r="BDL44" s="401"/>
      <c r="BDM44" s="401"/>
      <c r="BDN44" s="401"/>
      <c r="BDO44" s="401"/>
      <c r="BDP44" s="401"/>
      <c r="BDQ44" s="401"/>
      <c r="BDR44" s="401"/>
      <c r="BDS44" s="401"/>
      <c r="BDT44" s="401"/>
      <c r="BDU44" s="401"/>
      <c r="BDV44" s="401"/>
      <c r="BDW44" s="401"/>
      <c r="BDX44" s="401"/>
      <c r="BDY44" s="401"/>
      <c r="BDZ44" s="401"/>
      <c r="BEA44" s="401"/>
      <c r="BEB44" s="401"/>
      <c r="BEC44" s="401"/>
      <c r="BED44" s="401"/>
      <c r="BEE44" s="401"/>
      <c r="BEF44" s="401"/>
      <c r="BEG44" s="401"/>
      <c r="BEH44" s="401"/>
      <c r="BEI44" s="401"/>
      <c r="BEJ44" s="401"/>
      <c r="BEK44" s="401"/>
      <c r="BEL44" s="401"/>
      <c r="BEM44" s="401"/>
      <c r="BEN44" s="401"/>
      <c r="BEO44" s="401"/>
      <c r="BEP44" s="401"/>
      <c r="BEQ44" s="401"/>
      <c r="BER44" s="401"/>
      <c r="BES44" s="401"/>
      <c r="BET44" s="401"/>
      <c r="BEU44" s="401"/>
      <c r="BEV44" s="401"/>
      <c r="BEW44" s="401"/>
      <c r="BEX44" s="401"/>
      <c r="BEY44" s="401"/>
      <c r="BEZ44" s="401"/>
      <c r="BFA44" s="401"/>
      <c r="BFB44" s="401"/>
      <c r="BFC44" s="401"/>
      <c r="BFD44" s="401"/>
      <c r="BFE44" s="401"/>
      <c r="BFF44" s="401"/>
      <c r="BFG44" s="401"/>
      <c r="BFH44" s="401"/>
      <c r="BFI44" s="401"/>
      <c r="BFJ44" s="401"/>
      <c r="BFK44" s="401"/>
      <c r="BFL44" s="401"/>
      <c r="BFM44" s="401"/>
      <c r="BFN44" s="401"/>
      <c r="BFO44" s="401"/>
      <c r="BFP44" s="401"/>
      <c r="BFQ44" s="401"/>
      <c r="BFR44" s="401"/>
      <c r="BFS44" s="401"/>
      <c r="BFT44" s="401"/>
      <c r="BFU44" s="401"/>
      <c r="BFV44" s="401"/>
      <c r="BFW44" s="401"/>
      <c r="BFX44" s="401"/>
      <c r="BFY44" s="401"/>
      <c r="BFZ44" s="401"/>
      <c r="BGA44" s="401"/>
      <c r="BGB44" s="401"/>
      <c r="BGC44" s="401"/>
      <c r="BGD44" s="401"/>
      <c r="BGE44" s="401"/>
      <c r="BGF44" s="401"/>
      <c r="BGG44" s="401"/>
      <c r="BGH44" s="401"/>
      <c r="BGI44" s="401"/>
      <c r="BGJ44" s="401"/>
      <c r="BGK44" s="401"/>
      <c r="BGL44" s="401"/>
      <c r="BGM44" s="401"/>
      <c r="BGN44" s="401"/>
      <c r="BGO44" s="401"/>
      <c r="BGP44" s="401"/>
      <c r="BGQ44" s="401"/>
      <c r="BGR44" s="401"/>
      <c r="BGS44" s="401"/>
      <c r="BGT44" s="401"/>
      <c r="BGU44" s="401"/>
      <c r="BGV44" s="401"/>
      <c r="BGW44" s="401"/>
      <c r="BGX44" s="401"/>
      <c r="BGY44" s="401"/>
      <c r="BGZ44" s="401"/>
      <c r="BHA44" s="401"/>
      <c r="BHB44" s="401"/>
      <c r="BHC44" s="401"/>
      <c r="BHD44" s="401"/>
      <c r="BHE44" s="401"/>
      <c r="BHF44" s="401"/>
      <c r="BHG44" s="401"/>
      <c r="BHH44" s="401"/>
      <c r="BHI44" s="401"/>
      <c r="BHJ44" s="401"/>
      <c r="BHK44" s="401"/>
      <c r="BHL44" s="401"/>
      <c r="BHM44" s="401"/>
      <c r="BHN44" s="401"/>
      <c r="BHO44" s="401"/>
      <c r="BHP44" s="401"/>
      <c r="BHQ44" s="401"/>
      <c r="BHR44" s="401"/>
      <c r="BHS44" s="401"/>
      <c r="BHT44" s="401"/>
      <c r="BHU44" s="401"/>
      <c r="BHV44" s="401"/>
      <c r="BHW44" s="401"/>
      <c r="BHX44" s="401"/>
      <c r="BHY44" s="401"/>
      <c r="BHZ44" s="401"/>
      <c r="BIA44" s="401"/>
      <c r="BIB44" s="401"/>
      <c r="BIC44" s="401"/>
      <c r="BID44" s="401"/>
      <c r="BIE44" s="401"/>
      <c r="BIF44" s="401"/>
      <c r="BIG44" s="401"/>
      <c r="BIH44" s="401"/>
      <c r="BII44" s="401"/>
      <c r="BIJ44" s="401"/>
      <c r="BIK44" s="401"/>
      <c r="BIL44" s="401"/>
      <c r="BIM44" s="401"/>
      <c r="BIN44" s="401"/>
      <c r="BIO44" s="401"/>
      <c r="BIP44" s="401"/>
      <c r="BIQ44" s="401"/>
      <c r="BIR44" s="401"/>
      <c r="BIS44" s="401"/>
      <c r="BIT44" s="401"/>
      <c r="BIU44" s="401"/>
      <c r="BIV44" s="401"/>
      <c r="BIW44" s="401"/>
      <c r="BIX44" s="401"/>
      <c r="BIY44" s="401"/>
      <c r="BIZ44" s="401"/>
      <c r="BJA44" s="401"/>
      <c r="BJB44" s="401"/>
      <c r="BJC44" s="401"/>
      <c r="BJD44" s="401"/>
      <c r="BJE44" s="401"/>
      <c r="BJF44" s="401"/>
      <c r="BJG44" s="401"/>
      <c r="BJH44" s="401"/>
      <c r="BJI44" s="401"/>
      <c r="BJJ44" s="401"/>
      <c r="BJK44" s="401"/>
      <c r="BJL44" s="401"/>
      <c r="BJM44" s="401"/>
      <c r="BJN44" s="401"/>
      <c r="BJO44" s="401"/>
      <c r="BJP44" s="401"/>
      <c r="BJQ44" s="401"/>
      <c r="BJR44" s="401"/>
      <c r="BJS44" s="401"/>
      <c r="BJT44" s="401"/>
      <c r="BJU44" s="401"/>
      <c r="BJV44" s="401"/>
      <c r="BJW44" s="401"/>
      <c r="BJX44" s="401"/>
      <c r="BJY44" s="401"/>
      <c r="BJZ44" s="401"/>
      <c r="BKA44" s="401"/>
      <c r="BKB44" s="401"/>
      <c r="BKC44" s="401"/>
      <c r="BKD44" s="401"/>
      <c r="BKE44" s="401"/>
      <c r="BKF44" s="401"/>
      <c r="BKG44" s="401"/>
      <c r="BKH44" s="401"/>
      <c r="BKI44" s="401"/>
      <c r="BKJ44" s="401"/>
      <c r="BKK44" s="401"/>
      <c r="BKL44" s="401"/>
      <c r="BKM44" s="401"/>
      <c r="BKN44" s="401"/>
      <c r="BKO44" s="401"/>
      <c r="BKP44" s="401"/>
      <c r="BKQ44" s="401"/>
      <c r="BKR44" s="401"/>
      <c r="BKS44" s="401"/>
      <c r="BKT44" s="401"/>
      <c r="BKU44" s="401"/>
      <c r="BKV44" s="401"/>
      <c r="BKW44" s="401"/>
      <c r="BKX44" s="401"/>
      <c r="BKY44" s="401"/>
      <c r="BKZ44" s="401"/>
      <c r="BLA44" s="401"/>
      <c r="BLB44" s="401"/>
      <c r="BLC44" s="401"/>
      <c r="BLD44" s="401"/>
      <c r="BLE44" s="401"/>
      <c r="BLF44" s="401"/>
      <c r="BLG44" s="401"/>
      <c r="BLH44" s="401"/>
      <c r="BLI44" s="401"/>
      <c r="BLJ44" s="401"/>
      <c r="BLK44" s="401"/>
      <c r="BLL44" s="401"/>
      <c r="BLM44" s="401"/>
      <c r="BLN44" s="401"/>
      <c r="BLO44" s="401"/>
      <c r="BLP44" s="401"/>
      <c r="BLQ44" s="401"/>
      <c r="BLR44" s="401"/>
      <c r="BLS44" s="401"/>
      <c r="BLT44" s="401"/>
      <c r="BLU44" s="401"/>
      <c r="BLV44" s="401"/>
      <c r="BLW44" s="401"/>
      <c r="BLX44" s="401"/>
      <c r="BLY44" s="401"/>
      <c r="BLZ44" s="401"/>
      <c r="BMA44" s="401"/>
      <c r="BMB44" s="401"/>
      <c r="BMC44" s="401"/>
      <c r="BMD44" s="401"/>
      <c r="BME44" s="401"/>
      <c r="BMF44" s="401"/>
      <c r="BMG44" s="401"/>
      <c r="BMH44" s="401"/>
      <c r="BMI44" s="401"/>
      <c r="BMJ44" s="401"/>
      <c r="BMK44" s="401"/>
      <c r="BML44" s="401"/>
      <c r="BMM44" s="401"/>
      <c r="BMN44" s="401"/>
      <c r="BMO44" s="401"/>
      <c r="BMP44" s="401"/>
      <c r="BMQ44" s="401"/>
      <c r="BMR44" s="401"/>
      <c r="BMS44" s="401"/>
      <c r="BMT44" s="401"/>
      <c r="BMU44" s="401"/>
      <c r="BMV44" s="401"/>
      <c r="BMW44" s="401"/>
      <c r="BMX44" s="401"/>
      <c r="BMY44" s="401"/>
      <c r="BMZ44" s="401"/>
      <c r="BNA44" s="401"/>
      <c r="BNB44" s="401"/>
      <c r="BNC44" s="401"/>
      <c r="BND44" s="401"/>
      <c r="BNE44" s="401"/>
      <c r="BNF44" s="401"/>
      <c r="BNG44" s="401"/>
      <c r="BNH44" s="401"/>
      <c r="BNI44" s="401"/>
      <c r="BNJ44" s="401"/>
      <c r="BNK44" s="401"/>
      <c r="BNL44" s="401"/>
      <c r="BNM44" s="401"/>
      <c r="BNN44" s="401"/>
      <c r="BNO44" s="401"/>
      <c r="BNP44" s="401"/>
      <c r="BNQ44" s="401"/>
      <c r="BNR44" s="401"/>
      <c r="BNS44" s="401"/>
      <c r="BNT44" s="401"/>
      <c r="BNU44" s="401"/>
      <c r="BNV44" s="401"/>
      <c r="BNW44" s="401"/>
      <c r="BNX44" s="401"/>
      <c r="BNY44" s="401"/>
      <c r="BNZ44" s="401"/>
      <c r="BOA44" s="401"/>
      <c r="BOB44" s="401"/>
      <c r="BOC44" s="401"/>
      <c r="BOD44" s="401"/>
      <c r="BOE44" s="401"/>
      <c r="BOF44" s="401"/>
      <c r="BOG44" s="401"/>
      <c r="BOH44" s="401"/>
      <c r="BOI44" s="401"/>
      <c r="BOJ44" s="401"/>
      <c r="BOK44" s="401"/>
      <c r="BOL44" s="401"/>
      <c r="BOM44" s="401"/>
      <c r="BON44" s="401"/>
      <c r="BOO44" s="401"/>
      <c r="BOP44" s="401"/>
      <c r="BOQ44" s="401"/>
      <c r="BOR44" s="401"/>
      <c r="BOS44" s="401"/>
      <c r="BOT44" s="401"/>
      <c r="BOU44" s="401"/>
      <c r="BOV44" s="401"/>
      <c r="BOW44" s="401"/>
      <c r="BOX44" s="401"/>
      <c r="BOY44" s="401"/>
      <c r="BOZ44" s="401"/>
      <c r="BPA44" s="401"/>
      <c r="BPB44" s="401"/>
      <c r="BPC44" s="401"/>
      <c r="BPD44" s="401"/>
      <c r="BPE44" s="401"/>
      <c r="BPF44" s="401"/>
      <c r="BPG44" s="401"/>
      <c r="BPH44" s="401"/>
      <c r="BPI44" s="401"/>
      <c r="BPJ44" s="401"/>
      <c r="BPK44" s="401"/>
      <c r="BPL44" s="401"/>
      <c r="BPM44" s="401"/>
      <c r="BPN44" s="401"/>
      <c r="BPO44" s="401"/>
      <c r="BPP44" s="401"/>
      <c r="BPQ44" s="401"/>
      <c r="BPR44" s="401"/>
      <c r="BPS44" s="401"/>
      <c r="BPT44" s="401"/>
      <c r="BPU44" s="401"/>
      <c r="BPV44" s="401"/>
      <c r="BPW44" s="401"/>
      <c r="BPX44" s="401"/>
      <c r="BPY44" s="401"/>
      <c r="BPZ44" s="401"/>
      <c r="BQA44" s="401"/>
      <c r="BQB44" s="401"/>
      <c r="BQC44" s="401"/>
      <c r="BQD44" s="401"/>
      <c r="BQE44" s="401"/>
      <c r="BQF44" s="401"/>
      <c r="BQG44" s="401"/>
      <c r="BQH44" s="401"/>
      <c r="BQI44" s="401"/>
      <c r="BQJ44" s="401"/>
      <c r="BQK44" s="401"/>
      <c r="BQL44" s="401"/>
      <c r="BQM44" s="401"/>
      <c r="BQN44" s="401"/>
      <c r="BQO44" s="401"/>
      <c r="BQP44" s="401"/>
      <c r="BQQ44" s="401"/>
      <c r="BQR44" s="401"/>
      <c r="BQS44" s="401"/>
      <c r="BQT44" s="401"/>
      <c r="BQU44" s="401"/>
      <c r="BQV44" s="401"/>
      <c r="BQW44" s="401"/>
      <c r="BQX44" s="401"/>
      <c r="BQY44" s="401"/>
      <c r="BQZ44" s="401"/>
      <c r="BRA44" s="401"/>
      <c r="BRB44" s="401"/>
      <c r="BRC44" s="401"/>
      <c r="BRD44" s="401"/>
      <c r="BRE44" s="401"/>
      <c r="BRF44" s="401"/>
      <c r="BRG44" s="401"/>
      <c r="BRH44" s="401"/>
      <c r="BRI44" s="401"/>
      <c r="BRJ44" s="401"/>
      <c r="BRK44" s="401"/>
      <c r="BRL44" s="401"/>
      <c r="BRM44" s="401"/>
      <c r="BRN44" s="401"/>
      <c r="BRO44" s="401"/>
      <c r="BRP44" s="401"/>
      <c r="BRQ44" s="401"/>
      <c r="BRR44" s="401"/>
      <c r="BRS44" s="401"/>
      <c r="BRT44" s="401"/>
      <c r="BRU44" s="401"/>
      <c r="BRV44" s="401"/>
      <c r="BRW44" s="401"/>
      <c r="BRX44" s="401"/>
      <c r="BRY44" s="401"/>
      <c r="BRZ44" s="401"/>
      <c r="BSA44" s="401"/>
      <c r="BSB44" s="401"/>
      <c r="BSC44" s="401"/>
      <c r="BSD44" s="401"/>
      <c r="BSE44" s="401"/>
      <c r="BSF44" s="401"/>
      <c r="BSG44" s="401"/>
      <c r="BSH44" s="401"/>
      <c r="BSI44" s="401"/>
      <c r="BSJ44" s="401"/>
      <c r="BSK44" s="401"/>
      <c r="BSL44" s="401"/>
      <c r="BSM44" s="401"/>
      <c r="BSN44" s="401"/>
      <c r="BSO44" s="401"/>
      <c r="BSP44" s="401"/>
      <c r="BSQ44" s="401"/>
      <c r="BSR44" s="401"/>
      <c r="BSS44" s="401"/>
      <c r="BST44" s="401"/>
      <c r="BSU44" s="401"/>
      <c r="BSV44" s="401"/>
      <c r="BSW44" s="401"/>
      <c r="BSX44" s="401"/>
      <c r="BSY44" s="401"/>
      <c r="BSZ44" s="401"/>
      <c r="BTA44" s="401"/>
      <c r="BTB44" s="401"/>
      <c r="BTC44" s="401"/>
      <c r="BTD44" s="401"/>
      <c r="BTE44" s="401"/>
      <c r="BTF44" s="401"/>
      <c r="BTG44" s="401"/>
      <c r="BTH44" s="401"/>
      <c r="BTI44" s="401"/>
      <c r="BTJ44" s="401"/>
      <c r="BTK44" s="401"/>
      <c r="BTL44" s="401"/>
      <c r="BTM44" s="401"/>
      <c r="BTN44" s="401"/>
      <c r="BTO44" s="401"/>
      <c r="BTP44" s="401"/>
      <c r="BTQ44" s="401"/>
      <c r="BTR44" s="401"/>
      <c r="BTS44" s="401"/>
      <c r="BTT44" s="401"/>
      <c r="BTU44" s="401"/>
      <c r="BTV44" s="401"/>
      <c r="BTW44" s="401"/>
      <c r="BTX44" s="401"/>
      <c r="BTY44" s="401"/>
      <c r="BTZ44" s="401"/>
      <c r="BUA44" s="401"/>
      <c r="BUB44" s="401"/>
      <c r="BUC44" s="401"/>
      <c r="BUD44" s="401"/>
      <c r="BUE44" s="401"/>
      <c r="BUF44" s="401"/>
      <c r="BUG44" s="401"/>
      <c r="BUH44" s="401"/>
      <c r="BUI44" s="401"/>
      <c r="BUJ44" s="401"/>
      <c r="BUK44" s="401"/>
      <c r="BUL44" s="401"/>
      <c r="BUM44" s="401"/>
      <c r="BUN44" s="401"/>
      <c r="BUO44" s="401"/>
      <c r="BUP44" s="401"/>
      <c r="BUQ44" s="401"/>
      <c r="BUR44" s="401"/>
      <c r="BUS44" s="401"/>
      <c r="BUT44" s="401"/>
      <c r="BUU44" s="401"/>
      <c r="BUV44" s="401"/>
      <c r="BUW44" s="401"/>
      <c r="BUX44" s="401"/>
      <c r="BUY44" s="401"/>
      <c r="BUZ44" s="401"/>
      <c r="BVA44" s="401"/>
      <c r="BVB44" s="401"/>
      <c r="BVC44" s="401"/>
      <c r="BVD44" s="401"/>
      <c r="BVE44" s="401"/>
      <c r="BVF44" s="401"/>
      <c r="BVG44" s="401"/>
      <c r="BVH44" s="401"/>
      <c r="BVI44" s="401"/>
      <c r="BVJ44" s="401"/>
      <c r="BVK44" s="401"/>
      <c r="BVL44" s="401"/>
      <c r="BVM44" s="401"/>
      <c r="BVN44" s="401"/>
      <c r="BVO44" s="401"/>
      <c r="BVP44" s="401"/>
      <c r="BVQ44" s="401"/>
      <c r="BVR44" s="401"/>
      <c r="BVS44" s="401"/>
      <c r="BVT44" s="401"/>
      <c r="BVU44" s="401"/>
      <c r="BVV44" s="401"/>
      <c r="BVW44" s="401"/>
      <c r="BVX44" s="401"/>
      <c r="BVY44" s="401"/>
      <c r="BVZ44" s="401"/>
      <c r="BWA44" s="401"/>
      <c r="BWB44" s="401"/>
      <c r="BWC44" s="401"/>
      <c r="BWD44" s="401"/>
      <c r="BWE44" s="401"/>
      <c r="BWF44" s="401"/>
      <c r="BWG44" s="401"/>
      <c r="BWH44" s="401"/>
      <c r="BWI44" s="401"/>
      <c r="BWJ44" s="401"/>
      <c r="BWK44" s="401"/>
      <c r="BWL44" s="401"/>
      <c r="BWM44" s="401"/>
      <c r="BWN44" s="401"/>
      <c r="BWO44" s="401"/>
      <c r="BWP44" s="401"/>
      <c r="BWQ44" s="401"/>
      <c r="BWR44" s="401"/>
      <c r="BWS44" s="401"/>
      <c r="BWT44" s="401"/>
      <c r="BWU44" s="401"/>
      <c r="BWV44" s="401"/>
      <c r="BWW44" s="401"/>
      <c r="BWX44" s="401"/>
    </row>
    <row r="45" spans="1:1974" s="140" customFormat="1" ht="24.75" customHeight="1">
      <c r="A45" s="90"/>
      <c r="B45" s="204" t="s">
        <v>32</v>
      </c>
      <c r="C45" s="95"/>
      <c r="D45" s="205">
        <v>266</v>
      </c>
      <c r="E45" s="169">
        <v>5</v>
      </c>
      <c r="F45" s="205">
        <v>271</v>
      </c>
      <c r="G45" s="95"/>
      <c r="H45" s="205">
        <v>279</v>
      </c>
      <c r="I45" s="169">
        <v>6</v>
      </c>
      <c r="J45" s="205">
        <v>285</v>
      </c>
      <c r="K45" s="95"/>
      <c r="L45" s="205">
        <v>315</v>
      </c>
      <c r="M45" s="169">
        <v>5</v>
      </c>
      <c r="N45" s="205">
        <v>320</v>
      </c>
      <c r="O45" s="95"/>
      <c r="P45" s="205">
        <v>300</v>
      </c>
      <c r="Q45" s="169">
        <v>20</v>
      </c>
      <c r="R45" s="205">
        <v>320</v>
      </c>
      <c r="S45" s="95"/>
      <c r="T45" s="107"/>
      <c r="U45" s="107"/>
      <c r="V45" s="107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  <c r="LC45" s="95"/>
      <c r="LD45" s="95"/>
      <c r="LE45" s="95"/>
      <c r="LF45" s="95"/>
      <c r="LG45" s="95"/>
      <c r="LH45" s="95"/>
      <c r="LI45" s="95"/>
      <c r="LJ45" s="95"/>
      <c r="LK45" s="95"/>
      <c r="LL45" s="95"/>
      <c r="LM45" s="95"/>
      <c r="LN45" s="95"/>
      <c r="LO45" s="95"/>
      <c r="LP45" s="95"/>
      <c r="LQ45" s="95"/>
      <c r="LR45" s="95"/>
      <c r="LS45" s="95"/>
      <c r="LT45" s="95"/>
      <c r="LU45" s="95"/>
      <c r="LV45" s="95"/>
      <c r="LW45" s="95"/>
      <c r="LX45" s="95"/>
      <c r="LY45" s="95"/>
      <c r="LZ45" s="95"/>
      <c r="MA45" s="95"/>
      <c r="MB45" s="95"/>
      <c r="MC45" s="95"/>
      <c r="MD45" s="95"/>
      <c r="ME45" s="95"/>
      <c r="MF45" s="95"/>
      <c r="MG45" s="95"/>
      <c r="MH45" s="95"/>
      <c r="MI45" s="95"/>
      <c r="MJ45" s="95"/>
      <c r="MK45" s="95"/>
      <c r="ML45" s="95"/>
      <c r="MM45" s="95"/>
      <c r="MN45" s="95"/>
      <c r="MO45" s="95"/>
      <c r="MP45" s="95"/>
      <c r="MQ45" s="95"/>
      <c r="MR45" s="95"/>
      <c r="MS45" s="95"/>
      <c r="MT45" s="95"/>
      <c r="MU45" s="95"/>
      <c r="MV45" s="95"/>
      <c r="MW45" s="95"/>
      <c r="MX45" s="95"/>
      <c r="MY45" s="95"/>
      <c r="MZ45" s="95"/>
      <c r="NA45" s="95"/>
      <c r="NB45" s="95"/>
      <c r="NC45" s="95"/>
      <c r="ND45" s="95"/>
      <c r="NE45" s="95"/>
      <c r="NF45" s="95"/>
      <c r="NG45" s="95"/>
      <c r="NH45" s="95"/>
      <c r="NI45" s="95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5"/>
      <c r="NX45" s="95"/>
      <c r="NY45" s="95"/>
      <c r="NZ45" s="95"/>
      <c r="OA45" s="95"/>
      <c r="OB45" s="95"/>
      <c r="OC45" s="95"/>
      <c r="OD45" s="95"/>
      <c r="OE45" s="95"/>
      <c r="OF45" s="95"/>
      <c r="OG45" s="95"/>
      <c r="OH45" s="95"/>
      <c r="OI45" s="95"/>
      <c r="OJ45" s="95"/>
      <c r="OK45" s="95"/>
      <c r="OL45" s="95"/>
      <c r="OM45" s="95"/>
      <c r="ON45" s="95"/>
      <c r="OO45" s="95"/>
      <c r="OP45" s="95"/>
      <c r="OQ45" s="95"/>
      <c r="OR45" s="95"/>
      <c r="OS45" s="95"/>
      <c r="OT45" s="95"/>
      <c r="OU45" s="95"/>
      <c r="OV45" s="95"/>
      <c r="OW45" s="95"/>
      <c r="OX45" s="95"/>
      <c r="OY45" s="95"/>
      <c r="OZ45" s="95"/>
      <c r="PA45" s="95"/>
      <c r="PB45" s="95"/>
      <c r="PC45" s="95"/>
      <c r="PD45" s="95"/>
      <c r="PE45" s="95"/>
      <c r="PF45" s="95"/>
      <c r="PG45" s="95"/>
      <c r="PH45" s="95"/>
      <c r="PI45" s="95"/>
      <c r="PJ45" s="95"/>
      <c r="PK45" s="95"/>
      <c r="PL45" s="95"/>
      <c r="PM45" s="95"/>
      <c r="PN45" s="95"/>
      <c r="PO45" s="95"/>
      <c r="PP45" s="95"/>
      <c r="PQ45" s="95"/>
      <c r="PR45" s="95"/>
      <c r="PS45" s="95"/>
      <c r="PT45" s="95"/>
      <c r="PU45" s="95"/>
      <c r="PV45" s="95"/>
      <c r="PW45" s="95"/>
      <c r="PX45" s="95"/>
      <c r="PY45" s="95"/>
      <c r="PZ45" s="95"/>
      <c r="QA45" s="95"/>
      <c r="QB45" s="95"/>
      <c r="QC45" s="95"/>
      <c r="QD45" s="95"/>
      <c r="QE45" s="95"/>
      <c r="QF45" s="95"/>
      <c r="QG45" s="95"/>
      <c r="QH45" s="95"/>
      <c r="QI45" s="95"/>
      <c r="QJ45" s="95"/>
      <c r="QK45" s="95"/>
      <c r="QL45" s="95"/>
      <c r="QM45" s="95"/>
      <c r="QN45" s="95"/>
      <c r="QO45" s="95"/>
      <c r="QP45" s="95"/>
      <c r="QQ45" s="95"/>
      <c r="QR45" s="95"/>
      <c r="QS45" s="95"/>
      <c r="QT45" s="95"/>
      <c r="QU45" s="95"/>
      <c r="QV45" s="95"/>
      <c r="QW45" s="95"/>
      <c r="QX45" s="95"/>
      <c r="QY45" s="95"/>
      <c r="QZ45" s="95"/>
      <c r="RA45" s="95"/>
      <c r="RB45" s="95"/>
      <c r="RC45" s="95"/>
      <c r="RD45" s="95"/>
      <c r="RE45" s="95"/>
      <c r="RF45" s="95"/>
      <c r="RG45" s="95"/>
      <c r="RH45" s="95"/>
      <c r="RI45" s="95"/>
      <c r="RJ45" s="95"/>
      <c r="RK45" s="95"/>
      <c r="RL45" s="95"/>
      <c r="RM45" s="95"/>
      <c r="RN45" s="95"/>
      <c r="RO45" s="95"/>
      <c r="RP45" s="95"/>
      <c r="RQ45" s="95"/>
      <c r="RR45" s="95"/>
      <c r="RS45" s="95"/>
      <c r="RT45" s="95"/>
      <c r="RU45" s="95"/>
      <c r="RV45" s="95"/>
      <c r="RW45" s="95"/>
      <c r="RX45" s="95"/>
      <c r="RY45" s="95"/>
      <c r="RZ45" s="95"/>
      <c r="SA45" s="95"/>
      <c r="SB45" s="95"/>
      <c r="SC45" s="95"/>
      <c r="SD45" s="95"/>
      <c r="SE45" s="95"/>
      <c r="SF45" s="95"/>
      <c r="SG45" s="95"/>
      <c r="SH45" s="95"/>
      <c r="SI45" s="95"/>
      <c r="SJ45" s="95"/>
      <c r="SK45" s="95"/>
      <c r="SL45" s="95"/>
      <c r="SM45" s="95"/>
      <c r="SN45" s="95"/>
      <c r="SO45" s="95"/>
      <c r="SP45" s="95"/>
      <c r="SQ45" s="95"/>
      <c r="SR45" s="95"/>
      <c r="SS45" s="95"/>
      <c r="ST45" s="95"/>
      <c r="SU45" s="95"/>
      <c r="SV45" s="95"/>
      <c r="SW45" s="95"/>
      <c r="SX45" s="95"/>
      <c r="SY45" s="95"/>
      <c r="SZ45" s="95"/>
      <c r="TA45" s="95"/>
      <c r="TB45" s="95"/>
      <c r="TC45" s="95"/>
      <c r="TD45" s="95"/>
      <c r="TE45" s="95"/>
      <c r="TF45" s="95"/>
      <c r="TG45" s="95"/>
      <c r="TH45" s="95"/>
      <c r="TI45" s="95"/>
      <c r="TJ45" s="95"/>
      <c r="TK45" s="95"/>
      <c r="TL45" s="95"/>
      <c r="TM45" s="95"/>
      <c r="TN45" s="95"/>
      <c r="TO45" s="95"/>
      <c r="TP45" s="95"/>
      <c r="TQ45" s="95"/>
      <c r="TR45" s="95"/>
      <c r="TS45" s="95"/>
      <c r="TT45" s="95"/>
      <c r="TU45" s="95"/>
      <c r="TV45" s="95"/>
      <c r="TW45" s="95"/>
      <c r="TX45" s="95"/>
      <c r="TY45" s="95"/>
      <c r="TZ45" s="95"/>
      <c r="UA45" s="95"/>
      <c r="UB45" s="95"/>
      <c r="UC45" s="95"/>
      <c r="UD45" s="95"/>
      <c r="UE45" s="95"/>
      <c r="UF45" s="95"/>
      <c r="UG45" s="95"/>
      <c r="UH45" s="95"/>
      <c r="UI45" s="95"/>
      <c r="UJ45" s="95"/>
      <c r="UK45" s="95"/>
      <c r="UL45" s="95"/>
      <c r="UM45" s="95"/>
      <c r="UN45" s="95"/>
      <c r="UO45" s="95"/>
      <c r="UP45" s="95"/>
      <c r="UQ45" s="95"/>
      <c r="UR45" s="95"/>
      <c r="US45" s="95"/>
      <c r="UT45" s="95"/>
      <c r="UU45" s="95"/>
      <c r="UV45" s="95"/>
      <c r="UW45" s="95"/>
      <c r="UX45" s="95"/>
      <c r="UY45" s="95"/>
      <c r="UZ45" s="95"/>
      <c r="VA45" s="95"/>
      <c r="VB45" s="95"/>
      <c r="VC45" s="95"/>
      <c r="VD45" s="95"/>
      <c r="VE45" s="95"/>
      <c r="VF45" s="95"/>
      <c r="VG45" s="95"/>
      <c r="VH45" s="95"/>
      <c r="VI45" s="95"/>
      <c r="VJ45" s="95"/>
      <c r="VK45" s="95"/>
      <c r="VL45" s="95"/>
      <c r="VM45" s="95"/>
      <c r="VN45" s="95"/>
      <c r="VO45" s="95"/>
      <c r="VP45" s="95"/>
      <c r="VQ45" s="95"/>
      <c r="VR45" s="95"/>
      <c r="VS45" s="95"/>
      <c r="VT45" s="95"/>
      <c r="VU45" s="95"/>
      <c r="VV45" s="95"/>
      <c r="VW45" s="95"/>
      <c r="VX45" s="95"/>
      <c r="VY45" s="95"/>
      <c r="VZ45" s="95"/>
      <c r="WA45" s="95"/>
      <c r="WB45" s="95"/>
      <c r="WC45" s="95"/>
      <c r="WD45" s="95"/>
      <c r="WE45" s="95"/>
      <c r="WF45" s="95"/>
      <c r="WG45" s="95"/>
      <c r="WH45" s="95"/>
      <c r="WI45" s="95"/>
      <c r="WJ45" s="95"/>
      <c r="WK45" s="95"/>
      <c r="WL45" s="95"/>
      <c r="WM45" s="95"/>
      <c r="WN45" s="95"/>
      <c r="WO45" s="95"/>
      <c r="WP45" s="95"/>
      <c r="WQ45" s="95"/>
      <c r="WR45" s="95"/>
      <c r="WS45" s="95"/>
      <c r="WT45" s="95"/>
      <c r="WU45" s="95"/>
      <c r="WV45" s="95"/>
      <c r="WW45" s="95"/>
      <c r="WX45" s="95"/>
      <c r="WY45" s="95"/>
      <c r="WZ45" s="95"/>
      <c r="XA45" s="95"/>
      <c r="XB45" s="95"/>
      <c r="XC45" s="95"/>
      <c r="XD45" s="95"/>
      <c r="XE45" s="95"/>
      <c r="XF45" s="95"/>
      <c r="XG45" s="95"/>
      <c r="XH45" s="95"/>
      <c r="XI45" s="95"/>
      <c r="XJ45" s="95"/>
      <c r="XK45" s="95"/>
      <c r="XL45" s="95"/>
      <c r="XM45" s="95"/>
      <c r="XN45" s="95"/>
      <c r="XO45" s="95"/>
      <c r="XP45" s="95"/>
      <c r="XQ45" s="95"/>
      <c r="XR45" s="95"/>
      <c r="XS45" s="95"/>
      <c r="XT45" s="95"/>
      <c r="XU45" s="95"/>
      <c r="XV45" s="95"/>
      <c r="XW45" s="95"/>
      <c r="XX45" s="95"/>
      <c r="XY45" s="95"/>
      <c r="XZ45" s="95"/>
      <c r="YA45" s="95"/>
      <c r="YB45" s="95"/>
      <c r="YC45" s="95"/>
      <c r="YD45" s="95"/>
      <c r="YE45" s="95"/>
      <c r="YF45" s="95"/>
      <c r="YG45" s="95"/>
      <c r="YH45" s="95"/>
      <c r="YI45" s="95"/>
      <c r="YJ45" s="95"/>
      <c r="YK45" s="95"/>
      <c r="YL45" s="95"/>
      <c r="YM45" s="95"/>
      <c r="YN45" s="95"/>
      <c r="YO45" s="95"/>
      <c r="YP45" s="95"/>
      <c r="YQ45" s="95"/>
      <c r="YR45" s="95"/>
      <c r="YS45" s="95"/>
      <c r="YT45" s="95"/>
      <c r="YU45" s="95"/>
      <c r="YV45" s="95"/>
      <c r="YW45" s="95"/>
      <c r="YX45" s="95"/>
      <c r="YY45" s="95"/>
      <c r="YZ45" s="95"/>
      <c r="ZA45" s="95"/>
      <c r="ZB45" s="95"/>
      <c r="ZC45" s="95"/>
      <c r="ZD45" s="95"/>
      <c r="ZE45" s="95"/>
      <c r="ZF45" s="95"/>
      <c r="ZG45" s="95"/>
      <c r="ZH45" s="95"/>
      <c r="ZI45" s="95"/>
      <c r="ZJ45" s="95"/>
      <c r="ZK45" s="95"/>
      <c r="ZL45" s="95"/>
      <c r="ZM45" s="95"/>
      <c r="ZN45" s="95"/>
      <c r="ZO45" s="95"/>
      <c r="ZP45" s="95"/>
      <c r="ZQ45" s="95"/>
      <c r="ZR45" s="95"/>
      <c r="ZS45" s="95"/>
      <c r="ZT45" s="95"/>
      <c r="ZU45" s="95"/>
      <c r="ZV45" s="95"/>
      <c r="ZW45" s="95"/>
      <c r="ZX45" s="95"/>
      <c r="ZY45" s="95"/>
      <c r="ZZ45" s="95"/>
      <c r="AAA45" s="95"/>
      <c r="AAB45" s="95"/>
      <c r="AAC45" s="95"/>
      <c r="AAD45" s="95"/>
      <c r="AAE45" s="95"/>
      <c r="AAF45" s="95"/>
      <c r="AAG45" s="95"/>
      <c r="AAH45" s="95"/>
      <c r="AAI45" s="95"/>
      <c r="AAJ45" s="95"/>
      <c r="AAK45" s="95"/>
      <c r="AAL45" s="95"/>
      <c r="AAM45" s="95"/>
      <c r="AAN45" s="95"/>
      <c r="AAO45" s="95"/>
      <c r="AAP45" s="95"/>
      <c r="AAQ45" s="95"/>
      <c r="AAR45" s="95"/>
      <c r="AAS45" s="95"/>
      <c r="AAT45" s="95"/>
      <c r="AAU45" s="95"/>
      <c r="AAV45" s="95"/>
      <c r="AAW45" s="95"/>
      <c r="AAX45" s="95"/>
      <c r="AAY45" s="95"/>
      <c r="AAZ45" s="95"/>
      <c r="ABA45" s="95"/>
      <c r="ABB45" s="95"/>
      <c r="ABC45" s="95"/>
      <c r="ABD45" s="95"/>
      <c r="ABE45" s="95"/>
      <c r="ABF45" s="95"/>
      <c r="ABG45" s="95"/>
      <c r="ABH45" s="95"/>
      <c r="ABI45" s="95"/>
      <c r="ABJ45" s="95"/>
      <c r="ABK45" s="95"/>
      <c r="ABL45" s="95"/>
      <c r="ABM45" s="95"/>
      <c r="ABN45" s="95"/>
      <c r="ABO45" s="95"/>
      <c r="ABP45" s="95"/>
      <c r="ABQ45" s="95"/>
      <c r="ABR45" s="95"/>
      <c r="ABS45" s="95"/>
      <c r="ABT45" s="95"/>
      <c r="ABU45" s="95"/>
      <c r="ABV45" s="95"/>
      <c r="ABW45" s="95"/>
      <c r="ABX45" s="95"/>
      <c r="ABY45" s="95"/>
      <c r="ABZ45" s="95"/>
      <c r="ACA45" s="95"/>
      <c r="ACB45" s="95"/>
      <c r="ACC45" s="95"/>
      <c r="ACD45" s="95"/>
      <c r="ACE45" s="95"/>
      <c r="ACF45" s="95"/>
      <c r="ACG45" s="95"/>
      <c r="ACH45" s="95"/>
      <c r="ACI45" s="95"/>
      <c r="ACJ45" s="95"/>
      <c r="ACK45" s="95"/>
      <c r="ACL45" s="95"/>
      <c r="ACM45" s="95"/>
      <c r="ACN45" s="95"/>
      <c r="ACO45" s="95"/>
      <c r="ACP45" s="95"/>
      <c r="ACQ45" s="95"/>
      <c r="ACR45" s="95"/>
      <c r="ACS45" s="95"/>
      <c r="ACT45" s="95"/>
      <c r="ACU45" s="95"/>
      <c r="ACV45" s="95"/>
      <c r="ACW45" s="95"/>
      <c r="ACX45" s="95"/>
      <c r="ACY45" s="95"/>
      <c r="ACZ45" s="95"/>
      <c r="ADA45" s="95"/>
      <c r="ADB45" s="95"/>
      <c r="ADC45" s="95"/>
      <c r="ADD45" s="95"/>
      <c r="ADE45" s="95"/>
      <c r="ADF45" s="95"/>
      <c r="ADG45" s="95"/>
      <c r="ADH45" s="95"/>
      <c r="ADI45" s="95"/>
      <c r="ADJ45" s="95"/>
      <c r="ADK45" s="95"/>
      <c r="ADL45" s="95"/>
      <c r="ADM45" s="95"/>
      <c r="ADN45" s="95"/>
      <c r="ADO45" s="95"/>
      <c r="ADP45" s="95"/>
      <c r="ADQ45" s="95"/>
      <c r="ADR45" s="95"/>
      <c r="ADS45" s="95"/>
      <c r="ADT45" s="95"/>
      <c r="ADU45" s="95"/>
      <c r="ADV45" s="95"/>
      <c r="ADW45" s="95"/>
      <c r="ADX45" s="95"/>
      <c r="ADY45" s="95"/>
      <c r="ADZ45" s="95"/>
      <c r="AEA45" s="95"/>
      <c r="AEB45" s="95"/>
      <c r="AEC45" s="95"/>
      <c r="AED45" s="95"/>
      <c r="AEE45" s="95"/>
      <c r="AEF45" s="95"/>
      <c r="AEG45" s="95"/>
      <c r="AEH45" s="95"/>
      <c r="AEI45" s="95"/>
      <c r="AEJ45" s="95"/>
      <c r="AEK45" s="95"/>
      <c r="AEL45" s="95"/>
      <c r="AEM45" s="95"/>
      <c r="AEN45" s="95"/>
      <c r="AEO45" s="95"/>
      <c r="AEP45" s="95"/>
      <c r="AEQ45" s="95"/>
      <c r="AER45" s="95"/>
      <c r="AES45" s="95"/>
      <c r="AET45" s="95"/>
      <c r="AEU45" s="95"/>
      <c r="AEV45" s="95"/>
      <c r="AEW45" s="95"/>
      <c r="AEX45" s="95"/>
      <c r="AEY45" s="95"/>
      <c r="AEZ45" s="95"/>
      <c r="AFA45" s="95"/>
      <c r="AFB45" s="95"/>
      <c r="AFC45" s="95"/>
      <c r="AFD45" s="95"/>
      <c r="AFE45" s="95"/>
      <c r="AFF45" s="95"/>
      <c r="AFG45" s="95"/>
      <c r="AFH45" s="95"/>
      <c r="AFI45" s="95"/>
      <c r="AFJ45" s="95"/>
      <c r="AFK45" s="95"/>
      <c r="AFL45" s="95"/>
      <c r="AFM45" s="95"/>
      <c r="AFN45" s="95"/>
      <c r="AFO45" s="95"/>
      <c r="AFP45" s="95"/>
      <c r="AFQ45" s="95"/>
      <c r="AFR45" s="95"/>
      <c r="AFS45" s="95"/>
      <c r="AFT45" s="95"/>
      <c r="AFU45" s="95"/>
      <c r="AFV45" s="95"/>
      <c r="AFW45" s="95"/>
      <c r="AFX45" s="95"/>
      <c r="AFY45" s="95"/>
      <c r="AFZ45" s="95"/>
      <c r="AGA45" s="95"/>
      <c r="AGB45" s="95"/>
      <c r="AGC45" s="95"/>
      <c r="AGD45" s="95"/>
      <c r="AGE45" s="95"/>
      <c r="AGF45" s="95"/>
      <c r="AGG45" s="95"/>
      <c r="AGH45" s="95"/>
      <c r="AGI45" s="95"/>
      <c r="AGJ45" s="95"/>
      <c r="AGK45" s="95"/>
      <c r="AGL45" s="95"/>
      <c r="AGM45" s="95"/>
      <c r="AGN45" s="95"/>
      <c r="AGO45" s="95"/>
      <c r="AGP45" s="95"/>
      <c r="AGQ45" s="95"/>
      <c r="AGR45" s="95"/>
      <c r="AGS45" s="95"/>
      <c r="AGT45" s="95"/>
      <c r="AGU45" s="95"/>
      <c r="AGV45" s="95"/>
      <c r="AGW45" s="95"/>
      <c r="AGX45" s="95"/>
      <c r="AGY45" s="95"/>
      <c r="AGZ45" s="95"/>
      <c r="AHA45" s="95"/>
      <c r="AHB45" s="95"/>
      <c r="AHC45" s="95"/>
      <c r="AHD45" s="95"/>
      <c r="AHE45" s="95"/>
      <c r="AHF45" s="95"/>
      <c r="AHG45" s="95"/>
      <c r="AHH45" s="95"/>
      <c r="AHI45" s="95"/>
      <c r="AHJ45" s="95"/>
      <c r="AHK45" s="95"/>
      <c r="AHL45" s="95"/>
      <c r="AHM45" s="95"/>
      <c r="AHN45" s="95"/>
      <c r="AHO45" s="95"/>
      <c r="AHP45" s="95"/>
      <c r="AHQ45" s="95"/>
      <c r="AHR45" s="95"/>
      <c r="AHS45" s="95"/>
      <c r="AHT45" s="95"/>
      <c r="AHU45" s="95"/>
      <c r="AHV45" s="95"/>
      <c r="AHW45" s="95"/>
      <c r="AHX45" s="95"/>
      <c r="AHY45" s="95"/>
      <c r="AHZ45" s="95"/>
      <c r="AIA45" s="95"/>
      <c r="AIB45" s="95"/>
      <c r="AIC45" s="95"/>
      <c r="AID45" s="95"/>
      <c r="AIE45" s="95"/>
      <c r="AIF45" s="95"/>
      <c r="AIG45" s="95"/>
      <c r="AIH45" s="95"/>
      <c r="AII45" s="95"/>
      <c r="AIJ45" s="95"/>
      <c r="AIK45" s="95"/>
      <c r="AIL45" s="95"/>
      <c r="AIM45" s="95"/>
      <c r="AIN45" s="95"/>
      <c r="AIO45" s="95"/>
      <c r="AIP45" s="95"/>
      <c r="AIQ45" s="95"/>
      <c r="AIR45" s="95"/>
      <c r="AIS45" s="95"/>
      <c r="AIT45" s="95"/>
      <c r="AIU45" s="95"/>
      <c r="AIV45" s="95"/>
      <c r="AIW45" s="95"/>
      <c r="AIX45" s="95"/>
      <c r="AIY45" s="95"/>
      <c r="AIZ45" s="95"/>
      <c r="AJA45" s="95"/>
      <c r="AJB45" s="95"/>
      <c r="AJC45" s="95"/>
      <c r="AJD45" s="95"/>
      <c r="AJE45" s="95"/>
      <c r="AJF45" s="95"/>
      <c r="AJG45" s="95"/>
      <c r="AJH45" s="95"/>
      <c r="AJI45" s="95"/>
      <c r="AJJ45" s="95"/>
      <c r="AJK45" s="95"/>
      <c r="AJL45" s="95"/>
      <c r="AJM45" s="95"/>
      <c r="AJN45" s="95"/>
      <c r="AJO45" s="95"/>
      <c r="AJP45" s="95"/>
      <c r="AJQ45" s="95"/>
      <c r="AJR45" s="95"/>
      <c r="AJS45" s="95"/>
      <c r="AJT45" s="95"/>
      <c r="AJU45" s="95"/>
      <c r="AJV45" s="95"/>
      <c r="AJW45" s="95"/>
      <c r="AJX45" s="95"/>
      <c r="AJY45" s="95"/>
      <c r="AJZ45" s="95"/>
      <c r="AKA45" s="95"/>
      <c r="AKB45" s="95"/>
      <c r="AKC45" s="95"/>
      <c r="AKD45" s="95"/>
      <c r="AKE45" s="95"/>
      <c r="AKF45" s="95"/>
      <c r="AKG45" s="95"/>
      <c r="AKH45" s="95"/>
      <c r="AKI45" s="95"/>
      <c r="AKJ45" s="95"/>
      <c r="AKK45" s="95"/>
      <c r="AKL45" s="95"/>
      <c r="AKM45" s="95"/>
      <c r="AKN45" s="95"/>
      <c r="AKO45" s="95"/>
      <c r="AKP45" s="95"/>
      <c r="AKQ45" s="95"/>
      <c r="AKR45" s="95"/>
      <c r="AKS45" s="95"/>
      <c r="AKT45" s="95"/>
      <c r="AKU45" s="95"/>
      <c r="AKV45" s="95"/>
      <c r="AKW45" s="95"/>
      <c r="AKX45" s="95"/>
      <c r="AKY45" s="95"/>
      <c r="AKZ45" s="95"/>
      <c r="ALA45" s="95"/>
      <c r="ALB45" s="95"/>
      <c r="ALC45" s="95"/>
      <c r="ALD45" s="95"/>
      <c r="ALE45" s="95"/>
      <c r="ALF45" s="95"/>
      <c r="ALG45" s="95"/>
      <c r="ALH45" s="95"/>
      <c r="ALI45" s="95"/>
      <c r="ALJ45" s="95"/>
      <c r="ALK45" s="95"/>
      <c r="ALL45" s="95"/>
      <c r="ALM45" s="95"/>
      <c r="ALN45" s="95"/>
      <c r="ALO45" s="95"/>
      <c r="ALP45" s="95"/>
      <c r="ALQ45" s="95"/>
      <c r="ALR45" s="95"/>
      <c r="ALS45" s="95"/>
      <c r="ALT45" s="95"/>
      <c r="ALU45" s="95"/>
      <c r="ALV45" s="95"/>
      <c r="ALW45" s="95"/>
      <c r="ALX45" s="95"/>
      <c r="ALY45" s="95"/>
      <c r="ALZ45" s="95"/>
      <c r="AMA45" s="95"/>
      <c r="AMB45" s="95"/>
      <c r="AMC45" s="95"/>
      <c r="AMD45" s="95"/>
      <c r="AME45" s="95"/>
      <c r="AMF45" s="95"/>
      <c r="AMG45" s="95"/>
      <c r="AMH45" s="95"/>
      <c r="AMI45" s="95"/>
      <c r="AMJ45" s="95"/>
      <c r="AMK45" s="95"/>
      <c r="AML45" s="95"/>
      <c r="AMM45" s="95"/>
      <c r="AMN45" s="95"/>
      <c r="AMO45" s="95"/>
      <c r="AMP45" s="95"/>
      <c r="AMQ45" s="95"/>
      <c r="AMR45" s="95"/>
      <c r="AMS45" s="95"/>
      <c r="AMT45" s="95"/>
      <c r="AMU45" s="95"/>
      <c r="AMV45" s="95"/>
      <c r="AMW45" s="95"/>
      <c r="AMX45" s="95"/>
      <c r="AMY45" s="95"/>
      <c r="AMZ45" s="95"/>
      <c r="ANA45" s="95"/>
      <c r="ANB45" s="95"/>
      <c r="ANC45" s="95"/>
      <c r="AND45" s="95"/>
      <c r="ANE45" s="95"/>
      <c r="ANF45" s="95"/>
      <c r="ANG45" s="95"/>
      <c r="ANH45" s="95"/>
      <c r="ANI45" s="95"/>
      <c r="ANJ45" s="95"/>
      <c r="ANK45" s="95"/>
      <c r="ANL45" s="95"/>
      <c r="ANM45" s="95"/>
      <c r="ANN45" s="95"/>
      <c r="ANO45" s="95"/>
      <c r="ANP45" s="95"/>
      <c r="ANQ45" s="95"/>
      <c r="ANR45" s="95"/>
      <c r="ANS45" s="95"/>
      <c r="ANT45" s="95"/>
      <c r="ANU45" s="95"/>
      <c r="ANV45" s="95"/>
      <c r="ANW45" s="95"/>
      <c r="ANX45" s="95"/>
      <c r="ANY45" s="95"/>
      <c r="ANZ45" s="95"/>
      <c r="AOA45" s="95"/>
      <c r="AOB45" s="95"/>
      <c r="AOC45" s="95"/>
      <c r="AOD45" s="95"/>
      <c r="AOE45" s="95"/>
      <c r="AOF45" s="95"/>
      <c r="AOG45" s="95"/>
      <c r="AOH45" s="95"/>
      <c r="AOI45" s="95"/>
      <c r="AOJ45" s="95"/>
      <c r="AOK45" s="95"/>
      <c r="AOL45" s="95"/>
      <c r="AOM45" s="95"/>
      <c r="AON45" s="95"/>
      <c r="AOO45" s="95"/>
      <c r="AOP45" s="95"/>
      <c r="AOQ45" s="95"/>
      <c r="AOR45" s="95"/>
      <c r="AOS45" s="95"/>
      <c r="AOT45" s="95"/>
      <c r="AOU45" s="95"/>
      <c r="AOV45" s="95"/>
      <c r="AOW45" s="95"/>
      <c r="AOX45" s="95"/>
      <c r="AOY45" s="95"/>
      <c r="AOZ45" s="95"/>
      <c r="APA45" s="95"/>
      <c r="APB45" s="95"/>
      <c r="APC45" s="95"/>
      <c r="APD45" s="95"/>
      <c r="APE45" s="95"/>
      <c r="APF45" s="95"/>
      <c r="APG45" s="95"/>
      <c r="APH45" s="95"/>
      <c r="API45" s="95"/>
      <c r="APJ45" s="95"/>
      <c r="APK45" s="95"/>
      <c r="APL45" s="95"/>
      <c r="APM45" s="95"/>
      <c r="APN45" s="95"/>
      <c r="APO45" s="95"/>
      <c r="APP45" s="95"/>
      <c r="APQ45" s="95"/>
      <c r="APR45" s="95"/>
      <c r="APS45" s="95"/>
      <c r="APT45" s="95"/>
      <c r="APU45" s="95"/>
      <c r="APV45" s="95"/>
      <c r="APW45" s="95"/>
      <c r="APX45" s="95"/>
      <c r="APY45" s="95"/>
      <c r="APZ45" s="95"/>
      <c r="AQA45" s="95"/>
      <c r="AQB45" s="95"/>
      <c r="AQC45" s="95"/>
      <c r="AQD45" s="95"/>
      <c r="AQE45" s="95"/>
      <c r="AQF45" s="95"/>
      <c r="AQG45" s="95"/>
      <c r="AQH45" s="95"/>
      <c r="AQI45" s="95"/>
      <c r="AQJ45" s="95"/>
      <c r="AQK45" s="95"/>
      <c r="AQL45" s="95"/>
      <c r="AQM45" s="95"/>
      <c r="AQN45" s="95"/>
      <c r="AQO45" s="95"/>
      <c r="AQP45" s="95"/>
      <c r="AQQ45" s="95"/>
      <c r="AQR45" s="95"/>
      <c r="AQS45" s="95"/>
      <c r="AQT45" s="95"/>
      <c r="AQU45" s="95"/>
      <c r="AQV45" s="95"/>
      <c r="AQW45" s="95"/>
      <c r="AQX45" s="95"/>
      <c r="AQY45" s="95"/>
      <c r="AQZ45" s="95"/>
      <c r="ARA45" s="95"/>
      <c r="ARB45" s="95"/>
      <c r="ARC45" s="95"/>
      <c r="ARD45" s="95"/>
      <c r="ARE45" s="95"/>
      <c r="ARF45" s="95"/>
      <c r="ARG45" s="95"/>
      <c r="ARH45" s="95"/>
      <c r="ARI45" s="95"/>
      <c r="ARJ45" s="95"/>
      <c r="ARK45" s="95"/>
      <c r="ARL45" s="95"/>
      <c r="ARM45" s="95"/>
      <c r="ARN45" s="95"/>
      <c r="ARO45" s="95"/>
      <c r="ARP45" s="95"/>
      <c r="ARQ45" s="95"/>
      <c r="ARR45" s="95"/>
      <c r="ARS45" s="95"/>
      <c r="ART45" s="95"/>
      <c r="ARU45" s="95"/>
      <c r="ARV45" s="95"/>
      <c r="ARW45" s="95"/>
      <c r="ARX45" s="95"/>
      <c r="ARY45" s="95"/>
      <c r="ARZ45" s="95"/>
      <c r="ASA45" s="95"/>
      <c r="ASB45" s="95"/>
      <c r="ASC45" s="95"/>
      <c r="ASD45" s="95"/>
      <c r="ASE45" s="95"/>
      <c r="ASF45" s="95"/>
      <c r="ASG45" s="95"/>
      <c r="ASH45" s="95"/>
      <c r="ASI45" s="95"/>
      <c r="ASJ45" s="95"/>
      <c r="ASK45" s="95"/>
      <c r="ASL45" s="95"/>
      <c r="ASM45" s="95"/>
      <c r="ASN45" s="95"/>
      <c r="ASO45" s="95"/>
      <c r="ASP45" s="95"/>
      <c r="ASQ45" s="95"/>
      <c r="ASR45" s="95"/>
      <c r="ASS45" s="95"/>
      <c r="AST45" s="95"/>
      <c r="ASU45" s="95"/>
      <c r="ASV45" s="95"/>
      <c r="ASW45" s="95"/>
      <c r="ASX45" s="95"/>
      <c r="ASY45" s="95"/>
      <c r="ASZ45" s="95"/>
      <c r="ATA45" s="95"/>
      <c r="ATB45" s="95"/>
      <c r="ATC45" s="95"/>
      <c r="ATD45" s="95"/>
      <c r="ATE45" s="95"/>
      <c r="ATF45" s="95"/>
      <c r="ATG45" s="95"/>
      <c r="ATH45" s="95"/>
      <c r="ATI45" s="95"/>
      <c r="ATJ45" s="95"/>
      <c r="ATK45" s="95"/>
      <c r="ATL45" s="95"/>
      <c r="ATM45" s="95"/>
      <c r="ATN45" s="95"/>
      <c r="ATO45" s="95"/>
      <c r="ATP45" s="95"/>
      <c r="ATQ45" s="95"/>
      <c r="ATR45" s="95"/>
      <c r="ATS45" s="95"/>
      <c r="ATT45" s="95"/>
      <c r="ATU45" s="95"/>
      <c r="ATV45" s="95"/>
      <c r="ATW45" s="95"/>
      <c r="ATX45" s="95"/>
      <c r="ATY45" s="95"/>
      <c r="ATZ45" s="95"/>
      <c r="AUA45" s="95"/>
      <c r="AUB45" s="95"/>
      <c r="AUC45" s="95"/>
      <c r="AUD45" s="95"/>
      <c r="AUE45" s="95"/>
      <c r="AUF45" s="95"/>
      <c r="AUG45" s="95"/>
      <c r="AUH45" s="95"/>
      <c r="AUI45" s="95"/>
      <c r="AUJ45" s="95"/>
      <c r="AUK45" s="95"/>
      <c r="AUL45" s="95"/>
      <c r="AUM45" s="95"/>
      <c r="AUN45" s="95"/>
      <c r="AUO45" s="95"/>
      <c r="AUP45" s="95"/>
      <c r="AUQ45" s="95"/>
      <c r="AUR45" s="95"/>
      <c r="AUS45" s="95"/>
      <c r="AUT45" s="95"/>
      <c r="AUU45" s="95"/>
      <c r="AUV45" s="95"/>
      <c r="AUW45" s="95"/>
      <c r="AUX45" s="95"/>
      <c r="AUY45" s="95"/>
      <c r="AUZ45" s="95"/>
      <c r="AVA45" s="95"/>
      <c r="AVB45" s="95"/>
      <c r="AVC45" s="95"/>
      <c r="AVD45" s="95"/>
      <c r="AVE45" s="95"/>
      <c r="AVF45" s="95"/>
      <c r="AVG45" s="95"/>
      <c r="AVH45" s="95"/>
      <c r="AVI45" s="95"/>
      <c r="AVJ45" s="95"/>
      <c r="AVK45" s="95"/>
      <c r="AVL45" s="95"/>
      <c r="AVM45" s="95"/>
      <c r="AVN45" s="95"/>
      <c r="AVO45" s="95"/>
      <c r="AVP45" s="95"/>
      <c r="AVQ45" s="95"/>
      <c r="AVR45" s="95"/>
      <c r="AVS45" s="95"/>
      <c r="AVT45" s="95"/>
      <c r="AVU45" s="95"/>
      <c r="AVV45" s="95"/>
      <c r="AVW45" s="95"/>
      <c r="AVX45" s="95"/>
      <c r="AVY45" s="95"/>
      <c r="AVZ45" s="95"/>
      <c r="AWA45" s="95"/>
      <c r="AWB45" s="95"/>
      <c r="AWC45" s="95"/>
      <c r="AWD45" s="95"/>
      <c r="AWE45" s="95"/>
      <c r="AWF45" s="95"/>
      <c r="AWG45" s="95"/>
      <c r="AWH45" s="95"/>
      <c r="AWI45" s="95"/>
      <c r="AWJ45" s="95"/>
      <c r="AWK45" s="95"/>
      <c r="AWL45" s="95"/>
      <c r="AWM45" s="95"/>
      <c r="AWN45" s="95"/>
      <c r="AWO45" s="95"/>
      <c r="AWP45" s="95"/>
      <c r="AWQ45" s="95"/>
      <c r="AWR45" s="95"/>
      <c r="AWS45" s="95"/>
      <c r="AWT45" s="95"/>
      <c r="AWU45" s="95"/>
      <c r="AWV45" s="95"/>
      <c r="AWW45" s="95"/>
      <c r="AWX45" s="95"/>
      <c r="AWY45" s="95"/>
      <c r="AWZ45" s="95"/>
      <c r="AXA45" s="95"/>
      <c r="AXB45" s="95"/>
      <c r="AXC45" s="95"/>
      <c r="AXD45" s="95"/>
      <c r="AXE45" s="95"/>
      <c r="AXF45" s="95"/>
      <c r="AXG45" s="95"/>
      <c r="AXH45" s="95"/>
      <c r="AXI45" s="95"/>
      <c r="AXJ45" s="95"/>
      <c r="AXK45" s="95"/>
      <c r="AXL45" s="95"/>
      <c r="AXM45" s="95"/>
      <c r="AXN45" s="95"/>
      <c r="AXO45" s="95"/>
      <c r="AXP45" s="95"/>
      <c r="AXQ45" s="95"/>
      <c r="AXR45" s="95"/>
      <c r="AXS45" s="95"/>
      <c r="AXT45" s="95"/>
      <c r="AXU45" s="95"/>
      <c r="AXV45" s="95"/>
      <c r="AXW45" s="95"/>
      <c r="AXX45" s="95"/>
      <c r="AXY45" s="95"/>
      <c r="AXZ45" s="95"/>
      <c r="AYA45" s="95"/>
      <c r="AYB45" s="95"/>
      <c r="AYC45" s="95"/>
      <c r="AYD45" s="95"/>
      <c r="AYE45" s="95"/>
      <c r="AYF45" s="95"/>
      <c r="AYG45" s="95"/>
      <c r="AYH45" s="95"/>
      <c r="AYI45" s="95"/>
      <c r="AYJ45" s="95"/>
      <c r="AYK45" s="95"/>
      <c r="AYL45" s="95"/>
      <c r="AYM45" s="95"/>
      <c r="AYN45" s="95"/>
      <c r="AYO45" s="95"/>
      <c r="AYP45" s="95"/>
      <c r="AYQ45" s="95"/>
      <c r="AYR45" s="95"/>
      <c r="AYS45" s="95"/>
      <c r="AYT45" s="95"/>
      <c r="AYU45" s="95"/>
      <c r="AYV45" s="95"/>
      <c r="AYW45" s="95"/>
      <c r="AYX45" s="95"/>
      <c r="AYY45" s="95"/>
      <c r="AYZ45" s="95"/>
      <c r="AZA45" s="95"/>
      <c r="AZB45" s="95"/>
      <c r="AZC45" s="95"/>
      <c r="AZD45" s="95"/>
      <c r="AZE45" s="95"/>
      <c r="AZF45" s="95"/>
      <c r="AZG45" s="95"/>
      <c r="AZH45" s="95"/>
      <c r="AZI45" s="95"/>
      <c r="AZJ45" s="95"/>
      <c r="AZK45" s="95"/>
      <c r="AZL45" s="95"/>
      <c r="AZM45" s="95"/>
      <c r="AZN45" s="95"/>
      <c r="AZO45" s="95"/>
      <c r="AZP45" s="95"/>
      <c r="AZQ45" s="95"/>
      <c r="AZR45" s="95"/>
      <c r="AZS45" s="95"/>
      <c r="AZT45" s="95"/>
      <c r="AZU45" s="95"/>
      <c r="AZV45" s="95"/>
      <c r="AZW45" s="95"/>
      <c r="AZX45" s="95"/>
      <c r="AZY45" s="95"/>
      <c r="AZZ45" s="95"/>
      <c r="BAA45" s="95"/>
      <c r="BAB45" s="95"/>
      <c r="BAC45" s="95"/>
      <c r="BAD45" s="95"/>
      <c r="BAE45" s="95"/>
      <c r="BAF45" s="95"/>
      <c r="BAG45" s="95"/>
      <c r="BAH45" s="95"/>
      <c r="BAI45" s="95"/>
      <c r="BAJ45" s="95"/>
      <c r="BAK45" s="95"/>
      <c r="BAL45" s="95"/>
      <c r="BAM45" s="95"/>
      <c r="BAN45" s="95"/>
      <c r="BAO45" s="95"/>
      <c r="BAP45" s="95"/>
      <c r="BAQ45" s="95"/>
      <c r="BAR45" s="95"/>
      <c r="BAS45" s="95"/>
      <c r="BAT45" s="95"/>
      <c r="BAU45" s="95"/>
      <c r="BAV45" s="95"/>
      <c r="BAW45" s="95"/>
      <c r="BAX45" s="95"/>
      <c r="BAY45" s="95"/>
      <c r="BAZ45" s="95"/>
      <c r="BBA45" s="95"/>
      <c r="BBB45" s="95"/>
      <c r="BBC45" s="95"/>
      <c r="BBD45" s="95"/>
      <c r="BBE45" s="95"/>
      <c r="BBF45" s="95"/>
      <c r="BBG45" s="95"/>
      <c r="BBH45" s="95"/>
      <c r="BBI45" s="95"/>
      <c r="BBJ45" s="95"/>
      <c r="BBK45" s="95"/>
      <c r="BBL45" s="95"/>
      <c r="BBM45" s="95"/>
      <c r="BBN45" s="95"/>
      <c r="BBO45" s="95"/>
      <c r="BBP45" s="95"/>
      <c r="BBQ45" s="95"/>
      <c r="BBR45" s="95"/>
      <c r="BBS45" s="95"/>
      <c r="BBT45" s="95"/>
      <c r="BBU45" s="95"/>
      <c r="BBV45" s="95"/>
      <c r="BBW45" s="95"/>
      <c r="BBX45" s="95"/>
      <c r="BBY45" s="95"/>
      <c r="BBZ45" s="95"/>
      <c r="BCA45" s="95"/>
      <c r="BCB45" s="95"/>
      <c r="BCC45" s="95"/>
      <c r="BCD45" s="95"/>
      <c r="BCE45" s="95"/>
      <c r="BCF45" s="95"/>
      <c r="BCG45" s="95"/>
      <c r="BCH45" s="95"/>
      <c r="BCI45" s="95"/>
      <c r="BCJ45" s="95"/>
      <c r="BCK45" s="95"/>
      <c r="BCL45" s="95"/>
      <c r="BCM45" s="95"/>
      <c r="BCN45" s="95"/>
      <c r="BCO45" s="95"/>
      <c r="BCP45" s="95"/>
      <c r="BCQ45" s="95"/>
      <c r="BCR45" s="95"/>
      <c r="BCS45" s="95"/>
      <c r="BCT45" s="95"/>
      <c r="BCU45" s="95"/>
      <c r="BCV45" s="95"/>
      <c r="BCW45" s="95"/>
      <c r="BCX45" s="95"/>
      <c r="BCY45" s="95"/>
      <c r="BCZ45" s="95"/>
      <c r="BDA45" s="95"/>
      <c r="BDB45" s="95"/>
      <c r="BDC45" s="95"/>
      <c r="BDD45" s="95"/>
      <c r="BDE45" s="95"/>
      <c r="BDF45" s="95"/>
      <c r="BDG45" s="95"/>
      <c r="BDH45" s="95"/>
      <c r="BDI45" s="95"/>
      <c r="BDJ45" s="95"/>
      <c r="BDK45" s="95"/>
      <c r="BDL45" s="95"/>
      <c r="BDM45" s="95"/>
      <c r="BDN45" s="95"/>
      <c r="BDO45" s="95"/>
      <c r="BDP45" s="95"/>
      <c r="BDQ45" s="95"/>
      <c r="BDR45" s="95"/>
      <c r="BDS45" s="95"/>
      <c r="BDT45" s="95"/>
      <c r="BDU45" s="95"/>
      <c r="BDV45" s="95"/>
      <c r="BDW45" s="95"/>
      <c r="BDX45" s="95"/>
      <c r="BDY45" s="95"/>
      <c r="BDZ45" s="95"/>
      <c r="BEA45" s="95"/>
      <c r="BEB45" s="95"/>
      <c r="BEC45" s="95"/>
      <c r="BED45" s="95"/>
      <c r="BEE45" s="95"/>
      <c r="BEF45" s="95"/>
      <c r="BEG45" s="95"/>
      <c r="BEH45" s="95"/>
      <c r="BEI45" s="95"/>
      <c r="BEJ45" s="95"/>
      <c r="BEK45" s="95"/>
      <c r="BEL45" s="95"/>
      <c r="BEM45" s="95"/>
      <c r="BEN45" s="95"/>
      <c r="BEO45" s="95"/>
      <c r="BEP45" s="95"/>
      <c r="BEQ45" s="95"/>
      <c r="BER45" s="95"/>
      <c r="BES45" s="95"/>
      <c r="BET45" s="95"/>
      <c r="BEU45" s="95"/>
      <c r="BEV45" s="95"/>
      <c r="BEW45" s="95"/>
      <c r="BEX45" s="95"/>
      <c r="BEY45" s="95"/>
      <c r="BEZ45" s="95"/>
      <c r="BFA45" s="95"/>
      <c r="BFB45" s="95"/>
      <c r="BFC45" s="95"/>
      <c r="BFD45" s="95"/>
      <c r="BFE45" s="95"/>
      <c r="BFF45" s="95"/>
      <c r="BFG45" s="95"/>
      <c r="BFH45" s="95"/>
      <c r="BFI45" s="95"/>
      <c r="BFJ45" s="95"/>
      <c r="BFK45" s="95"/>
      <c r="BFL45" s="95"/>
      <c r="BFM45" s="95"/>
      <c r="BFN45" s="95"/>
      <c r="BFO45" s="95"/>
      <c r="BFP45" s="95"/>
      <c r="BFQ45" s="95"/>
      <c r="BFR45" s="95"/>
      <c r="BFS45" s="95"/>
      <c r="BFT45" s="95"/>
      <c r="BFU45" s="95"/>
      <c r="BFV45" s="95"/>
      <c r="BFW45" s="95"/>
      <c r="BFX45" s="95"/>
      <c r="BFY45" s="95"/>
      <c r="BFZ45" s="95"/>
      <c r="BGA45" s="95"/>
      <c r="BGB45" s="95"/>
      <c r="BGC45" s="95"/>
      <c r="BGD45" s="95"/>
      <c r="BGE45" s="95"/>
      <c r="BGF45" s="95"/>
      <c r="BGG45" s="95"/>
      <c r="BGH45" s="95"/>
      <c r="BGI45" s="95"/>
      <c r="BGJ45" s="95"/>
      <c r="BGK45" s="95"/>
      <c r="BGL45" s="95"/>
      <c r="BGM45" s="95"/>
      <c r="BGN45" s="95"/>
      <c r="BGO45" s="95"/>
      <c r="BGP45" s="95"/>
      <c r="BGQ45" s="95"/>
      <c r="BGR45" s="95"/>
      <c r="BGS45" s="95"/>
      <c r="BGT45" s="95"/>
      <c r="BGU45" s="95"/>
      <c r="BGV45" s="95"/>
      <c r="BGW45" s="95"/>
      <c r="BGX45" s="95"/>
      <c r="BGY45" s="95"/>
      <c r="BGZ45" s="95"/>
      <c r="BHA45" s="95"/>
      <c r="BHB45" s="95"/>
      <c r="BHC45" s="95"/>
      <c r="BHD45" s="95"/>
      <c r="BHE45" s="95"/>
      <c r="BHF45" s="95"/>
      <c r="BHG45" s="95"/>
      <c r="BHH45" s="95"/>
      <c r="BHI45" s="95"/>
      <c r="BHJ45" s="95"/>
      <c r="BHK45" s="95"/>
      <c r="BHL45" s="95"/>
      <c r="BHM45" s="95"/>
      <c r="BHN45" s="95"/>
      <c r="BHO45" s="95"/>
      <c r="BHP45" s="95"/>
      <c r="BHQ45" s="95"/>
      <c r="BHR45" s="95"/>
      <c r="BHS45" s="95"/>
      <c r="BHT45" s="95"/>
      <c r="BHU45" s="95"/>
      <c r="BHV45" s="95"/>
      <c r="BHW45" s="95"/>
      <c r="BHX45" s="95"/>
      <c r="BHY45" s="95"/>
      <c r="BHZ45" s="95"/>
      <c r="BIA45" s="95"/>
      <c r="BIB45" s="95"/>
      <c r="BIC45" s="95"/>
      <c r="BID45" s="95"/>
      <c r="BIE45" s="95"/>
      <c r="BIF45" s="95"/>
      <c r="BIG45" s="95"/>
      <c r="BIH45" s="95"/>
      <c r="BII45" s="95"/>
      <c r="BIJ45" s="95"/>
      <c r="BIK45" s="95"/>
      <c r="BIL45" s="95"/>
      <c r="BIM45" s="95"/>
      <c r="BIN45" s="95"/>
      <c r="BIO45" s="95"/>
      <c r="BIP45" s="95"/>
      <c r="BIQ45" s="95"/>
      <c r="BIR45" s="95"/>
      <c r="BIS45" s="95"/>
      <c r="BIT45" s="95"/>
      <c r="BIU45" s="95"/>
      <c r="BIV45" s="95"/>
      <c r="BIW45" s="95"/>
      <c r="BIX45" s="95"/>
      <c r="BIY45" s="95"/>
      <c r="BIZ45" s="95"/>
      <c r="BJA45" s="95"/>
      <c r="BJB45" s="95"/>
      <c r="BJC45" s="95"/>
      <c r="BJD45" s="95"/>
      <c r="BJE45" s="95"/>
      <c r="BJF45" s="95"/>
      <c r="BJG45" s="95"/>
      <c r="BJH45" s="95"/>
      <c r="BJI45" s="95"/>
      <c r="BJJ45" s="95"/>
      <c r="BJK45" s="95"/>
      <c r="BJL45" s="95"/>
      <c r="BJM45" s="95"/>
      <c r="BJN45" s="95"/>
      <c r="BJO45" s="95"/>
      <c r="BJP45" s="95"/>
      <c r="BJQ45" s="95"/>
      <c r="BJR45" s="95"/>
      <c r="BJS45" s="95"/>
      <c r="BJT45" s="95"/>
      <c r="BJU45" s="95"/>
      <c r="BJV45" s="95"/>
      <c r="BJW45" s="95"/>
      <c r="BJX45" s="95"/>
      <c r="BJY45" s="95"/>
      <c r="BJZ45" s="95"/>
      <c r="BKA45" s="95"/>
      <c r="BKB45" s="95"/>
      <c r="BKC45" s="95"/>
      <c r="BKD45" s="95"/>
      <c r="BKE45" s="95"/>
      <c r="BKF45" s="95"/>
      <c r="BKG45" s="95"/>
      <c r="BKH45" s="95"/>
      <c r="BKI45" s="95"/>
      <c r="BKJ45" s="95"/>
      <c r="BKK45" s="95"/>
      <c r="BKL45" s="95"/>
      <c r="BKM45" s="95"/>
      <c r="BKN45" s="95"/>
      <c r="BKO45" s="95"/>
      <c r="BKP45" s="95"/>
      <c r="BKQ45" s="95"/>
      <c r="BKR45" s="95"/>
      <c r="BKS45" s="95"/>
      <c r="BKT45" s="95"/>
      <c r="BKU45" s="95"/>
      <c r="BKV45" s="95"/>
      <c r="BKW45" s="95"/>
      <c r="BKX45" s="95"/>
      <c r="BKY45" s="95"/>
      <c r="BKZ45" s="95"/>
      <c r="BLA45" s="95"/>
      <c r="BLB45" s="95"/>
      <c r="BLC45" s="95"/>
      <c r="BLD45" s="95"/>
      <c r="BLE45" s="95"/>
      <c r="BLF45" s="95"/>
      <c r="BLG45" s="95"/>
      <c r="BLH45" s="95"/>
      <c r="BLI45" s="95"/>
      <c r="BLJ45" s="95"/>
      <c r="BLK45" s="95"/>
      <c r="BLL45" s="95"/>
      <c r="BLM45" s="95"/>
      <c r="BLN45" s="95"/>
      <c r="BLO45" s="95"/>
      <c r="BLP45" s="95"/>
      <c r="BLQ45" s="95"/>
      <c r="BLR45" s="95"/>
      <c r="BLS45" s="95"/>
      <c r="BLT45" s="95"/>
      <c r="BLU45" s="95"/>
      <c r="BLV45" s="95"/>
      <c r="BLW45" s="95"/>
      <c r="BLX45" s="95"/>
      <c r="BLY45" s="95"/>
      <c r="BLZ45" s="95"/>
      <c r="BMA45" s="95"/>
      <c r="BMB45" s="95"/>
      <c r="BMC45" s="95"/>
      <c r="BMD45" s="95"/>
      <c r="BME45" s="95"/>
      <c r="BMF45" s="95"/>
      <c r="BMG45" s="95"/>
      <c r="BMH45" s="95"/>
      <c r="BMI45" s="95"/>
      <c r="BMJ45" s="95"/>
      <c r="BMK45" s="95"/>
      <c r="BML45" s="95"/>
      <c r="BMM45" s="95"/>
      <c r="BMN45" s="95"/>
      <c r="BMO45" s="95"/>
      <c r="BMP45" s="95"/>
      <c r="BMQ45" s="95"/>
      <c r="BMR45" s="95"/>
      <c r="BMS45" s="95"/>
      <c r="BMT45" s="95"/>
      <c r="BMU45" s="95"/>
      <c r="BMV45" s="95"/>
      <c r="BMW45" s="95"/>
      <c r="BMX45" s="95"/>
      <c r="BMY45" s="95"/>
      <c r="BMZ45" s="95"/>
      <c r="BNA45" s="95"/>
      <c r="BNB45" s="95"/>
      <c r="BNC45" s="95"/>
      <c r="BND45" s="95"/>
      <c r="BNE45" s="95"/>
      <c r="BNF45" s="95"/>
      <c r="BNG45" s="95"/>
      <c r="BNH45" s="95"/>
      <c r="BNI45" s="95"/>
      <c r="BNJ45" s="95"/>
      <c r="BNK45" s="95"/>
      <c r="BNL45" s="95"/>
      <c r="BNM45" s="95"/>
      <c r="BNN45" s="95"/>
      <c r="BNO45" s="95"/>
      <c r="BNP45" s="95"/>
      <c r="BNQ45" s="95"/>
      <c r="BNR45" s="95"/>
      <c r="BNS45" s="95"/>
      <c r="BNT45" s="95"/>
      <c r="BNU45" s="95"/>
      <c r="BNV45" s="95"/>
      <c r="BNW45" s="95"/>
      <c r="BNX45" s="95"/>
      <c r="BNY45" s="95"/>
      <c r="BNZ45" s="95"/>
      <c r="BOA45" s="95"/>
      <c r="BOB45" s="95"/>
      <c r="BOC45" s="95"/>
      <c r="BOD45" s="95"/>
      <c r="BOE45" s="95"/>
      <c r="BOF45" s="95"/>
      <c r="BOG45" s="95"/>
      <c r="BOH45" s="95"/>
      <c r="BOI45" s="95"/>
      <c r="BOJ45" s="95"/>
      <c r="BOK45" s="95"/>
      <c r="BOL45" s="95"/>
      <c r="BOM45" s="95"/>
      <c r="BON45" s="95"/>
      <c r="BOO45" s="95"/>
      <c r="BOP45" s="95"/>
      <c r="BOQ45" s="95"/>
      <c r="BOR45" s="95"/>
      <c r="BOS45" s="95"/>
      <c r="BOT45" s="95"/>
      <c r="BOU45" s="95"/>
      <c r="BOV45" s="95"/>
      <c r="BOW45" s="95"/>
      <c r="BOX45" s="95"/>
      <c r="BOY45" s="95"/>
      <c r="BOZ45" s="95"/>
      <c r="BPA45" s="95"/>
      <c r="BPB45" s="95"/>
      <c r="BPC45" s="95"/>
      <c r="BPD45" s="95"/>
      <c r="BPE45" s="95"/>
      <c r="BPF45" s="95"/>
      <c r="BPG45" s="95"/>
      <c r="BPH45" s="95"/>
      <c r="BPI45" s="95"/>
      <c r="BPJ45" s="95"/>
      <c r="BPK45" s="95"/>
      <c r="BPL45" s="95"/>
      <c r="BPM45" s="95"/>
      <c r="BPN45" s="95"/>
      <c r="BPO45" s="95"/>
      <c r="BPP45" s="95"/>
      <c r="BPQ45" s="95"/>
      <c r="BPR45" s="95"/>
      <c r="BPS45" s="95"/>
      <c r="BPT45" s="95"/>
      <c r="BPU45" s="95"/>
      <c r="BPV45" s="95"/>
      <c r="BPW45" s="95"/>
      <c r="BPX45" s="95"/>
      <c r="BPY45" s="95"/>
      <c r="BPZ45" s="95"/>
      <c r="BQA45" s="95"/>
      <c r="BQB45" s="95"/>
      <c r="BQC45" s="95"/>
      <c r="BQD45" s="95"/>
      <c r="BQE45" s="95"/>
      <c r="BQF45" s="95"/>
      <c r="BQG45" s="95"/>
      <c r="BQH45" s="95"/>
      <c r="BQI45" s="95"/>
      <c r="BQJ45" s="95"/>
      <c r="BQK45" s="95"/>
      <c r="BQL45" s="95"/>
      <c r="BQM45" s="95"/>
      <c r="BQN45" s="95"/>
      <c r="BQO45" s="95"/>
      <c r="BQP45" s="95"/>
      <c r="BQQ45" s="95"/>
      <c r="BQR45" s="95"/>
      <c r="BQS45" s="95"/>
      <c r="BQT45" s="95"/>
      <c r="BQU45" s="95"/>
      <c r="BQV45" s="95"/>
      <c r="BQW45" s="95"/>
      <c r="BQX45" s="95"/>
      <c r="BQY45" s="95"/>
      <c r="BQZ45" s="95"/>
      <c r="BRA45" s="95"/>
      <c r="BRB45" s="95"/>
      <c r="BRC45" s="95"/>
      <c r="BRD45" s="95"/>
      <c r="BRE45" s="95"/>
      <c r="BRF45" s="95"/>
      <c r="BRG45" s="95"/>
      <c r="BRH45" s="95"/>
      <c r="BRI45" s="95"/>
      <c r="BRJ45" s="95"/>
      <c r="BRK45" s="95"/>
      <c r="BRL45" s="95"/>
      <c r="BRM45" s="95"/>
      <c r="BRN45" s="95"/>
      <c r="BRO45" s="95"/>
      <c r="BRP45" s="95"/>
      <c r="BRQ45" s="95"/>
      <c r="BRR45" s="95"/>
      <c r="BRS45" s="95"/>
      <c r="BRT45" s="95"/>
      <c r="BRU45" s="95"/>
      <c r="BRV45" s="95"/>
      <c r="BRW45" s="95"/>
      <c r="BRX45" s="95"/>
      <c r="BRY45" s="95"/>
      <c r="BRZ45" s="95"/>
      <c r="BSA45" s="95"/>
      <c r="BSB45" s="95"/>
      <c r="BSC45" s="95"/>
      <c r="BSD45" s="95"/>
      <c r="BSE45" s="95"/>
      <c r="BSF45" s="95"/>
      <c r="BSG45" s="95"/>
      <c r="BSH45" s="95"/>
      <c r="BSI45" s="95"/>
      <c r="BSJ45" s="95"/>
      <c r="BSK45" s="95"/>
      <c r="BSL45" s="95"/>
      <c r="BSM45" s="95"/>
      <c r="BSN45" s="95"/>
      <c r="BSO45" s="95"/>
      <c r="BSP45" s="95"/>
      <c r="BSQ45" s="95"/>
      <c r="BSR45" s="95"/>
      <c r="BSS45" s="95"/>
      <c r="BST45" s="95"/>
      <c r="BSU45" s="95"/>
      <c r="BSV45" s="95"/>
      <c r="BSW45" s="95"/>
      <c r="BSX45" s="95"/>
      <c r="BSY45" s="95"/>
      <c r="BSZ45" s="95"/>
      <c r="BTA45" s="95"/>
      <c r="BTB45" s="95"/>
      <c r="BTC45" s="95"/>
      <c r="BTD45" s="95"/>
      <c r="BTE45" s="95"/>
      <c r="BTF45" s="95"/>
      <c r="BTG45" s="95"/>
      <c r="BTH45" s="95"/>
      <c r="BTI45" s="95"/>
      <c r="BTJ45" s="95"/>
      <c r="BTK45" s="95"/>
      <c r="BTL45" s="95"/>
      <c r="BTM45" s="95"/>
      <c r="BTN45" s="95"/>
      <c r="BTO45" s="95"/>
      <c r="BTP45" s="95"/>
      <c r="BTQ45" s="95"/>
      <c r="BTR45" s="95"/>
      <c r="BTS45" s="95"/>
      <c r="BTT45" s="95"/>
      <c r="BTU45" s="95"/>
      <c r="BTV45" s="95"/>
      <c r="BTW45" s="95"/>
      <c r="BTX45" s="95"/>
      <c r="BTY45" s="95"/>
      <c r="BTZ45" s="95"/>
      <c r="BUA45" s="95"/>
      <c r="BUB45" s="95"/>
      <c r="BUC45" s="95"/>
      <c r="BUD45" s="95"/>
      <c r="BUE45" s="95"/>
      <c r="BUF45" s="95"/>
      <c r="BUG45" s="95"/>
      <c r="BUH45" s="95"/>
      <c r="BUI45" s="95"/>
      <c r="BUJ45" s="95"/>
      <c r="BUK45" s="95"/>
      <c r="BUL45" s="95"/>
      <c r="BUM45" s="95"/>
      <c r="BUN45" s="95"/>
      <c r="BUO45" s="95"/>
      <c r="BUP45" s="95"/>
      <c r="BUQ45" s="95"/>
      <c r="BUR45" s="95"/>
      <c r="BUS45" s="95"/>
      <c r="BUT45" s="95"/>
      <c r="BUU45" s="95"/>
      <c r="BUV45" s="95"/>
      <c r="BUW45" s="95"/>
      <c r="BUX45" s="95"/>
      <c r="BUY45" s="95"/>
      <c r="BUZ45" s="95"/>
      <c r="BVA45" s="95"/>
      <c r="BVB45" s="95"/>
      <c r="BVC45" s="95"/>
      <c r="BVD45" s="95"/>
      <c r="BVE45" s="95"/>
      <c r="BVF45" s="95"/>
      <c r="BVG45" s="95"/>
      <c r="BVH45" s="95"/>
      <c r="BVI45" s="95"/>
      <c r="BVJ45" s="95"/>
      <c r="BVK45" s="95"/>
      <c r="BVL45" s="95"/>
      <c r="BVM45" s="95"/>
      <c r="BVN45" s="95"/>
      <c r="BVO45" s="95"/>
      <c r="BVP45" s="95"/>
      <c r="BVQ45" s="95"/>
      <c r="BVR45" s="95"/>
      <c r="BVS45" s="95"/>
      <c r="BVT45" s="95"/>
      <c r="BVU45" s="95"/>
      <c r="BVV45" s="95"/>
      <c r="BVW45" s="95"/>
      <c r="BVX45" s="95"/>
      <c r="BVY45" s="95"/>
      <c r="BVZ45" s="95"/>
      <c r="BWA45" s="95"/>
      <c r="BWB45" s="95"/>
      <c r="BWC45" s="95"/>
      <c r="BWD45" s="95"/>
      <c r="BWE45" s="95"/>
      <c r="BWF45" s="95"/>
      <c r="BWG45" s="95"/>
      <c r="BWH45" s="95"/>
      <c r="BWI45" s="95"/>
      <c r="BWJ45" s="95"/>
      <c r="BWK45" s="95"/>
      <c r="BWL45" s="95"/>
      <c r="BWM45" s="95"/>
      <c r="BWN45" s="95"/>
      <c r="BWO45" s="95"/>
      <c r="BWP45" s="95"/>
      <c r="BWQ45" s="95"/>
      <c r="BWR45" s="95"/>
      <c r="BWS45" s="95"/>
      <c r="BWT45" s="95"/>
      <c r="BWU45" s="95"/>
      <c r="BWV45" s="95"/>
      <c r="BWW45" s="95"/>
      <c r="BWX45" s="95"/>
    </row>
    <row r="46" spans="1:1974" s="140" customFormat="1" ht="24.75" customHeight="1">
      <c r="A46" s="90"/>
      <c r="B46" s="206" t="s">
        <v>33</v>
      </c>
      <c r="C46" s="95"/>
      <c r="D46" s="207">
        <v>121</v>
      </c>
      <c r="E46" s="168">
        <v>2</v>
      </c>
      <c r="F46" s="207">
        <v>123</v>
      </c>
      <c r="G46" s="95"/>
      <c r="H46" s="207">
        <v>125</v>
      </c>
      <c r="I46" s="168">
        <v>2</v>
      </c>
      <c r="J46" s="207">
        <v>127</v>
      </c>
      <c r="K46" s="95"/>
      <c r="L46" s="207">
        <v>132</v>
      </c>
      <c r="M46" s="168">
        <v>0</v>
      </c>
      <c r="N46" s="207">
        <v>132</v>
      </c>
      <c r="O46" s="95"/>
      <c r="P46" s="207">
        <v>133</v>
      </c>
      <c r="Q46" s="168">
        <v>1</v>
      </c>
      <c r="R46" s="207">
        <v>134</v>
      </c>
      <c r="S46" s="95"/>
      <c r="T46" s="107"/>
      <c r="U46" s="107"/>
      <c r="V46" s="107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0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  <c r="JF46" s="95"/>
      <c r="JG46" s="95"/>
      <c r="JH46" s="95"/>
      <c r="JI46" s="95"/>
      <c r="JJ46" s="95"/>
      <c r="JK46" s="95"/>
      <c r="JL46" s="95"/>
      <c r="JM46" s="95"/>
      <c r="JN46" s="95"/>
      <c r="JO46" s="95"/>
      <c r="JP46" s="95"/>
      <c r="JQ46" s="95"/>
      <c r="JR46" s="95"/>
      <c r="JS46" s="95"/>
      <c r="JT46" s="95"/>
      <c r="JU46" s="95"/>
      <c r="JV46" s="95"/>
      <c r="JW46" s="95"/>
      <c r="JX46" s="95"/>
      <c r="JY46" s="95"/>
      <c r="JZ46" s="95"/>
      <c r="KA46" s="95"/>
      <c r="KB46" s="95"/>
      <c r="KC46" s="95"/>
      <c r="KD46" s="95"/>
      <c r="KE46" s="95"/>
      <c r="KF46" s="95"/>
      <c r="KG46" s="95"/>
      <c r="KH46" s="95"/>
      <c r="KI46" s="95"/>
      <c r="KJ46" s="95"/>
      <c r="KK46" s="95"/>
      <c r="KL46" s="95"/>
      <c r="KM46" s="95"/>
      <c r="KN46" s="95"/>
      <c r="KO46" s="95"/>
      <c r="KP46" s="95"/>
      <c r="KQ46" s="95"/>
      <c r="KR46" s="95"/>
      <c r="KS46" s="95"/>
      <c r="KT46" s="95"/>
      <c r="KU46" s="95"/>
      <c r="KV46" s="95"/>
      <c r="KW46" s="95"/>
      <c r="KX46" s="95"/>
      <c r="KY46" s="95"/>
      <c r="KZ46" s="95"/>
      <c r="LA46" s="95"/>
      <c r="LB46" s="95"/>
      <c r="LC46" s="95"/>
      <c r="LD46" s="95"/>
      <c r="LE46" s="95"/>
      <c r="LF46" s="95"/>
      <c r="LG46" s="95"/>
      <c r="LH46" s="95"/>
      <c r="LI46" s="95"/>
      <c r="LJ46" s="95"/>
      <c r="LK46" s="95"/>
      <c r="LL46" s="95"/>
      <c r="LM46" s="95"/>
      <c r="LN46" s="95"/>
      <c r="LO46" s="95"/>
      <c r="LP46" s="95"/>
      <c r="LQ46" s="95"/>
      <c r="LR46" s="95"/>
      <c r="LS46" s="95"/>
      <c r="LT46" s="95"/>
      <c r="LU46" s="95"/>
      <c r="LV46" s="95"/>
      <c r="LW46" s="95"/>
      <c r="LX46" s="95"/>
      <c r="LY46" s="95"/>
      <c r="LZ46" s="95"/>
      <c r="MA46" s="95"/>
      <c r="MB46" s="95"/>
      <c r="MC46" s="95"/>
      <c r="MD46" s="95"/>
      <c r="ME46" s="95"/>
      <c r="MF46" s="95"/>
      <c r="MG46" s="95"/>
      <c r="MH46" s="95"/>
      <c r="MI46" s="95"/>
      <c r="MJ46" s="95"/>
      <c r="MK46" s="95"/>
      <c r="ML46" s="95"/>
      <c r="MM46" s="95"/>
      <c r="MN46" s="95"/>
      <c r="MO46" s="95"/>
      <c r="MP46" s="95"/>
      <c r="MQ46" s="95"/>
      <c r="MR46" s="95"/>
      <c r="MS46" s="95"/>
      <c r="MT46" s="95"/>
      <c r="MU46" s="95"/>
      <c r="MV46" s="95"/>
      <c r="MW46" s="95"/>
      <c r="MX46" s="95"/>
      <c r="MY46" s="95"/>
      <c r="MZ46" s="95"/>
      <c r="NA46" s="95"/>
      <c r="NB46" s="95"/>
      <c r="NC46" s="95"/>
      <c r="ND46" s="95"/>
      <c r="NE46" s="95"/>
      <c r="NF46" s="95"/>
      <c r="NG46" s="95"/>
      <c r="NH46" s="95"/>
      <c r="NI46" s="95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5"/>
      <c r="NX46" s="95"/>
      <c r="NY46" s="95"/>
      <c r="NZ46" s="95"/>
      <c r="OA46" s="95"/>
      <c r="OB46" s="95"/>
      <c r="OC46" s="95"/>
      <c r="OD46" s="95"/>
      <c r="OE46" s="95"/>
      <c r="OF46" s="95"/>
      <c r="OG46" s="95"/>
      <c r="OH46" s="95"/>
      <c r="OI46" s="95"/>
      <c r="OJ46" s="95"/>
      <c r="OK46" s="95"/>
      <c r="OL46" s="95"/>
      <c r="OM46" s="95"/>
      <c r="ON46" s="95"/>
      <c r="OO46" s="95"/>
      <c r="OP46" s="95"/>
      <c r="OQ46" s="95"/>
      <c r="OR46" s="95"/>
      <c r="OS46" s="95"/>
      <c r="OT46" s="95"/>
      <c r="OU46" s="95"/>
      <c r="OV46" s="95"/>
      <c r="OW46" s="95"/>
      <c r="OX46" s="95"/>
      <c r="OY46" s="95"/>
      <c r="OZ46" s="95"/>
      <c r="PA46" s="95"/>
      <c r="PB46" s="95"/>
      <c r="PC46" s="95"/>
      <c r="PD46" s="95"/>
      <c r="PE46" s="95"/>
      <c r="PF46" s="95"/>
      <c r="PG46" s="95"/>
      <c r="PH46" s="95"/>
      <c r="PI46" s="95"/>
      <c r="PJ46" s="95"/>
      <c r="PK46" s="95"/>
      <c r="PL46" s="95"/>
      <c r="PM46" s="95"/>
      <c r="PN46" s="95"/>
      <c r="PO46" s="95"/>
      <c r="PP46" s="95"/>
      <c r="PQ46" s="95"/>
      <c r="PR46" s="95"/>
      <c r="PS46" s="95"/>
      <c r="PT46" s="95"/>
      <c r="PU46" s="95"/>
      <c r="PV46" s="95"/>
      <c r="PW46" s="95"/>
      <c r="PX46" s="95"/>
      <c r="PY46" s="95"/>
      <c r="PZ46" s="95"/>
      <c r="QA46" s="95"/>
      <c r="QB46" s="95"/>
      <c r="QC46" s="95"/>
      <c r="QD46" s="95"/>
      <c r="QE46" s="95"/>
      <c r="QF46" s="95"/>
      <c r="QG46" s="95"/>
      <c r="QH46" s="95"/>
      <c r="QI46" s="95"/>
      <c r="QJ46" s="95"/>
      <c r="QK46" s="95"/>
      <c r="QL46" s="95"/>
      <c r="QM46" s="95"/>
      <c r="QN46" s="95"/>
      <c r="QO46" s="95"/>
      <c r="QP46" s="95"/>
      <c r="QQ46" s="95"/>
      <c r="QR46" s="95"/>
      <c r="QS46" s="95"/>
      <c r="QT46" s="95"/>
      <c r="QU46" s="95"/>
      <c r="QV46" s="95"/>
      <c r="QW46" s="95"/>
      <c r="QX46" s="95"/>
      <c r="QY46" s="95"/>
      <c r="QZ46" s="95"/>
      <c r="RA46" s="95"/>
      <c r="RB46" s="95"/>
      <c r="RC46" s="95"/>
      <c r="RD46" s="95"/>
      <c r="RE46" s="95"/>
      <c r="RF46" s="95"/>
      <c r="RG46" s="95"/>
      <c r="RH46" s="95"/>
      <c r="RI46" s="95"/>
      <c r="RJ46" s="95"/>
      <c r="RK46" s="95"/>
      <c r="RL46" s="95"/>
      <c r="RM46" s="95"/>
      <c r="RN46" s="95"/>
      <c r="RO46" s="95"/>
      <c r="RP46" s="95"/>
      <c r="RQ46" s="95"/>
      <c r="RR46" s="95"/>
      <c r="RS46" s="95"/>
      <c r="RT46" s="95"/>
      <c r="RU46" s="95"/>
      <c r="RV46" s="95"/>
      <c r="RW46" s="95"/>
      <c r="RX46" s="95"/>
      <c r="RY46" s="95"/>
      <c r="RZ46" s="95"/>
      <c r="SA46" s="95"/>
      <c r="SB46" s="95"/>
      <c r="SC46" s="95"/>
      <c r="SD46" s="95"/>
      <c r="SE46" s="95"/>
      <c r="SF46" s="95"/>
      <c r="SG46" s="95"/>
      <c r="SH46" s="95"/>
      <c r="SI46" s="95"/>
      <c r="SJ46" s="95"/>
      <c r="SK46" s="95"/>
      <c r="SL46" s="95"/>
      <c r="SM46" s="95"/>
      <c r="SN46" s="95"/>
      <c r="SO46" s="95"/>
      <c r="SP46" s="95"/>
      <c r="SQ46" s="95"/>
      <c r="SR46" s="95"/>
      <c r="SS46" s="95"/>
      <c r="ST46" s="95"/>
      <c r="SU46" s="95"/>
      <c r="SV46" s="95"/>
      <c r="SW46" s="95"/>
      <c r="SX46" s="95"/>
      <c r="SY46" s="95"/>
      <c r="SZ46" s="95"/>
      <c r="TA46" s="95"/>
      <c r="TB46" s="95"/>
      <c r="TC46" s="95"/>
      <c r="TD46" s="95"/>
      <c r="TE46" s="95"/>
      <c r="TF46" s="95"/>
      <c r="TG46" s="95"/>
      <c r="TH46" s="95"/>
      <c r="TI46" s="95"/>
      <c r="TJ46" s="95"/>
      <c r="TK46" s="95"/>
      <c r="TL46" s="95"/>
      <c r="TM46" s="95"/>
      <c r="TN46" s="95"/>
      <c r="TO46" s="95"/>
      <c r="TP46" s="95"/>
      <c r="TQ46" s="95"/>
      <c r="TR46" s="95"/>
      <c r="TS46" s="95"/>
      <c r="TT46" s="95"/>
      <c r="TU46" s="95"/>
      <c r="TV46" s="95"/>
      <c r="TW46" s="95"/>
      <c r="TX46" s="95"/>
      <c r="TY46" s="95"/>
      <c r="TZ46" s="95"/>
      <c r="UA46" s="95"/>
      <c r="UB46" s="95"/>
      <c r="UC46" s="95"/>
      <c r="UD46" s="95"/>
      <c r="UE46" s="95"/>
      <c r="UF46" s="95"/>
      <c r="UG46" s="95"/>
      <c r="UH46" s="95"/>
      <c r="UI46" s="95"/>
      <c r="UJ46" s="95"/>
      <c r="UK46" s="95"/>
      <c r="UL46" s="95"/>
      <c r="UM46" s="95"/>
      <c r="UN46" s="95"/>
      <c r="UO46" s="95"/>
      <c r="UP46" s="95"/>
      <c r="UQ46" s="95"/>
      <c r="UR46" s="95"/>
      <c r="US46" s="95"/>
      <c r="UT46" s="95"/>
      <c r="UU46" s="95"/>
      <c r="UV46" s="95"/>
      <c r="UW46" s="95"/>
      <c r="UX46" s="95"/>
      <c r="UY46" s="95"/>
      <c r="UZ46" s="95"/>
      <c r="VA46" s="95"/>
      <c r="VB46" s="95"/>
      <c r="VC46" s="95"/>
      <c r="VD46" s="95"/>
      <c r="VE46" s="95"/>
      <c r="VF46" s="95"/>
      <c r="VG46" s="95"/>
      <c r="VH46" s="95"/>
      <c r="VI46" s="95"/>
      <c r="VJ46" s="95"/>
      <c r="VK46" s="95"/>
      <c r="VL46" s="95"/>
      <c r="VM46" s="95"/>
      <c r="VN46" s="95"/>
      <c r="VO46" s="95"/>
      <c r="VP46" s="95"/>
      <c r="VQ46" s="95"/>
      <c r="VR46" s="95"/>
      <c r="VS46" s="95"/>
      <c r="VT46" s="95"/>
      <c r="VU46" s="95"/>
      <c r="VV46" s="95"/>
      <c r="VW46" s="95"/>
      <c r="VX46" s="95"/>
      <c r="VY46" s="95"/>
      <c r="VZ46" s="95"/>
      <c r="WA46" s="95"/>
      <c r="WB46" s="95"/>
      <c r="WC46" s="95"/>
      <c r="WD46" s="95"/>
      <c r="WE46" s="95"/>
      <c r="WF46" s="95"/>
      <c r="WG46" s="95"/>
      <c r="WH46" s="95"/>
      <c r="WI46" s="95"/>
      <c r="WJ46" s="95"/>
      <c r="WK46" s="95"/>
      <c r="WL46" s="95"/>
      <c r="WM46" s="95"/>
      <c r="WN46" s="95"/>
      <c r="WO46" s="95"/>
      <c r="WP46" s="95"/>
      <c r="WQ46" s="95"/>
      <c r="WR46" s="95"/>
      <c r="WS46" s="95"/>
      <c r="WT46" s="95"/>
      <c r="WU46" s="95"/>
      <c r="WV46" s="95"/>
      <c r="WW46" s="95"/>
      <c r="WX46" s="95"/>
      <c r="WY46" s="95"/>
      <c r="WZ46" s="95"/>
      <c r="XA46" s="95"/>
      <c r="XB46" s="95"/>
      <c r="XC46" s="95"/>
      <c r="XD46" s="95"/>
      <c r="XE46" s="95"/>
      <c r="XF46" s="95"/>
      <c r="XG46" s="95"/>
      <c r="XH46" s="95"/>
      <c r="XI46" s="95"/>
      <c r="XJ46" s="95"/>
      <c r="XK46" s="95"/>
      <c r="XL46" s="95"/>
      <c r="XM46" s="95"/>
      <c r="XN46" s="95"/>
      <c r="XO46" s="95"/>
      <c r="XP46" s="95"/>
      <c r="XQ46" s="95"/>
      <c r="XR46" s="95"/>
      <c r="XS46" s="95"/>
      <c r="XT46" s="95"/>
      <c r="XU46" s="95"/>
      <c r="XV46" s="95"/>
      <c r="XW46" s="95"/>
      <c r="XX46" s="95"/>
      <c r="XY46" s="95"/>
      <c r="XZ46" s="95"/>
      <c r="YA46" s="95"/>
      <c r="YB46" s="95"/>
      <c r="YC46" s="95"/>
      <c r="YD46" s="95"/>
      <c r="YE46" s="95"/>
      <c r="YF46" s="95"/>
      <c r="YG46" s="95"/>
      <c r="YH46" s="95"/>
      <c r="YI46" s="95"/>
      <c r="YJ46" s="95"/>
      <c r="YK46" s="95"/>
      <c r="YL46" s="95"/>
      <c r="YM46" s="95"/>
      <c r="YN46" s="95"/>
      <c r="YO46" s="95"/>
      <c r="YP46" s="95"/>
      <c r="YQ46" s="95"/>
      <c r="YR46" s="95"/>
      <c r="YS46" s="95"/>
      <c r="YT46" s="95"/>
      <c r="YU46" s="95"/>
      <c r="YV46" s="95"/>
      <c r="YW46" s="95"/>
      <c r="YX46" s="95"/>
      <c r="YY46" s="95"/>
      <c r="YZ46" s="95"/>
      <c r="ZA46" s="95"/>
      <c r="ZB46" s="95"/>
      <c r="ZC46" s="95"/>
      <c r="ZD46" s="95"/>
      <c r="ZE46" s="95"/>
      <c r="ZF46" s="95"/>
      <c r="ZG46" s="95"/>
      <c r="ZH46" s="95"/>
      <c r="ZI46" s="95"/>
      <c r="ZJ46" s="95"/>
      <c r="ZK46" s="95"/>
      <c r="ZL46" s="95"/>
      <c r="ZM46" s="95"/>
      <c r="ZN46" s="95"/>
      <c r="ZO46" s="95"/>
      <c r="ZP46" s="95"/>
      <c r="ZQ46" s="95"/>
      <c r="ZR46" s="95"/>
      <c r="ZS46" s="95"/>
      <c r="ZT46" s="95"/>
      <c r="ZU46" s="95"/>
      <c r="ZV46" s="95"/>
      <c r="ZW46" s="95"/>
      <c r="ZX46" s="95"/>
      <c r="ZY46" s="95"/>
      <c r="ZZ46" s="95"/>
      <c r="AAA46" s="95"/>
      <c r="AAB46" s="95"/>
      <c r="AAC46" s="95"/>
      <c r="AAD46" s="95"/>
      <c r="AAE46" s="95"/>
      <c r="AAF46" s="95"/>
      <c r="AAG46" s="95"/>
      <c r="AAH46" s="95"/>
      <c r="AAI46" s="95"/>
      <c r="AAJ46" s="95"/>
      <c r="AAK46" s="95"/>
      <c r="AAL46" s="95"/>
      <c r="AAM46" s="95"/>
      <c r="AAN46" s="95"/>
      <c r="AAO46" s="95"/>
      <c r="AAP46" s="95"/>
      <c r="AAQ46" s="95"/>
      <c r="AAR46" s="95"/>
      <c r="AAS46" s="95"/>
      <c r="AAT46" s="95"/>
      <c r="AAU46" s="95"/>
      <c r="AAV46" s="95"/>
      <c r="AAW46" s="95"/>
      <c r="AAX46" s="95"/>
      <c r="AAY46" s="95"/>
      <c r="AAZ46" s="95"/>
      <c r="ABA46" s="95"/>
      <c r="ABB46" s="95"/>
      <c r="ABC46" s="95"/>
      <c r="ABD46" s="95"/>
      <c r="ABE46" s="95"/>
      <c r="ABF46" s="95"/>
      <c r="ABG46" s="95"/>
      <c r="ABH46" s="95"/>
      <c r="ABI46" s="95"/>
      <c r="ABJ46" s="95"/>
      <c r="ABK46" s="95"/>
      <c r="ABL46" s="95"/>
      <c r="ABM46" s="95"/>
      <c r="ABN46" s="95"/>
      <c r="ABO46" s="95"/>
      <c r="ABP46" s="95"/>
      <c r="ABQ46" s="95"/>
      <c r="ABR46" s="95"/>
      <c r="ABS46" s="95"/>
      <c r="ABT46" s="95"/>
      <c r="ABU46" s="95"/>
      <c r="ABV46" s="95"/>
      <c r="ABW46" s="95"/>
      <c r="ABX46" s="95"/>
      <c r="ABY46" s="95"/>
      <c r="ABZ46" s="95"/>
      <c r="ACA46" s="95"/>
      <c r="ACB46" s="95"/>
      <c r="ACC46" s="95"/>
      <c r="ACD46" s="95"/>
      <c r="ACE46" s="95"/>
      <c r="ACF46" s="95"/>
      <c r="ACG46" s="95"/>
      <c r="ACH46" s="95"/>
      <c r="ACI46" s="95"/>
      <c r="ACJ46" s="95"/>
      <c r="ACK46" s="95"/>
      <c r="ACL46" s="95"/>
      <c r="ACM46" s="95"/>
      <c r="ACN46" s="95"/>
      <c r="ACO46" s="95"/>
      <c r="ACP46" s="95"/>
      <c r="ACQ46" s="95"/>
      <c r="ACR46" s="95"/>
      <c r="ACS46" s="95"/>
      <c r="ACT46" s="95"/>
      <c r="ACU46" s="95"/>
      <c r="ACV46" s="95"/>
      <c r="ACW46" s="95"/>
      <c r="ACX46" s="95"/>
      <c r="ACY46" s="95"/>
      <c r="ACZ46" s="95"/>
      <c r="ADA46" s="95"/>
      <c r="ADB46" s="95"/>
      <c r="ADC46" s="95"/>
      <c r="ADD46" s="95"/>
      <c r="ADE46" s="95"/>
      <c r="ADF46" s="95"/>
      <c r="ADG46" s="95"/>
      <c r="ADH46" s="95"/>
      <c r="ADI46" s="95"/>
      <c r="ADJ46" s="95"/>
      <c r="ADK46" s="95"/>
      <c r="ADL46" s="95"/>
      <c r="ADM46" s="95"/>
      <c r="ADN46" s="95"/>
      <c r="ADO46" s="95"/>
      <c r="ADP46" s="95"/>
      <c r="ADQ46" s="95"/>
      <c r="ADR46" s="95"/>
      <c r="ADS46" s="95"/>
      <c r="ADT46" s="95"/>
      <c r="ADU46" s="95"/>
      <c r="ADV46" s="95"/>
      <c r="ADW46" s="95"/>
      <c r="ADX46" s="95"/>
      <c r="ADY46" s="95"/>
      <c r="ADZ46" s="95"/>
      <c r="AEA46" s="95"/>
      <c r="AEB46" s="95"/>
      <c r="AEC46" s="95"/>
      <c r="AED46" s="95"/>
      <c r="AEE46" s="95"/>
      <c r="AEF46" s="95"/>
      <c r="AEG46" s="95"/>
      <c r="AEH46" s="95"/>
      <c r="AEI46" s="95"/>
      <c r="AEJ46" s="95"/>
      <c r="AEK46" s="95"/>
      <c r="AEL46" s="95"/>
      <c r="AEM46" s="95"/>
      <c r="AEN46" s="95"/>
      <c r="AEO46" s="95"/>
      <c r="AEP46" s="95"/>
      <c r="AEQ46" s="95"/>
      <c r="AER46" s="95"/>
      <c r="AES46" s="95"/>
      <c r="AET46" s="95"/>
      <c r="AEU46" s="95"/>
      <c r="AEV46" s="95"/>
      <c r="AEW46" s="95"/>
      <c r="AEX46" s="95"/>
      <c r="AEY46" s="95"/>
      <c r="AEZ46" s="95"/>
      <c r="AFA46" s="95"/>
      <c r="AFB46" s="95"/>
      <c r="AFC46" s="95"/>
      <c r="AFD46" s="95"/>
      <c r="AFE46" s="95"/>
      <c r="AFF46" s="95"/>
      <c r="AFG46" s="95"/>
      <c r="AFH46" s="95"/>
      <c r="AFI46" s="95"/>
      <c r="AFJ46" s="95"/>
      <c r="AFK46" s="95"/>
      <c r="AFL46" s="95"/>
      <c r="AFM46" s="95"/>
      <c r="AFN46" s="95"/>
      <c r="AFO46" s="95"/>
      <c r="AFP46" s="95"/>
      <c r="AFQ46" s="95"/>
      <c r="AFR46" s="95"/>
      <c r="AFS46" s="95"/>
      <c r="AFT46" s="95"/>
      <c r="AFU46" s="95"/>
      <c r="AFV46" s="95"/>
      <c r="AFW46" s="95"/>
      <c r="AFX46" s="95"/>
      <c r="AFY46" s="95"/>
      <c r="AFZ46" s="95"/>
      <c r="AGA46" s="95"/>
      <c r="AGB46" s="95"/>
      <c r="AGC46" s="95"/>
      <c r="AGD46" s="95"/>
      <c r="AGE46" s="95"/>
      <c r="AGF46" s="95"/>
      <c r="AGG46" s="95"/>
      <c r="AGH46" s="95"/>
      <c r="AGI46" s="95"/>
      <c r="AGJ46" s="95"/>
      <c r="AGK46" s="95"/>
      <c r="AGL46" s="95"/>
      <c r="AGM46" s="95"/>
      <c r="AGN46" s="95"/>
      <c r="AGO46" s="95"/>
      <c r="AGP46" s="95"/>
      <c r="AGQ46" s="95"/>
      <c r="AGR46" s="95"/>
      <c r="AGS46" s="95"/>
      <c r="AGT46" s="95"/>
      <c r="AGU46" s="95"/>
      <c r="AGV46" s="95"/>
      <c r="AGW46" s="95"/>
      <c r="AGX46" s="95"/>
      <c r="AGY46" s="95"/>
      <c r="AGZ46" s="95"/>
      <c r="AHA46" s="95"/>
      <c r="AHB46" s="95"/>
      <c r="AHC46" s="95"/>
      <c r="AHD46" s="95"/>
      <c r="AHE46" s="95"/>
      <c r="AHF46" s="95"/>
      <c r="AHG46" s="95"/>
      <c r="AHH46" s="95"/>
      <c r="AHI46" s="95"/>
      <c r="AHJ46" s="95"/>
      <c r="AHK46" s="95"/>
      <c r="AHL46" s="95"/>
      <c r="AHM46" s="95"/>
      <c r="AHN46" s="95"/>
      <c r="AHO46" s="95"/>
      <c r="AHP46" s="95"/>
      <c r="AHQ46" s="95"/>
      <c r="AHR46" s="95"/>
      <c r="AHS46" s="95"/>
      <c r="AHT46" s="95"/>
      <c r="AHU46" s="95"/>
      <c r="AHV46" s="95"/>
      <c r="AHW46" s="95"/>
      <c r="AHX46" s="95"/>
      <c r="AHY46" s="95"/>
      <c r="AHZ46" s="95"/>
      <c r="AIA46" s="95"/>
      <c r="AIB46" s="95"/>
      <c r="AIC46" s="95"/>
      <c r="AID46" s="95"/>
      <c r="AIE46" s="95"/>
      <c r="AIF46" s="95"/>
      <c r="AIG46" s="95"/>
      <c r="AIH46" s="95"/>
      <c r="AII46" s="95"/>
      <c r="AIJ46" s="95"/>
      <c r="AIK46" s="95"/>
      <c r="AIL46" s="95"/>
      <c r="AIM46" s="95"/>
      <c r="AIN46" s="95"/>
      <c r="AIO46" s="95"/>
      <c r="AIP46" s="95"/>
      <c r="AIQ46" s="95"/>
      <c r="AIR46" s="95"/>
      <c r="AIS46" s="95"/>
      <c r="AIT46" s="95"/>
      <c r="AIU46" s="95"/>
      <c r="AIV46" s="95"/>
      <c r="AIW46" s="95"/>
      <c r="AIX46" s="95"/>
      <c r="AIY46" s="95"/>
      <c r="AIZ46" s="95"/>
      <c r="AJA46" s="95"/>
      <c r="AJB46" s="95"/>
      <c r="AJC46" s="95"/>
      <c r="AJD46" s="95"/>
      <c r="AJE46" s="95"/>
      <c r="AJF46" s="95"/>
      <c r="AJG46" s="95"/>
      <c r="AJH46" s="95"/>
      <c r="AJI46" s="95"/>
      <c r="AJJ46" s="95"/>
      <c r="AJK46" s="95"/>
      <c r="AJL46" s="95"/>
      <c r="AJM46" s="95"/>
      <c r="AJN46" s="95"/>
      <c r="AJO46" s="95"/>
      <c r="AJP46" s="95"/>
      <c r="AJQ46" s="95"/>
      <c r="AJR46" s="95"/>
      <c r="AJS46" s="95"/>
      <c r="AJT46" s="95"/>
      <c r="AJU46" s="95"/>
      <c r="AJV46" s="95"/>
      <c r="AJW46" s="95"/>
      <c r="AJX46" s="95"/>
      <c r="AJY46" s="95"/>
      <c r="AJZ46" s="95"/>
      <c r="AKA46" s="95"/>
      <c r="AKB46" s="95"/>
      <c r="AKC46" s="95"/>
      <c r="AKD46" s="95"/>
      <c r="AKE46" s="95"/>
      <c r="AKF46" s="95"/>
      <c r="AKG46" s="95"/>
      <c r="AKH46" s="95"/>
      <c r="AKI46" s="95"/>
      <c r="AKJ46" s="95"/>
      <c r="AKK46" s="95"/>
      <c r="AKL46" s="95"/>
      <c r="AKM46" s="95"/>
      <c r="AKN46" s="95"/>
      <c r="AKO46" s="95"/>
      <c r="AKP46" s="95"/>
      <c r="AKQ46" s="95"/>
      <c r="AKR46" s="95"/>
      <c r="AKS46" s="95"/>
      <c r="AKT46" s="95"/>
      <c r="AKU46" s="95"/>
      <c r="AKV46" s="95"/>
      <c r="AKW46" s="95"/>
      <c r="AKX46" s="95"/>
      <c r="AKY46" s="95"/>
      <c r="AKZ46" s="95"/>
      <c r="ALA46" s="95"/>
      <c r="ALB46" s="95"/>
      <c r="ALC46" s="95"/>
      <c r="ALD46" s="95"/>
      <c r="ALE46" s="95"/>
      <c r="ALF46" s="95"/>
      <c r="ALG46" s="95"/>
      <c r="ALH46" s="95"/>
      <c r="ALI46" s="95"/>
      <c r="ALJ46" s="95"/>
      <c r="ALK46" s="95"/>
      <c r="ALL46" s="95"/>
      <c r="ALM46" s="95"/>
      <c r="ALN46" s="95"/>
      <c r="ALO46" s="95"/>
      <c r="ALP46" s="95"/>
      <c r="ALQ46" s="95"/>
      <c r="ALR46" s="95"/>
      <c r="ALS46" s="95"/>
      <c r="ALT46" s="95"/>
      <c r="ALU46" s="95"/>
      <c r="ALV46" s="95"/>
      <c r="ALW46" s="95"/>
      <c r="ALX46" s="95"/>
      <c r="ALY46" s="95"/>
      <c r="ALZ46" s="95"/>
      <c r="AMA46" s="95"/>
      <c r="AMB46" s="95"/>
      <c r="AMC46" s="95"/>
      <c r="AMD46" s="95"/>
      <c r="AME46" s="95"/>
      <c r="AMF46" s="95"/>
      <c r="AMG46" s="95"/>
      <c r="AMH46" s="95"/>
      <c r="AMI46" s="95"/>
      <c r="AMJ46" s="95"/>
      <c r="AMK46" s="95"/>
      <c r="AML46" s="95"/>
      <c r="AMM46" s="95"/>
      <c r="AMN46" s="95"/>
      <c r="AMO46" s="95"/>
      <c r="AMP46" s="95"/>
      <c r="AMQ46" s="95"/>
      <c r="AMR46" s="95"/>
      <c r="AMS46" s="95"/>
      <c r="AMT46" s="95"/>
      <c r="AMU46" s="95"/>
      <c r="AMV46" s="95"/>
      <c r="AMW46" s="95"/>
      <c r="AMX46" s="95"/>
      <c r="AMY46" s="95"/>
      <c r="AMZ46" s="95"/>
      <c r="ANA46" s="95"/>
      <c r="ANB46" s="95"/>
      <c r="ANC46" s="95"/>
      <c r="AND46" s="95"/>
      <c r="ANE46" s="95"/>
      <c r="ANF46" s="95"/>
      <c r="ANG46" s="95"/>
      <c r="ANH46" s="95"/>
      <c r="ANI46" s="95"/>
      <c r="ANJ46" s="95"/>
      <c r="ANK46" s="95"/>
      <c r="ANL46" s="95"/>
      <c r="ANM46" s="95"/>
      <c r="ANN46" s="95"/>
      <c r="ANO46" s="95"/>
      <c r="ANP46" s="95"/>
      <c r="ANQ46" s="95"/>
      <c r="ANR46" s="95"/>
      <c r="ANS46" s="95"/>
      <c r="ANT46" s="95"/>
      <c r="ANU46" s="95"/>
      <c r="ANV46" s="95"/>
      <c r="ANW46" s="95"/>
      <c r="ANX46" s="95"/>
      <c r="ANY46" s="95"/>
      <c r="ANZ46" s="95"/>
      <c r="AOA46" s="95"/>
      <c r="AOB46" s="95"/>
      <c r="AOC46" s="95"/>
      <c r="AOD46" s="95"/>
      <c r="AOE46" s="95"/>
      <c r="AOF46" s="95"/>
      <c r="AOG46" s="95"/>
      <c r="AOH46" s="95"/>
      <c r="AOI46" s="95"/>
      <c r="AOJ46" s="95"/>
      <c r="AOK46" s="95"/>
      <c r="AOL46" s="95"/>
      <c r="AOM46" s="95"/>
      <c r="AON46" s="95"/>
      <c r="AOO46" s="95"/>
      <c r="AOP46" s="95"/>
      <c r="AOQ46" s="95"/>
      <c r="AOR46" s="95"/>
      <c r="AOS46" s="95"/>
      <c r="AOT46" s="95"/>
      <c r="AOU46" s="95"/>
      <c r="AOV46" s="95"/>
      <c r="AOW46" s="95"/>
      <c r="AOX46" s="95"/>
      <c r="AOY46" s="95"/>
      <c r="AOZ46" s="95"/>
      <c r="APA46" s="95"/>
      <c r="APB46" s="95"/>
      <c r="APC46" s="95"/>
      <c r="APD46" s="95"/>
      <c r="APE46" s="95"/>
      <c r="APF46" s="95"/>
      <c r="APG46" s="95"/>
      <c r="APH46" s="95"/>
      <c r="API46" s="95"/>
      <c r="APJ46" s="95"/>
      <c r="APK46" s="95"/>
      <c r="APL46" s="95"/>
      <c r="APM46" s="95"/>
      <c r="APN46" s="95"/>
      <c r="APO46" s="95"/>
      <c r="APP46" s="95"/>
      <c r="APQ46" s="95"/>
      <c r="APR46" s="95"/>
      <c r="APS46" s="95"/>
      <c r="APT46" s="95"/>
      <c r="APU46" s="95"/>
      <c r="APV46" s="95"/>
      <c r="APW46" s="95"/>
      <c r="APX46" s="95"/>
      <c r="APY46" s="95"/>
      <c r="APZ46" s="95"/>
      <c r="AQA46" s="95"/>
      <c r="AQB46" s="95"/>
      <c r="AQC46" s="95"/>
      <c r="AQD46" s="95"/>
      <c r="AQE46" s="95"/>
      <c r="AQF46" s="95"/>
      <c r="AQG46" s="95"/>
      <c r="AQH46" s="95"/>
      <c r="AQI46" s="95"/>
      <c r="AQJ46" s="95"/>
      <c r="AQK46" s="95"/>
      <c r="AQL46" s="95"/>
      <c r="AQM46" s="95"/>
      <c r="AQN46" s="95"/>
      <c r="AQO46" s="95"/>
      <c r="AQP46" s="95"/>
      <c r="AQQ46" s="95"/>
      <c r="AQR46" s="95"/>
      <c r="AQS46" s="95"/>
      <c r="AQT46" s="95"/>
      <c r="AQU46" s="95"/>
      <c r="AQV46" s="95"/>
      <c r="AQW46" s="95"/>
      <c r="AQX46" s="95"/>
      <c r="AQY46" s="95"/>
      <c r="AQZ46" s="95"/>
      <c r="ARA46" s="95"/>
      <c r="ARB46" s="95"/>
      <c r="ARC46" s="95"/>
      <c r="ARD46" s="95"/>
      <c r="ARE46" s="95"/>
      <c r="ARF46" s="95"/>
      <c r="ARG46" s="95"/>
      <c r="ARH46" s="95"/>
      <c r="ARI46" s="95"/>
      <c r="ARJ46" s="95"/>
      <c r="ARK46" s="95"/>
      <c r="ARL46" s="95"/>
      <c r="ARM46" s="95"/>
      <c r="ARN46" s="95"/>
      <c r="ARO46" s="95"/>
      <c r="ARP46" s="95"/>
      <c r="ARQ46" s="95"/>
      <c r="ARR46" s="95"/>
      <c r="ARS46" s="95"/>
      <c r="ART46" s="95"/>
      <c r="ARU46" s="95"/>
      <c r="ARV46" s="95"/>
      <c r="ARW46" s="95"/>
      <c r="ARX46" s="95"/>
      <c r="ARY46" s="95"/>
      <c r="ARZ46" s="95"/>
      <c r="ASA46" s="95"/>
      <c r="ASB46" s="95"/>
      <c r="ASC46" s="95"/>
      <c r="ASD46" s="95"/>
      <c r="ASE46" s="95"/>
      <c r="ASF46" s="95"/>
      <c r="ASG46" s="95"/>
      <c r="ASH46" s="95"/>
      <c r="ASI46" s="95"/>
      <c r="ASJ46" s="95"/>
      <c r="ASK46" s="95"/>
      <c r="ASL46" s="95"/>
      <c r="ASM46" s="95"/>
      <c r="ASN46" s="95"/>
      <c r="ASO46" s="95"/>
      <c r="ASP46" s="95"/>
      <c r="ASQ46" s="95"/>
      <c r="ASR46" s="95"/>
      <c r="ASS46" s="95"/>
      <c r="AST46" s="95"/>
      <c r="ASU46" s="95"/>
      <c r="ASV46" s="95"/>
      <c r="ASW46" s="95"/>
      <c r="ASX46" s="95"/>
      <c r="ASY46" s="95"/>
      <c r="ASZ46" s="95"/>
      <c r="ATA46" s="95"/>
      <c r="ATB46" s="95"/>
      <c r="ATC46" s="95"/>
      <c r="ATD46" s="95"/>
      <c r="ATE46" s="95"/>
      <c r="ATF46" s="95"/>
      <c r="ATG46" s="95"/>
      <c r="ATH46" s="95"/>
      <c r="ATI46" s="95"/>
      <c r="ATJ46" s="95"/>
      <c r="ATK46" s="95"/>
      <c r="ATL46" s="95"/>
      <c r="ATM46" s="95"/>
      <c r="ATN46" s="95"/>
      <c r="ATO46" s="95"/>
      <c r="ATP46" s="95"/>
      <c r="ATQ46" s="95"/>
      <c r="ATR46" s="95"/>
      <c r="ATS46" s="95"/>
      <c r="ATT46" s="95"/>
      <c r="ATU46" s="95"/>
      <c r="ATV46" s="95"/>
      <c r="ATW46" s="95"/>
      <c r="ATX46" s="95"/>
      <c r="ATY46" s="95"/>
      <c r="ATZ46" s="95"/>
      <c r="AUA46" s="95"/>
      <c r="AUB46" s="95"/>
      <c r="AUC46" s="95"/>
      <c r="AUD46" s="95"/>
      <c r="AUE46" s="95"/>
      <c r="AUF46" s="95"/>
      <c r="AUG46" s="95"/>
      <c r="AUH46" s="95"/>
      <c r="AUI46" s="95"/>
      <c r="AUJ46" s="95"/>
      <c r="AUK46" s="95"/>
      <c r="AUL46" s="95"/>
      <c r="AUM46" s="95"/>
      <c r="AUN46" s="95"/>
      <c r="AUO46" s="95"/>
      <c r="AUP46" s="95"/>
      <c r="AUQ46" s="95"/>
      <c r="AUR46" s="95"/>
      <c r="AUS46" s="95"/>
      <c r="AUT46" s="95"/>
      <c r="AUU46" s="95"/>
      <c r="AUV46" s="95"/>
      <c r="AUW46" s="95"/>
      <c r="AUX46" s="95"/>
      <c r="AUY46" s="95"/>
      <c r="AUZ46" s="95"/>
      <c r="AVA46" s="95"/>
      <c r="AVB46" s="95"/>
      <c r="AVC46" s="95"/>
      <c r="AVD46" s="95"/>
      <c r="AVE46" s="95"/>
      <c r="AVF46" s="95"/>
      <c r="AVG46" s="95"/>
      <c r="AVH46" s="95"/>
      <c r="AVI46" s="95"/>
      <c r="AVJ46" s="95"/>
      <c r="AVK46" s="95"/>
      <c r="AVL46" s="95"/>
      <c r="AVM46" s="95"/>
      <c r="AVN46" s="95"/>
      <c r="AVO46" s="95"/>
      <c r="AVP46" s="95"/>
      <c r="AVQ46" s="95"/>
      <c r="AVR46" s="95"/>
      <c r="AVS46" s="95"/>
      <c r="AVT46" s="95"/>
      <c r="AVU46" s="95"/>
      <c r="AVV46" s="95"/>
      <c r="AVW46" s="95"/>
      <c r="AVX46" s="95"/>
      <c r="AVY46" s="95"/>
      <c r="AVZ46" s="95"/>
      <c r="AWA46" s="95"/>
      <c r="AWB46" s="95"/>
      <c r="AWC46" s="95"/>
      <c r="AWD46" s="95"/>
      <c r="AWE46" s="95"/>
      <c r="AWF46" s="95"/>
      <c r="AWG46" s="95"/>
      <c r="AWH46" s="95"/>
      <c r="AWI46" s="95"/>
      <c r="AWJ46" s="95"/>
      <c r="AWK46" s="95"/>
      <c r="AWL46" s="95"/>
      <c r="AWM46" s="95"/>
      <c r="AWN46" s="95"/>
      <c r="AWO46" s="95"/>
      <c r="AWP46" s="95"/>
      <c r="AWQ46" s="95"/>
      <c r="AWR46" s="95"/>
      <c r="AWS46" s="95"/>
      <c r="AWT46" s="95"/>
      <c r="AWU46" s="95"/>
      <c r="AWV46" s="95"/>
      <c r="AWW46" s="95"/>
      <c r="AWX46" s="95"/>
      <c r="AWY46" s="95"/>
      <c r="AWZ46" s="95"/>
      <c r="AXA46" s="95"/>
      <c r="AXB46" s="95"/>
      <c r="AXC46" s="95"/>
      <c r="AXD46" s="95"/>
      <c r="AXE46" s="95"/>
      <c r="AXF46" s="95"/>
      <c r="AXG46" s="95"/>
      <c r="AXH46" s="95"/>
      <c r="AXI46" s="95"/>
      <c r="AXJ46" s="95"/>
      <c r="AXK46" s="95"/>
      <c r="AXL46" s="95"/>
      <c r="AXM46" s="95"/>
      <c r="AXN46" s="95"/>
      <c r="AXO46" s="95"/>
      <c r="AXP46" s="95"/>
      <c r="AXQ46" s="95"/>
      <c r="AXR46" s="95"/>
      <c r="AXS46" s="95"/>
      <c r="AXT46" s="95"/>
      <c r="AXU46" s="95"/>
      <c r="AXV46" s="95"/>
      <c r="AXW46" s="95"/>
      <c r="AXX46" s="95"/>
      <c r="AXY46" s="95"/>
      <c r="AXZ46" s="95"/>
      <c r="AYA46" s="95"/>
      <c r="AYB46" s="95"/>
      <c r="AYC46" s="95"/>
      <c r="AYD46" s="95"/>
      <c r="AYE46" s="95"/>
      <c r="AYF46" s="95"/>
      <c r="AYG46" s="95"/>
      <c r="AYH46" s="95"/>
      <c r="AYI46" s="95"/>
      <c r="AYJ46" s="95"/>
      <c r="AYK46" s="95"/>
      <c r="AYL46" s="95"/>
      <c r="AYM46" s="95"/>
      <c r="AYN46" s="95"/>
      <c r="AYO46" s="95"/>
      <c r="AYP46" s="95"/>
      <c r="AYQ46" s="95"/>
      <c r="AYR46" s="95"/>
      <c r="AYS46" s="95"/>
      <c r="AYT46" s="95"/>
      <c r="AYU46" s="95"/>
      <c r="AYV46" s="95"/>
      <c r="AYW46" s="95"/>
      <c r="AYX46" s="95"/>
      <c r="AYY46" s="95"/>
      <c r="AYZ46" s="95"/>
      <c r="AZA46" s="95"/>
      <c r="AZB46" s="95"/>
      <c r="AZC46" s="95"/>
      <c r="AZD46" s="95"/>
      <c r="AZE46" s="95"/>
      <c r="AZF46" s="95"/>
      <c r="AZG46" s="95"/>
      <c r="AZH46" s="95"/>
      <c r="AZI46" s="95"/>
      <c r="AZJ46" s="95"/>
      <c r="AZK46" s="95"/>
      <c r="AZL46" s="95"/>
      <c r="AZM46" s="95"/>
      <c r="AZN46" s="95"/>
      <c r="AZO46" s="95"/>
      <c r="AZP46" s="95"/>
      <c r="AZQ46" s="95"/>
      <c r="AZR46" s="95"/>
      <c r="AZS46" s="95"/>
      <c r="AZT46" s="95"/>
      <c r="AZU46" s="95"/>
      <c r="AZV46" s="95"/>
      <c r="AZW46" s="95"/>
      <c r="AZX46" s="95"/>
      <c r="AZY46" s="95"/>
      <c r="AZZ46" s="95"/>
      <c r="BAA46" s="95"/>
      <c r="BAB46" s="95"/>
      <c r="BAC46" s="95"/>
      <c r="BAD46" s="95"/>
      <c r="BAE46" s="95"/>
      <c r="BAF46" s="95"/>
      <c r="BAG46" s="95"/>
      <c r="BAH46" s="95"/>
      <c r="BAI46" s="95"/>
      <c r="BAJ46" s="95"/>
      <c r="BAK46" s="95"/>
      <c r="BAL46" s="95"/>
      <c r="BAM46" s="95"/>
      <c r="BAN46" s="95"/>
      <c r="BAO46" s="95"/>
      <c r="BAP46" s="95"/>
      <c r="BAQ46" s="95"/>
      <c r="BAR46" s="95"/>
      <c r="BAS46" s="95"/>
      <c r="BAT46" s="95"/>
      <c r="BAU46" s="95"/>
      <c r="BAV46" s="95"/>
      <c r="BAW46" s="95"/>
      <c r="BAX46" s="95"/>
      <c r="BAY46" s="95"/>
      <c r="BAZ46" s="95"/>
      <c r="BBA46" s="95"/>
      <c r="BBB46" s="95"/>
      <c r="BBC46" s="95"/>
      <c r="BBD46" s="95"/>
      <c r="BBE46" s="95"/>
      <c r="BBF46" s="95"/>
      <c r="BBG46" s="95"/>
      <c r="BBH46" s="95"/>
      <c r="BBI46" s="95"/>
      <c r="BBJ46" s="95"/>
      <c r="BBK46" s="95"/>
      <c r="BBL46" s="95"/>
      <c r="BBM46" s="95"/>
      <c r="BBN46" s="95"/>
      <c r="BBO46" s="95"/>
      <c r="BBP46" s="95"/>
      <c r="BBQ46" s="95"/>
      <c r="BBR46" s="95"/>
      <c r="BBS46" s="95"/>
      <c r="BBT46" s="95"/>
      <c r="BBU46" s="95"/>
      <c r="BBV46" s="95"/>
      <c r="BBW46" s="95"/>
      <c r="BBX46" s="95"/>
      <c r="BBY46" s="95"/>
      <c r="BBZ46" s="95"/>
      <c r="BCA46" s="95"/>
      <c r="BCB46" s="95"/>
      <c r="BCC46" s="95"/>
      <c r="BCD46" s="95"/>
      <c r="BCE46" s="95"/>
      <c r="BCF46" s="95"/>
      <c r="BCG46" s="95"/>
      <c r="BCH46" s="95"/>
      <c r="BCI46" s="95"/>
      <c r="BCJ46" s="95"/>
      <c r="BCK46" s="95"/>
      <c r="BCL46" s="95"/>
      <c r="BCM46" s="95"/>
      <c r="BCN46" s="95"/>
      <c r="BCO46" s="95"/>
      <c r="BCP46" s="95"/>
      <c r="BCQ46" s="95"/>
      <c r="BCR46" s="95"/>
      <c r="BCS46" s="95"/>
      <c r="BCT46" s="95"/>
      <c r="BCU46" s="95"/>
      <c r="BCV46" s="95"/>
      <c r="BCW46" s="95"/>
      <c r="BCX46" s="95"/>
      <c r="BCY46" s="95"/>
      <c r="BCZ46" s="95"/>
      <c r="BDA46" s="95"/>
      <c r="BDB46" s="95"/>
      <c r="BDC46" s="95"/>
      <c r="BDD46" s="95"/>
      <c r="BDE46" s="95"/>
      <c r="BDF46" s="95"/>
      <c r="BDG46" s="95"/>
      <c r="BDH46" s="95"/>
      <c r="BDI46" s="95"/>
      <c r="BDJ46" s="95"/>
      <c r="BDK46" s="95"/>
      <c r="BDL46" s="95"/>
      <c r="BDM46" s="95"/>
      <c r="BDN46" s="95"/>
      <c r="BDO46" s="95"/>
      <c r="BDP46" s="95"/>
      <c r="BDQ46" s="95"/>
      <c r="BDR46" s="95"/>
      <c r="BDS46" s="95"/>
      <c r="BDT46" s="95"/>
      <c r="BDU46" s="95"/>
      <c r="BDV46" s="95"/>
      <c r="BDW46" s="95"/>
      <c r="BDX46" s="95"/>
      <c r="BDY46" s="95"/>
      <c r="BDZ46" s="95"/>
      <c r="BEA46" s="95"/>
      <c r="BEB46" s="95"/>
      <c r="BEC46" s="95"/>
      <c r="BED46" s="95"/>
      <c r="BEE46" s="95"/>
      <c r="BEF46" s="95"/>
      <c r="BEG46" s="95"/>
      <c r="BEH46" s="95"/>
      <c r="BEI46" s="95"/>
      <c r="BEJ46" s="95"/>
      <c r="BEK46" s="95"/>
      <c r="BEL46" s="95"/>
      <c r="BEM46" s="95"/>
      <c r="BEN46" s="95"/>
      <c r="BEO46" s="95"/>
      <c r="BEP46" s="95"/>
      <c r="BEQ46" s="95"/>
      <c r="BER46" s="95"/>
      <c r="BES46" s="95"/>
      <c r="BET46" s="95"/>
      <c r="BEU46" s="95"/>
      <c r="BEV46" s="95"/>
      <c r="BEW46" s="95"/>
      <c r="BEX46" s="95"/>
      <c r="BEY46" s="95"/>
      <c r="BEZ46" s="95"/>
      <c r="BFA46" s="95"/>
      <c r="BFB46" s="95"/>
      <c r="BFC46" s="95"/>
      <c r="BFD46" s="95"/>
      <c r="BFE46" s="95"/>
      <c r="BFF46" s="95"/>
      <c r="BFG46" s="95"/>
      <c r="BFH46" s="95"/>
      <c r="BFI46" s="95"/>
      <c r="BFJ46" s="95"/>
      <c r="BFK46" s="95"/>
      <c r="BFL46" s="95"/>
      <c r="BFM46" s="95"/>
      <c r="BFN46" s="95"/>
      <c r="BFO46" s="95"/>
      <c r="BFP46" s="95"/>
      <c r="BFQ46" s="95"/>
      <c r="BFR46" s="95"/>
      <c r="BFS46" s="95"/>
      <c r="BFT46" s="95"/>
      <c r="BFU46" s="95"/>
      <c r="BFV46" s="95"/>
      <c r="BFW46" s="95"/>
      <c r="BFX46" s="95"/>
      <c r="BFY46" s="95"/>
      <c r="BFZ46" s="95"/>
      <c r="BGA46" s="95"/>
      <c r="BGB46" s="95"/>
      <c r="BGC46" s="95"/>
      <c r="BGD46" s="95"/>
      <c r="BGE46" s="95"/>
      <c r="BGF46" s="95"/>
      <c r="BGG46" s="95"/>
      <c r="BGH46" s="95"/>
      <c r="BGI46" s="95"/>
      <c r="BGJ46" s="95"/>
      <c r="BGK46" s="95"/>
      <c r="BGL46" s="95"/>
      <c r="BGM46" s="95"/>
      <c r="BGN46" s="95"/>
      <c r="BGO46" s="95"/>
      <c r="BGP46" s="95"/>
      <c r="BGQ46" s="95"/>
      <c r="BGR46" s="95"/>
      <c r="BGS46" s="95"/>
      <c r="BGT46" s="95"/>
      <c r="BGU46" s="95"/>
      <c r="BGV46" s="95"/>
      <c r="BGW46" s="95"/>
      <c r="BGX46" s="95"/>
      <c r="BGY46" s="95"/>
      <c r="BGZ46" s="95"/>
      <c r="BHA46" s="95"/>
      <c r="BHB46" s="95"/>
      <c r="BHC46" s="95"/>
      <c r="BHD46" s="95"/>
      <c r="BHE46" s="95"/>
      <c r="BHF46" s="95"/>
      <c r="BHG46" s="95"/>
      <c r="BHH46" s="95"/>
      <c r="BHI46" s="95"/>
      <c r="BHJ46" s="95"/>
      <c r="BHK46" s="95"/>
      <c r="BHL46" s="95"/>
      <c r="BHM46" s="95"/>
      <c r="BHN46" s="95"/>
      <c r="BHO46" s="95"/>
      <c r="BHP46" s="95"/>
      <c r="BHQ46" s="95"/>
      <c r="BHR46" s="95"/>
      <c r="BHS46" s="95"/>
      <c r="BHT46" s="95"/>
      <c r="BHU46" s="95"/>
      <c r="BHV46" s="95"/>
      <c r="BHW46" s="95"/>
      <c r="BHX46" s="95"/>
      <c r="BHY46" s="95"/>
      <c r="BHZ46" s="95"/>
      <c r="BIA46" s="95"/>
      <c r="BIB46" s="95"/>
      <c r="BIC46" s="95"/>
      <c r="BID46" s="95"/>
      <c r="BIE46" s="95"/>
      <c r="BIF46" s="95"/>
      <c r="BIG46" s="95"/>
      <c r="BIH46" s="95"/>
      <c r="BII46" s="95"/>
      <c r="BIJ46" s="95"/>
      <c r="BIK46" s="95"/>
      <c r="BIL46" s="95"/>
      <c r="BIM46" s="95"/>
      <c r="BIN46" s="95"/>
      <c r="BIO46" s="95"/>
      <c r="BIP46" s="95"/>
      <c r="BIQ46" s="95"/>
      <c r="BIR46" s="95"/>
      <c r="BIS46" s="95"/>
      <c r="BIT46" s="95"/>
      <c r="BIU46" s="95"/>
      <c r="BIV46" s="95"/>
      <c r="BIW46" s="95"/>
      <c r="BIX46" s="95"/>
      <c r="BIY46" s="95"/>
      <c r="BIZ46" s="95"/>
      <c r="BJA46" s="95"/>
      <c r="BJB46" s="95"/>
      <c r="BJC46" s="95"/>
      <c r="BJD46" s="95"/>
      <c r="BJE46" s="95"/>
      <c r="BJF46" s="95"/>
      <c r="BJG46" s="95"/>
      <c r="BJH46" s="95"/>
      <c r="BJI46" s="95"/>
      <c r="BJJ46" s="95"/>
      <c r="BJK46" s="95"/>
      <c r="BJL46" s="95"/>
      <c r="BJM46" s="95"/>
      <c r="BJN46" s="95"/>
      <c r="BJO46" s="95"/>
      <c r="BJP46" s="95"/>
      <c r="BJQ46" s="95"/>
      <c r="BJR46" s="95"/>
      <c r="BJS46" s="95"/>
      <c r="BJT46" s="95"/>
      <c r="BJU46" s="95"/>
      <c r="BJV46" s="95"/>
      <c r="BJW46" s="95"/>
      <c r="BJX46" s="95"/>
      <c r="BJY46" s="95"/>
      <c r="BJZ46" s="95"/>
      <c r="BKA46" s="95"/>
      <c r="BKB46" s="95"/>
      <c r="BKC46" s="95"/>
      <c r="BKD46" s="95"/>
      <c r="BKE46" s="95"/>
      <c r="BKF46" s="95"/>
      <c r="BKG46" s="95"/>
      <c r="BKH46" s="95"/>
      <c r="BKI46" s="95"/>
      <c r="BKJ46" s="95"/>
      <c r="BKK46" s="95"/>
      <c r="BKL46" s="95"/>
      <c r="BKM46" s="95"/>
      <c r="BKN46" s="95"/>
      <c r="BKO46" s="95"/>
      <c r="BKP46" s="95"/>
      <c r="BKQ46" s="95"/>
      <c r="BKR46" s="95"/>
      <c r="BKS46" s="95"/>
      <c r="BKT46" s="95"/>
      <c r="BKU46" s="95"/>
      <c r="BKV46" s="95"/>
      <c r="BKW46" s="95"/>
      <c r="BKX46" s="95"/>
      <c r="BKY46" s="95"/>
      <c r="BKZ46" s="95"/>
      <c r="BLA46" s="95"/>
      <c r="BLB46" s="95"/>
      <c r="BLC46" s="95"/>
      <c r="BLD46" s="95"/>
      <c r="BLE46" s="95"/>
      <c r="BLF46" s="95"/>
      <c r="BLG46" s="95"/>
      <c r="BLH46" s="95"/>
      <c r="BLI46" s="95"/>
      <c r="BLJ46" s="95"/>
      <c r="BLK46" s="95"/>
      <c r="BLL46" s="95"/>
      <c r="BLM46" s="95"/>
      <c r="BLN46" s="95"/>
      <c r="BLO46" s="95"/>
      <c r="BLP46" s="95"/>
      <c r="BLQ46" s="95"/>
      <c r="BLR46" s="95"/>
      <c r="BLS46" s="95"/>
      <c r="BLT46" s="95"/>
      <c r="BLU46" s="95"/>
      <c r="BLV46" s="95"/>
      <c r="BLW46" s="95"/>
      <c r="BLX46" s="95"/>
      <c r="BLY46" s="95"/>
      <c r="BLZ46" s="95"/>
      <c r="BMA46" s="95"/>
      <c r="BMB46" s="95"/>
      <c r="BMC46" s="95"/>
      <c r="BMD46" s="95"/>
      <c r="BME46" s="95"/>
      <c r="BMF46" s="95"/>
      <c r="BMG46" s="95"/>
      <c r="BMH46" s="95"/>
      <c r="BMI46" s="95"/>
      <c r="BMJ46" s="95"/>
      <c r="BMK46" s="95"/>
      <c r="BML46" s="95"/>
      <c r="BMM46" s="95"/>
      <c r="BMN46" s="95"/>
      <c r="BMO46" s="95"/>
      <c r="BMP46" s="95"/>
      <c r="BMQ46" s="95"/>
      <c r="BMR46" s="95"/>
      <c r="BMS46" s="95"/>
      <c r="BMT46" s="95"/>
      <c r="BMU46" s="95"/>
      <c r="BMV46" s="95"/>
      <c r="BMW46" s="95"/>
      <c r="BMX46" s="95"/>
      <c r="BMY46" s="95"/>
      <c r="BMZ46" s="95"/>
      <c r="BNA46" s="95"/>
      <c r="BNB46" s="95"/>
      <c r="BNC46" s="95"/>
      <c r="BND46" s="95"/>
      <c r="BNE46" s="95"/>
      <c r="BNF46" s="95"/>
      <c r="BNG46" s="95"/>
      <c r="BNH46" s="95"/>
      <c r="BNI46" s="95"/>
      <c r="BNJ46" s="95"/>
      <c r="BNK46" s="95"/>
      <c r="BNL46" s="95"/>
      <c r="BNM46" s="95"/>
      <c r="BNN46" s="95"/>
      <c r="BNO46" s="95"/>
      <c r="BNP46" s="95"/>
      <c r="BNQ46" s="95"/>
      <c r="BNR46" s="95"/>
      <c r="BNS46" s="95"/>
      <c r="BNT46" s="95"/>
      <c r="BNU46" s="95"/>
      <c r="BNV46" s="95"/>
      <c r="BNW46" s="95"/>
      <c r="BNX46" s="95"/>
      <c r="BNY46" s="95"/>
      <c r="BNZ46" s="95"/>
      <c r="BOA46" s="95"/>
      <c r="BOB46" s="95"/>
      <c r="BOC46" s="95"/>
      <c r="BOD46" s="95"/>
      <c r="BOE46" s="95"/>
      <c r="BOF46" s="95"/>
      <c r="BOG46" s="95"/>
      <c r="BOH46" s="95"/>
      <c r="BOI46" s="95"/>
      <c r="BOJ46" s="95"/>
      <c r="BOK46" s="95"/>
      <c r="BOL46" s="95"/>
      <c r="BOM46" s="95"/>
      <c r="BON46" s="95"/>
      <c r="BOO46" s="95"/>
      <c r="BOP46" s="95"/>
      <c r="BOQ46" s="95"/>
      <c r="BOR46" s="95"/>
      <c r="BOS46" s="95"/>
      <c r="BOT46" s="95"/>
      <c r="BOU46" s="95"/>
      <c r="BOV46" s="95"/>
      <c r="BOW46" s="95"/>
      <c r="BOX46" s="95"/>
      <c r="BOY46" s="95"/>
      <c r="BOZ46" s="95"/>
      <c r="BPA46" s="95"/>
      <c r="BPB46" s="95"/>
      <c r="BPC46" s="95"/>
      <c r="BPD46" s="95"/>
      <c r="BPE46" s="95"/>
      <c r="BPF46" s="95"/>
      <c r="BPG46" s="95"/>
      <c r="BPH46" s="95"/>
      <c r="BPI46" s="95"/>
      <c r="BPJ46" s="95"/>
      <c r="BPK46" s="95"/>
      <c r="BPL46" s="95"/>
      <c r="BPM46" s="95"/>
      <c r="BPN46" s="95"/>
      <c r="BPO46" s="95"/>
      <c r="BPP46" s="95"/>
      <c r="BPQ46" s="95"/>
      <c r="BPR46" s="95"/>
      <c r="BPS46" s="95"/>
      <c r="BPT46" s="95"/>
      <c r="BPU46" s="95"/>
      <c r="BPV46" s="95"/>
      <c r="BPW46" s="95"/>
      <c r="BPX46" s="95"/>
      <c r="BPY46" s="95"/>
      <c r="BPZ46" s="95"/>
      <c r="BQA46" s="95"/>
      <c r="BQB46" s="95"/>
      <c r="BQC46" s="95"/>
      <c r="BQD46" s="95"/>
      <c r="BQE46" s="95"/>
      <c r="BQF46" s="95"/>
      <c r="BQG46" s="95"/>
      <c r="BQH46" s="95"/>
      <c r="BQI46" s="95"/>
      <c r="BQJ46" s="95"/>
      <c r="BQK46" s="95"/>
      <c r="BQL46" s="95"/>
      <c r="BQM46" s="95"/>
      <c r="BQN46" s="95"/>
      <c r="BQO46" s="95"/>
      <c r="BQP46" s="95"/>
      <c r="BQQ46" s="95"/>
      <c r="BQR46" s="95"/>
      <c r="BQS46" s="95"/>
      <c r="BQT46" s="95"/>
      <c r="BQU46" s="95"/>
      <c r="BQV46" s="95"/>
      <c r="BQW46" s="95"/>
      <c r="BQX46" s="95"/>
      <c r="BQY46" s="95"/>
      <c r="BQZ46" s="95"/>
      <c r="BRA46" s="95"/>
      <c r="BRB46" s="95"/>
      <c r="BRC46" s="95"/>
      <c r="BRD46" s="95"/>
      <c r="BRE46" s="95"/>
      <c r="BRF46" s="95"/>
      <c r="BRG46" s="95"/>
      <c r="BRH46" s="95"/>
      <c r="BRI46" s="95"/>
      <c r="BRJ46" s="95"/>
      <c r="BRK46" s="95"/>
      <c r="BRL46" s="95"/>
      <c r="BRM46" s="95"/>
      <c r="BRN46" s="95"/>
      <c r="BRO46" s="95"/>
      <c r="BRP46" s="95"/>
      <c r="BRQ46" s="95"/>
      <c r="BRR46" s="95"/>
      <c r="BRS46" s="95"/>
      <c r="BRT46" s="95"/>
      <c r="BRU46" s="95"/>
      <c r="BRV46" s="95"/>
      <c r="BRW46" s="95"/>
      <c r="BRX46" s="95"/>
      <c r="BRY46" s="95"/>
      <c r="BRZ46" s="95"/>
      <c r="BSA46" s="95"/>
      <c r="BSB46" s="95"/>
      <c r="BSC46" s="95"/>
      <c r="BSD46" s="95"/>
      <c r="BSE46" s="95"/>
      <c r="BSF46" s="95"/>
      <c r="BSG46" s="95"/>
      <c r="BSH46" s="95"/>
      <c r="BSI46" s="95"/>
      <c r="BSJ46" s="95"/>
      <c r="BSK46" s="95"/>
      <c r="BSL46" s="95"/>
      <c r="BSM46" s="95"/>
      <c r="BSN46" s="95"/>
      <c r="BSO46" s="95"/>
      <c r="BSP46" s="95"/>
      <c r="BSQ46" s="95"/>
      <c r="BSR46" s="95"/>
      <c r="BSS46" s="95"/>
      <c r="BST46" s="95"/>
      <c r="BSU46" s="95"/>
      <c r="BSV46" s="95"/>
      <c r="BSW46" s="95"/>
      <c r="BSX46" s="95"/>
      <c r="BSY46" s="95"/>
      <c r="BSZ46" s="95"/>
      <c r="BTA46" s="95"/>
      <c r="BTB46" s="95"/>
      <c r="BTC46" s="95"/>
      <c r="BTD46" s="95"/>
      <c r="BTE46" s="95"/>
      <c r="BTF46" s="95"/>
      <c r="BTG46" s="95"/>
      <c r="BTH46" s="95"/>
      <c r="BTI46" s="95"/>
      <c r="BTJ46" s="95"/>
      <c r="BTK46" s="95"/>
      <c r="BTL46" s="95"/>
      <c r="BTM46" s="95"/>
      <c r="BTN46" s="95"/>
      <c r="BTO46" s="95"/>
      <c r="BTP46" s="95"/>
      <c r="BTQ46" s="95"/>
      <c r="BTR46" s="95"/>
      <c r="BTS46" s="95"/>
      <c r="BTT46" s="95"/>
      <c r="BTU46" s="95"/>
      <c r="BTV46" s="95"/>
      <c r="BTW46" s="95"/>
      <c r="BTX46" s="95"/>
      <c r="BTY46" s="95"/>
      <c r="BTZ46" s="95"/>
      <c r="BUA46" s="95"/>
      <c r="BUB46" s="95"/>
      <c r="BUC46" s="95"/>
      <c r="BUD46" s="95"/>
      <c r="BUE46" s="95"/>
      <c r="BUF46" s="95"/>
      <c r="BUG46" s="95"/>
      <c r="BUH46" s="95"/>
      <c r="BUI46" s="95"/>
      <c r="BUJ46" s="95"/>
      <c r="BUK46" s="95"/>
      <c r="BUL46" s="95"/>
      <c r="BUM46" s="95"/>
      <c r="BUN46" s="95"/>
      <c r="BUO46" s="95"/>
      <c r="BUP46" s="95"/>
      <c r="BUQ46" s="95"/>
      <c r="BUR46" s="95"/>
      <c r="BUS46" s="95"/>
      <c r="BUT46" s="95"/>
      <c r="BUU46" s="95"/>
      <c r="BUV46" s="95"/>
      <c r="BUW46" s="95"/>
      <c r="BUX46" s="95"/>
      <c r="BUY46" s="95"/>
      <c r="BUZ46" s="95"/>
      <c r="BVA46" s="95"/>
      <c r="BVB46" s="95"/>
      <c r="BVC46" s="95"/>
      <c r="BVD46" s="95"/>
      <c r="BVE46" s="95"/>
      <c r="BVF46" s="95"/>
      <c r="BVG46" s="95"/>
      <c r="BVH46" s="95"/>
      <c r="BVI46" s="95"/>
      <c r="BVJ46" s="95"/>
      <c r="BVK46" s="95"/>
      <c r="BVL46" s="95"/>
      <c r="BVM46" s="95"/>
      <c r="BVN46" s="95"/>
      <c r="BVO46" s="95"/>
      <c r="BVP46" s="95"/>
      <c r="BVQ46" s="95"/>
      <c r="BVR46" s="95"/>
      <c r="BVS46" s="95"/>
      <c r="BVT46" s="95"/>
      <c r="BVU46" s="95"/>
      <c r="BVV46" s="95"/>
      <c r="BVW46" s="95"/>
      <c r="BVX46" s="95"/>
      <c r="BVY46" s="95"/>
      <c r="BVZ46" s="95"/>
      <c r="BWA46" s="95"/>
      <c r="BWB46" s="95"/>
      <c r="BWC46" s="95"/>
      <c r="BWD46" s="95"/>
      <c r="BWE46" s="95"/>
      <c r="BWF46" s="95"/>
      <c r="BWG46" s="95"/>
      <c r="BWH46" s="95"/>
      <c r="BWI46" s="95"/>
      <c r="BWJ46" s="95"/>
      <c r="BWK46" s="95"/>
      <c r="BWL46" s="95"/>
      <c r="BWM46" s="95"/>
      <c r="BWN46" s="95"/>
      <c r="BWO46" s="95"/>
      <c r="BWP46" s="95"/>
      <c r="BWQ46" s="95"/>
      <c r="BWR46" s="95"/>
      <c r="BWS46" s="95"/>
      <c r="BWT46" s="95"/>
      <c r="BWU46" s="95"/>
      <c r="BWV46" s="95"/>
      <c r="BWW46" s="95"/>
      <c r="BWX46" s="95"/>
    </row>
    <row r="47" spans="1:1974" s="140" customFormat="1" ht="24.75" customHeight="1">
      <c r="A47" s="90"/>
      <c r="B47" s="208" t="s">
        <v>35</v>
      </c>
      <c r="C47" s="95"/>
      <c r="D47" s="209">
        <v>-27</v>
      </c>
      <c r="E47" s="196">
        <v>0</v>
      </c>
      <c r="F47" s="209">
        <v>-27</v>
      </c>
      <c r="G47" s="95"/>
      <c r="H47" s="209">
        <v>-25</v>
      </c>
      <c r="I47" s="196">
        <v>0</v>
      </c>
      <c r="J47" s="209">
        <v>-25</v>
      </c>
      <c r="K47" s="95"/>
      <c r="L47" s="209">
        <v>0</v>
      </c>
      <c r="M47" s="196">
        <v>0</v>
      </c>
      <c r="N47" s="209">
        <v>0</v>
      </c>
      <c r="O47" s="95"/>
      <c r="P47" s="209">
        <v>0</v>
      </c>
      <c r="Q47" s="196">
        <v>0</v>
      </c>
      <c r="R47" s="209">
        <v>0</v>
      </c>
      <c r="S47" s="95"/>
      <c r="T47" s="107"/>
      <c r="U47" s="107"/>
      <c r="V47" s="107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0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  <c r="LD47" s="95"/>
      <c r="LE47" s="95"/>
      <c r="LF47" s="95"/>
      <c r="LG47" s="95"/>
      <c r="LH47" s="95"/>
      <c r="LI47" s="95"/>
      <c r="LJ47" s="95"/>
      <c r="LK47" s="95"/>
      <c r="LL47" s="95"/>
      <c r="LM47" s="95"/>
      <c r="LN47" s="95"/>
      <c r="LO47" s="95"/>
      <c r="LP47" s="95"/>
      <c r="LQ47" s="95"/>
      <c r="LR47" s="95"/>
      <c r="LS47" s="95"/>
      <c r="LT47" s="95"/>
      <c r="LU47" s="95"/>
      <c r="LV47" s="95"/>
      <c r="LW47" s="95"/>
      <c r="LX47" s="95"/>
      <c r="LY47" s="95"/>
      <c r="LZ47" s="95"/>
      <c r="MA47" s="95"/>
      <c r="MB47" s="95"/>
      <c r="MC47" s="95"/>
      <c r="MD47" s="95"/>
      <c r="ME47" s="95"/>
      <c r="MF47" s="95"/>
      <c r="MG47" s="95"/>
      <c r="MH47" s="95"/>
      <c r="MI47" s="95"/>
      <c r="MJ47" s="95"/>
      <c r="MK47" s="95"/>
      <c r="ML47" s="95"/>
      <c r="MM47" s="95"/>
      <c r="MN47" s="95"/>
      <c r="MO47" s="95"/>
      <c r="MP47" s="95"/>
      <c r="MQ47" s="95"/>
      <c r="MR47" s="95"/>
      <c r="MS47" s="95"/>
      <c r="MT47" s="95"/>
      <c r="MU47" s="95"/>
      <c r="MV47" s="95"/>
      <c r="MW47" s="95"/>
      <c r="MX47" s="95"/>
      <c r="MY47" s="95"/>
      <c r="MZ47" s="95"/>
      <c r="NA47" s="95"/>
      <c r="NB47" s="95"/>
      <c r="NC47" s="95"/>
      <c r="ND47" s="95"/>
      <c r="NE47" s="95"/>
      <c r="NF47" s="95"/>
      <c r="NG47" s="95"/>
      <c r="NH47" s="95"/>
      <c r="NI47" s="95"/>
      <c r="NJ47" s="95"/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5"/>
      <c r="NY47" s="95"/>
      <c r="NZ47" s="95"/>
      <c r="OA47" s="95"/>
      <c r="OB47" s="95"/>
      <c r="OC47" s="95"/>
      <c r="OD47" s="95"/>
      <c r="OE47" s="95"/>
      <c r="OF47" s="95"/>
      <c r="OG47" s="95"/>
      <c r="OH47" s="95"/>
      <c r="OI47" s="95"/>
      <c r="OJ47" s="95"/>
      <c r="OK47" s="95"/>
      <c r="OL47" s="95"/>
      <c r="OM47" s="95"/>
      <c r="ON47" s="95"/>
      <c r="OO47" s="95"/>
      <c r="OP47" s="95"/>
      <c r="OQ47" s="95"/>
      <c r="OR47" s="95"/>
      <c r="OS47" s="95"/>
      <c r="OT47" s="95"/>
      <c r="OU47" s="95"/>
      <c r="OV47" s="95"/>
      <c r="OW47" s="95"/>
      <c r="OX47" s="95"/>
      <c r="OY47" s="95"/>
      <c r="OZ47" s="95"/>
      <c r="PA47" s="95"/>
      <c r="PB47" s="95"/>
      <c r="PC47" s="95"/>
      <c r="PD47" s="95"/>
      <c r="PE47" s="95"/>
      <c r="PF47" s="95"/>
      <c r="PG47" s="95"/>
      <c r="PH47" s="95"/>
      <c r="PI47" s="95"/>
      <c r="PJ47" s="95"/>
      <c r="PK47" s="95"/>
      <c r="PL47" s="95"/>
      <c r="PM47" s="95"/>
      <c r="PN47" s="95"/>
      <c r="PO47" s="95"/>
      <c r="PP47" s="95"/>
      <c r="PQ47" s="95"/>
      <c r="PR47" s="95"/>
      <c r="PS47" s="95"/>
      <c r="PT47" s="95"/>
      <c r="PU47" s="95"/>
      <c r="PV47" s="95"/>
      <c r="PW47" s="95"/>
      <c r="PX47" s="95"/>
      <c r="PY47" s="95"/>
      <c r="PZ47" s="95"/>
      <c r="QA47" s="95"/>
      <c r="QB47" s="95"/>
      <c r="QC47" s="95"/>
      <c r="QD47" s="95"/>
      <c r="QE47" s="95"/>
      <c r="QF47" s="95"/>
      <c r="QG47" s="95"/>
      <c r="QH47" s="95"/>
      <c r="QI47" s="95"/>
      <c r="QJ47" s="95"/>
      <c r="QK47" s="95"/>
      <c r="QL47" s="95"/>
      <c r="QM47" s="95"/>
      <c r="QN47" s="95"/>
      <c r="QO47" s="95"/>
      <c r="QP47" s="95"/>
      <c r="QQ47" s="95"/>
      <c r="QR47" s="95"/>
      <c r="QS47" s="95"/>
      <c r="QT47" s="95"/>
      <c r="QU47" s="95"/>
      <c r="QV47" s="95"/>
      <c r="QW47" s="95"/>
      <c r="QX47" s="95"/>
      <c r="QY47" s="95"/>
      <c r="QZ47" s="95"/>
      <c r="RA47" s="95"/>
      <c r="RB47" s="95"/>
      <c r="RC47" s="95"/>
      <c r="RD47" s="95"/>
      <c r="RE47" s="95"/>
      <c r="RF47" s="95"/>
      <c r="RG47" s="95"/>
      <c r="RH47" s="95"/>
      <c r="RI47" s="95"/>
      <c r="RJ47" s="95"/>
      <c r="RK47" s="95"/>
      <c r="RL47" s="95"/>
      <c r="RM47" s="95"/>
      <c r="RN47" s="95"/>
      <c r="RO47" s="95"/>
      <c r="RP47" s="95"/>
      <c r="RQ47" s="95"/>
      <c r="RR47" s="95"/>
      <c r="RS47" s="95"/>
      <c r="RT47" s="95"/>
      <c r="RU47" s="95"/>
      <c r="RV47" s="95"/>
      <c r="RW47" s="95"/>
      <c r="RX47" s="95"/>
      <c r="RY47" s="95"/>
      <c r="RZ47" s="95"/>
      <c r="SA47" s="95"/>
      <c r="SB47" s="95"/>
      <c r="SC47" s="95"/>
      <c r="SD47" s="95"/>
      <c r="SE47" s="95"/>
      <c r="SF47" s="95"/>
      <c r="SG47" s="95"/>
      <c r="SH47" s="95"/>
      <c r="SI47" s="95"/>
      <c r="SJ47" s="95"/>
      <c r="SK47" s="95"/>
      <c r="SL47" s="95"/>
      <c r="SM47" s="95"/>
      <c r="SN47" s="95"/>
      <c r="SO47" s="95"/>
      <c r="SP47" s="95"/>
      <c r="SQ47" s="95"/>
      <c r="SR47" s="95"/>
      <c r="SS47" s="95"/>
      <c r="ST47" s="95"/>
      <c r="SU47" s="95"/>
      <c r="SV47" s="95"/>
      <c r="SW47" s="95"/>
      <c r="SX47" s="95"/>
      <c r="SY47" s="95"/>
      <c r="SZ47" s="95"/>
      <c r="TA47" s="95"/>
      <c r="TB47" s="95"/>
      <c r="TC47" s="95"/>
      <c r="TD47" s="95"/>
      <c r="TE47" s="95"/>
      <c r="TF47" s="95"/>
      <c r="TG47" s="95"/>
      <c r="TH47" s="95"/>
      <c r="TI47" s="95"/>
      <c r="TJ47" s="95"/>
      <c r="TK47" s="95"/>
      <c r="TL47" s="95"/>
      <c r="TM47" s="95"/>
      <c r="TN47" s="95"/>
      <c r="TO47" s="95"/>
      <c r="TP47" s="95"/>
      <c r="TQ47" s="95"/>
      <c r="TR47" s="95"/>
      <c r="TS47" s="95"/>
      <c r="TT47" s="95"/>
      <c r="TU47" s="95"/>
      <c r="TV47" s="95"/>
      <c r="TW47" s="95"/>
      <c r="TX47" s="95"/>
      <c r="TY47" s="95"/>
      <c r="TZ47" s="95"/>
      <c r="UA47" s="95"/>
      <c r="UB47" s="95"/>
      <c r="UC47" s="95"/>
      <c r="UD47" s="95"/>
      <c r="UE47" s="95"/>
      <c r="UF47" s="95"/>
      <c r="UG47" s="95"/>
      <c r="UH47" s="95"/>
      <c r="UI47" s="95"/>
      <c r="UJ47" s="95"/>
      <c r="UK47" s="95"/>
      <c r="UL47" s="95"/>
      <c r="UM47" s="95"/>
      <c r="UN47" s="95"/>
      <c r="UO47" s="95"/>
      <c r="UP47" s="95"/>
      <c r="UQ47" s="95"/>
      <c r="UR47" s="95"/>
      <c r="US47" s="95"/>
      <c r="UT47" s="95"/>
      <c r="UU47" s="95"/>
      <c r="UV47" s="95"/>
      <c r="UW47" s="95"/>
      <c r="UX47" s="95"/>
      <c r="UY47" s="95"/>
      <c r="UZ47" s="95"/>
      <c r="VA47" s="95"/>
      <c r="VB47" s="95"/>
      <c r="VC47" s="95"/>
      <c r="VD47" s="95"/>
      <c r="VE47" s="95"/>
      <c r="VF47" s="95"/>
      <c r="VG47" s="95"/>
      <c r="VH47" s="95"/>
      <c r="VI47" s="95"/>
      <c r="VJ47" s="95"/>
      <c r="VK47" s="95"/>
      <c r="VL47" s="95"/>
      <c r="VM47" s="95"/>
      <c r="VN47" s="95"/>
      <c r="VO47" s="95"/>
      <c r="VP47" s="95"/>
      <c r="VQ47" s="95"/>
      <c r="VR47" s="95"/>
      <c r="VS47" s="95"/>
      <c r="VT47" s="95"/>
      <c r="VU47" s="95"/>
      <c r="VV47" s="95"/>
      <c r="VW47" s="95"/>
      <c r="VX47" s="95"/>
      <c r="VY47" s="95"/>
      <c r="VZ47" s="95"/>
      <c r="WA47" s="95"/>
      <c r="WB47" s="95"/>
      <c r="WC47" s="95"/>
      <c r="WD47" s="95"/>
      <c r="WE47" s="95"/>
      <c r="WF47" s="95"/>
      <c r="WG47" s="95"/>
      <c r="WH47" s="95"/>
      <c r="WI47" s="95"/>
      <c r="WJ47" s="95"/>
      <c r="WK47" s="95"/>
      <c r="WL47" s="95"/>
      <c r="WM47" s="95"/>
      <c r="WN47" s="95"/>
      <c r="WO47" s="95"/>
      <c r="WP47" s="95"/>
      <c r="WQ47" s="95"/>
      <c r="WR47" s="95"/>
      <c r="WS47" s="95"/>
      <c r="WT47" s="95"/>
      <c r="WU47" s="95"/>
      <c r="WV47" s="95"/>
      <c r="WW47" s="95"/>
      <c r="WX47" s="95"/>
      <c r="WY47" s="95"/>
      <c r="WZ47" s="95"/>
      <c r="XA47" s="95"/>
      <c r="XB47" s="95"/>
      <c r="XC47" s="95"/>
      <c r="XD47" s="95"/>
      <c r="XE47" s="95"/>
      <c r="XF47" s="95"/>
      <c r="XG47" s="95"/>
      <c r="XH47" s="95"/>
      <c r="XI47" s="95"/>
      <c r="XJ47" s="95"/>
      <c r="XK47" s="95"/>
      <c r="XL47" s="95"/>
      <c r="XM47" s="95"/>
      <c r="XN47" s="95"/>
      <c r="XO47" s="95"/>
      <c r="XP47" s="95"/>
      <c r="XQ47" s="95"/>
      <c r="XR47" s="95"/>
      <c r="XS47" s="95"/>
      <c r="XT47" s="95"/>
      <c r="XU47" s="95"/>
      <c r="XV47" s="95"/>
      <c r="XW47" s="95"/>
      <c r="XX47" s="95"/>
      <c r="XY47" s="95"/>
      <c r="XZ47" s="95"/>
      <c r="YA47" s="95"/>
      <c r="YB47" s="95"/>
      <c r="YC47" s="95"/>
      <c r="YD47" s="95"/>
      <c r="YE47" s="95"/>
      <c r="YF47" s="95"/>
      <c r="YG47" s="95"/>
      <c r="YH47" s="95"/>
      <c r="YI47" s="95"/>
      <c r="YJ47" s="95"/>
      <c r="YK47" s="95"/>
      <c r="YL47" s="95"/>
      <c r="YM47" s="95"/>
      <c r="YN47" s="95"/>
      <c r="YO47" s="95"/>
      <c r="YP47" s="95"/>
      <c r="YQ47" s="95"/>
      <c r="YR47" s="95"/>
      <c r="YS47" s="95"/>
      <c r="YT47" s="95"/>
      <c r="YU47" s="95"/>
      <c r="YV47" s="95"/>
      <c r="YW47" s="95"/>
      <c r="YX47" s="95"/>
      <c r="YY47" s="95"/>
      <c r="YZ47" s="95"/>
      <c r="ZA47" s="95"/>
      <c r="ZB47" s="95"/>
      <c r="ZC47" s="95"/>
      <c r="ZD47" s="95"/>
      <c r="ZE47" s="95"/>
      <c r="ZF47" s="95"/>
      <c r="ZG47" s="95"/>
      <c r="ZH47" s="95"/>
      <c r="ZI47" s="95"/>
      <c r="ZJ47" s="95"/>
      <c r="ZK47" s="95"/>
      <c r="ZL47" s="95"/>
      <c r="ZM47" s="95"/>
      <c r="ZN47" s="95"/>
      <c r="ZO47" s="95"/>
      <c r="ZP47" s="95"/>
      <c r="ZQ47" s="95"/>
      <c r="ZR47" s="95"/>
      <c r="ZS47" s="95"/>
      <c r="ZT47" s="95"/>
      <c r="ZU47" s="95"/>
      <c r="ZV47" s="95"/>
      <c r="ZW47" s="95"/>
      <c r="ZX47" s="95"/>
      <c r="ZY47" s="95"/>
      <c r="ZZ47" s="95"/>
      <c r="AAA47" s="95"/>
      <c r="AAB47" s="95"/>
      <c r="AAC47" s="95"/>
      <c r="AAD47" s="95"/>
      <c r="AAE47" s="95"/>
      <c r="AAF47" s="95"/>
      <c r="AAG47" s="95"/>
      <c r="AAH47" s="95"/>
      <c r="AAI47" s="95"/>
      <c r="AAJ47" s="95"/>
      <c r="AAK47" s="95"/>
      <c r="AAL47" s="95"/>
      <c r="AAM47" s="95"/>
      <c r="AAN47" s="95"/>
      <c r="AAO47" s="95"/>
      <c r="AAP47" s="95"/>
      <c r="AAQ47" s="95"/>
      <c r="AAR47" s="95"/>
      <c r="AAS47" s="95"/>
      <c r="AAT47" s="95"/>
      <c r="AAU47" s="95"/>
      <c r="AAV47" s="95"/>
      <c r="AAW47" s="95"/>
      <c r="AAX47" s="95"/>
      <c r="AAY47" s="95"/>
      <c r="AAZ47" s="95"/>
      <c r="ABA47" s="95"/>
      <c r="ABB47" s="95"/>
      <c r="ABC47" s="95"/>
      <c r="ABD47" s="95"/>
      <c r="ABE47" s="95"/>
      <c r="ABF47" s="95"/>
      <c r="ABG47" s="95"/>
      <c r="ABH47" s="95"/>
      <c r="ABI47" s="95"/>
      <c r="ABJ47" s="95"/>
      <c r="ABK47" s="95"/>
      <c r="ABL47" s="95"/>
      <c r="ABM47" s="95"/>
      <c r="ABN47" s="95"/>
      <c r="ABO47" s="95"/>
      <c r="ABP47" s="95"/>
      <c r="ABQ47" s="95"/>
      <c r="ABR47" s="95"/>
      <c r="ABS47" s="95"/>
      <c r="ABT47" s="95"/>
      <c r="ABU47" s="95"/>
      <c r="ABV47" s="95"/>
      <c r="ABW47" s="95"/>
      <c r="ABX47" s="95"/>
      <c r="ABY47" s="95"/>
      <c r="ABZ47" s="95"/>
      <c r="ACA47" s="95"/>
      <c r="ACB47" s="95"/>
      <c r="ACC47" s="95"/>
      <c r="ACD47" s="95"/>
      <c r="ACE47" s="95"/>
      <c r="ACF47" s="95"/>
      <c r="ACG47" s="95"/>
      <c r="ACH47" s="95"/>
      <c r="ACI47" s="95"/>
      <c r="ACJ47" s="95"/>
      <c r="ACK47" s="95"/>
      <c r="ACL47" s="95"/>
      <c r="ACM47" s="95"/>
      <c r="ACN47" s="95"/>
      <c r="ACO47" s="95"/>
      <c r="ACP47" s="95"/>
      <c r="ACQ47" s="95"/>
      <c r="ACR47" s="95"/>
      <c r="ACS47" s="95"/>
      <c r="ACT47" s="95"/>
      <c r="ACU47" s="95"/>
      <c r="ACV47" s="95"/>
      <c r="ACW47" s="95"/>
      <c r="ACX47" s="95"/>
      <c r="ACY47" s="95"/>
      <c r="ACZ47" s="95"/>
      <c r="ADA47" s="95"/>
      <c r="ADB47" s="95"/>
      <c r="ADC47" s="95"/>
      <c r="ADD47" s="95"/>
      <c r="ADE47" s="95"/>
      <c r="ADF47" s="95"/>
      <c r="ADG47" s="95"/>
      <c r="ADH47" s="95"/>
      <c r="ADI47" s="95"/>
      <c r="ADJ47" s="95"/>
      <c r="ADK47" s="95"/>
      <c r="ADL47" s="95"/>
      <c r="ADM47" s="95"/>
      <c r="ADN47" s="95"/>
      <c r="ADO47" s="95"/>
      <c r="ADP47" s="95"/>
      <c r="ADQ47" s="95"/>
      <c r="ADR47" s="95"/>
      <c r="ADS47" s="95"/>
      <c r="ADT47" s="95"/>
      <c r="ADU47" s="95"/>
      <c r="ADV47" s="95"/>
      <c r="ADW47" s="95"/>
      <c r="ADX47" s="95"/>
      <c r="ADY47" s="95"/>
      <c r="ADZ47" s="95"/>
      <c r="AEA47" s="95"/>
      <c r="AEB47" s="95"/>
      <c r="AEC47" s="95"/>
      <c r="AED47" s="95"/>
      <c r="AEE47" s="95"/>
      <c r="AEF47" s="95"/>
      <c r="AEG47" s="95"/>
      <c r="AEH47" s="95"/>
      <c r="AEI47" s="95"/>
      <c r="AEJ47" s="95"/>
      <c r="AEK47" s="95"/>
      <c r="AEL47" s="95"/>
      <c r="AEM47" s="95"/>
      <c r="AEN47" s="95"/>
      <c r="AEO47" s="95"/>
      <c r="AEP47" s="95"/>
      <c r="AEQ47" s="95"/>
      <c r="AER47" s="95"/>
      <c r="AES47" s="95"/>
      <c r="AET47" s="95"/>
      <c r="AEU47" s="95"/>
      <c r="AEV47" s="95"/>
      <c r="AEW47" s="95"/>
      <c r="AEX47" s="95"/>
      <c r="AEY47" s="95"/>
      <c r="AEZ47" s="95"/>
      <c r="AFA47" s="95"/>
      <c r="AFB47" s="95"/>
      <c r="AFC47" s="95"/>
      <c r="AFD47" s="95"/>
      <c r="AFE47" s="95"/>
      <c r="AFF47" s="95"/>
      <c r="AFG47" s="95"/>
      <c r="AFH47" s="95"/>
      <c r="AFI47" s="95"/>
      <c r="AFJ47" s="95"/>
      <c r="AFK47" s="95"/>
      <c r="AFL47" s="95"/>
      <c r="AFM47" s="95"/>
      <c r="AFN47" s="95"/>
      <c r="AFO47" s="95"/>
      <c r="AFP47" s="95"/>
      <c r="AFQ47" s="95"/>
      <c r="AFR47" s="95"/>
      <c r="AFS47" s="95"/>
      <c r="AFT47" s="95"/>
      <c r="AFU47" s="95"/>
      <c r="AFV47" s="95"/>
      <c r="AFW47" s="95"/>
      <c r="AFX47" s="95"/>
      <c r="AFY47" s="95"/>
      <c r="AFZ47" s="95"/>
      <c r="AGA47" s="95"/>
      <c r="AGB47" s="95"/>
      <c r="AGC47" s="95"/>
      <c r="AGD47" s="95"/>
      <c r="AGE47" s="95"/>
      <c r="AGF47" s="95"/>
      <c r="AGG47" s="95"/>
      <c r="AGH47" s="95"/>
      <c r="AGI47" s="95"/>
      <c r="AGJ47" s="95"/>
      <c r="AGK47" s="95"/>
      <c r="AGL47" s="95"/>
      <c r="AGM47" s="95"/>
      <c r="AGN47" s="95"/>
      <c r="AGO47" s="95"/>
      <c r="AGP47" s="95"/>
      <c r="AGQ47" s="95"/>
      <c r="AGR47" s="95"/>
      <c r="AGS47" s="95"/>
      <c r="AGT47" s="95"/>
      <c r="AGU47" s="95"/>
      <c r="AGV47" s="95"/>
      <c r="AGW47" s="95"/>
      <c r="AGX47" s="95"/>
      <c r="AGY47" s="95"/>
      <c r="AGZ47" s="95"/>
      <c r="AHA47" s="95"/>
      <c r="AHB47" s="95"/>
      <c r="AHC47" s="95"/>
      <c r="AHD47" s="95"/>
      <c r="AHE47" s="95"/>
      <c r="AHF47" s="95"/>
      <c r="AHG47" s="95"/>
      <c r="AHH47" s="95"/>
      <c r="AHI47" s="95"/>
      <c r="AHJ47" s="95"/>
      <c r="AHK47" s="95"/>
      <c r="AHL47" s="95"/>
      <c r="AHM47" s="95"/>
      <c r="AHN47" s="95"/>
      <c r="AHO47" s="95"/>
      <c r="AHP47" s="95"/>
      <c r="AHQ47" s="95"/>
      <c r="AHR47" s="95"/>
      <c r="AHS47" s="95"/>
      <c r="AHT47" s="95"/>
      <c r="AHU47" s="95"/>
      <c r="AHV47" s="95"/>
      <c r="AHW47" s="95"/>
      <c r="AHX47" s="95"/>
      <c r="AHY47" s="95"/>
      <c r="AHZ47" s="95"/>
      <c r="AIA47" s="95"/>
      <c r="AIB47" s="95"/>
      <c r="AIC47" s="95"/>
      <c r="AID47" s="95"/>
      <c r="AIE47" s="95"/>
      <c r="AIF47" s="95"/>
      <c r="AIG47" s="95"/>
      <c r="AIH47" s="95"/>
      <c r="AII47" s="95"/>
      <c r="AIJ47" s="95"/>
      <c r="AIK47" s="95"/>
      <c r="AIL47" s="95"/>
      <c r="AIM47" s="95"/>
      <c r="AIN47" s="95"/>
      <c r="AIO47" s="95"/>
      <c r="AIP47" s="95"/>
      <c r="AIQ47" s="95"/>
      <c r="AIR47" s="95"/>
      <c r="AIS47" s="95"/>
      <c r="AIT47" s="95"/>
      <c r="AIU47" s="95"/>
      <c r="AIV47" s="95"/>
      <c r="AIW47" s="95"/>
      <c r="AIX47" s="95"/>
      <c r="AIY47" s="95"/>
      <c r="AIZ47" s="95"/>
      <c r="AJA47" s="95"/>
      <c r="AJB47" s="95"/>
      <c r="AJC47" s="95"/>
      <c r="AJD47" s="95"/>
      <c r="AJE47" s="95"/>
      <c r="AJF47" s="95"/>
      <c r="AJG47" s="95"/>
      <c r="AJH47" s="95"/>
      <c r="AJI47" s="95"/>
      <c r="AJJ47" s="95"/>
      <c r="AJK47" s="95"/>
      <c r="AJL47" s="95"/>
      <c r="AJM47" s="95"/>
      <c r="AJN47" s="95"/>
      <c r="AJO47" s="95"/>
      <c r="AJP47" s="95"/>
      <c r="AJQ47" s="95"/>
      <c r="AJR47" s="95"/>
      <c r="AJS47" s="95"/>
      <c r="AJT47" s="95"/>
      <c r="AJU47" s="95"/>
      <c r="AJV47" s="95"/>
      <c r="AJW47" s="95"/>
      <c r="AJX47" s="95"/>
      <c r="AJY47" s="95"/>
      <c r="AJZ47" s="95"/>
      <c r="AKA47" s="95"/>
      <c r="AKB47" s="95"/>
      <c r="AKC47" s="95"/>
      <c r="AKD47" s="95"/>
      <c r="AKE47" s="95"/>
      <c r="AKF47" s="95"/>
      <c r="AKG47" s="95"/>
      <c r="AKH47" s="95"/>
      <c r="AKI47" s="95"/>
      <c r="AKJ47" s="95"/>
      <c r="AKK47" s="95"/>
      <c r="AKL47" s="95"/>
      <c r="AKM47" s="95"/>
      <c r="AKN47" s="95"/>
      <c r="AKO47" s="95"/>
      <c r="AKP47" s="95"/>
      <c r="AKQ47" s="95"/>
      <c r="AKR47" s="95"/>
      <c r="AKS47" s="95"/>
      <c r="AKT47" s="95"/>
      <c r="AKU47" s="95"/>
      <c r="AKV47" s="95"/>
      <c r="AKW47" s="95"/>
      <c r="AKX47" s="95"/>
      <c r="AKY47" s="95"/>
      <c r="AKZ47" s="95"/>
      <c r="ALA47" s="95"/>
      <c r="ALB47" s="95"/>
      <c r="ALC47" s="95"/>
      <c r="ALD47" s="95"/>
      <c r="ALE47" s="95"/>
      <c r="ALF47" s="95"/>
      <c r="ALG47" s="95"/>
      <c r="ALH47" s="95"/>
      <c r="ALI47" s="95"/>
      <c r="ALJ47" s="95"/>
      <c r="ALK47" s="95"/>
      <c r="ALL47" s="95"/>
      <c r="ALM47" s="95"/>
      <c r="ALN47" s="95"/>
      <c r="ALO47" s="95"/>
      <c r="ALP47" s="95"/>
      <c r="ALQ47" s="95"/>
      <c r="ALR47" s="95"/>
      <c r="ALS47" s="95"/>
      <c r="ALT47" s="95"/>
      <c r="ALU47" s="95"/>
      <c r="ALV47" s="95"/>
      <c r="ALW47" s="95"/>
      <c r="ALX47" s="95"/>
      <c r="ALY47" s="95"/>
      <c r="ALZ47" s="95"/>
      <c r="AMA47" s="95"/>
      <c r="AMB47" s="95"/>
      <c r="AMC47" s="95"/>
      <c r="AMD47" s="95"/>
      <c r="AME47" s="95"/>
      <c r="AMF47" s="95"/>
      <c r="AMG47" s="95"/>
      <c r="AMH47" s="95"/>
      <c r="AMI47" s="95"/>
      <c r="AMJ47" s="95"/>
      <c r="AMK47" s="95"/>
      <c r="AML47" s="95"/>
      <c r="AMM47" s="95"/>
      <c r="AMN47" s="95"/>
      <c r="AMO47" s="95"/>
      <c r="AMP47" s="95"/>
      <c r="AMQ47" s="95"/>
      <c r="AMR47" s="95"/>
      <c r="AMS47" s="95"/>
      <c r="AMT47" s="95"/>
      <c r="AMU47" s="95"/>
      <c r="AMV47" s="95"/>
      <c r="AMW47" s="95"/>
      <c r="AMX47" s="95"/>
      <c r="AMY47" s="95"/>
      <c r="AMZ47" s="95"/>
      <c r="ANA47" s="95"/>
      <c r="ANB47" s="95"/>
      <c r="ANC47" s="95"/>
      <c r="AND47" s="95"/>
      <c r="ANE47" s="95"/>
      <c r="ANF47" s="95"/>
      <c r="ANG47" s="95"/>
      <c r="ANH47" s="95"/>
      <c r="ANI47" s="95"/>
      <c r="ANJ47" s="95"/>
      <c r="ANK47" s="95"/>
      <c r="ANL47" s="95"/>
      <c r="ANM47" s="95"/>
      <c r="ANN47" s="95"/>
      <c r="ANO47" s="95"/>
      <c r="ANP47" s="95"/>
      <c r="ANQ47" s="95"/>
      <c r="ANR47" s="95"/>
      <c r="ANS47" s="95"/>
      <c r="ANT47" s="95"/>
      <c r="ANU47" s="95"/>
      <c r="ANV47" s="95"/>
      <c r="ANW47" s="95"/>
      <c r="ANX47" s="95"/>
      <c r="ANY47" s="95"/>
      <c r="ANZ47" s="95"/>
      <c r="AOA47" s="95"/>
      <c r="AOB47" s="95"/>
      <c r="AOC47" s="95"/>
      <c r="AOD47" s="95"/>
      <c r="AOE47" s="95"/>
      <c r="AOF47" s="95"/>
      <c r="AOG47" s="95"/>
      <c r="AOH47" s="95"/>
      <c r="AOI47" s="95"/>
      <c r="AOJ47" s="95"/>
      <c r="AOK47" s="95"/>
      <c r="AOL47" s="95"/>
      <c r="AOM47" s="95"/>
      <c r="AON47" s="95"/>
      <c r="AOO47" s="95"/>
      <c r="AOP47" s="95"/>
      <c r="AOQ47" s="95"/>
      <c r="AOR47" s="95"/>
      <c r="AOS47" s="95"/>
      <c r="AOT47" s="95"/>
      <c r="AOU47" s="95"/>
      <c r="AOV47" s="95"/>
      <c r="AOW47" s="95"/>
      <c r="AOX47" s="95"/>
      <c r="AOY47" s="95"/>
      <c r="AOZ47" s="95"/>
      <c r="APA47" s="95"/>
      <c r="APB47" s="95"/>
      <c r="APC47" s="95"/>
      <c r="APD47" s="95"/>
      <c r="APE47" s="95"/>
      <c r="APF47" s="95"/>
      <c r="APG47" s="95"/>
      <c r="APH47" s="95"/>
      <c r="API47" s="95"/>
      <c r="APJ47" s="95"/>
      <c r="APK47" s="95"/>
      <c r="APL47" s="95"/>
      <c r="APM47" s="95"/>
      <c r="APN47" s="95"/>
      <c r="APO47" s="95"/>
      <c r="APP47" s="95"/>
      <c r="APQ47" s="95"/>
      <c r="APR47" s="95"/>
      <c r="APS47" s="95"/>
      <c r="APT47" s="95"/>
      <c r="APU47" s="95"/>
      <c r="APV47" s="95"/>
      <c r="APW47" s="95"/>
      <c r="APX47" s="95"/>
      <c r="APY47" s="95"/>
      <c r="APZ47" s="95"/>
      <c r="AQA47" s="95"/>
      <c r="AQB47" s="95"/>
      <c r="AQC47" s="95"/>
      <c r="AQD47" s="95"/>
      <c r="AQE47" s="95"/>
      <c r="AQF47" s="95"/>
      <c r="AQG47" s="95"/>
      <c r="AQH47" s="95"/>
      <c r="AQI47" s="95"/>
      <c r="AQJ47" s="95"/>
      <c r="AQK47" s="95"/>
      <c r="AQL47" s="95"/>
      <c r="AQM47" s="95"/>
      <c r="AQN47" s="95"/>
      <c r="AQO47" s="95"/>
      <c r="AQP47" s="95"/>
      <c r="AQQ47" s="95"/>
      <c r="AQR47" s="95"/>
      <c r="AQS47" s="95"/>
      <c r="AQT47" s="95"/>
      <c r="AQU47" s="95"/>
      <c r="AQV47" s="95"/>
      <c r="AQW47" s="95"/>
      <c r="AQX47" s="95"/>
      <c r="AQY47" s="95"/>
      <c r="AQZ47" s="95"/>
      <c r="ARA47" s="95"/>
      <c r="ARB47" s="95"/>
      <c r="ARC47" s="95"/>
      <c r="ARD47" s="95"/>
      <c r="ARE47" s="95"/>
      <c r="ARF47" s="95"/>
      <c r="ARG47" s="95"/>
      <c r="ARH47" s="95"/>
      <c r="ARI47" s="95"/>
      <c r="ARJ47" s="95"/>
      <c r="ARK47" s="95"/>
      <c r="ARL47" s="95"/>
      <c r="ARM47" s="95"/>
      <c r="ARN47" s="95"/>
      <c r="ARO47" s="95"/>
      <c r="ARP47" s="95"/>
      <c r="ARQ47" s="95"/>
      <c r="ARR47" s="95"/>
      <c r="ARS47" s="95"/>
      <c r="ART47" s="95"/>
      <c r="ARU47" s="95"/>
      <c r="ARV47" s="95"/>
      <c r="ARW47" s="95"/>
      <c r="ARX47" s="95"/>
      <c r="ARY47" s="95"/>
      <c r="ARZ47" s="95"/>
      <c r="ASA47" s="95"/>
      <c r="ASB47" s="95"/>
      <c r="ASC47" s="95"/>
      <c r="ASD47" s="95"/>
      <c r="ASE47" s="95"/>
      <c r="ASF47" s="95"/>
      <c r="ASG47" s="95"/>
      <c r="ASH47" s="95"/>
      <c r="ASI47" s="95"/>
      <c r="ASJ47" s="95"/>
      <c r="ASK47" s="95"/>
      <c r="ASL47" s="95"/>
      <c r="ASM47" s="95"/>
      <c r="ASN47" s="95"/>
      <c r="ASO47" s="95"/>
      <c r="ASP47" s="95"/>
      <c r="ASQ47" s="95"/>
      <c r="ASR47" s="95"/>
      <c r="ASS47" s="95"/>
      <c r="AST47" s="95"/>
      <c r="ASU47" s="95"/>
      <c r="ASV47" s="95"/>
      <c r="ASW47" s="95"/>
      <c r="ASX47" s="95"/>
      <c r="ASY47" s="95"/>
      <c r="ASZ47" s="95"/>
      <c r="ATA47" s="95"/>
      <c r="ATB47" s="95"/>
      <c r="ATC47" s="95"/>
      <c r="ATD47" s="95"/>
      <c r="ATE47" s="95"/>
      <c r="ATF47" s="95"/>
      <c r="ATG47" s="95"/>
      <c r="ATH47" s="95"/>
      <c r="ATI47" s="95"/>
      <c r="ATJ47" s="95"/>
      <c r="ATK47" s="95"/>
      <c r="ATL47" s="95"/>
      <c r="ATM47" s="95"/>
      <c r="ATN47" s="95"/>
      <c r="ATO47" s="95"/>
      <c r="ATP47" s="95"/>
      <c r="ATQ47" s="95"/>
      <c r="ATR47" s="95"/>
      <c r="ATS47" s="95"/>
      <c r="ATT47" s="95"/>
      <c r="ATU47" s="95"/>
      <c r="ATV47" s="95"/>
      <c r="ATW47" s="95"/>
      <c r="ATX47" s="95"/>
      <c r="ATY47" s="95"/>
      <c r="ATZ47" s="95"/>
      <c r="AUA47" s="95"/>
      <c r="AUB47" s="95"/>
      <c r="AUC47" s="95"/>
      <c r="AUD47" s="95"/>
      <c r="AUE47" s="95"/>
      <c r="AUF47" s="95"/>
      <c r="AUG47" s="95"/>
      <c r="AUH47" s="95"/>
      <c r="AUI47" s="95"/>
      <c r="AUJ47" s="95"/>
      <c r="AUK47" s="95"/>
      <c r="AUL47" s="95"/>
      <c r="AUM47" s="95"/>
      <c r="AUN47" s="95"/>
      <c r="AUO47" s="95"/>
      <c r="AUP47" s="95"/>
      <c r="AUQ47" s="95"/>
      <c r="AUR47" s="95"/>
      <c r="AUS47" s="95"/>
      <c r="AUT47" s="95"/>
      <c r="AUU47" s="95"/>
      <c r="AUV47" s="95"/>
      <c r="AUW47" s="95"/>
      <c r="AUX47" s="95"/>
      <c r="AUY47" s="95"/>
      <c r="AUZ47" s="95"/>
      <c r="AVA47" s="95"/>
      <c r="AVB47" s="95"/>
      <c r="AVC47" s="95"/>
      <c r="AVD47" s="95"/>
      <c r="AVE47" s="95"/>
      <c r="AVF47" s="95"/>
      <c r="AVG47" s="95"/>
      <c r="AVH47" s="95"/>
      <c r="AVI47" s="95"/>
      <c r="AVJ47" s="95"/>
      <c r="AVK47" s="95"/>
      <c r="AVL47" s="95"/>
      <c r="AVM47" s="95"/>
      <c r="AVN47" s="95"/>
      <c r="AVO47" s="95"/>
      <c r="AVP47" s="95"/>
      <c r="AVQ47" s="95"/>
      <c r="AVR47" s="95"/>
      <c r="AVS47" s="95"/>
      <c r="AVT47" s="95"/>
      <c r="AVU47" s="95"/>
      <c r="AVV47" s="95"/>
      <c r="AVW47" s="95"/>
      <c r="AVX47" s="95"/>
      <c r="AVY47" s="95"/>
      <c r="AVZ47" s="95"/>
      <c r="AWA47" s="95"/>
      <c r="AWB47" s="95"/>
      <c r="AWC47" s="95"/>
      <c r="AWD47" s="95"/>
      <c r="AWE47" s="95"/>
      <c r="AWF47" s="95"/>
      <c r="AWG47" s="95"/>
      <c r="AWH47" s="95"/>
      <c r="AWI47" s="95"/>
      <c r="AWJ47" s="95"/>
      <c r="AWK47" s="95"/>
      <c r="AWL47" s="95"/>
      <c r="AWM47" s="95"/>
      <c r="AWN47" s="95"/>
      <c r="AWO47" s="95"/>
      <c r="AWP47" s="95"/>
      <c r="AWQ47" s="95"/>
      <c r="AWR47" s="95"/>
      <c r="AWS47" s="95"/>
      <c r="AWT47" s="95"/>
      <c r="AWU47" s="95"/>
      <c r="AWV47" s="95"/>
      <c r="AWW47" s="95"/>
      <c r="AWX47" s="95"/>
      <c r="AWY47" s="95"/>
      <c r="AWZ47" s="95"/>
      <c r="AXA47" s="95"/>
      <c r="AXB47" s="95"/>
      <c r="AXC47" s="95"/>
      <c r="AXD47" s="95"/>
      <c r="AXE47" s="95"/>
      <c r="AXF47" s="95"/>
      <c r="AXG47" s="95"/>
      <c r="AXH47" s="95"/>
      <c r="AXI47" s="95"/>
      <c r="AXJ47" s="95"/>
      <c r="AXK47" s="95"/>
      <c r="AXL47" s="95"/>
      <c r="AXM47" s="95"/>
      <c r="AXN47" s="95"/>
      <c r="AXO47" s="95"/>
      <c r="AXP47" s="95"/>
      <c r="AXQ47" s="95"/>
      <c r="AXR47" s="95"/>
      <c r="AXS47" s="95"/>
      <c r="AXT47" s="95"/>
      <c r="AXU47" s="95"/>
      <c r="AXV47" s="95"/>
      <c r="AXW47" s="95"/>
      <c r="AXX47" s="95"/>
      <c r="AXY47" s="95"/>
      <c r="AXZ47" s="95"/>
      <c r="AYA47" s="95"/>
      <c r="AYB47" s="95"/>
      <c r="AYC47" s="95"/>
      <c r="AYD47" s="95"/>
      <c r="AYE47" s="95"/>
      <c r="AYF47" s="95"/>
      <c r="AYG47" s="95"/>
      <c r="AYH47" s="95"/>
      <c r="AYI47" s="95"/>
      <c r="AYJ47" s="95"/>
      <c r="AYK47" s="95"/>
      <c r="AYL47" s="95"/>
      <c r="AYM47" s="95"/>
      <c r="AYN47" s="95"/>
      <c r="AYO47" s="95"/>
      <c r="AYP47" s="95"/>
      <c r="AYQ47" s="95"/>
      <c r="AYR47" s="95"/>
      <c r="AYS47" s="95"/>
      <c r="AYT47" s="95"/>
      <c r="AYU47" s="95"/>
      <c r="AYV47" s="95"/>
      <c r="AYW47" s="95"/>
      <c r="AYX47" s="95"/>
      <c r="AYY47" s="95"/>
      <c r="AYZ47" s="95"/>
      <c r="AZA47" s="95"/>
      <c r="AZB47" s="95"/>
      <c r="AZC47" s="95"/>
      <c r="AZD47" s="95"/>
      <c r="AZE47" s="95"/>
      <c r="AZF47" s="95"/>
      <c r="AZG47" s="95"/>
      <c r="AZH47" s="95"/>
      <c r="AZI47" s="95"/>
      <c r="AZJ47" s="95"/>
      <c r="AZK47" s="95"/>
      <c r="AZL47" s="95"/>
      <c r="AZM47" s="95"/>
      <c r="AZN47" s="95"/>
      <c r="AZO47" s="95"/>
      <c r="AZP47" s="95"/>
      <c r="AZQ47" s="95"/>
      <c r="AZR47" s="95"/>
      <c r="AZS47" s="95"/>
      <c r="AZT47" s="95"/>
      <c r="AZU47" s="95"/>
      <c r="AZV47" s="95"/>
      <c r="AZW47" s="95"/>
      <c r="AZX47" s="95"/>
      <c r="AZY47" s="95"/>
      <c r="AZZ47" s="95"/>
      <c r="BAA47" s="95"/>
      <c r="BAB47" s="95"/>
      <c r="BAC47" s="95"/>
      <c r="BAD47" s="95"/>
      <c r="BAE47" s="95"/>
      <c r="BAF47" s="95"/>
      <c r="BAG47" s="95"/>
      <c r="BAH47" s="95"/>
      <c r="BAI47" s="95"/>
      <c r="BAJ47" s="95"/>
      <c r="BAK47" s="95"/>
      <c r="BAL47" s="95"/>
      <c r="BAM47" s="95"/>
      <c r="BAN47" s="95"/>
      <c r="BAO47" s="95"/>
      <c r="BAP47" s="95"/>
      <c r="BAQ47" s="95"/>
      <c r="BAR47" s="95"/>
      <c r="BAS47" s="95"/>
      <c r="BAT47" s="95"/>
      <c r="BAU47" s="95"/>
      <c r="BAV47" s="95"/>
      <c r="BAW47" s="95"/>
      <c r="BAX47" s="95"/>
      <c r="BAY47" s="95"/>
      <c r="BAZ47" s="95"/>
      <c r="BBA47" s="95"/>
      <c r="BBB47" s="95"/>
      <c r="BBC47" s="95"/>
      <c r="BBD47" s="95"/>
      <c r="BBE47" s="95"/>
      <c r="BBF47" s="95"/>
      <c r="BBG47" s="95"/>
      <c r="BBH47" s="95"/>
      <c r="BBI47" s="95"/>
      <c r="BBJ47" s="95"/>
      <c r="BBK47" s="95"/>
      <c r="BBL47" s="95"/>
      <c r="BBM47" s="95"/>
      <c r="BBN47" s="95"/>
      <c r="BBO47" s="95"/>
      <c r="BBP47" s="95"/>
      <c r="BBQ47" s="95"/>
      <c r="BBR47" s="95"/>
      <c r="BBS47" s="95"/>
      <c r="BBT47" s="95"/>
      <c r="BBU47" s="95"/>
      <c r="BBV47" s="95"/>
      <c r="BBW47" s="95"/>
      <c r="BBX47" s="95"/>
      <c r="BBY47" s="95"/>
      <c r="BBZ47" s="95"/>
      <c r="BCA47" s="95"/>
      <c r="BCB47" s="95"/>
      <c r="BCC47" s="95"/>
      <c r="BCD47" s="95"/>
      <c r="BCE47" s="95"/>
      <c r="BCF47" s="95"/>
      <c r="BCG47" s="95"/>
      <c r="BCH47" s="95"/>
      <c r="BCI47" s="95"/>
      <c r="BCJ47" s="95"/>
      <c r="BCK47" s="95"/>
      <c r="BCL47" s="95"/>
      <c r="BCM47" s="95"/>
      <c r="BCN47" s="95"/>
      <c r="BCO47" s="95"/>
      <c r="BCP47" s="95"/>
      <c r="BCQ47" s="95"/>
      <c r="BCR47" s="95"/>
      <c r="BCS47" s="95"/>
      <c r="BCT47" s="95"/>
      <c r="BCU47" s="95"/>
      <c r="BCV47" s="95"/>
      <c r="BCW47" s="95"/>
      <c r="BCX47" s="95"/>
      <c r="BCY47" s="95"/>
      <c r="BCZ47" s="95"/>
      <c r="BDA47" s="95"/>
      <c r="BDB47" s="95"/>
      <c r="BDC47" s="95"/>
      <c r="BDD47" s="95"/>
      <c r="BDE47" s="95"/>
      <c r="BDF47" s="95"/>
      <c r="BDG47" s="95"/>
      <c r="BDH47" s="95"/>
      <c r="BDI47" s="95"/>
      <c r="BDJ47" s="95"/>
      <c r="BDK47" s="95"/>
      <c r="BDL47" s="95"/>
      <c r="BDM47" s="95"/>
      <c r="BDN47" s="95"/>
      <c r="BDO47" s="95"/>
      <c r="BDP47" s="95"/>
      <c r="BDQ47" s="95"/>
      <c r="BDR47" s="95"/>
      <c r="BDS47" s="95"/>
      <c r="BDT47" s="95"/>
      <c r="BDU47" s="95"/>
      <c r="BDV47" s="95"/>
      <c r="BDW47" s="95"/>
      <c r="BDX47" s="95"/>
      <c r="BDY47" s="95"/>
      <c r="BDZ47" s="95"/>
      <c r="BEA47" s="95"/>
      <c r="BEB47" s="95"/>
      <c r="BEC47" s="95"/>
      <c r="BED47" s="95"/>
      <c r="BEE47" s="95"/>
      <c r="BEF47" s="95"/>
      <c r="BEG47" s="95"/>
      <c r="BEH47" s="95"/>
      <c r="BEI47" s="95"/>
      <c r="BEJ47" s="95"/>
      <c r="BEK47" s="95"/>
      <c r="BEL47" s="95"/>
      <c r="BEM47" s="95"/>
      <c r="BEN47" s="95"/>
      <c r="BEO47" s="95"/>
      <c r="BEP47" s="95"/>
      <c r="BEQ47" s="95"/>
      <c r="BER47" s="95"/>
      <c r="BES47" s="95"/>
      <c r="BET47" s="95"/>
      <c r="BEU47" s="95"/>
      <c r="BEV47" s="95"/>
      <c r="BEW47" s="95"/>
      <c r="BEX47" s="95"/>
      <c r="BEY47" s="95"/>
      <c r="BEZ47" s="95"/>
      <c r="BFA47" s="95"/>
      <c r="BFB47" s="95"/>
      <c r="BFC47" s="95"/>
      <c r="BFD47" s="95"/>
      <c r="BFE47" s="95"/>
      <c r="BFF47" s="95"/>
      <c r="BFG47" s="95"/>
      <c r="BFH47" s="95"/>
      <c r="BFI47" s="95"/>
      <c r="BFJ47" s="95"/>
      <c r="BFK47" s="95"/>
      <c r="BFL47" s="95"/>
      <c r="BFM47" s="95"/>
      <c r="BFN47" s="95"/>
      <c r="BFO47" s="95"/>
      <c r="BFP47" s="95"/>
      <c r="BFQ47" s="95"/>
      <c r="BFR47" s="95"/>
      <c r="BFS47" s="95"/>
      <c r="BFT47" s="95"/>
      <c r="BFU47" s="95"/>
      <c r="BFV47" s="95"/>
      <c r="BFW47" s="95"/>
      <c r="BFX47" s="95"/>
      <c r="BFY47" s="95"/>
      <c r="BFZ47" s="95"/>
      <c r="BGA47" s="95"/>
      <c r="BGB47" s="95"/>
      <c r="BGC47" s="95"/>
      <c r="BGD47" s="95"/>
      <c r="BGE47" s="95"/>
      <c r="BGF47" s="95"/>
      <c r="BGG47" s="95"/>
      <c r="BGH47" s="95"/>
      <c r="BGI47" s="95"/>
      <c r="BGJ47" s="95"/>
      <c r="BGK47" s="95"/>
      <c r="BGL47" s="95"/>
      <c r="BGM47" s="95"/>
      <c r="BGN47" s="95"/>
      <c r="BGO47" s="95"/>
      <c r="BGP47" s="95"/>
      <c r="BGQ47" s="95"/>
      <c r="BGR47" s="95"/>
      <c r="BGS47" s="95"/>
      <c r="BGT47" s="95"/>
      <c r="BGU47" s="95"/>
      <c r="BGV47" s="95"/>
      <c r="BGW47" s="95"/>
      <c r="BGX47" s="95"/>
      <c r="BGY47" s="95"/>
      <c r="BGZ47" s="95"/>
      <c r="BHA47" s="95"/>
      <c r="BHB47" s="95"/>
      <c r="BHC47" s="95"/>
      <c r="BHD47" s="95"/>
      <c r="BHE47" s="95"/>
      <c r="BHF47" s="95"/>
      <c r="BHG47" s="95"/>
      <c r="BHH47" s="95"/>
      <c r="BHI47" s="95"/>
      <c r="BHJ47" s="95"/>
      <c r="BHK47" s="95"/>
      <c r="BHL47" s="95"/>
      <c r="BHM47" s="95"/>
      <c r="BHN47" s="95"/>
      <c r="BHO47" s="95"/>
      <c r="BHP47" s="95"/>
      <c r="BHQ47" s="95"/>
      <c r="BHR47" s="95"/>
      <c r="BHS47" s="95"/>
      <c r="BHT47" s="95"/>
      <c r="BHU47" s="95"/>
      <c r="BHV47" s="95"/>
      <c r="BHW47" s="95"/>
      <c r="BHX47" s="95"/>
      <c r="BHY47" s="95"/>
      <c r="BHZ47" s="95"/>
      <c r="BIA47" s="95"/>
      <c r="BIB47" s="95"/>
      <c r="BIC47" s="95"/>
      <c r="BID47" s="95"/>
      <c r="BIE47" s="95"/>
      <c r="BIF47" s="95"/>
      <c r="BIG47" s="95"/>
      <c r="BIH47" s="95"/>
      <c r="BII47" s="95"/>
      <c r="BIJ47" s="95"/>
      <c r="BIK47" s="95"/>
      <c r="BIL47" s="95"/>
      <c r="BIM47" s="95"/>
      <c r="BIN47" s="95"/>
      <c r="BIO47" s="95"/>
      <c r="BIP47" s="95"/>
      <c r="BIQ47" s="95"/>
      <c r="BIR47" s="95"/>
      <c r="BIS47" s="95"/>
      <c r="BIT47" s="95"/>
      <c r="BIU47" s="95"/>
      <c r="BIV47" s="95"/>
      <c r="BIW47" s="95"/>
      <c r="BIX47" s="95"/>
      <c r="BIY47" s="95"/>
      <c r="BIZ47" s="95"/>
      <c r="BJA47" s="95"/>
      <c r="BJB47" s="95"/>
      <c r="BJC47" s="95"/>
      <c r="BJD47" s="95"/>
      <c r="BJE47" s="95"/>
      <c r="BJF47" s="95"/>
      <c r="BJG47" s="95"/>
      <c r="BJH47" s="95"/>
      <c r="BJI47" s="95"/>
      <c r="BJJ47" s="95"/>
      <c r="BJK47" s="95"/>
      <c r="BJL47" s="95"/>
      <c r="BJM47" s="95"/>
      <c r="BJN47" s="95"/>
      <c r="BJO47" s="95"/>
      <c r="BJP47" s="95"/>
      <c r="BJQ47" s="95"/>
      <c r="BJR47" s="95"/>
      <c r="BJS47" s="95"/>
      <c r="BJT47" s="95"/>
      <c r="BJU47" s="95"/>
      <c r="BJV47" s="95"/>
      <c r="BJW47" s="95"/>
      <c r="BJX47" s="95"/>
      <c r="BJY47" s="95"/>
      <c r="BJZ47" s="95"/>
      <c r="BKA47" s="95"/>
      <c r="BKB47" s="95"/>
      <c r="BKC47" s="95"/>
      <c r="BKD47" s="95"/>
      <c r="BKE47" s="95"/>
      <c r="BKF47" s="95"/>
      <c r="BKG47" s="95"/>
      <c r="BKH47" s="95"/>
      <c r="BKI47" s="95"/>
      <c r="BKJ47" s="95"/>
      <c r="BKK47" s="95"/>
      <c r="BKL47" s="95"/>
      <c r="BKM47" s="95"/>
      <c r="BKN47" s="95"/>
      <c r="BKO47" s="95"/>
      <c r="BKP47" s="95"/>
      <c r="BKQ47" s="95"/>
      <c r="BKR47" s="95"/>
      <c r="BKS47" s="95"/>
      <c r="BKT47" s="95"/>
      <c r="BKU47" s="95"/>
      <c r="BKV47" s="95"/>
      <c r="BKW47" s="95"/>
      <c r="BKX47" s="95"/>
      <c r="BKY47" s="95"/>
      <c r="BKZ47" s="95"/>
      <c r="BLA47" s="95"/>
      <c r="BLB47" s="95"/>
      <c r="BLC47" s="95"/>
      <c r="BLD47" s="95"/>
      <c r="BLE47" s="95"/>
      <c r="BLF47" s="95"/>
      <c r="BLG47" s="95"/>
      <c r="BLH47" s="95"/>
      <c r="BLI47" s="95"/>
      <c r="BLJ47" s="95"/>
      <c r="BLK47" s="95"/>
      <c r="BLL47" s="95"/>
      <c r="BLM47" s="95"/>
      <c r="BLN47" s="95"/>
      <c r="BLO47" s="95"/>
      <c r="BLP47" s="95"/>
      <c r="BLQ47" s="95"/>
      <c r="BLR47" s="95"/>
      <c r="BLS47" s="95"/>
      <c r="BLT47" s="95"/>
      <c r="BLU47" s="95"/>
      <c r="BLV47" s="95"/>
      <c r="BLW47" s="95"/>
      <c r="BLX47" s="95"/>
      <c r="BLY47" s="95"/>
      <c r="BLZ47" s="95"/>
      <c r="BMA47" s="95"/>
      <c r="BMB47" s="95"/>
      <c r="BMC47" s="95"/>
      <c r="BMD47" s="95"/>
      <c r="BME47" s="95"/>
      <c r="BMF47" s="95"/>
      <c r="BMG47" s="95"/>
      <c r="BMH47" s="95"/>
      <c r="BMI47" s="95"/>
      <c r="BMJ47" s="95"/>
      <c r="BMK47" s="95"/>
      <c r="BML47" s="95"/>
      <c r="BMM47" s="95"/>
      <c r="BMN47" s="95"/>
      <c r="BMO47" s="95"/>
      <c r="BMP47" s="95"/>
      <c r="BMQ47" s="95"/>
      <c r="BMR47" s="95"/>
      <c r="BMS47" s="95"/>
      <c r="BMT47" s="95"/>
      <c r="BMU47" s="95"/>
      <c r="BMV47" s="95"/>
      <c r="BMW47" s="95"/>
      <c r="BMX47" s="95"/>
      <c r="BMY47" s="95"/>
      <c r="BMZ47" s="95"/>
      <c r="BNA47" s="95"/>
      <c r="BNB47" s="95"/>
      <c r="BNC47" s="95"/>
      <c r="BND47" s="95"/>
      <c r="BNE47" s="95"/>
      <c r="BNF47" s="95"/>
      <c r="BNG47" s="95"/>
      <c r="BNH47" s="95"/>
      <c r="BNI47" s="95"/>
      <c r="BNJ47" s="95"/>
      <c r="BNK47" s="95"/>
      <c r="BNL47" s="95"/>
      <c r="BNM47" s="95"/>
      <c r="BNN47" s="95"/>
      <c r="BNO47" s="95"/>
      <c r="BNP47" s="95"/>
      <c r="BNQ47" s="95"/>
      <c r="BNR47" s="95"/>
      <c r="BNS47" s="95"/>
      <c r="BNT47" s="95"/>
      <c r="BNU47" s="95"/>
      <c r="BNV47" s="95"/>
      <c r="BNW47" s="95"/>
      <c r="BNX47" s="95"/>
      <c r="BNY47" s="95"/>
      <c r="BNZ47" s="95"/>
      <c r="BOA47" s="95"/>
      <c r="BOB47" s="95"/>
      <c r="BOC47" s="95"/>
      <c r="BOD47" s="95"/>
      <c r="BOE47" s="95"/>
      <c r="BOF47" s="95"/>
      <c r="BOG47" s="95"/>
      <c r="BOH47" s="95"/>
      <c r="BOI47" s="95"/>
      <c r="BOJ47" s="95"/>
      <c r="BOK47" s="95"/>
      <c r="BOL47" s="95"/>
      <c r="BOM47" s="95"/>
      <c r="BON47" s="95"/>
      <c r="BOO47" s="95"/>
      <c r="BOP47" s="95"/>
      <c r="BOQ47" s="95"/>
      <c r="BOR47" s="95"/>
      <c r="BOS47" s="95"/>
      <c r="BOT47" s="95"/>
      <c r="BOU47" s="95"/>
      <c r="BOV47" s="95"/>
      <c r="BOW47" s="95"/>
      <c r="BOX47" s="95"/>
      <c r="BOY47" s="95"/>
      <c r="BOZ47" s="95"/>
      <c r="BPA47" s="95"/>
      <c r="BPB47" s="95"/>
      <c r="BPC47" s="95"/>
      <c r="BPD47" s="95"/>
      <c r="BPE47" s="95"/>
      <c r="BPF47" s="95"/>
      <c r="BPG47" s="95"/>
      <c r="BPH47" s="95"/>
      <c r="BPI47" s="95"/>
      <c r="BPJ47" s="95"/>
      <c r="BPK47" s="95"/>
      <c r="BPL47" s="95"/>
      <c r="BPM47" s="95"/>
      <c r="BPN47" s="95"/>
      <c r="BPO47" s="95"/>
      <c r="BPP47" s="95"/>
      <c r="BPQ47" s="95"/>
      <c r="BPR47" s="95"/>
      <c r="BPS47" s="95"/>
      <c r="BPT47" s="95"/>
      <c r="BPU47" s="95"/>
      <c r="BPV47" s="95"/>
      <c r="BPW47" s="95"/>
      <c r="BPX47" s="95"/>
      <c r="BPY47" s="95"/>
      <c r="BPZ47" s="95"/>
      <c r="BQA47" s="95"/>
      <c r="BQB47" s="95"/>
      <c r="BQC47" s="95"/>
      <c r="BQD47" s="95"/>
      <c r="BQE47" s="95"/>
      <c r="BQF47" s="95"/>
      <c r="BQG47" s="95"/>
      <c r="BQH47" s="95"/>
      <c r="BQI47" s="95"/>
      <c r="BQJ47" s="95"/>
      <c r="BQK47" s="95"/>
      <c r="BQL47" s="95"/>
      <c r="BQM47" s="95"/>
      <c r="BQN47" s="95"/>
      <c r="BQO47" s="95"/>
      <c r="BQP47" s="95"/>
      <c r="BQQ47" s="95"/>
      <c r="BQR47" s="95"/>
      <c r="BQS47" s="95"/>
      <c r="BQT47" s="95"/>
      <c r="BQU47" s="95"/>
      <c r="BQV47" s="95"/>
      <c r="BQW47" s="95"/>
      <c r="BQX47" s="95"/>
      <c r="BQY47" s="95"/>
      <c r="BQZ47" s="95"/>
      <c r="BRA47" s="95"/>
      <c r="BRB47" s="95"/>
      <c r="BRC47" s="95"/>
      <c r="BRD47" s="95"/>
      <c r="BRE47" s="95"/>
      <c r="BRF47" s="95"/>
      <c r="BRG47" s="95"/>
      <c r="BRH47" s="95"/>
      <c r="BRI47" s="95"/>
      <c r="BRJ47" s="95"/>
      <c r="BRK47" s="95"/>
      <c r="BRL47" s="95"/>
      <c r="BRM47" s="95"/>
      <c r="BRN47" s="95"/>
      <c r="BRO47" s="95"/>
      <c r="BRP47" s="95"/>
      <c r="BRQ47" s="95"/>
      <c r="BRR47" s="95"/>
      <c r="BRS47" s="95"/>
      <c r="BRT47" s="95"/>
      <c r="BRU47" s="95"/>
      <c r="BRV47" s="95"/>
      <c r="BRW47" s="95"/>
      <c r="BRX47" s="95"/>
      <c r="BRY47" s="95"/>
      <c r="BRZ47" s="95"/>
      <c r="BSA47" s="95"/>
      <c r="BSB47" s="95"/>
      <c r="BSC47" s="95"/>
      <c r="BSD47" s="95"/>
      <c r="BSE47" s="95"/>
      <c r="BSF47" s="95"/>
      <c r="BSG47" s="95"/>
      <c r="BSH47" s="95"/>
      <c r="BSI47" s="95"/>
      <c r="BSJ47" s="95"/>
      <c r="BSK47" s="95"/>
      <c r="BSL47" s="95"/>
      <c r="BSM47" s="95"/>
      <c r="BSN47" s="95"/>
      <c r="BSO47" s="95"/>
      <c r="BSP47" s="95"/>
      <c r="BSQ47" s="95"/>
      <c r="BSR47" s="95"/>
      <c r="BSS47" s="95"/>
      <c r="BST47" s="95"/>
      <c r="BSU47" s="95"/>
      <c r="BSV47" s="95"/>
      <c r="BSW47" s="95"/>
      <c r="BSX47" s="95"/>
      <c r="BSY47" s="95"/>
      <c r="BSZ47" s="95"/>
      <c r="BTA47" s="95"/>
      <c r="BTB47" s="95"/>
      <c r="BTC47" s="95"/>
      <c r="BTD47" s="95"/>
      <c r="BTE47" s="95"/>
      <c r="BTF47" s="95"/>
      <c r="BTG47" s="95"/>
      <c r="BTH47" s="95"/>
      <c r="BTI47" s="95"/>
      <c r="BTJ47" s="95"/>
      <c r="BTK47" s="95"/>
      <c r="BTL47" s="95"/>
      <c r="BTM47" s="95"/>
      <c r="BTN47" s="95"/>
      <c r="BTO47" s="95"/>
      <c r="BTP47" s="95"/>
      <c r="BTQ47" s="95"/>
      <c r="BTR47" s="95"/>
      <c r="BTS47" s="95"/>
      <c r="BTT47" s="95"/>
      <c r="BTU47" s="95"/>
      <c r="BTV47" s="95"/>
      <c r="BTW47" s="95"/>
      <c r="BTX47" s="95"/>
      <c r="BTY47" s="95"/>
      <c r="BTZ47" s="95"/>
      <c r="BUA47" s="95"/>
      <c r="BUB47" s="95"/>
      <c r="BUC47" s="95"/>
      <c r="BUD47" s="95"/>
      <c r="BUE47" s="95"/>
      <c r="BUF47" s="95"/>
      <c r="BUG47" s="95"/>
      <c r="BUH47" s="95"/>
      <c r="BUI47" s="95"/>
      <c r="BUJ47" s="95"/>
      <c r="BUK47" s="95"/>
      <c r="BUL47" s="95"/>
      <c r="BUM47" s="95"/>
      <c r="BUN47" s="95"/>
      <c r="BUO47" s="95"/>
      <c r="BUP47" s="95"/>
      <c r="BUQ47" s="95"/>
      <c r="BUR47" s="95"/>
      <c r="BUS47" s="95"/>
      <c r="BUT47" s="95"/>
      <c r="BUU47" s="95"/>
      <c r="BUV47" s="95"/>
      <c r="BUW47" s="95"/>
      <c r="BUX47" s="95"/>
      <c r="BUY47" s="95"/>
      <c r="BUZ47" s="95"/>
      <c r="BVA47" s="95"/>
      <c r="BVB47" s="95"/>
      <c r="BVC47" s="95"/>
      <c r="BVD47" s="95"/>
      <c r="BVE47" s="95"/>
      <c r="BVF47" s="95"/>
      <c r="BVG47" s="95"/>
      <c r="BVH47" s="95"/>
      <c r="BVI47" s="95"/>
      <c r="BVJ47" s="95"/>
      <c r="BVK47" s="95"/>
      <c r="BVL47" s="95"/>
      <c r="BVM47" s="95"/>
      <c r="BVN47" s="95"/>
      <c r="BVO47" s="95"/>
      <c r="BVP47" s="95"/>
      <c r="BVQ47" s="95"/>
      <c r="BVR47" s="95"/>
      <c r="BVS47" s="95"/>
      <c r="BVT47" s="95"/>
      <c r="BVU47" s="95"/>
      <c r="BVV47" s="95"/>
      <c r="BVW47" s="95"/>
      <c r="BVX47" s="95"/>
      <c r="BVY47" s="95"/>
      <c r="BVZ47" s="95"/>
      <c r="BWA47" s="95"/>
      <c r="BWB47" s="95"/>
      <c r="BWC47" s="95"/>
      <c r="BWD47" s="95"/>
      <c r="BWE47" s="95"/>
      <c r="BWF47" s="95"/>
      <c r="BWG47" s="95"/>
      <c r="BWH47" s="95"/>
      <c r="BWI47" s="95"/>
      <c r="BWJ47" s="95"/>
      <c r="BWK47" s="95"/>
      <c r="BWL47" s="95"/>
      <c r="BWM47" s="95"/>
      <c r="BWN47" s="95"/>
      <c r="BWO47" s="95"/>
      <c r="BWP47" s="95"/>
      <c r="BWQ47" s="95"/>
      <c r="BWR47" s="95"/>
      <c r="BWS47" s="95"/>
      <c r="BWT47" s="95"/>
      <c r="BWU47" s="95"/>
      <c r="BWV47" s="95"/>
      <c r="BWW47" s="95"/>
      <c r="BWX47" s="95"/>
    </row>
    <row r="48" spans="1:1974" s="155" customFormat="1" ht="24.75" customHeight="1">
      <c r="A48" s="90"/>
      <c r="B48" s="197" t="s">
        <v>36</v>
      </c>
      <c r="C48" s="95"/>
      <c r="D48" s="198">
        <v>-29</v>
      </c>
      <c r="E48" s="199">
        <v>40</v>
      </c>
      <c r="F48" s="198">
        <v>11</v>
      </c>
      <c r="G48" s="95"/>
      <c r="H48" s="198">
        <v>25</v>
      </c>
      <c r="I48" s="199">
        <v>-26</v>
      </c>
      <c r="J48" s="198">
        <v>-1</v>
      </c>
      <c r="K48" s="95"/>
      <c r="L48" s="198">
        <v>126</v>
      </c>
      <c r="M48" s="199">
        <v>-7</v>
      </c>
      <c r="N48" s="198">
        <v>119</v>
      </c>
      <c r="O48" s="95"/>
      <c r="P48" s="198">
        <v>82</v>
      </c>
      <c r="Q48" s="199">
        <v>-84</v>
      </c>
      <c r="R48" s="198">
        <v>-2</v>
      </c>
      <c r="S48" s="95"/>
      <c r="T48" s="107"/>
      <c r="U48" s="107"/>
      <c r="V48" s="107"/>
      <c r="W48" s="95"/>
      <c r="X48" s="95"/>
      <c r="Y48" s="95"/>
      <c r="Z48" s="95"/>
      <c r="AA48" s="95"/>
      <c r="AB48" s="9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6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  <c r="IW48" s="135"/>
      <c r="IX48" s="135"/>
      <c r="IY48" s="135"/>
      <c r="IZ48" s="135"/>
      <c r="JA48" s="135"/>
      <c r="JB48" s="135"/>
      <c r="JC48" s="135"/>
      <c r="JD48" s="135"/>
      <c r="JE48" s="135"/>
      <c r="JF48" s="135"/>
      <c r="JG48" s="135"/>
      <c r="JH48" s="135"/>
      <c r="JI48" s="135"/>
      <c r="JJ48" s="135"/>
      <c r="JK48" s="135"/>
      <c r="JL48" s="135"/>
      <c r="JM48" s="135"/>
      <c r="JN48" s="135"/>
      <c r="JO48" s="135"/>
      <c r="JP48" s="135"/>
      <c r="JQ48" s="135"/>
      <c r="JR48" s="135"/>
      <c r="JS48" s="135"/>
      <c r="JT48" s="135"/>
      <c r="JU48" s="135"/>
      <c r="JV48" s="135"/>
      <c r="JW48" s="135"/>
      <c r="JX48" s="135"/>
      <c r="JY48" s="135"/>
      <c r="JZ48" s="135"/>
      <c r="KA48" s="135"/>
      <c r="KB48" s="135"/>
      <c r="KC48" s="135"/>
      <c r="KD48" s="135"/>
      <c r="KE48" s="135"/>
      <c r="KF48" s="135"/>
      <c r="KG48" s="135"/>
      <c r="KH48" s="135"/>
      <c r="KI48" s="135"/>
      <c r="KJ48" s="135"/>
      <c r="KK48" s="135"/>
      <c r="KL48" s="135"/>
      <c r="KM48" s="135"/>
      <c r="KN48" s="135"/>
      <c r="KO48" s="135"/>
      <c r="KP48" s="135"/>
      <c r="KQ48" s="135"/>
      <c r="KR48" s="135"/>
      <c r="KS48" s="135"/>
      <c r="KT48" s="135"/>
      <c r="KU48" s="135"/>
      <c r="KV48" s="135"/>
      <c r="KW48" s="135"/>
      <c r="KX48" s="135"/>
      <c r="KY48" s="135"/>
      <c r="KZ48" s="135"/>
      <c r="LA48" s="135"/>
      <c r="LB48" s="135"/>
      <c r="LC48" s="135"/>
      <c r="LD48" s="135"/>
      <c r="LE48" s="135"/>
      <c r="LF48" s="135"/>
      <c r="LG48" s="135"/>
      <c r="LH48" s="135"/>
      <c r="LI48" s="135"/>
      <c r="LJ48" s="135"/>
      <c r="LK48" s="135"/>
      <c r="LL48" s="135"/>
      <c r="LM48" s="135"/>
      <c r="LN48" s="135"/>
      <c r="LO48" s="135"/>
      <c r="LP48" s="135"/>
      <c r="LQ48" s="135"/>
      <c r="LR48" s="135"/>
      <c r="LS48" s="135"/>
      <c r="LT48" s="135"/>
      <c r="LU48" s="135"/>
      <c r="LV48" s="135"/>
      <c r="LW48" s="135"/>
      <c r="LX48" s="135"/>
      <c r="LY48" s="135"/>
      <c r="LZ48" s="135"/>
      <c r="MA48" s="135"/>
      <c r="MB48" s="135"/>
      <c r="MC48" s="135"/>
      <c r="MD48" s="135"/>
      <c r="ME48" s="135"/>
      <c r="MF48" s="135"/>
      <c r="MG48" s="135"/>
      <c r="MH48" s="135"/>
      <c r="MI48" s="135"/>
      <c r="MJ48" s="135"/>
      <c r="MK48" s="135"/>
      <c r="ML48" s="135"/>
      <c r="MM48" s="135"/>
      <c r="MN48" s="135"/>
      <c r="MO48" s="135"/>
      <c r="MP48" s="135"/>
      <c r="MQ48" s="135"/>
      <c r="MR48" s="135"/>
      <c r="MS48" s="135"/>
      <c r="MT48" s="135"/>
      <c r="MU48" s="135"/>
      <c r="MV48" s="135"/>
      <c r="MW48" s="135"/>
      <c r="MX48" s="135"/>
      <c r="MY48" s="135"/>
      <c r="MZ48" s="135"/>
      <c r="NA48" s="135"/>
      <c r="NB48" s="135"/>
      <c r="NC48" s="135"/>
      <c r="ND48" s="135"/>
      <c r="NE48" s="135"/>
      <c r="NF48" s="135"/>
      <c r="NG48" s="135"/>
      <c r="NH48" s="135"/>
      <c r="NI48" s="135"/>
      <c r="NJ48" s="135"/>
      <c r="NK48" s="135"/>
      <c r="NL48" s="135"/>
      <c r="NM48" s="135"/>
      <c r="NN48" s="135"/>
      <c r="NO48" s="135"/>
      <c r="NP48" s="135"/>
      <c r="NQ48" s="135"/>
      <c r="NR48" s="135"/>
      <c r="NS48" s="135"/>
      <c r="NT48" s="135"/>
      <c r="NU48" s="135"/>
      <c r="NV48" s="135"/>
      <c r="NW48" s="135"/>
      <c r="NX48" s="135"/>
      <c r="NY48" s="135"/>
      <c r="NZ48" s="135"/>
      <c r="OA48" s="135"/>
      <c r="OB48" s="135"/>
      <c r="OC48" s="135"/>
      <c r="OD48" s="135"/>
      <c r="OE48" s="135"/>
      <c r="OF48" s="135"/>
      <c r="OG48" s="135"/>
      <c r="OH48" s="135"/>
      <c r="OI48" s="135"/>
      <c r="OJ48" s="135"/>
      <c r="OK48" s="135"/>
      <c r="OL48" s="135"/>
      <c r="OM48" s="135"/>
      <c r="ON48" s="135"/>
      <c r="OO48" s="135"/>
      <c r="OP48" s="135"/>
      <c r="OQ48" s="135"/>
      <c r="OR48" s="135"/>
      <c r="OS48" s="135"/>
      <c r="OT48" s="135"/>
      <c r="OU48" s="135"/>
      <c r="OV48" s="135"/>
      <c r="OW48" s="135"/>
      <c r="OX48" s="135"/>
      <c r="OY48" s="135"/>
      <c r="OZ48" s="135"/>
      <c r="PA48" s="135"/>
      <c r="PB48" s="135"/>
      <c r="PC48" s="135"/>
      <c r="PD48" s="135"/>
      <c r="PE48" s="135"/>
      <c r="PF48" s="135"/>
      <c r="PG48" s="135"/>
      <c r="PH48" s="135"/>
      <c r="PI48" s="135"/>
      <c r="PJ48" s="135"/>
      <c r="PK48" s="135"/>
      <c r="PL48" s="135"/>
      <c r="PM48" s="135"/>
      <c r="PN48" s="135"/>
      <c r="PO48" s="135"/>
      <c r="PP48" s="135"/>
      <c r="PQ48" s="135"/>
      <c r="PR48" s="135"/>
      <c r="PS48" s="135"/>
      <c r="PT48" s="135"/>
      <c r="PU48" s="135"/>
      <c r="PV48" s="135"/>
      <c r="PW48" s="135"/>
      <c r="PX48" s="135"/>
      <c r="PY48" s="135"/>
      <c r="PZ48" s="135"/>
      <c r="QA48" s="135"/>
      <c r="QB48" s="135"/>
      <c r="QC48" s="135"/>
      <c r="QD48" s="135"/>
      <c r="QE48" s="135"/>
      <c r="QF48" s="135"/>
      <c r="QG48" s="135"/>
      <c r="QH48" s="135"/>
      <c r="QI48" s="135"/>
      <c r="QJ48" s="135"/>
      <c r="QK48" s="135"/>
      <c r="QL48" s="135"/>
      <c r="QM48" s="135"/>
      <c r="QN48" s="135"/>
      <c r="QO48" s="135"/>
      <c r="QP48" s="135"/>
      <c r="QQ48" s="135"/>
      <c r="QR48" s="135"/>
      <c r="QS48" s="135"/>
      <c r="QT48" s="135"/>
      <c r="QU48" s="135"/>
      <c r="QV48" s="135"/>
      <c r="QW48" s="135"/>
      <c r="QX48" s="135"/>
      <c r="QY48" s="135"/>
      <c r="QZ48" s="135"/>
      <c r="RA48" s="135"/>
      <c r="RB48" s="135"/>
      <c r="RC48" s="135"/>
      <c r="RD48" s="135"/>
      <c r="RE48" s="135"/>
      <c r="RF48" s="135"/>
      <c r="RG48" s="135"/>
      <c r="RH48" s="135"/>
      <c r="RI48" s="135"/>
      <c r="RJ48" s="135"/>
      <c r="RK48" s="135"/>
      <c r="RL48" s="135"/>
      <c r="RM48" s="135"/>
      <c r="RN48" s="135"/>
      <c r="RO48" s="135"/>
      <c r="RP48" s="135"/>
      <c r="RQ48" s="135"/>
      <c r="RR48" s="135"/>
      <c r="RS48" s="135"/>
      <c r="RT48" s="135"/>
      <c r="RU48" s="135"/>
      <c r="RV48" s="135"/>
      <c r="RW48" s="135"/>
      <c r="RX48" s="135"/>
      <c r="RY48" s="135"/>
      <c r="RZ48" s="135"/>
      <c r="SA48" s="135"/>
      <c r="SB48" s="135"/>
      <c r="SC48" s="135"/>
      <c r="SD48" s="135"/>
      <c r="SE48" s="135"/>
      <c r="SF48" s="135"/>
      <c r="SG48" s="135"/>
      <c r="SH48" s="135"/>
      <c r="SI48" s="135"/>
      <c r="SJ48" s="135"/>
      <c r="SK48" s="135"/>
      <c r="SL48" s="135"/>
      <c r="SM48" s="135"/>
      <c r="SN48" s="135"/>
      <c r="SO48" s="135"/>
      <c r="SP48" s="135"/>
      <c r="SQ48" s="135"/>
      <c r="SR48" s="135"/>
      <c r="SS48" s="135"/>
      <c r="ST48" s="135"/>
      <c r="SU48" s="135"/>
      <c r="SV48" s="135"/>
      <c r="SW48" s="135"/>
      <c r="SX48" s="135"/>
      <c r="SY48" s="135"/>
      <c r="SZ48" s="135"/>
      <c r="TA48" s="135"/>
      <c r="TB48" s="135"/>
      <c r="TC48" s="135"/>
      <c r="TD48" s="135"/>
      <c r="TE48" s="135"/>
      <c r="TF48" s="135"/>
      <c r="TG48" s="135"/>
      <c r="TH48" s="135"/>
      <c r="TI48" s="135"/>
      <c r="TJ48" s="135"/>
      <c r="TK48" s="135"/>
      <c r="TL48" s="135"/>
      <c r="TM48" s="135"/>
      <c r="TN48" s="135"/>
      <c r="TO48" s="135"/>
      <c r="TP48" s="135"/>
      <c r="TQ48" s="135"/>
      <c r="TR48" s="135"/>
      <c r="TS48" s="135"/>
      <c r="TT48" s="135"/>
      <c r="TU48" s="135"/>
      <c r="TV48" s="135"/>
      <c r="TW48" s="135"/>
      <c r="TX48" s="135"/>
      <c r="TY48" s="135"/>
      <c r="TZ48" s="135"/>
      <c r="UA48" s="135"/>
      <c r="UB48" s="135"/>
      <c r="UC48" s="135"/>
      <c r="UD48" s="135"/>
      <c r="UE48" s="135"/>
      <c r="UF48" s="135"/>
      <c r="UG48" s="135"/>
      <c r="UH48" s="135"/>
      <c r="UI48" s="135"/>
      <c r="UJ48" s="135"/>
      <c r="UK48" s="135"/>
      <c r="UL48" s="135"/>
      <c r="UM48" s="135"/>
      <c r="UN48" s="135"/>
      <c r="UO48" s="135"/>
      <c r="UP48" s="135"/>
      <c r="UQ48" s="135"/>
      <c r="UR48" s="135"/>
      <c r="US48" s="135"/>
      <c r="UT48" s="135"/>
      <c r="UU48" s="135"/>
      <c r="UV48" s="135"/>
      <c r="UW48" s="135"/>
      <c r="UX48" s="135"/>
      <c r="UY48" s="135"/>
      <c r="UZ48" s="135"/>
      <c r="VA48" s="135"/>
      <c r="VB48" s="135"/>
      <c r="VC48" s="135"/>
      <c r="VD48" s="135"/>
      <c r="VE48" s="135"/>
      <c r="VF48" s="135"/>
      <c r="VG48" s="135"/>
      <c r="VH48" s="135"/>
      <c r="VI48" s="135"/>
      <c r="VJ48" s="135"/>
      <c r="VK48" s="135"/>
      <c r="VL48" s="135"/>
      <c r="VM48" s="135"/>
      <c r="VN48" s="135"/>
      <c r="VO48" s="135"/>
      <c r="VP48" s="135"/>
      <c r="VQ48" s="135"/>
      <c r="VR48" s="135"/>
      <c r="VS48" s="135"/>
      <c r="VT48" s="135"/>
      <c r="VU48" s="135"/>
      <c r="VV48" s="135"/>
      <c r="VW48" s="135"/>
      <c r="VX48" s="135"/>
      <c r="VY48" s="135"/>
      <c r="VZ48" s="135"/>
      <c r="WA48" s="135"/>
      <c r="WB48" s="135"/>
      <c r="WC48" s="135"/>
      <c r="WD48" s="135"/>
      <c r="WE48" s="135"/>
      <c r="WF48" s="135"/>
      <c r="WG48" s="135"/>
      <c r="WH48" s="135"/>
      <c r="WI48" s="135"/>
      <c r="WJ48" s="135"/>
      <c r="WK48" s="135"/>
      <c r="WL48" s="135"/>
      <c r="WM48" s="135"/>
      <c r="WN48" s="135"/>
      <c r="WO48" s="135"/>
      <c r="WP48" s="135"/>
      <c r="WQ48" s="135"/>
      <c r="WR48" s="135"/>
      <c r="WS48" s="135"/>
      <c r="WT48" s="135"/>
      <c r="WU48" s="135"/>
      <c r="WV48" s="135"/>
      <c r="WW48" s="135"/>
      <c r="WX48" s="135"/>
      <c r="WY48" s="135"/>
      <c r="WZ48" s="135"/>
      <c r="XA48" s="135"/>
      <c r="XB48" s="135"/>
      <c r="XC48" s="135"/>
      <c r="XD48" s="135"/>
      <c r="XE48" s="135"/>
      <c r="XF48" s="135"/>
      <c r="XG48" s="135"/>
      <c r="XH48" s="135"/>
      <c r="XI48" s="135"/>
      <c r="XJ48" s="135"/>
      <c r="XK48" s="135"/>
      <c r="XL48" s="135"/>
      <c r="XM48" s="135"/>
      <c r="XN48" s="135"/>
      <c r="XO48" s="135"/>
      <c r="XP48" s="135"/>
      <c r="XQ48" s="135"/>
      <c r="XR48" s="135"/>
      <c r="XS48" s="135"/>
      <c r="XT48" s="135"/>
      <c r="XU48" s="135"/>
      <c r="XV48" s="135"/>
      <c r="XW48" s="135"/>
      <c r="XX48" s="135"/>
      <c r="XY48" s="135"/>
      <c r="XZ48" s="135"/>
      <c r="YA48" s="135"/>
      <c r="YB48" s="135"/>
      <c r="YC48" s="135"/>
      <c r="YD48" s="135"/>
      <c r="YE48" s="135"/>
      <c r="YF48" s="135"/>
      <c r="YG48" s="135"/>
      <c r="YH48" s="135"/>
      <c r="YI48" s="135"/>
      <c r="YJ48" s="135"/>
      <c r="YK48" s="135"/>
      <c r="YL48" s="135"/>
      <c r="YM48" s="135"/>
      <c r="YN48" s="135"/>
      <c r="YO48" s="135"/>
      <c r="YP48" s="135"/>
      <c r="YQ48" s="135"/>
      <c r="YR48" s="135"/>
      <c r="YS48" s="135"/>
      <c r="YT48" s="135"/>
      <c r="YU48" s="135"/>
      <c r="YV48" s="135"/>
      <c r="YW48" s="135"/>
      <c r="YX48" s="135"/>
      <c r="YY48" s="135"/>
      <c r="YZ48" s="135"/>
      <c r="ZA48" s="135"/>
      <c r="ZB48" s="135"/>
      <c r="ZC48" s="135"/>
      <c r="ZD48" s="135"/>
      <c r="ZE48" s="135"/>
      <c r="ZF48" s="135"/>
      <c r="ZG48" s="135"/>
      <c r="ZH48" s="135"/>
      <c r="ZI48" s="135"/>
      <c r="ZJ48" s="135"/>
      <c r="ZK48" s="135"/>
      <c r="ZL48" s="135"/>
      <c r="ZM48" s="135"/>
      <c r="ZN48" s="135"/>
      <c r="ZO48" s="135"/>
      <c r="ZP48" s="135"/>
      <c r="ZQ48" s="135"/>
      <c r="ZR48" s="135"/>
      <c r="ZS48" s="135"/>
      <c r="ZT48" s="135"/>
      <c r="ZU48" s="135"/>
      <c r="ZV48" s="135"/>
      <c r="ZW48" s="135"/>
      <c r="ZX48" s="135"/>
      <c r="ZY48" s="135"/>
      <c r="ZZ48" s="135"/>
      <c r="AAA48" s="135"/>
      <c r="AAB48" s="135"/>
      <c r="AAC48" s="135"/>
      <c r="AAD48" s="135"/>
      <c r="AAE48" s="135"/>
      <c r="AAF48" s="135"/>
      <c r="AAG48" s="135"/>
      <c r="AAH48" s="135"/>
      <c r="AAI48" s="135"/>
      <c r="AAJ48" s="135"/>
      <c r="AAK48" s="135"/>
      <c r="AAL48" s="135"/>
      <c r="AAM48" s="135"/>
      <c r="AAN48" s="135"/>
      <c r="AAO48" s="135"/>
      <c r="AAP48" s="135"/>
      <c r="AAQ48" s="135"/>
      <c r="AAR48" s="135"/>
      <c r="AAS48" s="135"/>
      <c r="AAT48" s="135"/>
      <c r="AAU48" s="135"/>
      <c r="AAV48" s="135"/>
      <c r="AAW48" s="135"/>
      <c r="AAX48" s="135"/>
      <c r="AAY48" s="135"/>
      <c r="AAZ48" s="135"/>
      <c r="ABA48" s="135"/>
      <c r="ABB48" s="135"/>
      <c r="ABC48" s="135"/>
      <c r="ABD48" s="135"/>
      <c r="ABE48" s="135"/>
      <c r="ABF48" s="135"/>
      <c r="ABG48" s="135"/>
      <c r="ABH48" s="135"/>
      <c r="ABI48" s="135"/>
      <c r="ABJ48" s="135"/>
      <c r="ABK48" s="135"/>
      <c r="ABL48" s="135"/>
      <c r="ABM48" s="135"/>
      <c r="ABN48" s="135"/>
      <c r="ABO48" s="135"/>
      <c r="ABP48" s="135"/>
      <c r="ABQ48" s="135"/>
      <c r="ABR48" s="135"/>
      <c r="ABS48" s="135"/>
      <c r="ABT48" s="135"/>
      <c r="ABU48" s="135"/>
      <c r="ABV48" s="135"/>
      <c r="ABW48" s="135"/>
      <c r="ABX48" s="135"/>
      <c r="ABY48" s="135"/>
      <c r="ABZ48" s="135"/>
      <c r="ACA48" s="135"/>
      <c r="ACB48" s="135"/>
      <c r="ACC48" s="135"/>
      <c r="ACD48" s="135"/>
      <c r="ACE48" s="135"/>
      <c r="ACF48" s="135"/>
      <c r="ACG48" s="135"/>
      <c r="ACH48" s="135"/>
      <c r="ACI48" s="135"/>
      <c r="ACJ48" s="135"/>
      <c r="ACK48" s="135"/>
      <c r="ACL48" s="135"/>
      <c r="ACM48" s="135"/>
      <c r="ACN48" s="135"/>
      <c r="ACO48" s="135"/>
      <c r="ACP48" s="135"/>
      <c r="ACQ48" s="135"/>
      <c r="ACR48" s="135"/>
      <c r="ACS48" s="135"/>
      <c r="ACT48" s="135"/>
      <c r="ACU48" s="135"/>
      <c r="ACV48" s="135"/>
      <c r="ACW48" s="135"/>
      <c r="ACX48" s="135"/>
      <c r="ACY48" s="135"/>
      <c r="ACZ48" s="135"/>
      <c r="ADA48" s="135"/>
      <c r="ADB48" s="135"/>
      <c r="ADC48" s="135"/>
      <c r="ADD48" s="135"/>
      <c r="ADE48" s="135"/>
      <c r="ADF48" s="135"/>
      <c r="ADG48" s="135"/>
      <c r="ADH48" s="135"/>
      <c r="ADI48" s="135"/>
      <c r="ADJ48" s="135"/>
      <c r="ADK48" s="135"/>
      <c r="ADL48" s="135"/>
      <c r="ADM48" s="135"/>
      <c r="ADN48" s="135"/>
      <c r="ADO48" s="135"/>
      <c r="ADP48" s="135"/>
      <c r="ADQ48" s="135"/>
      <c r="ADR48" s="135"/>
      <c r="ADS48" s="135"/>
      <c r="ADT48" s="135"/>
      <c r="ADU48" s="135"/>
      <c r="ADV48" s="135"/>
      <c r="ADW48" s="135"/>
      <c r="ADX48" s="135"/>
      <c r="ADY48" s="135"/>
      <c r="ADZ48" s="135"/>
      <c r="AEA48" s="135"/>
      <c r="AEB48" s="135"/>
      <c r="AEC48" s="135"/>
      <c r="AED48" s="135"/>
      <c r="AEE48" s="135"/>
      <c r="AEF48" s="135"/>
      <c r="AEG48" s="135"/>
      <c r="AEH48" s="135"/>
      <c r="AEI48" s="135"/>
      <c r="AEJ48" s="135"/>
      <c r="AEK48" s="135"/>
      <c r="AEL48" s="135"/>
      <c r="AEM48" s="135"/>
      <c r="AEN48" s="135"/>
      <c r="AEO48" s="135"/>
      <c r="AEP48" s="135"/>
      <c r="AEQ48" s="135"/>
      <c r="AER48" s="135"/>
      <c r="AES48" s="135"/>
      <c r="AET48" s="135"/>
      <c r="AEU48" s="135"/>
      <c r="AEV48" s="135"/>
      <c r="AEW48" s="135"/>
      <c r="AEX48" s="135"/>
      <c r="AEY48" s="135"/>
      <c r="AEZ48" s="135"/>
      <c r="AFA48" s="135"/>
      <c r="AFB48" s="135"/>
      <c r="AFC48" s="135"/>
      <c r="AFD48" s="135"/>
      <c r="AFE48" s="135"/>
      <c r="AFF48" s="135"/>
      <c r="AFG48" s="135"/>
      <c r="AFH48" s="135"/>
      <c r="AFI48" s="135"/>
      <c r="AFJ48" s="135"/>
      <c r="AFK48" s="135"/>
      <c r="AFL48" s="135"/>
      <c r="AFM48" s="135"/>
      <c r="AFN48" s="135"/>
      <c r="AFO48" s="135"/>
      <c r="AFP48" s="135"/>
      <c r="AFQ48" s="135"/>
      <c r="AFR48" s="135"/>
      <c r="AFS48" s="135"/>
      <c r="AFT48" s="135"/>
      <c r="AFU48" s="135"/>
      <c r="AFV48" s="135"/>
      <c r="AFW48" s="135"/>
      <c r="AFX48" s="135"/>
      <c r="AFY48" s="135"/>
      <c r="AFZ48" s="135"/>
      <c r="AGA48" s="135"/>
      <c r="AGB48" s="135"/>
      <c r="AGC48" s="135"/>
      <c r="AGD48" s="135"/>
      <c r="AGE48" s="135"/>
      <c r="AGF48" s="135"/>
      <c r="AGG48" s="135"/>
      <c r="AGH48" s="135"/>
      <c r="AGI48" s="135"/>
      <c r="AGJ48" s="135"/>
      <c r="AGK48" s="135"/>
      <c r="AGL48" s="135"/>
      <c r="AGM48" s="135"/>
      <c r="AGN48" s="135"/>
      <c r="AGO48" s="135"/>
      <c r="AGP48" s="135"/>
      <c r="AGQ48" s="135"/>
      <c r="AGR48" s="135"/>
      <c r="AGS48" s="135"/>
      <c r="AGT48" s="135"/>
      <c r="AGU48" s="135"/>
      <c r="AGV48" s="135"/>
      <c r="AGW48" s="135"/>
      <c r="AGX48" s="135"/>
      <c r="AGY48" s="135"/>
      <c r="AGZ48" s="135"/>
      <c r="AHA48" s="135"/>
      <c r="AHB48" s="135"/>
      <c r="AHC48" s="135"/>
      <c r="AHD48" s="135"/>
      <c r="AHE48" s="135"/>
      <c r="AHF48" s="135"/>
      <c r="AHG48" s="135"/>
      <c r="AHH48" s="135"/>
      <c r="AHI48" s="135"/>
      <c r="AHJ48" s="135"/>
      <c r="AHK48" s="135"/>
      <c r="AHL48" s="135"/>
      <c r="AHM48" s="135"/>
      <c r="AHN48" s="135"/>
      <c r="AHO48" s="135"/>
      <c r="AHP48" s="135"/>
      <c r="AHQ48" s="135"/>
      <c r="AHR48" s="135"/>
      <c r="AHS48" s="135"/>
      <c r="AHT48" s="135"/>
      <c r="AHU48" s="135"/>
      <c r="AHV48" s="135"/>
      <c r="AHW48" s="135"/>
      <c r="AHX48" s="135"/>
      <c r="AHY48" s="135"/>
      <c r="AHZ48" s="135"/>
      <c r="AIA48" s="135"/>
      <c r="AIB48" s="135"/>
      <c r="AIC48" s="135"/>
      <c r="AID48" s="135"/>
      <c r="AIE48" s="135"/>
      <c r="AIF48" s="135"/>
      <c r="AIG48" s="135"/>
      <c r="AIH48" s="135"/>
      <c r="AII48" s="135"/>
      <c r="AIJ48" s="135"/>
      <c r="AIK48" s="135"/>
      <c r="AIL48" s="135"/>
      <c r="AIM48" s="135"/>
      <c r="AIN48" s="135"/>
      <c r="AIO48" s="135"/>
      <c r="AIP48" s="135"/>
      <c r="AIQ48" s="135"/>
      <c r="AIR48" s="135"/>
      <c r="AIS48" s="135"/>
      <c r="AIT48" s="135"/>
      <c r="AIU48" s="135"/>
      <c r="AIV48" s="135"/>
      <c r="AIW48" s="135"/>
      <c r="AIX48" s="135"/>
      <c r="AIY48" s="135"/>
      <c r="AIZ48" s="135"/>
      <c r="AJA48" s="135"/>
      <c r="AJB48" s="135"/>
      <c r="AJC48" s="135"/>
      <c r="AJD48" s="135"/>
      <c r="AJE48" s="135"/>
      <c r="AJF48" s="135"/>
      <c r="AJG48" s="135"/>
      <c r="AJH48" s="135"/>
      <c r="AJI48" s="135"/>
      <c r="AJJ48" s="135"/>
      <c r="AJK48" s="135"/>
      <c r="AJL48" s="135"/>
      <c r="AJM48" s="135"/>
      <c r="AJN48" s="135"/>
      <c r="AJO48" s="135"/>
      <c r="AJP48" s="135"/>
      <c r="AJQ48" s="135"/>
      <c r="AJR48" s="135"/>
      <c r="AJS48" s="135"/>
      <c r="AJT48" s="135"/>
      <c r="AJU48" s="135"/>
      <c r="AJV48" s="135"/>
      <c r="AJW48" s="135"/>
      <c r="AJX48" s="135"/>
      <c r="AJY48" s="135"/>
      <c r="AJZ48" s="135"/>
      <c r="AKA48" s="135"/>
      <c r="AKB48" s="135"/>
      <c r="AKC48" s="135"/>
      <c r="AKD48" s="135"/>
      <c r="AKE48" s="135"/>
      <c r="AKF48" s="135"/>
      <c r="AKG48" s="135"/>
      <c r="AKH48" s="135"/>
      <c r="AKI48" s="135"/>
      <c r="AKJ48" s="135"/>
      <c r="AKK48" s="135"/>
      <c r="AKL48" s="135"/>
      <c r="AKM48" s="135"/>
      <c r="AKN48" s="135"/>
      <c r="AKO48" s="135"/>
      <c r="AKP48" s="135"/>
      <c r="AKQ48" s="135"/>
      <c r="AKR48" s="135"/>
      <c r="AKS48" s="135"/>
      <c r="AKT48" s="135"/>
      <c r="AKU48" s="135"/>
      <c r="AKV48" s="135"/>
      <c r="AKW48" s="135"/>
      <c r="AKX48" s="135"/>
      <c r="AKY48" s="135"/>
      <c r="AKZ48" s="135"/>
      <c r="ALA48" s="135"/>
      <c r="ALB48" s="135"/>
      <c r="ALC48" s="135"/>
      <c r="ALD48" s="135"/>
      <c r="ALE48" s="135"/>
      <c r="ALF48" s="135"/>
      <c r="ALG48" s="135"/>
      <c r="ALH48" s="135"/>
      <c r="ALI48" s="135"/>
      <c r="ALJ48" s="135"/>
      <c r="ALK48" s="135"/>
      <c r="ALL48" s="135"/>
      <c r="ALM48" s="135"/>
      <c r="ALN48" s="135"/>
      <c r="ALO48" s="135"/>
      <c r="ALP48" s="135"/>
      <c r="ALQ48" s="135"/>
      <c r="ALR48" s="135"/>
      <c r="ALS48" s="135"/>
      <c r="ALT48" s="135"/>
      <c r="ALU48" s="135"/>
      <c r="ALV48" s="135"/>
      <c r="ALW48" s="135"/>
      <c r="ALX48" s="135"/>
      <c r="ALY48" s="135"/>
      <c r="ALZ48" s="135"/>
      <c r="AMA48" s="135"/>
      <c r="AMB48" s="135"/>
      <c r="AMC48" s="135"/>
      <c r="AMD48" s="135"/>
      <c r="AME48" s="135"/>
      <c r="AMF48" s="135"/>
      <c r="AMG48" s="135"/>
      <c r="AMH48" s="135"/>
      <c r="AMI48" s="135"/>
      <c r="AMJ48" s="135"/>
      <c r="AMK48" s="135"/>
      <c r="AML48" s="135"/>
      <c r="AMM48" s="135"/>
      <c r="AMN48" s="135"/>
      <c r="AMO48" s="135"/>
      <c r="AMP48" s="135"/>
      <c r="AMQ48" s="135"/>
      <c r="AMR48" s="135"/>
      <c r="AMS48" s="135"/>
      <c r="AMT48" s="135"/>
      <c r="AMU48" s="135"/>
      <c r="AMV48" s="135"/>
      <c r="AMW48" s="135"/>
      <c r="AMX48" s="135"/>
      <c r="AMY48" s="135"/>
      <c r="AMZ48" s="135"/>
      <c r="ANA48" s="135"/>
      <c r="ANB48" s="135"/>
      <c r="ANC48" s="135"/>
      <c r="AND48" s="135"/>
      <c r="ANE48" s="135"/>
      <c r="ANF48" s="135"/>
      <c r="ANG48" s="135"/>
      <c r="ANH48" s="135"/>
      <c r="ANI48" s="135"/>
      <c r="ANJ48" s="135"/>
      <c r="ANK48" s="135"/>
      <c r="ANL48" s="135"/>
      <c r="ANM48" s="135"/>
      <c r="ANN48" s="135"/>
      <c r="ANO48" s="135"/>
      <c r="ANP48" s="135"/>
      <c r="ANQ48" s="135"/>
      <c r="ANR48" s="135"/>
      <c r="ANS48" s="135"/>
      <c r="ANT48" s="135"/>
      <c r="ANU48" s="135"/>
      <c r="ANV48" s="135"/>
      <c r="ANW48" s="135"/>
      <c r="ANX48" s="135"/>
      <c r="ANY48" s="135"/>
      <c r="ANZ48" s="135"/>
      <c r="AOA48" s="135"/>
      <c r="AOB48" s="135"/>
      <c r="AOC48" s="135"/>
      <c r="AOD48" s="135"/>
      <c r="AOE48" s="135"/>
      <c r="AOF48" s="135"/>
      <c r="AOG48" s="135"/>
      <c r="AOH48" s="135"/>
      <c r="AOI48" s="135"/>
      <c r="AOJ48" s="135"/>
      <c r="AOK48" s="135"/>
      <c r="AOL48" s="135"/>
      <c r="AOM48" s="135"/>
      <c r="AON48" s="135"/>
      <c r="AOO48" s="135"/>
      <c r="AOP48" s="135"/>
      <c r="AOQ48" s="135"/>
      <c r="AOR48" s="135"/>
      <c r="AOS48" s="135"/>
      <c r="AOT48" s="135"/>
      <c r="AOU48" s="135"/>
      <c r="AOV48" s="135"/>
      <c r="AOW48" s="135"/>
      <c r="AOX48" s="135"/>
      <c r="AOY48" s="135"/>
      <c r="AOZ48" s="135"/>
      <c r="APA48" s="135"/>
      <c r="APB48" s="135"/>
      <c r="APC48" s="135"/>
      <c r="APD48" s="135"/>
      <c r="APE48" s="135"/>
      <c r="APF48" s="135"/>
      <c r="APG48" s="135"/>
      <c r="APH48" s="135"/>
      <c r="API48" s="135"/>
      <c r="APJ48" s="135"/>
      <c r="APK48" s="135"/>
      <c r="APL48" s="135"/>
      <c r="APM48" s="135"/>
      <c r="APN48" s="135"/>
      <c r="APO48" s="135"/>
      <c r="APP48" s="135"/>
      <c r="APQ48" s="135"/>
      <c r="APR48" s="135"/>
      <c r="APS48" s="135"/>
      <c r="APT48" s="135"/>
      <c r="APU48" s="135"/>
      <c r="APV48" s="135"/>
      <c r="APW48" s="135"/>
      <c r="APX48" s="135"/>
      <c r="APY48" s="135"/>
      <c r="APZ48" s="135"/>
      <c r="AQA48" s="135"/>
      <c r="AQB48" s="135"/>
      <c r="AQC48" s="135"/>
      <c r="AQD48" s="135"/>
      <c r="AQE48" s="135"/>
      <c r="AQF48" s="135"/>
      <c r="AQG48" s="135"/>
      <c r="AQH48" s="135"/>
      <c r="AQI48" s="135"/>
      <c r="AQJ48" s="135"/>
      <c r="AQK48" s="135"/>
      <c r="AQL48" s="135"/>
      <c r="AQM48" s="135"/>
      <c r="AQN48" s="135"/>
      <c r="AQO48" s="135"/>
      <c r="AQP48" s="135"/>
      <c r="AQQ48" s="135"/>
      <c r="AQR48" s="135"/>
      <c r="AQS48" s="135"/>
      <c r="AQT48" s="135"/>
      <c r="AQU48" s="135"/>
      <c r="AQV48" s="135"/>
      <c r="AQW48" s="135"/>
      <c r="AQX48" s="135"/>
      <c r="AQY48" s="135"/>
      <c r="AQZ48" s="135"/>
      <c r="ARA48" s="135"/>
      <c r="ARB48" s="135"/>
      <c r="ARC48" s="135"/>
      <c r="ARD48" s="135"/>
      <c r="ARE48" s="135"/>
      <c r="ARF48" s="135"/>
      <c r="ARG48" s="135"/>
      <c r="ARH48" s="135"/>
      <c r="ARI48" s="135"/>
      <c r="ARJ48" s="135"/>
      <c r="ARK48" s="135"/>
      <c r="ARL48" s="135"/>
      <c r="ARM48" s="135"/>
      <c r="ARN48" s="135"/>
      <c r="ARO48" s="135"/>
      <c r="ARP48" s="135"/>
      <c r="ARQ48" s="135"/>
      <c r="ARR48" s="135"/>
      <c r="ARS48" s="135"/>
      <c r="ART48" s="135"/>
      <c r="ARU48" s="135"/>
      <c r="ARV48" s="135"/>
      <c r="ARW48" s="135"/>
      <c r="ARX48" s="135"/>
      <c r="ARY48" s="135"/>
      <c r="ARZ48" s="135"/>
      <c r="ASA48" s="135"/>
      <c r="ASB48" s="135"/>
      <c r="ASC48" s="135"/>
      <c r="ASD48" s="135"/>
      <c r="ASE48" s="135"/>
      <c r="ASF48" s="135"/>
      <c r="ASG48" s="135"/>
      <c r="ASH48" s="135"/>
      <c r="ASI48" s="135"/>
      <c r="ASJ48" s="135"/>
      <c r="ASK48" s="135"/>
      <c r="ASL48" s="135"/>
      <c r="ASM48" s="135"/>
      <c r="ASN48" s="135"/>
      <c r="ASO48" s="135"/>
      <c r="ASP48" s="135"/>
      <c r="ASQ48" s="135"/>
      <c r="ASR48" s="135"/>
      <c r="ASS48" s="135"/>
      <c r="AST48" s="135"/>
      <c r="ASU48" s="135"/>
      <c r="ASV48" s="135"/>
      <c r="ASW48" s="135"/>
      <c r="ASX48" s="135"/>
      <c r="ASY48" s="135"/>
      <c r="ASZ48" s="135"/>
      <c r="ATA48" s="135"/>
      <c r="ATB48" s="135"/>
      <c r="ATC48" s="135"/>
      <c r="ATD48" s="135"/>
      <c r="ATE48" s="135"/>
      <c r="ATF48" s="135"/>
      <c r="ATG48" s="135"/>
      <c r="ATH48" s="135"/>
      <c r="ATI48" s="135"/>
      <c r="ATJ48" s="135"/>
      <c r="ATK48" s="135"/>
      <c r="ATL48" s="135"/>
      <c r="ATM48" s="135"/>
      <c r="ATN48" s="135"/>
      <c r="ATO48" s="135"/>
      <c r="ATP48" s="135"/>
      <c r="ATQ48" s="135"/>
      <c r="ATR48" s="135"/>
      <c r="ATS48" s="135"/>
      <c r="ATT48" s="135"/>
      <c r="ATU48" s="135"/>
      <c r="ATV48" s="135"/>
      <c r="ATW48" s="135"/>
      <c r="ATX48" s="135"/>
      <c r="ATY48" s="135"/>
      <c r="ATZ48" s="135"/>
      <c r="AUA48" s="135"/>
      <c r="AUB48" s="135"/>
      <c r="AUC48" s="135"/>
      <c r="AUD48" s="135"/>
      <c r="AUE48" s="135"/>
      <c r="AUF48" s="135"/>
      <c r="AUG48" s="135"/>
      <c r="AUH48" s="135"/>
      <c r="AUI48" s="135"/>
      <c r="AUJ48" s="135"/>
      <c r="AUK48" s="135"/>
      <c r="AUL48" s="135"/>
      <c r="AUM48" s="135"/>
      <c r="AUN48" s="135"/>
      <c r="AUO48" s="135"/>
      <c r="AUP48" s="135"/>
      <c r="AUQ48" s="135"/>
      <c r="AUR48" s="135"/>
      <c r="AUS48" s="135"/>
      <c r="AUT48" s="135"/>
      <c r="AUU48" s="135"/>
      <c r="AUV48" s="135"/>
      <c r="AUW48" s="135"/>
      <c r="AUX48" s="135"/>
      <c r="AUY48" s="135"/>
      <c r="AUZ48" s="135"/>
      <c r="AVA48" s="135"/>
      <c r="AVB48" s="135"/>
      <c r="AVC48" s="135"/>
      <c r="AVD48" s="135"/>
      <c r="AVE48" s="135"/>
      <c r="AVF48" s="135"/>
      <c r="AVG48" s="135"/>
      <c r="AVH48" s="135"/>
      <c r="AVI48" s="135"/>
      <c r="AVJ48" s="135"/>
      <c r="AVK48" s="135"/>
      <c r="AVL48" s="135"/>
      <c r="AVM48" s="135"/>
      <c r="AVN48" s="135"/>
      <c r="AVO48" s="135"/>
      <c r="AVP48" s="135"/>
      <c r="AVQ48" s="135"/>
      <c r="AVR48" s="135"/>
      <c r="AVS48" s="135"/>
      <c r="AVT48" s="135"/>
      <c r="AVU48" s="135"/>
      <c r="AVV48" s="135"/>
      <c r="AVW48" s="135"/>
      <c r="AVX48" s="135"/>
      <c r="AVY48" s="135"/>
      <c r="AVZ48" s="135"/>
      <c r="AWA48" s="135"/>
      <c r="AWB48" s="135"/>
      <c r="AWC48" s="135"/>
      <c r="AWD48" s="135"/>
      <c r="AWE48" s="135"/>
      <c r="AWF48" s="135"/>
      <c r="AWG48" s="135"/>
      <c r="AWH48" s="135"/>
      <c r="AWI48" s="135"/>
      <c r="AWJ48" s="135"/>
      <c r="AWK48" s="135"/>
      <c r="AWL48" s="135"/>
      <c r="AWM48" s="135"/>
      <c r="AWN48" s="135"/>
      <c r="AWO48" s="135"/>
      <c r="AWP48" s="135"/>
      <c r="AWQ48" s="135"/>
      <c r="AWR48" s="135"/>
      <c r="AWS48" s="135"/>
      <c r="AWT48" s="135"/>
      <c r="AWU48" s="135"/>
      <c r="AWV48" s="135"/>
      <c r="AWW48" s="135"/>
      <c r="AWX48" s="135"/>
      <c r="AWY48" s="135"/>
      <c r="AWZ48" s="135"/>
      <c r="AXA48" s="135"/>
      <c r="AXB48" s="135"/>
      <c r="AXC48" s="135"/>
      <c r="AXD48" s="135"/>
      <c r="AXE48" s="135"/>
      <c r="AXF48" s="135"/>
      <c r="AXG48" s="135"/>
      <c r="AXH48" s="135"/>
      <c r="AXI48" s="135"/>
      <c r="AXJ48" s="135"/>
      <c r="AXK48" s="135"/>
      <c r="AXL48" s="135"/>
      <c r="AXM48" s="135"/>
      <c r="AXN48" s="135"/>
      <c r="AXO48" s="135"/>
      <c r="AXP48" s="135"/>
      <c r="AXQ48" s="135"/>
      <c r="AXR48" s="135"/>
      <c r="AXS48" s="135"/>
      <c r="AXT48" s="135"/>
      <c r="AXU48" s="135"/>
      <c r="AXV48" s="135"/>
      <c r="AXW48" s="135"/>
      <c r="AXX48" s="135"/>
      <c r="AXY48" s="135"/>
      <c r="AXZ48" s="135"/>
      <c r="AYA48" s="135"/>
      <c r="AYB48" s="135"/>
      <c r="AYC48" s="135"/>
      <c r="AYD48" s="135"/>
      <c r="AYE48" s="135"/>
      <c r="AYF48" s="135"/>
      <c r="AYG48" s="135"/>
      <c r="AYH48" s="135"/>
      <c r="AYI48" s="135"/>
      <c r="AYJ48" s="135"/>
      <c r="AYK48" s="135"/>
      <c r="AYL48" s="135"/>
      <c r="AYM48" s="135"/>
      <c r="AYN48" s="135"/>
      <c r="AYO48" s="135"/>
      <c r="AYP48" s="135"/>
      <c r="AYQ48" s="135"/>
      <c r="AYR48" s="135"/>
      <c r="AYS48" s="135"/>
      <c r="AYT48" s="135"/>
      <c r="AYU48" s="135"/>
      <c r="AYV48" s="135"/>
      <c r="AYW48" s="135"/>
      <c r="AYX48" s="135"/>
      <c r="AYY48" s="135"/>
      <c r="AYZ48" s="135"/>
      <c r="AZA48" s="135"/>
      <c r="AZB48" s="135"/>
      <c r="AZC48" s="135"/>
      <c r="AZD48" s="135"/>
      <c r="AZE48" s="135"/>
      <c r="AZF48" s="135"/>
      <c r="AZG48" s="135"/>
      <c r="AZH48" s="135"/>
      <c r="AZI48" s="135"/>
      <c r="AZJ48" s="135"/>
      <c r="AZK48" s="135"/>
      <c r="AZL48" s="135"/>
      <c r="AZM48" s="135"/>
      <c r="AZN48" s="135"/>
      <c r="AZO48" s="135"/>
      <c r="AZP48" s="135"/>
      <c r="AZQ48" s="135"/>
      <c r="AZR48" s="135"/>
      <c r="AZS48" s="135"/>
      <c r="AZT48" s="135"/>
      <c r="AZU48" s="135"/>
      <c r="AZV48" s="135"/>
      <c r="AZW48" s="135"/>
      <c r="AZX48" s="135"/>
      <c r="AZY48" s="135"/>
      <c r="AZZ48" s="135"/>
      <c r="BAA48" s="135"/>
      <c r="BAB48" s="135"/>
      <c r="BAC48" s="135"/>
      <c r="BAD48" s="135"/>
      <c r="BAE48" s="135"/>
      <c r="BAF48" s="135"/>
      <c r="BAG48" s="135"/>
      <c r="BAH48" s="135"/>
      <c r="BAI48" s="135"/>
      <c r="BAJ48" s="135"/>
      <c r="BAK48" s="135"/>
      <c r="BAL48" s="135"/>
      <c r="BAM48" s="135"/>
      <c r="BAN48" s="135"/>
      <c r="BAO48" s="135"/>
      <c r="BAP48" s="135"/>
      <c r="BAQ48" s="135"/>
      <c r="BAR48" s="135"/>
      <c r="BAS48" s="135"/>
      <c r="BAT48" s="135"/>
      <c r="BAU48" s="135"/>
      <c r="BAV48" s="135"/>
      <c r="BAW48" s="135"/>
      <c r="BAX48" s="135"/>
      <c r="BAY48" s="135"/>
      <c r="BAZ48" s="135"/>
      <c r="BBA48" s="135"/>
      <c r="BBB48" s="135"/>
      <c r="BBC48" s="135"/>
      <c r="BBD48" s="135"/>
      <c r="BBE48" s="135"/>
      <c r="BBF48" s="135"/>
      <c r="BBG48" s="135"/>
      <c r="BBH48" s="135"/>
      <c r="BBI48" s="135"/>
      <c r="BBJ48" s="135"/>
      <c r="BBK48" s="135"/>
      <c r="BBL48" s="135"/>
      <c r="BBM48" s="135"/>
      <c r="BBN48" s="135"/>
      <c r="BBO48" s="135"/>
      <c r="BBP48" s="135"/>
      <c r="BBQ48" s="135"/>
      <c r="BBR48" s="135"/>
      <c r="BBS48" s="135"/>
      <c r="BBT48" s="135"/>
      <c r="BBU48" s="135"/>
      <c r="BBV48" s="135"/>
      <c r="BBW48" s="135"/>
      <c r="BBX48" s="135"/>
      <c r="BBY48" s="135"/>
      <c r="BBZ48" s="135"/>
      <c r="BCA48" s="135"/>
      <c r="BCB48" s="135"/>
      <c r="BCC48" s="135"/>
      <c r="BCD48" s="135"/>
      <c r="BCE48" s="135"/>
      <c r="BCF48" s="135"/>
      <c r="BCG48" s="135"/>
      <c r="BCH48" s="135"/>
      <c r="BCI48" s="135"/>
      <c r="BCJ48" s="135"/>
      <c r="BCK48" s="135"/>
      <c r="BCL48" s="135"/>
      <c r="BCM48" s="135"/>
      <c r="BCN48" s="135"/>
      <c r="BCO48" s="135"/>
      <c r="BCP48" s="135"/>
      <c r="BCQ48" s="135"/>
      <c r="BCR48" s="135"/>
      <c r="BCS48" s="135"/>
      <c r="BCT48" s="135"/>
      <c r="BCU48" s="135"/>
      <c r="BCV48" s="135"/>
      <c r="BCW48" s="135"/>
      <c r="BCX48" s="135"/>
      <c r="BCY48" s="135"/>
      <c r="BCZ48" s="135"/>
      <c r="BDA48" s="135"/>
      <c r="BDB48" s="135"/>
      <c r="BDC48" s="135"/>
      <c r="BDD48" s="135"/>
      <c r="BDE48" s="135"/>
      <c r="BDF48" s="135"/>
      <c r="BDG48" s="135"/>
      <c r="BDH48" s="135"/>
      <c r="BDI48" s="135"/>
      <c r="BDJ48" s="135"/>
      <c r="BDK48" s="135"/>
      <c r="BDL48" s="135"/>
      <c r="BDM48" s="135"/>
      <c r="BDN48" s="135"/>
      <c r="BDO48" s="135"/>
      <c r="BDP48" s="135"/>
      <c r="BDQ48" s="135"/>
      <c r="BDR48" s="135"/>
      <c r="BDS48" s="135"/>
      <c r="BDT48" s="135"/>
      <c r="BDU48" s="135"/>
      <c r="BDV48" s="135"/>
      <c r="BDW48" s="135"/>
      <c r="BDX48" s="135"/>
      <c r="BDY48" s="135"/>
      <c r="BDZ48" s="135"/>
      <c r="BEA48" s="135"/>
      <c r="BEB48" s="135"/>
      <c r="BEC48" s="135"/>
      <c r="BED48" s="135"/>
      <c r="BEE48" s="135"/>
      <c r="BEF48" s="135"/>
      <c r="BEG48" s="135"/>
      <c r="BEH48" s="135"/>
      <c r="BEI48" s="135"/>
      <c r="BEJ48" s="135"/>
      <c r="BEK48" s="135"/>
      <c r="BEL48" s="135"/>
      <c r="BEM48" s="135"/>
      <c r="BEN48" s="135"/>
      <c r="BEO48" s="135"/>
      <c r="BEP48" s="135"/>
      <c r="BEQ48" s="135"/>
      <c r="BER48" s="135"/>
      <c r="BES48" s="135"/>
      <c r="BET48" s="135"/>
      <c r="BEU48" s="135"/>
      <c r="BEV48" s="135"/>
      <c r="BEW48" s="135"/>
      <c r="BEX48" s="135"/>
      <c r="BEY48" s="135"/>
      <c r="BEZ48" s="135"/>
      <c r="BFA48" s="135"/>
      <c r="BFB48" s="135"/>
      <c r="BFC48" s="135"/>
      <c r="BFD48" s="135"/>
      <c r="BFE48" s="135"/>
      <c r="BFF48" s="135"/>
      <c r="BFG48" s="135"/>
      <c r="BFH48" s="135"/>
      <c r="BFI48" s="135"/>
      <c r="BFJ48" s="135"/>
      <c r="BFK48" s="135"/>
      <c r="BFL48" s="135"/>
      <c r="BFM48" s="135"/>
      <c r="BFN48" s="135"/>
      <c r="BFO48" s="135"/>
      <c r="BFP48" s="135"/>
      <c r="BFQ48" s="135"/>
      <c r="BFR48" s="135"/>
      <c r="BFS48" s="135"/>
      <c r="BFT48" s="135"/>
      <c r="BFU48" s="135"/>
      <c r="BFV48" s="135"/>
      <c r="BFW48" s="135"/>
      <c r="BFX48" s="135"/>
      <c r="BFY48" s="135"/>
      <c r="BFZ48" s="135"/>
      <c r="BGA48" s="135"/>
      <c r="BGB48" s="135"/>
      <c r="BGC48" s="135"/>
      <c r="BGD48" s="135"/>
      <c r="BGE48" s="135"/>
      <c r="BGF48" s="135"/>
      <c r="BGG48" s="135"/>
      <c r="BGH48" s="135"/>
      <c r="BGI48" s="135"/>
      <c r="BGJ48" s="135"/>
      <c r="BGK48" s="135"/>
      <c r="BGL48" s="135"/>
      <c r="BGM48" s="135"/>
      <c r="BGN48" s="135"/>
      <c r="BGO48" s="135"/>
      <c r="BGP48" s="135"/>
      <c r="BGQ48" s="135"/>
      <c r="BGR48" s="135"/>
      <c r="BGS48" s="135"/>
      <c r="BGT48" s="135"/>
      <c r="BGU48" s="135"/>
      <c r="BGV48" s="135"/>
      <c r="BGW48" s="135"/>
      <c r="BGX48" s="135"/>
      <c r="BGY48" s="135"/>
      <c r="BGZ48" s="135"/>
      <c r="BHA48" s="135"/>
      <c r="BHB48" s="135"/>
      <c r="BHC48" s="135"/>
      <c r="BHD48" s="135"/>
      <c r="BHE48" s="135"/>
      <c r="BHF48" s="135"/>
      <c r="BHG48" s="135"/>
      <c r="BHH48" s="135"/>
      <c r="BHI48" s="135"/>
      <c r="BHJ48" s="135"/>
      <c r="BHK48" s="135"/>
      <c r="BHL48" s="135"/>
      <c r="BHM48" s="135"/>
      <c r="BHN48" s="135"/>
      <c r="BHO48" s="135"/>
      <c r="BHP48" s="135"/>
      <c r="BHQ48" s="135"/>
      <c r="BHR48" s="135"/>
      <c r="BHS48" s="135"/>
      <c r="BHT48" s="135"/>
      <c r="BHU48" s="135"/>
      <c r="BHV48" s="135"/>
      <c r="BHW48" s="135"/>
      <c r="BHX48" s="135"/>
      <c r="BHY48" s="135"/>
      <c r="BHZ48" s="135"/>
      <c r="BIA48" s="135"/>
      <c r="BIB48" s="135"/>
      <c r="BIC48" s="135"/>
      <c r="BID48" s="135"/>
      <c r="BIE48" s="135"/>
      <c r="BIF48" s="135"/>
      <c r="BIG48" s="135"/>
      <c r="BIH48" s="135"/>
      <c r="BII48" s="135"/>
      <c r="BIJ48" s="135"/>
      <c r="BIK48" s="135"/>
      <c r="BIL48" s="135"/>
      <c r="BIM48" s="135"/>
      <c r="BIN48" s="135"/>
      <c r="BIO48" s="135"/>
      <c r="BIP48" s="135"/>
      <c r="BIQ48" s="135"/>
      <c r="BIR48" s="135"/>
      <c r="BIS48" s="135"/>
      <c r="BIT48" s="135"/>
      <c r="BIU48" s="135"/>
      <c r="BIV48" s="135"/>
      <c r="BIW48" s="135"/>
      <c r="BIX48" s="135"/>
      <c r="BIY48" s="135"/>
      <c r="BIZ48" s="135"/>
      <c r="BJA48" s="135"/>
      <c r="BJB48" s="135"/>
      <c r="BJC48" s="135"/>
      <c r="BJD48" s="135"/>
      <c r="BJE48" s="135"/>
      <c r="BJF48" s="135"/>
      <c r="BJG48" s="135"/>
      <c r="BJH48" s="135"/>
      <c r="BJI48" s="135"/>
      <c r="BJJ48" s="135"/>
      <c r="BJK48" s="135"/>
      <c r="BJL48" s="135"/>
      <c r="BJM48" s="135"/>
      <c r="BJN48" s="135"/>
      <c r="BJO48" s="135"/>
      <c r="BJP48" s="135"/>
      <c r="BJQ48" s="135"/>
      <c r="BJR48" s="135"/>
      <c r="BJS48" s="135"/>
      <c r="BJT48" s="135"/>
      <c r="BJU48" s="135"/>
      <c r="BJV48" s="135"/>
      <c r="BJW48" s="135"/>
      <c r="BJX48" s="135"/>
      <c r="BJY48" s="135"/>
      <c r="BJZ48" s="135"/>
      <c r="BKA48" s="135"/>
      <c r="BKB48" s="135"/>
      <c r="BKC48" s="135"/>
      <c r="BKD48" s="135"/>
      <c r="BKE48" s="135"/>
      <c r="BKF48" s="135"/>
      <c r="BKG48" s="135"/>
      <c r="BKH48" s="135"/>
      <c r="BKI48" s="135"/>
      <c r="BKJ48" s="135"/>
      <c r="BKK48" s="135"/>
      <c r="BKL48" s="135"/>
      <c r="BKM48" s="135"/>
      <c r="BKN48" s="135"/>
      <c r="BKO48" s="135"/>
      <c r="BKP48" s="135"/>
      <c r="BKQ48" s="135"/>
      <c r="BKR48" s="135"/>
      <c r="BKS48" s="135"/>
      <c r="BKT48" s="135"/>
      <c r="BKU48" s="135"/>
      <c r="BKV48" s="135"/>
      <c r="BKW48" s="135"/>
      <c r="BKX48" s="135"/>
      <c r="BKY48" s="135"/>
      <c r="BKZ48" s="135"/>
      <c r="BLA48" s="135"/>
      <c r="BLB48" s="135"/>
      <c r="BLC48" s="135"/>
      <c r="BLD48" s="135"/>
      <c r="BLE48" s="135"/>
      <c r="BLF48" s="135"/>
      <c r="BLG48" s="135"/>
      <c r="BLH48" s="135"/>
      <c r="BLI48" s="135"/>
      <c r="BLJ48" s="135"/>
      <c r="BLK48" s="135"/>
      <c r="BLL48" s="135"/>
      <c r="BLM48" s="135"/>
      <c r="BLN48" s="135"/>
      <c r="BLO48" s="135"/>
      <c r="BLP48" s="135"/>
      <c r="BLQ48" s="135"/>
      <c r="BLR48" s="135"/>
      <c r="BLS48" s="135"/>
      <c r="BLT48" s="135"/>
      <c r="BLU48" s="135"/>
      <c r="BLV48" s="135"/>
      <c r="BLW48" s="135"/>
      <c r="BLX48" s="135"/>
      <c r="BLY48" s="135"/>
      <c r="BLZ48" s="135"/>
      <c r="BMA48" s="135"/>
      <c r="BMB48" s="135"/>
      <c r="BMC48" s="135"/>
      <c r="BMD48" s="135"/>
      <c r="BME48" s="135"/>
      <c r="BMF48" s="135"/>
      <c r="BMG48" s="135"/>
      <c r="BMH48" s="135"/>
      <c r="BMI48" s="135"/>
      <c r="BMJ48" s="135"/>
      <c r="BMK48" s="135"/>
      <c r="BML48" s="135"/>
      <c r="BMM48" s="135"/>
      <c r="BMN48" s="135"/>
      <c r="BMO48" s="135"/>
      <c r="BMP48" s="135"/>
      <c r="BMQ48" s="135"/>
      <c r="BMR48" s="135"/>
      <c r="BMS48" s="135"/>
      <c r="BMT48" s="135"/>
      <c r="BMU48" s="135"/>
      <c r="BMV48" s="135"/>
      <c r="BMW48" s="135"/>
      <c r="BMX48" s="135"/>
      <c r="BMY48" s="135"/>
      <c r="BMZ48" s="135"/>
      <c r="BNA48" s="135"/>
      <c r="BNB48" s="135"/>
      <c r="BNC48" s="135"/>
      <c r="BND48" s="135"/>
      <c r="BNE48" s="135"/>
      <c r="BNF48" s="135"/>
      <c r="BNG48" s="135"/>
      <c r="BNH48" s="135"/>
      <c r="BNI48" s="135"/>
      <c r="BNJ48" s="135"/>
      <c r="BNK48" s="135"/>
      <c r="BNL48" s="135"/>
      <c r="BNM48" s="135"/>
      <c r="BNN48" s="135"/>
      <c r="BNO48" s="135"/>
      <c r="BNP48" s="135"/>
      <c r="BNQ48" s="135"/>
      <c r="BNR48" s="135"/>
      <c r="BNS48" s="135"/>
      <c r="BNT48" s="135"/>
      <c r="BNU48" s="135"/>
      <c r="BNV48" s="135"/>
      <c r="BNW48" s="135"/>
      <c r="BNX48" s="135"/>
      <c r="BNY48" s="135"/>
      <c r="BNZ48" s="135"/>
      <c r="BOA48" s="135"/>
      <c r="BOB48" s="135"/>
      <c r="BOC48" s="135"/>
      <c r="BOD48" s="135"/>
      <c r="BOE48" s="135"/>
      <c r="BOF48" s="135"/>
      <c r="BOG48" s="135"/>
      <c r="BOH48" s="135"/>
      <c r="BOI48" s="135"/>
      <c r="BOJ48" s="135"/>
      <c r="BOK48" s="135"/>
      <c r="BOL48" s="135"/>
      <c r="BOM48" s="135"/>
      <c r="BON48" s="135"/>
      <c r="BOO48" s="135"/>
      <c r="BOP48" s="135"/>
      <c r="BOQ48" s="135"/>
      <c r="BOR48" s="135"/>
      <c r="BOS48" s="135"/>
      <c r="BOT48" s="135"/>
      <c r="BOU48" s="135"/>
      <c r="BOV48" s="135"/>
      <c r="BOW48" s="135"/>
      <c r="BOX48" s="135"/>
      <c r="BOY48" s="135"/>
      <c r="BOZ48" s="135"/>
      <c r="BPA48" s="135"/>
      <c r="BPB48" s="135"/>
      <c r="BPC48" s="135"/>
      <c r="BPD48" s="135"/>
      <c r="BPE48" s="135"/>
      <c r="BPF48" s="135"/>
      <c r="BPG48" s="135"/>
      <c r="BPH48" s="135"/>
      <c r="BPI48" s="135"/>
      <c r="BPJ48" s="135"/>
      <c r="BPK48" s="135"/>
      <c r="BPL48" s="135"/>
      <c r="BPM48" s="135"/>
      <c r="BPN48" s="135"/>
      <c r="BPO48" s="135"/>
      <c r="BPP48" s="135"/>
      <c r="BPQ48" s="135"/>
      <c r="BPR48" s="135"/>
      <c r="BPS48" s="135"/>
      <c r="BPT48" s="135"/>
      <c r="BPU48" s="135"/>
      <c r="BPV48" s="135"/>
      <c r="BPW48" s="135"/>
      <c r="BPX48" s="135"/>
      <c r="BPY48" s="135"/>
      <c r="BPZ48" s="135"/>
      <c r="BQA48" s="135"/>
      <c r="BQB48" s="135"/>
      <c r="BQC48" s="135"/>
      <c r="BQD48" s="135"/>
      <c r="BQE48" s="135"/>
      <c r="BQF48" s="135"/>
      <c r="BQG48" s="135"/>
      <c r="BQH48" s="135"/>
      <c r="BQI48" s="135"/>
      <c r="BQJ48" s="135"/>
      <c r="BQK48" s="135"/>
      <c r="BQL48" s="135"/>
      <c r="BQM48" s="135"/>
      <c r="BQN48" s="135"/>
      <c r="BQO48" s="135"/>
      <c r="BQP48" s="135"/>
      <c r="BQQ48" s="135"/>
      <c r="BQR48" s="135"/>
      <c r="BQS48" s="135"/>
      <c r="BQT48" s="135"/>
      <c r="BQU48" s="135"/>
      <c r="BQV48" s="135"/>
      <c r="BQW48" s="135"/>
      <c r="BQX48" s="135"/>
      <c r="BQY48" s="135"/>
      <c r="BQZ48" s="135"/>
      <c r="BRA48" s="135"/>
      <c r="BRB48" s="135"/>
      <c r="BRC48" s="135"/>
      <c r="BRD48" s="135"/>
      <c r="BRE48" s="135"/>
      <c r="BRF48" s="135"/>
      <c r="BRG48" s="135"/>
      <c r="BRH48" s="135"/>
      <c r="BRI48" s="135"/>
      <c r="BRJ48" s="135"/>
      <c r="BRK48" s="135"/>
      <c r="BRL48" s="135"/>
      <c r="BRM48" s="135"/>
      <c r="BRN48" s="135"/>
      <c r="BRO48" s="135"/>
      <c r="BRP48" s="135"/>
      <c r="BRQ48" s="135"/>
      <c r="BRR48" s="135"/>
      <c r="BRS48" s="135"/>
      <c r="BRT48" s="135"/>
      <c r="BRU48" s="135"/>
      <c r="BRV48" s="135"/>
      <c r="BRW48" s="135"/>
      <c r="BRX48" s="135"/>
      <c r="BRY48" s="135"/>
      <c r="BRZ48" s="135"/>
      <c r="BSA48" s="135"/>
      <c r="BSB48" s="135"/>
      <c r="BSC48" s="135"/>
      <c r="BSD48" s="135"/>
      <c r="BSE48" s="135"/>
      <c r="BSF48" s="135"/>
      <c r="BSG48" s="135"/>
      <c r="BSH48" s="135"/>
      <c r="BSI48" s="135"/>
      <c r="BSJ48" s="135"/>
      <c r="BSK48" s="135"/>
      <c r="BSL48" s="135"/>
      <c r="BSM48" s="135"/>
      <c r="BSN48" s="135"/>
      <c r="BSO48" s="135"/>
      <c r="BSP48" s="135"/>
      <c r="BSQ48" s="135"/>
      <c r="BSR48" s="135"/>
      <c r="BSS48" s="135"/>
      <c r="BST48" s="135"/>
      <c r="BSU48" s="135"/>
      <c r="BSV48" s="135"/>
      <c r="BSW48" s="135"/>
      <c r="BSX48" s="135"/>
      <c r="BSY48" s="135"/>
      <c r="BSZ48" s="135"/>
      <c r="BTA48" s="135"/>
      <c r="BTB48" s="135"/>
      <c r="BTC48" s="135"/>
      <c r="BTD48" s="135"/>
      <c r="BTE48" s="135"/>
      <c r="BTF48" s="135"/>
      <c r="BTG48" s="135"/>
      <c r="BTH48" s="135"/>
      <c r="BTI48" s="135"/>
      <c r="BTJ48" s="135"/>
      <c r="BTK48" s="135"/>
      <c r="BTL48" s="135"/>
      <c r="BTM48" s="135"/>
      <c r="BTN48" s="135"/>
      <c r="BTO48" s="135"/>
      <c r="BTP48" s="135"/>
      <c r="BTQ48" s="135"/>
      <c r="BTR48" s="135"/>
      <c r="BTS48" s="135"/>
      <c r="BTT48" s="135"/>
      <c r="BTU48" s="135"/>
      <c r="BTV48" s="135"/>
      <c r="BTW48" s="135"/>
      <c r="BTX48" s="135"/>
      <c r="BTY48" s="135"/>
      <c r="BTZ48" s="135"/>
      <c r="BUA48" s="135"/>
      <c r="BUB48" s="135"/>
      <c r="BUC48" s="135"/>
      <c r="BUD48" s="135"/>
      <c r="BUE48" s="135"/>
      <c r="BUF48" s="135"/>
      <c r="BUG48" s="135"/>
      <c r="BUH48" s="135"/>
      <c r="BUI48" s="135"/>
      <c r="BUJ48" s="135"/>
      <c r="BUK48" s="135"/>
      <c r="BUL48" s="135"/>
      <c r="BUM48" s="135"/>
      <c r="BUN48" s="135"/>
      <c r="BUO48" s="135"/>
      <c r="BUP48" s="135"/>
      <c r="BUQ48" s="135"/>
      <c r="BUR48" s="135"/>
      <c r="BUS48" s="135"/>
      <c r="BUT48" s="135"/>
      <c r="BUU48" s="135"/>
      <c r="BUV48" s="135"/>
      <c r="BUW48" s="135"/>
      <c r="BUX48" s="135"/>
      <c r="BUY48" s="135"/>
      <c r="BUZ48" s="135"/>
      <c r="BVA48" s="135"/>
      <c r="BVB48" s="135"/>
      <c r="BVC48" s="135"/>
      <c r="BVD48" s="135"/>
      <c r="BVE48" s="135"/>
      <c r="BVF48" s="135"/>
      <c r="BVG48" s="135"/>
      <c r="BVH48" s="135"/>
      <c r="BVI48" s="135"/>
      <c r="BVJ48" s="135"/>
      <c r="BVK48" s="135"/>
      <c r="BVL48" s="135"/>
      <c r="BVM48" s="135"/>
      <c r="BVN48" s="135"/>
      <c r="BVO48" s="135"/>
      <c r="BVP48" s="135"/>
      <c r="BVQ48" s="135"/>
      <c r="BVR48" s="135"/>
      <c r="BVS48" s="135"/>
      <c r="BVT48" s="135"/>
      <c r="BVU48" s="135"/>
      <c r="BVV48" s="135"/>
      <c r="BVW48" s="135"/>
      <c r="BVX48" s="135"/>
      <c r="BVY48" s="135"/>
      <c r="BVZ48" s="135"/>
      <c r="BWA48" s="135"/>
      <c r="BWB48" s="135"/>
      <c r="BWC48" s="135"/>
      <c r="BWD48" s="135"/>
      <c r="BWE48" s="135"/>
      <c r="BWF48" s="135"/>
      <c r="BWG48" s="135"/>
      <c r="BWH48" s="135"/>
      <c r="BWI48" s="135"/>
      <c r="BWJ48" s="135"/>
      <c r="BWK48" s="135"/>
      <c r="BWL48" s="135"/>
      <c r="BWM48" s="135"/>
      <c r="BWN48" s="135"/>
      <c r="BWO48" s="135"/>
      <c r="BWP48" s="135"/>
      <c r="BWQ48" s="135"/>
      <c r="BWR48" s="135"/>
      <c r="BWS48" s="135"/>
      <c r="BWT48" s="135"/>
      <c r="BWU48" s="135"/>
      <c r="BWV48" s="135"/>
      <c r="BWW48" s="135"/>
      <c r="BWX48" s="135"/>
    </row>
    <row r="49" spans="1:1974" s="140" customFormat="1" ht="24.75" customHeight="1">
      <c r="A49" s="90"/>
      <c r="B49" s="210" t="s">
        <v>37</v>
      </c>
      <c r="C49" s="95"/>
      <c r="D49" s="147">
        <v>-32</v>
      </c>
      <c r="E49" s="156">
        <v>0</v>
      </c>
      <c r="F49" s="147">
        <v>-32</v>
      </c>
      <c r="G49" s="95"/>
      <c r="H49" s="147">
        <v>-32</v>
      </c>
      <c r="I49" s="156">
        <v>0</v>
      </c>
      <c r="J49" s="147">
        <v>-32</v>
      </c>
      <c r="K49" s="95"/>
      <c r="L49" s="147">
        <v>-31</v>
      </c>
      <c r="M49" s="156">
        <v>0</v>
      </c>
      <c r="N49" s="147">
        <v>-31</v>
      </c>
      <c r="O49" s="95"/>
      <c r="P49" s="147">
        <v>-31</v>
      </c>
      <c r="Q49" s="156">
        <v>0</v>
      </c>
      <c r="R49" s="147">
        <v>-31</v>
      </c>
      <c r="S49" s="95"/>
      <c r="T49" s="107"/>
      <c r="U49" s="107"/>
      <c r="V49" s="107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0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  <c r="ALX49" s="95"/>
      <c r="ALY49" s="95"/>
      <c r="ALZ49" s="95"/>
      <c r="AMA49" s="95"/>
      <c r="AMB49" s="95"/>
      <c r="AMC49" s="95"/>
      <c r="AMD49" s="95"/>
      <c r="AME49" s="95"/>
      <c r="AMF49" s="95"/>
      <c r="AMG49" s="95"/>
      <c r="AMH49" s="95"/>
      <c r="AMI49" s="95"/>
      <c r="AMJ49" s="95"/>
      <c r="AMK49" s="95"/>
      <c r="AML49" s="95"/>
      <c r="AMM49" s="95"/>
      <c r="AMN49" s="95"/>
      <c r="AMO49" s="95"/>
      <c r="AMP49" s="95"/>
      <c r="AMQ49" s="95"/>
      <c r="AMR49" s="95"/>
      <c r="AMS49" s="95"/>
      <c r="AMT49" s="95"/>
      <c r="AMU49" s="95"/>
      <c r="AMV49" s="95"/>
      <c r="AMW49" s="95"/>
      <c r="AMX49" s="95"/>
      <c r="AMY49" s="95"/>
      <c r="AMZ49" s="95"/>
      <c r="ANA49" s="95"/>
      <c r="ANB49" s="95"/>
      <c r="ANC49" s="95"/>
      <c r="AND49" s="95"/>
      <c r="ANE49" s="95"/>
      <c r="ANF49" s="95"/>
      <c r="ANG49" s="95"/>
      <c r="ANH49" s="95"/>
      <c r="ANI49" s="95"/>
      <c r="ANJ49" s="95"/>
      <c r="ANK49" s="95"/>
      <c r="ANL49" s="95"/>
      <c r="ANM49" s="95"/>
      <c r="ANN49" s="95"/>
      <c r="ANO49" s="95"/>
      <c r="ANP49" s="95"/>
      <c r="ANQ49" s="95"/>
      <c r="ANR49" s="95"/>
      <c r="ANS49" s="95"/>
      <c r="ANT49" s="95"/>
      <c r="ANU49" s="95"/>
      <c r="ANV49" s="95"/>
      <c r="ANW49" s="95"/>
      <c r="ANX49" s="95"/>
      <c r="ANY49" s="95"/>
      <c r="ANZ49" s="95"/>
      <c r="AOA49" s="95"/>
      <c r="AOB49" s="95"/>
      <c r="AOC49" s="95"/>
      <c r="AOD49" s="95"/>
      <c r="AOE49" s="95"/>
      <c r="AOF49" s="95"/>
      <c r="AOG49" s="95"/>
      <c r="AOH49" s="95"/>
      <c r="AOI49" s="95"/>
      <c r="AOJ49" s="95"/>
      <c r="AOK49" s="95"/>
      <c r="AOL49" s="95"/>
      <c r="AOM49" s="95"/>
      <c r="AON49" s="95"/>
      <c r="AOO49" s="95"/>
      <c r="AOP49" s="95"/>
      <c r="AOQ49" s="95"/>
      <c r="AOR49" s="95"/>
      <c r="AOS49" s="95"/>
      <c r="AOT49" s="95"/>
      <c r="AOU49" s="95"/>
      <c r="AOV49" s="95"/>
      <c r="AOW49" s="95"/>
      <c r="AOX49" s="95"/>
      <c r="AOY49" s="95"/>
      <c r="AOZ49" s="95"/>
      <c r="APA49" s="95"/>
      <c r="APB49" s="95"/>
      <c r="APC49" s="95"/>
      <c r="APD49" s="95"/>
      <c r="APE49" s="95"/>
      <c r="APF49" s="95"/>
      <c r="APG49" s="95"/>
      <c r="APH49" s="95"/>
      <c r="API49" s="95"/>
      <c r="APJ49" s="95"/>
      <c r="APK49" s="95"/>
      <c r="APL49" s="95"/>
      <c r="APM49" s="95"/>
      <c r="APN49" s="95"/>
      <c r="APO49" s="95"/>
      <c r="APP49" s="95"/>
      <c r="APQ49" s="95"/>
      <c r="APR49" s="95"/>
      <c r="APS49" s="95"/>
      <c r="APT49" s="95"/>
      <c r="APU49" s="95"/>
      <c r="APV49" s="95"/>
      <c r="APW49" s="95"/>
      <c r="APX49" s="95"/>
      <c r="APY49" s="95"/>
      <c r="APZ49" s="95"/>
      <c r="AQA49" s="95"/>
      <c r="AQB49" s="95"/>
      <c r="AQC49" s="95"/>
      <c r="AQD49" s="95"/>
      <c r="AQE49" s="95"/>
      <c r="AQF49" s="95"/>
      <c r="AQG49" s="95"/>
      <c r="AQH49" s="95"/>
      <c r="AQI49" s="95"/>
      <c r="AQJ49" s="95"/>
      <c r="AQK49" s="95"/>
      <c r="AQL49" s="95"/>
      <c r="AQM49" s="95"/>
      <c r="AQN49" s="95"/>
      <c r="AQO49" s="95"/>
      <c r="AQP49" s="95"/>
      <c r="AQQ49" s="95"/>
      <c r="AQR49" s="95"/>
      <c r="AQS49" s="95"/>
      <c r="AQT49" s="95"/>
      <c r="AQU49" s="95"/>
      <c r="AQV49" s="95"/>
      <c r="AQW49" s="95"/>
      <c r="AQX49" s="95"/>
      <c r="AQY49" s="95"/>
      <c r="AQZ49" s="95"/>
      <c r="ARA49" s="95"/>
      <c r="ARB49" s="95"/>
      <c r="ARC49" s="95"/>
      <c r="ARD49" s="95"/>
      <c r="ARE49" s="95"/>
      <c r="ARF49" s="95"/>
      <c r="ARG49" s="95"/>
      <c r="ARH49" s="95"/>
      <c r="ARI49" s="95"/>
      <c r="ARJ49" s="95"/>
      <c r="ARK49" s="95"/>
      <c r="ARL49" s="95"/>
      <c r="ARM49" s="95"/>
      <c r="ARN49" s="95"/>
      <c r="ARO49" s="95"/>
      <c r="ARP49" s="95"/>
      <c r="ARQ49" s="95"/>
      <c r="ARR49" s="95"/>
      <c r="ARS49" s="95"/>
      <c r="ART49" s="95"/>
      <c r="ARU49" s="95"/>
      <c r="ARV49" s="95"/>
      <c r="ARW49" s="95"/>
      <c r="ARX49" s="95"/>
      <c r="ARY49" s="95"/>
      <c r="ARZ49" s="95"/>
      <c r="ASA49" s="95"/>
      <c r="ASB49" s="95"/>
      <c r="ASC49" s="95"/>
      <c r="ASD49" s="95"/>
      <c r="ASE49" s="95"/>
      <c r="ASF49" s="95"/>
      <c r="ASG49" s="95"/>
      <c r="ASH49" s="95"/>
      <c r="ASI49" s="95"/>
      <c r="ASJ49" s="95"/>
      <c r="ASK49" s="95"/>
      <c r="ASL49" s="95"/>
      <c r="ASM49" s="95"/>
      <c r="ASN49" s="95"/>
      <c r="ASO49" s="95"/>
      <c r="ASP49" s="95"/>
      <c r="ASQ49" s="95"/>
      <c r="ASR49" s="95"/>
      <c r="ASS49" s="95"/>
      <c r="AST49" s="95"/>
      <c r="ASU49" s="95"/>
      <c r="ASV49" s="95"/>
      <c r="ASW49" s="95"/>
      <c r="ASX49" s="95"/>
      <c r="ASY49" s="95"/>
      <c r="ASZ49" s="95"/>
      <c r="ATA49" s="95"/>
      <c r="ATB49" s="95"/>
      <c r="ATC49" s="95"/>
      <c r="ATD49" s="95"/>
      <c r="ATE49" s="95"/>
      <c r="ATF49" s="95"/>
      <c r="ATG49" s="95"/>
      <c r="ATH49" s="95"/>
      <c r="ATI49" s="95"/>
      <c r="ATJ49" s="95"/>
      <c r="ATK49" s="95"/>
      <c r="ATL49" s="95"/>
      <c r="ATM49" s="95"/>
      <c r="ATN49" s="95"/>
      <c r="ATO49" s="95"/>
      <c r="ATP49" s="95"/>
      <c r="ATQ49" s="95"/>
      <c r="ATR49" s="95"/>
      <c r="ATS49" s="95"/>
      <c r="ATT49" s="95"/>
      <c r="ATU49" s="95"/>
      <c r="ATV49" s="95"/>
      <c r="ATW49" s="95"/>
      <c r="ATX49" s="95"/>
      <c r="ATY49" s="95"/>
      <c r="ATZ49" s="95"/>
      <c r="AUA49" s="95"/>
      <c r="AUB49" s="95"/>
      <c r="AUC49" s="95"/>
      <c r="AUD49" s="95"/>
      <c r="AUE49" s="95"/>
      <c r="AUF49" s="95"/>
      <c r="AUG49" s="95"/>
      <c r="AUH49" s="95"/>
      <c r="AUI49" s="95"/>
      <c r="AUJ49" s="95"/>
      <c r="AUK49" s="95"/>
      <c r="AUL49" s="95"/>
      <c r="AUM49" s="95"/>
      <c r="AUN49" s="95"/>
      <c r="AUO49" s="95"/>
      <c r="AUP49" s="95"/>
      <c r="AUQ49" s="95"/>
      <c r="AUR49" s="95"/>
      <c r="AUS49" s="95"/>
      <c r="AUT49" s="95"/>
      <c r="AUU49" s="95"/>
      <c r="AUV49" s="95"/>
      <c r="AUW49" s="95"/>
      <c r="AUX49" s="95"/>
      <c r="AUY49" s="95"/>
      <c r="AUZ49" s="95"/>
      <c r="AVA49" s="95"/>
      <c r="AVB49" s="95"/>
      <c r="AVC49" s="95"/>
      <c r="AVD49" s="95"/>
      <c r="AVE49" s="95"/>
      <c r="AVF49" s="95"/>
      <c r="AVG49" s="95"/>
      <c r="AVH49" s="95"/>
      <c r="AVI49" s="95"/>
      <c r="AVJ49" s="95"/>
      <c r="AVK49" s="95"/>
      <c r="AVL49" s="95"/>
      <c r="AVM49" s="95"/>
      <c r="AVN49" s="95"/>
      <c r="AVO49" s="95"/>
      <c r="AVP49" s="95"/>
      <c r="AVQ49" s="95"/>
      <c r="AVR49" s="95"/>
      <c r="AVS49" s="95"/>
      <c r="AVT49" s="95"/>
      <c r="AVU49" s="95"/>
      <c r="AVV49" s="95"/>
      <c r="AVW49" s="95"/>
      <c r="AVX49" s="95"/>
      <c r="AVY49" s="95"/>
      <c r="AVZ49" s="95"/>
      <c r="AWA49" s="95"/>
      <c r="AWB49" s="95"/>
      <c r="AWC49" s="95"/>
      <c r="AWD49" s="95"/>
      <c r="AWE49" s="95"/>
      <c r="AWF49" s="95"/>
      <c r="AWG49" s="95"/>
      <c r="AWH49" s="95"/>
      <c r="AWI49" s="95"/>
      <c r="AWJ49" s="95"/>
      <c r="AWK49" s="95"/>
      <c r="AWL49" s="95"/>
      <c r="AWM49" s="95"/>
      <c r="AWN49" s="95"/>
      <c r="AWO49" s="95"/>
      <c r="AWP49" s="95"/>
      <c r="AWQ49" s="95"/>
      <c r="AWR49" s="95"/>
      <c r="AWS49" s="95"/>
      <c r="AWT49" s="95"/>
      <c r="AWU49" s="95"/>
      <c r="AWV49" s="95"/>
      <c r="AWW49" s="95"/>
      <c r="AWX49" s="95"/>
      <c r="AWY49" s="95"/>
      <c r="AWZ49" s="95"/>
      <c r="AXA49" s="95"/>
      <c r="AXB49" s="95"/>
      <c r="AXC49" s="95"/>
      <c r="AXD49" s="95"/>
      <c r="AXE49" s="95"/>
      <c r="AXF49" s="95"/>
      <c r="AXG49" s="95"/>
      <c r="AXH49" s="95"/>
      <c r="AXI49" s="95"/>
      <c r="AXJ49" s="95"/>
      <c r="AXK49" s="95"/>
      <c r="AXL49" s="95"/>
      <c r="AXM49" s="95"/>
      <c r="AXN49" s="95"/>
      <c r="AXO49" s="95"/>
      <c r="AXP49" s="95"/>
      <c r="AXQ49" s="95"/>
      <c r="AXR49" s="95"/>
      <c r="AXS49" s="95"/>
      <c r="AXT49" s="95"/>
      <c r="AXU49" s="95"/>
      <c r="AXV49" s="95"/>
      <c r="AXW49" s="95"/>
      <c r="AXX49" s="95"/>
      <c r="AXY49" s="95"/>
      <c r="AXZ49" s="95"/>
      <c r="AYA49" s="95"/>
      <c r="AYB49" s="95"/>
      <c r="AYC49" s="95"/>
      <c r="AYD49" s="95"/>
      <c r="AYE49" s="95"/>
      <c r="AYF49" s="95"/>
      <c r="AYG49" s="95"/>
      <c r="AYH49" s="95"/>
      <c r="AYI49" s="95"/>
      <c r="AYJ49" s="95"/>
      <c r="AYK49" s="95"/>
      <c r="AYL49" s="95"/>
      <c r="AYM49" s="95"/>
      <c r="AYN49" s="95"/>
      <c r="AYO49" s="95"/>
      <c r="AYP49" s="95"/>
      <c r="AYQ49" s="95"/>
      <c r="AYR49" s="95"/>
      <c r="AYS49" s="95"/>
      <c r="AYT49" s="95"/>
      <c r="AYU49" s="95"/>
      <c r="AYV49" s="95"/>
      <c r="AYW49" s="95"/>
      <c r="AYX49" s="95"/>
      <c r="AYY49" s="95"/>
      <c r="AYZ49" s="95"/>
      <c r="AZA49" s="95"/>
      <c r="AZB49" s="95"/>
      <c r="AZC49" s="95"/>
      <c r="AZD49" s="95"/>
      <c r="AZE49" s="95"/>
      <c r="AZF49" s="95"/>
      <c r="AZG49" s="95"/>
      <c r="AZH49" s="95"/>
      <c r="AZI49" s="95"/>
      <c r="AZJ49" s="95"/>
      <c r="AZK49" s="95"/>
      <c r="AZL49" s="95"/>
      <c r="AZM49" s="95"/>
      <c r="AZN49" s="95"/>
      <c r="AZO49" s="95"/>
      <c r="AZP49" s="95"/>
      <c r="AZQ49" s="95"/>
      <c r="AZR49" s="95"/>
      <c r="AZS49" s="95"/>
      <c r="AZT49" s="95"/>
      <c r="AZU49" s="95"/>
      <c r="AZV49" s="95"/>
      <c r="AZW49" s="95"/>
      <c r="AZX49" s="95"/>
      <c r="AZY49" s="95"/>
      <c r="AZZ49" s="95"/>
      <c r="BAA49" s="95"/>
      <c r="BAB49" s="95"/>
      <c r="BAC49" s="95"/>
      <c r="BAD49" s="95"/>
      <c r="BAE49" s="95"/>
      <c r="BAF49" s="95"/>
      <c r="BAG49" s="95"/>
      <c r="BAH49" s="95"/>
      <c r="BAI49" s="95"/>
      <c r="BAJ49" s="95"/>
      <c r="BAK49" s="95"/>
      <c r="BAL49" s="95"/>
      <c r="BAM49" s="95"/>
      <c r="BAN49" s="95"/>
      <c r="BAO49" s="95"/>
      <c r="BAP49" s="95"/>
      <c r="BAQ49" s="95"/>
      <c r="BAR49" s="95"/>
      <c r="BAS49" s="95"/>
      <c r="BAT49" s="95"/>
      <c r="BAU49" s="95"/>
      <c r="BAV49" s="95"/>
      <c r="BAW49" s="95"/>
      <c r="BAX49" s="95"/>
      <c r="BAY49" s="95"/>
      <c r="BAZ49" s="95"/>
      <c r="BBA49" s="95"/>
      <c r="BBB49" s="95"/>
      <c r="BBC49" s="95"/>
      <c r="BBD49" s="95"/>
      <c r="BBE49" s="95"/>
      <c r="BBF49" s="95"/>
      <c r="BBG49" s="95"/>
      <c r="BBH49" s="95"/>
      <c r="BBI49" s="95"/>
      <c r="BBJ49" s="95"/>
      <c r="BBK49" s="95"/>
      <c r="BBL49" s="95"/>
      <c r="BBM49" s="95"/>
      <c r="BBN49" s="95"/>
      <c r="BBO49" s="95"/>
      <c r="BBP49" s="95"/>
      <c r="BBQ49" s="95"/>
      <c r="BBR49" s="95"/>
      <c r="BBS49" s="95"/>
      <c r="BBT49" s="95"/>
      <c r="BBU49" s="95"/>
      <c r="BBV49" s="95"/>
      <c r="BBW49" s="95"/>
      <c r="BBX49" s="95"/>
      <c r="BBY49" s="95"/>
      <c r="BBZ49" s="95"/>
      <c r="BCA49" s="95"/>
      <c r="BCB49" s="95"/>
      <c r="BCC49" s="95"/>
      <c r="BCD49" s="95"/>
      <c r="BCE49" s="95"/>
      <c r="BCF49" s="95"/>
      <c r="BCG49" s="95"/>
      <c r="BCH49" s="95"/>
      <c r="BCI49" s="95"/>
      <c r="BCJ49" s="95"/>
      <c r="BCK49" s="95"/>
      <c r="BCL49" s="95"/>
      <c r="BCM49" s="95"/>
      <c r="BCN49" s="95"/>
      <c r="BCO49" s="95"/>
      <c r="BCP49" s="95"/>
      <c r="BCQ49" s="95"/>
      <c r="BCR49" s="95"/>
      <c r="BCS49" s="95"/>
      <c r="BCT49" s="95"/>
      <c r="BCU49" s="95"/>
      <c r="BCV49" s="95"/>
      <c r="BCW49" s="95"/>
      <c r="BCX49" s="95"/>
      <c r="BCY49" s="95"/>
      <c r="BCZ49" s="95"/>
      <c r="BDA49" s="95"/>
      <c r="BDB49" s="95"/>
      <c r="BDC49" s="95"/>
      <c r="BDD49" s="95"/>
      <c r="BDE49" s="95"/>
      <c r="BDF49" s="95"/>
      <c r="BDG49" s="95"/>
      <c r="BDH49" s="95"/>
      <c r="BDI49" s="95"/>
      <c r="BDJ49" s="95"/>
      <c r="BDK49" s="95"/>
      <c r="BDL49" s="95"/>
      <c r="BDM49" s="95"/>
      <c r="BDN49" s="95"/>
      <c r="BDO49" s="95"/>
      <c r="BDP49" s="95"/>
      <c r="BDQ49" s="95"/>
      <c r="BDR49" s="95"/>
      <c r="BDS49" s="95"/>
      <c r="BDT49" s="95"/>
      <c r="BDU49" s="95"/>
      <c r="BDV49" s="95"/>
      <c r="BDW49" s="95"/>
      <c r="BDX49" s="95"/>
      <c r="BDY49" s="95"/>
      <c r="BDZ49" s="95"/>
      <c r="BEA49" s="95"/>
      <c r="BEB49" s="95"/>
      <c r="BEC49" s="95"/>
      <c r="BED49" s="95"/>
      <c r="BEE49" s="95"/>
      <c r="BEF49" s="95"/>
      <c r="BEG49" s="95"/>
      <c r="BEH49" s="95"/>
      <c r="BEI49" s="95"/>
      <c r="BEJ49" s="95"/>
      <c r="BEK49" s="95"/>
      <c r="BEL49" s="95"/>
      <c r="BEM49" s="95"/>
      <c r="BEN49" s="95"/>
      <c r="BEO49" s="95"/>
      <c r="BEP49" s="95"/>
      <c r="BEQ49" s="95"/>
      <c r="BER49" s="95"/>
      <c r="BES49" s="95"/>
      <c r="BET49" s="95"/>
      <c r="BEU49" s="95"/>
      <c r="BEV49" s="95"/>
      <c r="BEW49" s="95"/>
      <c r="BEX49" s="95"/>
      <c r="BEY49" s="95"/>
      <c r="BEZ49" s="95"/>
      <c r="BFA49" s="95"/>
      <c r="BFB49" s="95"/>
      <c r="BFC49" s="95"/>
      <c r="BFD49" s="95"/>
      <c r="BFE49" s="95"/>
      <c r="BFF49" s="95"/>
      <c r="BFG49" s="95"/>
      <c r="BFH49" s="95"/>
      <c r="BFI49" s="95"/>
      <c r="BFJ49" s="95"/>
      <c r="BFK49" s="95"/>
      <c r="BFL49" s="95"/>
      <c r="BFM49" s="95"/>
      <c r="BFN49" s="95"/>
      <c r="BFO49" s="95"/>
      <c r="BFP49" s="95"/>
      <c r="BFQ49" s="95"/>
      <c r="BFR49" s="95"/>
      <c r="BFS49" s="95"/>
      <c r="BFT49" s="95"/>
      <c r="BFU49" s="95"/>
      <c r="BFV49" s="95"/>
      <c r="BFW49" s="95"/>
      <c r="BFX49" s="95"/>
      <c r="BFY49" s="95"/>
      <c r="BFZ49" s="95"/>
      <c r="BGA49" s="95"/>
      <c r="BGB49" s="95"/>
      <c r="BGC49" s="95"/>
      <c r="BGD49" s="95"/>
      <c r="BGE49" s="95"/>
      <c r="BGF49" s="95"/>
      <c r="BGG49" s="95"/>
      <c r="BGH49" s="95"/>
      <c r="BGI49" s="95"/>
      <c r="BGJ49" s="95"/>
      <c r="BGK49" s="95"/>
      <c r="BGL49" s="95"/>
      <c r="BGM49" s="95"/>
      <c r="BGN49" s="95"/>
      <c r="BGO49" s="95"/>
      <c r="BGP49" s="95"/>
      <c r="BGQ49" s="95"/>
      <c r="BGR49" s="95"/>
      <c r="BGS49" s="95"/>
      <c r="BGT49" s="95"/>
      <c r="BGU49" s="95"/>
      <c r="BGV49" s="95"/>
      <c r="BGW49" s="95"/>
      <c r="BGX49" s="95"/>
      <c r="BGY49" s="95"/>
      <c r="BGZ49" s="95"/>
      <c r="BHA49" s="95"/>
      <c r="BHB49" s="95"/>
      <c r="BHC49" s="95"/>
      <c r="BHD49" s="95"/>
      <c r="BHE49" s="95"/>
      <c r="BHF49" s="95"/>
      <c r="BHG49" s="95"/>
      <c r="BHH49" s="95"/>
      <c r="BHI49" s="95"/>
      <c r="BHJ49" s="95"/>
      <c r="BHK49" s="95"/>
      <c r="BHL49" s="95"/>
      <c r="BHM49" s="95"/>
      <c r="BHN49" s="95"/>
      <c r="BHO49" s="95"/>
      <c r="BHP49" s="95"/>
      <c r="BHQ49" s="95"/>
      <c r="BHR49" s="95"/>
      <c r="BHS49" s="95"/>
      <c r="BHT49" s="95"/>
      <c r="BHU49" s="95"/>
      <c r="BHV49" s="95"/>
      <c r="BHW49" s="95"/>
      <c r="BHX49" s="95"/>
      <c r="BHY49" s="95"/>
      <c r="BHZ49" s="95"/>
      <c r="BIA49" s="95"/>
      <c r="BIB49" s="95"/>
      <c r="BIC49" s="95"/>
      <c r="BID49" s="95"/>
      <c r="BIE49" s="95"/>
      <c r="BIF49" s="95"/>
      <c r="BIG49" s="95"/>
      <c r="BIH49" s="95"/>
      <c r="BII49" s="95"/>
      <c r="BIJ49" s="95"/>
      <c r="BIK49" s="95"/>
      <c r="BIL49" s="95"/>
      <c r="BIM49" s="95"/>
      <c r="BIN49" s="95"/>
      <c r="BIO49" s="95"/>
      <c r="BIP49" s="95"/>
      <c r="BIQ49" s="95"/>
      <c r="BIR49" s="95"/>
      <c r="BIS49" s="95"/>
      <c r="BIT49" s="95"/>
      <c r="BIU49" s="95"/>
      <c r="BIV49" s="95"/>
      <c r="BIW49" s="95"/>
      <c r="BIX49" s="95"/>
      <c r="BIY49" s="95"/>
      <c r="BIZ49" s="95"/>
      <c r="BJA49" s="95"/>
      <c r="BJB49" s="95"/>
      <c r="BJC49" s="95"/>
      <c r="BJD49" s="95"/>
      <c r="BJE49" s="95"/>
      <c r="BJF49" s="95"/>
      <c r="BJG49" s="95"/>
      <c r="BJH49" s="95"/>
      <c r="BJI49" s="95"/>
      <c r="BJJ49" s="95"/>
      <c r="BJK49" s="95"/>
      <c r="BJL49" s="95"/>
      <c r="BJM49" s="95"/>
      <c r="BJN49" s="95"/>
      <c r="BJO49" s="95"/>
      <c r="BJP49" s="95"/>
      <c r="BJQ49" s="95"/>
      <c r="BJR49" s="95"/>
      <c r="BJS49" s="95"/>
      <c r="BJT49" s="95"/>
      <c r="BJU49" s="95"/>
      <c r="BJV49" s="95"/>
      <c r="BJW49" s="95"/>
      <c r="BJX49" s="95"/>
      <c r="BJY49" s="95"/>
      <c r="BJZ49" s="95"/>
      <c r="BKA49" s="95"/>
      <c r="BKB49" s="95"/>
      <c r="BKC49" s="95"/>
      <c r="BKD49" s="95"/>
      <c r="BKE49" s="95"/>
      <c r="BKF49" s="95"/>
      <c r="BKG49" s="95"/>
      <c r="BKH49" s="95"/>
      <c r="BKI49" s="95"/>
      <c r="BKJ49" s="95"/>
      <c r="BKK49" s="95"/>
      <c r="BKL49" s="95"/>
      <c r="BKM49" s="95"/>
      <c r="BKN49" s="95"/>
      <c r="BKO49" s="95"/>
      <c r="BKP49" s="95"/>
      <c r="BKQ49" s="95"/>
      <c r="BKR49" s="95"/>
      <c r="BKS49" s="95"/>
      <c r="BKT49" s="95"/>
      <c r="BKU49" s="95"/>
      <c r="BKV49" s="95"/>
      <c r="BKW49" s="95"/>
      <c r="BKX49" s="95"/>
      <c r="BKY49" s="95"/>
      <c r="BKZ49" s="95"/>
      <c r="BLA49" s="95"/>
      <c r="BLB49" s="95"/>
      <c r="BLC49" s="95"/>
      <c r="BLD49" s="95"/>
      <c r="BLE49" s="95"/>
      <c r="BLF49" s="95"/>
      <c r="BLG49" s="95"/>
      <c r="BLH49" s="95"/>
      <c r="BLI49" s="95"/>
      <c r="BLJ49" s="95"/>
      <c r="BLK49" s="95"/>
      <c r="BLL49" s="95"/>
      <c r="BLM49" s="95"/>
      <c r="BLN49" s="95"/>
      <c r="BLO49" s="95"/>
      <c r="BLP49" s="95"/>
      <c r="BLQ49" s="95"/>
      <c r="BLR49" s="95"/>
      <c r="BLS49" s="95"/>
      <c r="BLT49" s="95"/>
      <c r="BLU49" s="95"/>
      <c r="BLV49" s="95"/>
      <c r="BLW49" s="95"/>
      <c r="BLX49" s="95"/>
      <c r="BLY49" s="95"/>
      <c r="BLZ49" s="95"/>
      <c r="BMA49" s="95"/>
      <c r="BMB49" s="95"/>
      <c r="BMC49" s="95"/>
      <c r="BMD49" s="95"/>
      <c r="BME49" s="95"/>
      <c r="BMF49" s="95"/>
      <c r="BMG49" s="95"/>
      <c r="BMH49" s="95"/>
      <c r="BMI49" s="95"/>
      <c r="BMJ49" s="95"/>
      <c r="BMK49" s="95"/>
      <c r="BML49" s="95"/>
      <c r="BMM49" s="95"/>
      <c r="BMN49" s="95"/>
      <c r="BMO49" s="95"/>
      <c r="BMP49" s="95"/>
      <c r="BMQ49" s="95"/>
      <c r="BMR49" s="95"/>
      <c r="BMS49" s="95"/>
      <c r="BMT49" s="95"/>
      <c r="BMU49" s="95"/>
      <c r="BMV49" s="95"/>
      <c r="BMW49" s="95"/>
      <c r="BMX49" s="95"/>
      <c r="BMY49" s="95"/>
      <c r="BMZ49" s="95"/>
      <c r="BNA49" s="95"/>
      <c r="BNB49" s="95"/>
      <c r="BNC49" s="95"/>
      <c r="BND49" s="95"/>
      <c r="BNE49" s="95"/>
      <c r="BNF49" s="95"/>
      <c r="BNG49" s="95"/>
      <c r="BNH49" s="95"/>
      <c r="BNI49" s="95"/>
      <c r="BNJ49" s="95"/>
      <c r="BNK49" s="95"/>
      <c r="BNL49" s="95"/>
      <c r="BNM49" s="95"/>
      <c r="BNN49" s="95"/>
      <c r="BNO49" s="95"/>
      <c r="BNP49" s="95"/>
      <c r="BNQ49" s="95"/>
      <c r="BNR49" s="95"/>
      <c r="BNS49" s="95"/>
      <c r="BNT49" s="95"/>
      <c r="BNU49" s="95"/>
      <c r="BNV49" s="95"/>
      <c r="BNW49" s="95"/>
      <c r="BNX49" s="95"/>
      <c r="BNY49" s="95"/>
      <c r="BNZ49" s="95"/>
      <c r="BOA49" s="95"/>
      <c r="BOB49" s="95"/>
      <c r="BOC49" s="95"/>
      <c r="BOD49" s="95"/>
      <c r="BOE49" s="95"/>
      <c r="BOF49" s="95"/>
      <c r="BOG49" s="95"/>
      <c r="BOH49" s="95"/>
      <c r="BOI49" s="95"/>
      <c r="BOJ49" s="95"/>
      <c r="BOK49" s="95"/>
      <c r="BOL49" s="95"/>
      <c r="BOM49" s="95"/>
      <c r="BON49" s="95"/>
      <c r="BOO49" s="95"/>
      <c r="BOP49" s="95"/>
      <c r="BOQ49" s="95"/>
      <c r="BOR49" s="95"/>
      <c r="BOS49" s="95"/>
      <c r="BOT49" s="95"/>
      <c r="BOU49" s="95"/>
      <c r="BOV49" s="95"/>
      <c r="BOW49" s="95"/>
      <c r="BOX49" s="95"/>
      <c r="BOY49" s="95"/>
      <c r="BOZ49" s="95"/>
      <c r="BPA49" s="95"/>
      <c r="BPB49" s="95"/>
      <c r="BPC49" s="95"/>
      <c r="BPD49" s="95"/>
      <c r="BPE49" s="95"/>
      <c r="BPF49" s="95"/>
      <c r="BPG49" s="95"/>
      <c r="BPH49" s="95"/>
      <c r="BPI49" s="95"/>
      <c r="BPJ49" s="95"/>
      <c r="BPK49" s="95"/>
      <c r="BPL49" s="95"/>
      <c r="BPM49" s="95"/>
      <c r="BPN49" s="95"/>
      <c r="BPO49" s="95"/>
      <c r="BPP49" s="95"/>
      <c r="BPQ49" s="95"/>
      <c r="BPR49" s="95"/>
      <c r="BPS49" s="95"/>
      <c r="BPT49" s="95"/>
      <c r="BPU49" s="95"/>
      <c r="BPV49" s="95"/>
      <c r="BPW49" s="95"/>
      <c r="BPX49" s="95"/>
      <c r="BPY49" s="95"/>
      <c r="BPZ49" s="95"/>
      <c r="BQA49" s="95"/>
      <c r="BQB49" s="95"/>
      <c r="BQC49" s="95"/>
      <c r="BQD49" s="95"/>
      <c r="BQE49" s="95"/>
      <c r="BQF49" s="95"/>
      <c r="BQG49" s="95"/>
      <c r="BQH49" s="95"/>
      <c r="BQI49" s="95"/>
      <c r="BQJ49" s="95"/>
      <c r="BQK49" s="95"/>
      <c r="BQL49" s="95"/>
      <c r="BQM49" s="95"/>
      <c r="BQN49" s="95"/>
      <c r="BQO49" s="95"/>
      <c r="BQP49" s="95"/>
      <c r="BQQ49" s="95"/>
      <c r="BQR49" s="95"/>
      <c r="BQS49" s="95"/>
      <c r="BQT49" s="95"/>
      <c r="BQU49" s="95"/>
      <c r="BQV49" s="95"/>
      <c r="BQW49" s="95"/>
      <c r="BQX49" s="95"/>
      <c r="BQY49" s="95"/>
      <c r="BQZ49" s="95"/>
      <c r="BRA49" s="95"/>
      <c r="BRB49" s="95"/>
      <c r="BRC49" s="95"/>
      <c r="BRD49" s="95"/>
      <c r="BRE49" s="95"/>
      <c r="BRF49" s="95"/>
      <c r="BRG49" s="95"/>
      <c r="BRH49" s="95"/>
      <c r="BRI49" s="95"/>
      <c r="BRJ49" s="95"/>
      <c r="BRK49" s="95"/>
      <c r="BRL49" s="95"/>
      <c r="BRM49" s="95"/>
      <c r="BRN49" s="95"/>
      <c r="BRO49" s="95"/>
      <c r="BRP49" s="95"/>
      <c r="BRQ49" s="95"/>
      <c r="BRR49" s="95"/>
      <c r="BRS49" s="95"/>
      <c r="BRT49" s="95"/>
      <c r="BRU49" s="95"/>
      <c r="BRV49" s="95"/>
      <c r="BRW49" s="95"/>
      <c r="BRX49" s="95"/>
      <c r="BRY49" s="95"/>
      <c r="BRZ49" s="95"/>
      <c r="BSA49" s="95"/>
      <c r="BSB49" s="95"/>
      <c r="BSC49" s="95"/>
      <c r="BSD49" s="95"/>
      <c r="BSE49" s="95"/>
      <c r="BSF49" s="95"/>
      <c r="BSG49" s="95"/>
      <c r="BSH49" s="95"/>
      <c r="BSI49" s="95"/>
      <c r="BSJ49" s="95"/>
      <c r="BSK49" s="95"/>
      <c r="BSL49" s="95"/>
      <c r="BSM49" s="95"/>
      <c r="BSN49" s="95"/>
      <c r="BSO49" s="95"/>
      <c r="BSP49" s="95"/>
      <c r="BSQ49" s="95"/>
      <c r="BSR49" s="95"/>
      <c r="BSS49" s="95"/>
      <c r="BST49" s="95"/>
      <c r="BSU49" s="95"/>
      <c r="BSV49" s="95"/>
      <c r="BSW49" s="95"/>
      <c r="BSX49" s="95"/>
      <c r="BSY49" s="95"/>
      <c r="BSZ49" s="95"/>
      <c r="BTA49" s="95"/>
      <c r="BTB49" s="95"/>
      <c r="BTC49" s="95"/>
      <c r="BTD49" s="95"/>
      <c r="BTE49" s="95"/>
      <c r="BTF49" s="95"/>
      <c r="BTG49" s="95"/>
      <c r="BTH49" s="95"/>
      <c r="BTI49" s="95"/>
      <c r="BTJ49" s="95"/>
      <c r="BTK49" s="95"/>
      <c r="BTL49" s="95"/>
      <c r="BTM49" s="95"/>
      <c r="BTN49" s="95"/>
      <c r="BTO49" s="95"/>
      <c r="BTP49" s="95"/>
      <c r="BTQ49" s="95"/>
      <c r="BTR49" s="95"/>
      <c r="BTS49" s="95"/>
      <c r="BTT49" s="95"/>
      <c r="BTU49" s="95"/>
      <c r="BTV49" s="95"/>
      <c r="BTW49" s="95"/>
      <c r="BTX49" s="95"/>
      <c r="BTY49" s="95"/>
      <c r="BTZ49" s="95"/>
      <c r="BUA49" s="95"/>
      <c r="BUB49" s="95"/>
      <c r="BUC49" s="95"/>
      <c r="BUD49" s="95"/>
      <c r="BUE49" s="95"/>
      <c r="BUF49" s="95"/>
      <c r="BUG49" s="95"/>
      <c r="BUH49" s="95"/>
      <c r="BUI49" s="95"/>
      <c r="BUJ49" s="95"/>
      <c r="BUK49" s="95"/>
      <c r="BUL49" s="95"/>
      <c r="BUM49" s="95"/>
      <c r="BUN49" s="95"/>
      <c r="BUO49" s="95"/>
      <c r="BUP49" s="95"/>
      <c r="BUQ49" s="95"/>
      <c r="BUR49" s="95"/>
      <c r="BUS49" s="95"/>
      <c r="BUT49" s="95"/>
      <c r="BUU49" s="95"/>
      <c r="BUV49" s="95"/>
      <c r="BUW49" s="95"/>
      <c r="BUX49" s="95"/>
      <c r="BUY49" s="95"/>
      <c r="BUZ49" s="95"/>
      <c r="BVA49" s="95"/>
      <c r="BVB49" s="95"/>
      <c r="BVC49" s="95"/>
      <c r="BVD49" s="95"/>
      <c r="BVE49" s="95"/>
      <c r="BVF49" s="95"/>
      <c r="BVG49" s="95"/>
      <c r="BVH49" s="95"/>
      <c r="BVI49" s="95"/>
      <c r="BVJ49" s="95"/>
      <c r="BVK49" s="95"/>
      <c r="BVL49" s="95"/>
      <c r="BVM49" s="95"/>
      <c r="BVN49" s="95"/>
      <c r="BVO49" s="95"/>
      <c r="BVP49" s="95"/>
      <c r="BVQ49" s="95"/>
      <c r="BVR49" s="95"/>
      <c r="BVS49" s="95"/>
      <c r="BVT49" s="95"/>
      <c r="BVU49" s="95"/>
      <c r="BVV49" s="95"/>
      <c r="BVW49" s="95"/>
      <c r="BVX49" s="95"/>
      <c r="BVY49" s="95"/>
      <c r="BVZ49" s="95"/>
      <c r="BWA49" s="95"/>
      <c r="BWB49" s="95"/>
      <c r="BWC49" s="95"/>
      <c r="BWD49" s="95"/>
      <c r="BWE49" s="95"/>
      <c r="BWF49" s="95"/>
      <c r="BWG49" s="95"/>
      <c r="BWH49" s="95"/>
      <c r="BWI49" s="95"/>
      <c r="BWJ49" s="95"/>
      <c r="BWK49" s="95"/>
      <c r="BWL49" s="95"/>
      <c r="BWM49" s="95"/>
      <c r="BWN49" s="95"/>
      <c r="BWO49" s="95"/>
      <c r="BWP49" s="95"/>
      <c r="BWQ49" s="95"/>
      <c r="BWR49" s="95"/>
      <c r="BWS49" s="95"/>
      <c r="BWT49" s="95"/>
      <c r="BWU49" s="95"/>
      <c r="BWV49" s="95"/>
      <c r="BWW49" s="95"/>
      <c r="BWX49" s="95"/>
    </row>
    <row r="50" spans="1:1974" s="140" customFormat="1" ht="24.75" customHeight="1">
      <c r="A50" s="90"/>
      <c r="B50" s="208" t="s">
        <v>38</v>
      </c>
      <c r="C50" s="95"/>
      <c r="D50" s="209">
        <v>-5</v>
      </c>
      <c r="E50" s="196">
        <v>0</v>
      </c>
      <c r="F50" s="209">
        <v>-5</v>
      </c>
      <c r="G50" s="95"/>
      <c r="H50" s="209">
        <v>-3</v>
      </c>
      <c r="I50" s="196">
        <v>0</v>
      </c>
      <c r="J50" s="209">
        <v>-3</v>
      </c>
      <c r="K50" s="95"/>
      <c r="L50" s="209">
        <v>-3</v>
      </c>
      <c r="M50" s="196">
        <v>0</v>
      </c>
      <c r="N50" s="209">
        <v>-3</v>
      </c>
      <c r="O50" s="95"/>
      <c r="P50" s="209">
        <v>2</v>
      </c>
      <c r="Q50" s="196">
        <v>0</v>
      </c>
      <c r="R50" s="209">
        <v>2</v>
      </c>
      <c r="S50" s="95"/>
      <c r="T50" s="107"/>
      <c r="U50" s="107"/>
      <c r="V50" s="107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0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  <c r="ALX50" s="95"/>
      <c r="ALY50" s="95"/>
      <c r="ALZ50" s="95"/>
      <c r="AMA50" s="95"/>
      <c r="AMB50" s="95"/>
      <c r="AMC50" s="95"/>
      <c r="AMD50" s="95"/>
      <c r="AME50" s="95"/>
      <c r="AMF50" s="95"/>
      <c r="AMG50" s="95"/>
      <c r="AMH50" s="95"/>
      <c r="AMI50" s="95"/>
      <c r="AMJ50" s="95"/>
      <c r="AMK50" s="95"/>
      <c r="AML50" s="95"/>
      <c r="AMM50" s="95"/>
      <c r="AMN50" s="95"/>
      <c r="AMO50" s="95"/>
      <c r="AMP50" s="95"/>
      <c r="AMQ50" s="95"/>
      <c r="AMR50" s="95"/>
      <c r="AMS50" s="95"/>
      <c r="AMT50" s="95"/>
      <c r="AMU50" s="95"/>
      <c r="AMV50" s="95"/>
      <c r="AMW50" s="95"/>
      <c r="AMX50" s="95"/>
      <c r="AMY50" s="95"/>
      <c r="AMZ50" s="95"/>
      <c r="ANA50" s="95"/>
      <c r="ANB50" s="95"/>
      <c r="ANC50" s="95"/>
      <c r="AND50" s="95"/>
      <c r="ANE50" s="95"/>
      <c r="ANF50" s="95"/>
      <c r="ANG50" s="95"/>
      <c r="ANH50" s="95"/>
      <c r="ANI50" s="95"/>
      <c r="ANJ50" s="95"/>
      <c r="ANK50" s="95"/>
      <c r="ANL50" s="95"/>
      <c r="ANM50" s="95"/>
      <c r="ANN50" s="95"/>
      <c r="ANO50" s="95"/>
      <c r="ANP50" s="95"/>
      <c r="ANQ50" s="95"/>
      <c r="ANR50" s="95"/>
      <c r="ANS50" s="95"/>
      <c r="ANT50" s="95"/>
      <c r="ANU50" s="95"/>
      <c r="ANV50" s="95"/>
      <c r="ANW50" s="95"/>
      <c r="ANX50" s="95"/>
      <c r="ANY50" s="95"/>
      <c r="ANZ50" s="95"/>
      <c r="AOA50" s="95"/>
      <c r="AOB50" s="95"/>
      <c r="AOC50" s="95"/>
      <c r="AOD50" s="95"/>
      <c r="AOE50" s="95"/>
      <c r="AOF50" s="95"/>
      <c r="AOG50" s="95"/>
      <c r="AOH50" s="95"/>
      <c r="AOI50" s="95"/>
      <c r="AOJ50" s="95"/>
      <c r="AOK50" s="95"/>
      <c r="AOL50" s="95"/>
      <c r="AOM50" s="95"/>
      <c r="AON50" s="95"/>
      <c r="AOO50" s="95"/>
      <c r="AOP50" s="95"/>
      <c r="AOQ50" s="95"/>
      <c r="AOR50" s="95"/>
      <c r="AOS50" s="95"/>
      <c r="AOT50" s="95"/>
      <c r="AOU50" s="95"/>
      <c r="AOV50" s="95"/>
      <c r="AOW50" s="95"/>
      <c r="AOX50" s="95"/>
      <c r="AOY50" s="95"/>
      <c r="AOZ50" s="95"/>
      <c r="APA50" s="95"/>
      <c r="APB50" s="95"/>
      <c r="APC50" s="95"/>
      <c r="APD50" s="95"/>
      <c r="APE50" s="95"/>
      <c r="APF50" s="95"/>
      <c r="APG50" s="95"/>
      <c r="APH50" s="95"/>
      <c r="API50" s="95"/>
      <c r="APJ50" s="95"/>
      <c r="APK50" s="95"/>
      <c r="APL50" s="95"/>
      <c r="APM50" s="95"/>
      <c r="APN50" s="95"/>
      <c r="APO50" s="95"/>
      <c r="APP50" s="95"/>
      <c r="APQ50" s="95"/>
      <c r="APR50" s="95"/>
      <c r="APS50" s="95"/>
      <c r="APT50" s="95"/>
      <c r="APU50" s="95"/>
      <c r="APV50" s="95"/>
      <c r="APW50" s="95"/>
      <c r="APX50" s="95"/>
      <c r="APY50" s="95"/>
      <c r="APZ50" s="95"/>
      <c r="AQA50" s="95"/>
      <c r="AQB50" s="95"/>
      <c r="AQC50" s="95"/>
      <c r="AQD50" s="95"/>
      <c r="AQE50" s="95"/>
      <c r="AQF50" s="95"/>
      <c r="AQG50" s="95"/>
      <c r="AQH50" s="95"/>
      <c r="AQI50" s="95"/>
      <c r="AQJ50" s="95"/>
      <c r="AQK50" s="95"/>
      <c r="AQL50" s="95"/>
      <c r="AQM50" s="95"/>
      <c r="AQN50" s="95"/>
      <c r="AQO50" s="95"/>
      <c r="AQP50" s="95"/>
      <c r="AQQ50" s="95"/>
      <c r="AQR50" s="95"/>
      <c r="AQS50" s="95"/>
      <c r="AQT50" s="95"/>
      <c r="AQU50" s="95"/>
      <c r="AQV50" s="95"/>
      <c r="AQW50" s="95"/>
      <c r="AQX50" s="95"/>
      <c r="AQY50" s="95"/>
      <c r="AQZ50" s="95"/>
      <c r="ARA50" s="95"/>
      <c r="ARB50" s="95"/>
      <c r="ARC50" s="95"/>
      <c r="ARD50" s="95"/>
      <c r="ARE50" s="95"/>
      <c r="ARF50" s="95"/>
      <c r="ARG50" s="95"/>
      <c r="ARH50" s="95"/>
      <c r="ARI50" s="95"/>
      <c r="ARJ50" s="95"/>
      <c r="ARK50" s="95"/>
      <c r="ARL50" s="95"/>
      <c r="ARM50" s="95"/>
      <c r="ARN50" s="95"/>
      <c r="ARO50" s="95"/>
      <c r="ARP50" s="95"/>
      <c r="ARQ50" s="95"/>
      <c r="ARR50" s="95"/>
      <c r="ARS50" s="95"/>
      <c r="ART50" s="95"/>
      <c r="ARU50" s="95"/>
      <c r="ARV50" s="95"/>
      <c r="ARW50" s="95"/>
      <c r="ARX50" s="95"/>
      <c r="ARY50" s="95"/>
      <c r="ARZ50" s="95"/>
      <c r="ASA50" s="95"/>
      <c r="ASB50" s="95"/>
      <c r="ASC50" s="95"/>
      <c r="ASD50" s="95"/>
      <c r="ASE50" s="95"/>
      <c r="ASF50" s="95"/>
      <c r="ASG50" s="95"/>
      <c r="ASH50" s="95"/>
      <c r="ASI50" s="95"/>
      <c r="ASJ50" s="95"/>
      <c r="ASK50" s="95"/>
      <c r="ASL50" s="95"/>
      <c r="ASM50" s="95"/>
      <c r="ASN50" s="95"/>
      <c r="ASO50" s="95"/>
      <c r="ASP50" s="95"/>
      <c r="ASQ50" s="95"/>
      <c r="ASR50" s="95"/>
      <c r="ASS50" s="95"/>
      <c r="AST50" s="95"/>
      <c r="ASU50" s="95"/>
      <c r="ASV50" s="95"/>
      <c r="ASW50" s="95"/>
      <c r="ASX50" s="95"/>
      <c r="ASY50" s="95"/>
      <c r="ASZ50" s="95"/>
      <c r="ATA50" s="95"/>
      <c r="ATB50" s="95"/>
      <c r="ATC50" s="95"/>
      <c r="ATD50" s="95"/>
      <c r="ATE50" s="95"/>
      <c r="ATF50" s="95"/>
      <c r="ATG50" s="95"/>
      <c r="ATH50" s="95"/>
      <c r="ATI50" s="95"/>
      <c r="ATJ50" s="95"/>
      <c r="ATK50" s="95"/>
      <c r="ATL50" s="95"/>
      <c r="ATM50" s="95"/>
      <c r="ATN50" s="95"/>
      <c r="ATO50" s="95"/>
      <c r="ATP50" s="95"/>
      <c r="ATQ50" s="95"/>
      <c r="ATR50" s="95"/>
      <c r="ATS50" s="95"/>
      <c r="ATT50" s="95"/>
      <c r="ATU50" s="95"/>
      <c r="ATV50" s="95"/>
      <c r="ATW50" s="95"/>
      <c r="ATX50" s="95"/>
      <c r="ATY50" s="95"/>
      <c r="ATZ50" s="95"/>
      <c r="AUA50" s="95"/>
      <c r="AUB50" s="95"/>
      <c r="AUC50" s="95"/>
      <c r="AUD50" s="95"/>
      <c r="AUE50" s="95"/>
      <c r="AUF50" s="95"/>
      <c r="AUG50" s="95"/>
      <c r="AUH50" s="95"/>
      <c r="AUI50" s="95"/>
      <c r="AUJ50" s="95"/>
      <c r="AUK50" s="95"/>
      <c r="AUL50" s="95"/>
      <c r="AUM50" s="95"/>
      <c r="AUN50" s="95"/>
      <c r="AUO50" s="95"/>
      <c r="AUP50" s="95"/>
      <c r="AUQ50" s="95"/>
      <c r="AUR50" s="95"/>
      <c r="AUS50" s="95"/>
      <c r="AUT50" s="95"/>
      <c r="AUU50" s="95"/>
      <c r="AUV50" s="95"/>
      <c r="AUW50" s="95"/>
      <c r="AUX50" s="95"/>
      <c r="AUY50" s="95"/>
      <c r="AUZ50" s="95"/>
      <c r="AVA50" s="95"/>
      <c r="AVB50" s="95"/>
      <c r="AVC50" s="95"/>
      <c r="AVD50" s="95"/>
      <c r="AVE50" s="95"/>
      <c r="AVF50" s="95"/>
      <c r="AVG50" s="95"/>
      <c r="AVH50" s="95"/>
      <c r="AVI50" s="95"/>
      <c r="AVJ50" s="95"/>
      <c r="AVK50" s="95"/>
      <c r="AVL50" s="95"/>
      <c r="AVM50" s="95"/>
      <c r="AVN50" s="95"/>
      <c r="AVO50" s="95"/>
      <c r="AVP50" s="95"/>
      <c r="AVQ50" s="95"/>
      <c r="AVR50" s="95"/>
      <c r="AVS50" s="95"/>
      <c r="AVT50" s="95"/>
      <c r="AVU50" s="95"/>
      <c r="AVV50" s="95"/>
      <c r="AVW50" s="95"/>
      <c r="AVX50" s="95"/>
      <c r="AVY50" s="95"/>
      <c r="AVZ50" s="95"/>
      <c r="AWA50" s="95"/>
      <c r="AWB50" s="95"/>
      <c r="AWC50" s="95"/>
      <c r="AWD50" s="95"/>
      <c r="AWE50" s="95"/>
      <c r="AWF50" s="95"/>
      <c r="AWG50" s="95"/>
      <c r="AWH50" s="95"/>
      <c r="AWI50" s="95"/>
      <c r="AWJ50" s="95"/>
      <c r="AWK50" s="95"/>
      <c r="AWL50" s="95"/>
      <c r="AWM50" s="95"/>
      <c r="AWN50" s="95"/>
      <c r="AWO50" s="95"/>
      <c r="AWP50" s="95"/>
      <c r="AWQ50" s="95"/>
      <c r="AWR50" s="95"/>
      <c r="AWS50" s="95"/>
      <c r="AWT50" s="95"/>
      <c r="AWU50" s="95"/>
      <c r="AWV50" s="95"/>
      <c r="AWW50" s="95"/>
      <c r="AWX50" s="95"/>
      <c r="AWY50" s="95"/>
      <c r="AWZ50" s="95"/>
      <c r="AXA50" s="95"/>
      <c r="AXB50" s="95"/>
      <c r="AXC50" s="95"/>
      <c r="AXD50" s="95"/>
      <c r="AXE50" s="95"/>
      <c r="AXF50" s="95"/>
      <c r="AXG50" s="95"/>
      <c r="AXH50" s="95"/>
      <c r="AXI50" s="95"/>
      <c r="AXJ50" s="95"/>
      <c r="AXK50" s="95"/>
      <c r="AXL50" s="95"/>
      <c r="AXM50" s="95"/>
      <c r="AXN50" s="95"/>
      <c r="AXO50" s="95"/>
      <c r="AXP50" s="95"/>
      <c r="AXQ50" s="95"/>
      <c r="AXR50" s="95"/>
      <c r="AXS50" s="95"/>
      <c r="AXT50" s="95"/>
      <c r="AXU50" s="95"/>
      <c r="AXV50" s="95"/>
      <c r="AXW50" s="95"/>
      <c r="AXX50" s="95"/>
      <c r="AXY50" s="95"/>
      <c r="AXZ50" s="95"/>
      <c r="AYA50" s="95"/>
      <c r="AYB50" s="95"/>
      <c r="AYC50" s="95"/>
      <c r="AYD50" s="95"/>
      <c r="AYE50" s="95"/>
      <c r="AYF50" s="95"/>
      <c r="AYG50" s="95"/>
      <c r="AYH50" s="95"/>
      <c r="AYI50" s="95"/>
      <c r="AYJ50" s="95"/>
      <c r="AYK50" s="95"/>
      <c r="AYL50" s="95"/>
      <c r="AYM50" s="95"/>
      <c r="AYN50" s="95"/>
      <c r="AYO50" s="95"/>
      <c r="AYP50" s="95"/>
      <c r="AYQ50" s="95"/>
      <c r="AYR50" s="95"/>
      <c r="AYS50" s="95"/>
      <c r="AYT50" s="95"/>
      <c r="AYU50" s="95"/>
      <c r="AYV50" s="95"/>
      <c r="AYW50" s="95"/>
      <c r="AYX50" s="95"/>
      <c r="AYY50" s="95"/>
      <c r="AYZ50" s="95"/>
      <c r="AZA50" s="95"/>
      <c r="AZB50" s="95"/>
      <c r="AZC50" s="95"/>
      <c r="AZD50" s="95"/>
      <c r="AZE50" s="95"/>
      <c r="AZF50" s="95"/>
      <c r="AZG50" s="95"/>
      <c r="AZH50" s="95"/>
      <c r="AZI50" s="95"/>
      <c r="AZJ50" s="95"/>
      <c r="AZK50" s="95"/>
      <c r="AZL50" s="95"/>
      <c r="AZM50" s="95"/>
      <c r="AZN50" s="95"/>
      <c r="AZO50" s="95"/>
      <c r="AZP50" s="95"/>
      <c r="AZQ50" s="95"/>
      <c r="AZR50" s="95"/>
      <c r="AZS50" s="95"/>
      <c r="AZT50" s="95"/>
      <c r="AZU50" s="95"/>
      <c r="AZV50" s="95"/>
      <c r="AZW50" s="95"/>
      <c r="AZX50" s="95"/>
      <c r="AZY50" s="95"/>
      <c r="AZZ50" s="95"/>
      <c r="BAA50" s="95"/>
      <c r="BAB50" s="95"/>
      <c r="BAC50" s="95"/>
      <c r="BAD50" s="95"/>
      <c r="BAE50" s="95"/>
      <c r="BAF50" s="95"/>
      <c r="BAG50" s="95"/>
      <c r="BAH50" s="95"/>
      <c r="BAI50" s="95"/>
      <c r="BAJ50" s="95"/>
      <c r="BAK50" s="95"/>
      <c r="BAL50" s="95"/>
      <c r="BAM50" s="95"/>
      <c r="BAN50" s="95"/>
      <c r="BAO50" s="95"/>
      <c r="BAP50" s="95"/>
      <c r="BAQ50" s="95"/>
      <c r="BAR50" s="95"/>
      <c r="BAS50" s="95"/>
      <c r="BAT50" s="95"/>
      <c r="BAU50" s="95"/>
      <c r="BAV50" s="95"/>
      <c r="BAW50" s="95"/>
      <c r="BAX50" s="95"/>
      <c r="BAY50" s="95"/>
      <c r="BAZ50" s="95"/>
      <c r="BBA50" s="95"/>
      <c r="BBB50" s="95"/>
      <c r="BBC50" s="95"/>
      <c r="BBD50" s="95"/>
      <c r="BBE50" s="95"/>
      <c r="BBF50" s="95"/>
      <c r="BBG50" s="95"/>
      <c r="BBH50" s="95"/>
      <c r="BBI50" s="95"/>
      <c r="BBJ50" s="95"/>
      <c r="BBK50" s="95"/>
      <c r="BBL50" s="95"/>
      <c r="BBM50" s="95"/>
      <c r="BBN50" s="95"/>
      <c r="BBO50" s="95"/>
      <c r="BBP50" s="95"/>
      <c r="BBQ50" s="95"/>
      <c r="BBR50" s="95"/>
      <c r="BBS50" s="95"/>
      <c r="BBT50" s="95"/>
      <c r="BBU50" s="95"/>
      <c r="BBV50" s="95"/>
      <c r="BBW50" s="95"/>
      <c r="BBX50" s="95"/>
      <c r="BBY50" s="95"/>
      <c r="BBZ50" s="95"/>
      <c r="BCA50" s="95"/>
      <c r="BCB50" s="95"/>
      <c r="BCC50" s="95"/>
      <c r="BCD50" s="95"/>
      <c r="BCE50" s="95"/>
      <c r="BCF50" s="95"/>
      <c r="BCG50" s="95"/>
      <c r="BCH50" s="95"/>
      <c r="BCI50" s="95"/>
      <c r="BCJ50" s="95"/>
      <c r="BCK50" s="95"/>
      <c r="BCL50" s="95"/>
      <c r="BCM50" s="95"/>
      <c r="BCN50" s="95"/>
      <c r="BCO50" s="95"/>
      <c r="BCP50" s="95"/>
      <c r="BCQ50" s="95"/>
      <c r="BCR50" s="95"/>
      <c r="BCS50" s="95"/>
      <c r="BCT50" s="95"/>
      <c r="BCU50" s="95"/>
      <c r="BCV50" s="95"/>
      <c r="BCW50" s="95"/>
      <c r="BCX50" s="95"/>
      <c r="BCY50" s="95"/>
      <c r="BCZ50" s="95"/>
      <c r="BDA50" s="95"/>
      <c r="BDB50" s="95"/>
      <c r="BDC50" s="95"/>
      <c r="BDD50" s="95"/>
      <c r="BDE50" s="95"/>
      <c r="BDF50" s="95"/>
      <c r="BDG50" s="95"/>
      <c r="BDH50" s="95"/>
      <c r="BDI50" s="95"/>
      <c r="BDJ50" s="95"/>
      <c r="BDK50" s="95"/>
      <c r="BDL50" s="95"/>
      <c r="BDM50" s="95"/>
      <c r="BDN50" s="95"/>
      <c r="BDO50" s="95"/>
      <c r="BDP50" s="95"/>
      <c r="BDQ50" s="95"/>
      <c r="BDR50" s="95"/>
      <c r="BDS50" s="95"/>
      <c r="BDT50" s="95"/>
      <c r="BDU50" s="95"/>
      <c r="BDV50" s="95"/>
      <c r="BDW50" s="95"/>
      <c r="BDX50" s="95"/>
      <c r="BDY50" s="95"/>
      <c r="BDZ50" s="95"/>
      <c r="BEA50" s="95"/>
      <c r="BEB50" s="95"/>
      <c r="BEC50" s="95"/>
      <c r="BED50" s="95"/>
      <c r="BEE50" s="95"/>
      <c r="BEF50" s="95"/>
      <c r="BEG50" s="95"/>
      <c r="BEH50" s="95"/>
      <c r="BEI50" s="95"/>
      <c r="BEJ50" s="95"/>
      <c r="BEK50" s="95"/>
      <c r="BEL50" s="95"/>
      <c r="BEM50" s="95"/>
      <c r="BEN50" s="95"/>
      <c r="BEO50" s="95"/>
      <c r="BEP50" s="95"/>
      <c r="BEQ50" s="95"/>
      <c r="BER50" s="95"/>
      <c r="BES50" s="95"/>
      <c r="BET50" s="95"/>
      <c r="BEU50" s="95"/>
      <c r="BEV50" s="95"/>
      <c r="BEW50" s="95"/>
      <c r="BEX50" s="95"/>
      <c r="BEY50" s="95"/>
      <c r="BEZ50" s="95"/>
      <c r="BFA50" s="95"/>
      <c r="BFB50" s="95"/>
      <c r="BFC50" s="95"/>
      <c r="BFD50" s="95"/>
      <c r="BFE50" s="95"/>
      <c r="BFF50" s="95"/>
      <c r="BFG50" s="95"/>
      <c r="BFH50" s="95"/>
      <c r="BFI50" s="95"/>
      <c r="BFJ50" s="95"/>
      <c r="BFK50" s="95"/>
      <c r="BFL50" s="95"/>
      <c r="BFM50" s="95"/>
      <c r="BFN50" s="95"/>
      <c r="BFO50" s="95"/>
      <c r="BFP50" s="95"/>
      <c r="BFQ50" s="95"/>
      <c r="BFR50" s="95"/>
      <c r="BFS50" s="95"/>
      <c r="BFT50" s="95"/>
      <c r="BFU50" s="95"/>
      <c r="BFV50" s="95"/>
      <c r="BFW50" s="95"/>
      <c r="BFX50" s="95"/>
      <c r="BFY50" s="95"/>
      <c r="BFZ50" s="95"/>
      <c r="BGA50" s="95"/>
      <c r="BGB50" s="95"/>
      <c r="BGC50" s="95"/>
      <c r="BGD50" s="95"/>
      <c r="BGE50" s="95"/>
      <c r="BGF50" s="95"/>
      <c r="BGG50" s="95"/>
      <c r="BGH50" s="95"/>
      <c r="BGI50" s="95"/>
      <c r="BGJ50" s="95"/>
      <c r="BGK50" s="95"/>
      <c r="BGL50" s="95"/>
      <c r="BGM50" s="95"/>
      <c r="BGN50" s="95"/>
      <c r="BGO50" s="95"/>
      <c r="BGP50" s="95"/>
      <c r="BGQ50" s="95"/>
      <c r="BGR50" s="95"/>
      <c r="BGS50" s="95"/>
      <c r="BGT50" s="95"/>
      <c r="BGU50" s="95"/>
      <c r="BGV50" s="95"/>
      <c r="BGW50" s="95"/>
      <c r="BGX50" s="95"/>
      <c r="BGY50" s="95"/>
      <c r="BGZ50" s="95"/>
      <c r="BHA50" s="95"/>
      <c r="BHB50" s="95"/>
      <c r="BHC50" s="95"/>
      <c r="BHD50" s="95"/>
      <c r="BHE50" s="95"/>
      <c r="BHF50" s="95"/>
      <c r="BHG50" s="95"/>
      <c r="BHH50" s="95"/>
      <c r="BHI50" s="95"/>
      <c r="BHJ50" s="95"/>
      <c r="BHK50" s="95"/>
      <c r="BHL50" s="95"/>
      <c r="BHM50" s="95"/>
      <c r="BHN50" s="95"/>
      <c r="BHO50" s="95"/>
      <c r="BHP50" s="95"/>
      <c r="BHQ50" s="95"/>
      <c r="BHR50" s="95"/>
      <c r="BHS50" s="95"/>
      <c r="BHT50" s="95"/>
      <c r="BHU50" s="95"/>
      <c r="BHV50" s="95"/>
      <c r="BHW50" s="95"/>
      <c r="BHX50" s="95"/>
      <c r="BHY50" s="95"/>
      <c r="BHZ50" s="95"/>
      <c r="BIA50" s="95"/>
      <c r="BIB50" s="95"/>
      <c r="BIC50" s="95"/>
      <c r="BID50" s="95"/>
      <c r="BIE50" s="95"/>
      <c r="BIF50" s="95"/>
      <c r="BIG50" s="95"/>
      <c r="BIH50" s="95"/>
      <c r="BII50" s="95"/>
      <c r="BIJ50" s="95"/>
      <c r="BIK50" s="95"/>
      <c r="BIL50" s="95"/>
      <c r="BIM50" s="95"/>
      <c r="BIN50" s="95"/>
      <c r="BIO50" s="95"/>
      <c r="BIP50" s="95"/>
      <c r="BIQ50" s="95"/>
      <c r="BIR50" s="95"/>
      <c r="BIS50" s="95"/>
      <c r="BIT50" s="95"/>
      <c r="BIU50" s="95"/>
      <c r="BIV50" s="95"/>
      <c r="BIW50" s="95"/>
      <c r="BIX50" s="95"/>
      <c r="BIY50" s="95"/>
      <c r="BIZ50" s="95"/>
      <c r="BJA50" s="95"/>
      <c r="BJB50" s="95"/>
      <c r="BJC50" s="95"/>
      <c r="BJD50" s="95"/>
      <c r="BJE50" s="95"/>
      <c r="BJF50" s="95"/>
      <c r="BJG50" s="95"/>
      <c r="BJH50" s="95"/>
      <c r="BJI50" s="95"/>
      <c r="BJJ50" s="95"/>
      <c r="BJK50" s="95"/>
      <c r="BJL50" s="95"/>
      <c r="BJM50" s="95"/>
      <c r="BJN50" s="95"/>
      <c r="BJO50" s="95"/>
      <c r="BJP50" s="95"/>
      <c r="BJQ50" s="95"/>
      <c r="BJR50" s="95"/>
      <c r="BJS50" s="95"/>
      <c r="BJT50" s="95"/>
      <c r="BJU50" s="95"/>
      <c r="BJV50" s="95"/>
      <c r="BJW50" s="95"/>
      <c r="BJX50" s="95"/>
      <c r="BJY50" s="95"/>
      <c r="BJZ50" s="95"/>
      <c r="BKA50" s="95"/>
      <c r="BKB50" s="95"/>
      <c r="BKC50" s="95"/>
      <c r="BKD50" s="95"/>
      <c r="BKE50" s="95"/>
      <c r="BKF50" s="95"/>
      <c r="BKG50" s="95"/>
      <c r="BKH50" s="95"/>
      <c r="BKI50" s="95"/>
      <c r="BKJ50" s="95"/>
      <c r="BKK50" s="95"/>
      <c r="BKL50" s="95"/>
      <c r="BKM50" s="95"/>
      <c r="BKN50" s="95"/>
      <c r="BKO50" s="95"/>
      <c r="BKP50" s="95"/>
      <c r="BKQ50" s="95"/>
      <c r="BKR50" s="95"/>
      <c r="BKS50" s="95"/>
      <c r="BKT50" s="95"/>
      <c r="BKU50" s="95"/>
      <c r="BKV50" s="95"/>
      <c r="BKW50" s="95"/>
      <c r="BKX50" s="95"/>
      <c r="BKY50" s="95"/>
      <c r="BKZ50" s="95"/>
      <c r="BLA50" s="95"/>
      <c r="BLB50" s="95"/>
      <c r="BLC50" s="95"/>
      <c r="BLD50" s="95"/>
      <c r="BLE50" s="95"/>
      <c r="BLF50" s="95"/>
      <c r="BLG50" s="95"/>
      <c r="BLH50" s="95"/>
      <c r="BLI50" s="95"/>
      <c r="BLJ50" s="95"/>
      <c r="BLK50" s="95"/>
      <c r="BLL50" s="95"/>
      <c r="BLM50" s="95"/>
      <c r="BLN50" s="95"/>
      <c r="BLO50" s="95"/>
      <c r="BLP50" s="95"/>
      <c r="BLQ50" s="95"/>
      <c r="BLR50" s="95"/>
      <c r="BLS50" s="95"/>
      <c r="BLT50" s="95"/>
      <c r="BLU50" s="95"/>
      <c r="BLV50" s="95"/>
      <c r="BLW50" s="95"/>
      <c r="BLX50" s="95"/>
      <c r="BLY50" s="95"/>
      <c r="BLZ50" s="95"/>
      <c r="BMA50" s="95"/>
      <c r="BMB50" s="95"/>
      <c r="BMC50" s="95"/>
      <c r="BMD50" s="95"/>
      <c r="BME50" s="95"/>
      <c r="BMF50" s="95"/>
      <c r="BMG50" s="95"/>
      <c r="BMH50" s="95"/>
      <c r="BMI50" s="95"/>
      <c r="BMJ50" s="95"/>
      <c r="BMK50" s="95"/>
      <c r="BML50" s="95"/>
      <c r="BMM50" s="95"/>
      <c r="BMN50" s="95"/>
      <c r="BMO50" s="95"/>
      <c r="BMP50" s="95"/>
      <c r="BMQ50" s="95"/>
      <c r="BMR50" s="95"/>
      <c r="BMS50" s="95"/>
      <c r="BMT50" s="95"/>
      <c r="BMU50" s="95"/>
      <c r="BMV50" s="95"/>
      <c r="BMW50" s="95"/>
      <c r="BMX50" s="95"/>
      <c r="BMY50" s="95"/>
      <c r="BMZ50" s="95"/>
      <c r="BNA50" s="95"/>
      <c r="BNB50" s="95"/>
      <c r="BNC50" s="95"/>
      <c r="BND50" s="95"/>
      <c r="BNE50" s="95"/>
      <c r="BNF50" s="95"/>
      <c r="BNG50" s="95"/>
      <c r="BNH50" s="95"/>
      <c r="BNI50" s="95"/>
      <c r="BNJ50" s="95"/>
      <c r="BNK50" s="95"/>
      <c r="BNL50" s="95"/>
      <c r="BNM50" s="95"/>
      <c r="BNN50" s="95"/>
      <c r="BNO50" s="95"/>
      <c r="BNP50" s="95"/>
      <c r="BNQ50" s="95"/>
      <c r="BNR50" s="95"/>
      <c r="BNS50" s="95"/>
      <c r="BNT50" s="95"/>
      <c r="BNU50" s="95"/>
      <c r="BNV50" s="95"/>
      <c r="BNW50" s="95"/>
      <c r="BNX50" s="95"/>
      <c r="BNY50" s="95"/>
      <c r="BNZ50" s="95"/>
      <c r="BOA50" s="95"/>
      <c r="BOB50" s="95"/>
      <c r="BOC50" s="95"/>
      <c r="BOD50" s="95"/>
      <c r="BOE50" s="95"/>
      <c r="BOF50" s="95"/>
      <c r="BOG50" s="95"/>
      <c r="BOH50" s="95"/>
      <c r="BOI50" s="95"/>
      <c r="BOJ50" s="95"/>
      <c r="BOK50" s="95"/>
      <c r="BOL50" s="95"/>
      <c r="BOM50" s="95"/>
      <c r="BON50" s="95"/>
      <c r="BOO50" s="95"/>
      <c r="BOP50" s="95"/>
      <c r="BOQ50" s="95"/>
      <c r="BOR50" s="95"/>
      <c r="BOS50" s="95"/>
      <c r="BOT50" s="95"/>
      <c r="BOU50" s="95"/>
      <c r="BOV50" s="95"/>
      <c r="BOW50" s="95"/>
      <c r="BOX50" s="95"/>
      <c r="BOY50" s="95"/>
      <c r="BOZ50" s="95"/>
      <c r="BPA50" s="95"/>
      <c r="BPB50" s="95"/>
      <c r="BPC50" s="95"/>
      <c r="BPD50" s="95"/>
      <c r="BPE50" s="95"/>
      <c r="BPF50" s="95"/>
      <c r="BPG50" s="95"/>
      <c r="BPH50" s="95"/>
      <c r="BPI50" s="95"/>
      <c r="BPJ50" s="95"/>
      <c r="BPK50" s="95"/>
      <c r="BPL50" s="95"/>
      <c r="BPM50" s="95"/>
      <c r="BPN50" s="95"/>
      <c r="BPO50" s="95"/>
      <c r="BPP50" s="95"/>
      <c r="BPQ50" s="95"/>
      <c r="BPR50" s="95"/>
      <c r="BPS50" s="95"/>
      <c r="BPT50" s="95"/>
      <c r="BPU50" s="95"/>
      <c r="BPV50" s="95"/>
      <c r="BPW50" s="95"/>
      <c r="BPX50" s="95"/>
      <c r="BPY50" s="95"/>
      <c r="BPZ50" s="95"/>
      <c r="BQA50" s="95"/>
      <c r="BQB50" s="95"/>
      <c r="BQC50" s="95"/>
      <c r="BQD50" s="95"/>
      <c r="BQE50" s="95"/>
      <c r="BQF50" s="95"/>
      <c r="BQG50" s="95"/>
      <c r="BQH50" s="95"/>
      <c r="BQI50" s="95"/>
      <c r="BQJ50" s="95"/>
      <c r="BQK50" s="95"/>
      <c r="BQL50" s="95"/>
      <c r="BQM50" s="95"/>
      <c r="BQN50" s="95"/>
      <c r="BQO50" s="95"/>
      <c r="BQP50" s="95"/>
      <c r="BQQ50" s="95"/>
      <c r="BQR50" s="95"/>
      <c r="BQS50" s="95"/>
      <c r="BQT50" s="95"/>
      <c r="BQU50" s="95"/>
      <c r="BQV50" s="95"/>
      <c r="BQW50" s="95"/>
      <c r="BQX50" s="95"/>
      <c r="BQY50" s="95"/>
      <c r="BQZ50" s="95"/>
      <c r="BRA50" s="95"/>
      <c r="BRB50" s="95"/>
      <c r="BRC50" s="95"/>
      <c r="BRD50" s="95"/>
      <c r="BRE50" s="95"/>
      <c r="BRF50" s="95"/>
      <c r="BRG50" s="95"/>
      <c r="BRH50" s="95"/>
      <c r="BRI50" s="95"/>
      <c r="BRJ50" s="95"/>
      <c r="BRK50" s="95"/>
      <c r="BRL50" s="95"/>
      <c r="BRM50" s="95"/>
      <c r="BRN50" s="95"/>
      <c r="BRO50" s="95"/>
      <c r="BRP50" s="95"/>
      <c r="BRQ50" s="95"/>
      <c r="BRR50" s="95"/>
      <c r="BRS50" s="95"/>
      <c r="BRT50" s="95"/>
      <c r="BRU50" s="95"/>
      <c r="BRV50" s="95"/>
      <c r="BRW50" s="95"/>
      <c r="BRX50" s="95"/>
      <c r="BRY50" s="95"/>
      <c r="BRZ50" s="95"/>
      <c r="BSA50" s="95"/>
      <c r="BSB50" s="95"/>
      <c r="BSC50" s="95"/>
      <c r="BSD50" s="95"/>
      <c r="BSE50" s="95"/>
      <c r="BSF50" s="95"/>
      <c r="BSG50" s="95"/>
      <c r="BSH50" s="95"/>
      <c r="BSI50" s="95"/>
      <c r="BSJ50" s="95"/>
      <c r="BSK50" s="95"/>
      <c r="BSL50" s="95"/>
      <c r="BSM50" s="95"/>
      <c r="BSN50" s="95"/>
      <c r="BSO50" s="95"/>
      <c r="BSP50" s="95"/>
      <c r="BSQ50" s="95"/>
      <c r="BSR50" s="95"/>
      <c r="BSS50" s="95"/>
      <c r="BST50" s="95"/>
      <c r="BSU50" s="95"/>
      <c r="BSV50" s="95"/>
      <c r="BSW50" s="95"/>
      <c r="BSX50" s="95"/>
      <c r="BSY50" s="95"/>
      <c r="BSZ50" s="95"/>
      <c r="BTA50" s="95"/>
      <c r="BTB50" s="95"/>
      <c r="BTC50" s="95"/>
      <c r="BTD50" s="95"/>
      <c r="BTE50" s="95"/>
      <c r="BTF50" s="95"/>
      <c r="BTG50" s="95"/>
      <c r="BTH50" s="95"/>
      <c r="BTI50" s="95"/>
      <c r="BTJ50" s="95"/>
      <c r="BTK50" s="95"/>
      <c r="BTL50" s="95"/>
      <c r="BTM50" s="95"/>
      <c r="BTN50" s="95"/>
      <c r="BTO50" s="95"/>
      <c r="BTP50" s="95"/>
      <c r="BTQ50" s="95"/>
      <c r="BTR50" s="95"/>
      <c r="BTS50" s="95"/>
      <c r="BTT50" s="95"/>
      <c r="BTU50" s="95"/>
      <c r="BTV50" s="95"/>
      <c r="BTW50" s="95"/>
      <c r="BTX50" s="95"/>
      <c r="BTY50" s="95"/>
      <c r="BTZ50" s="95"/>
      <c r="BUA50" s="95"/>
      <c r="BUB50" s="95"/>
      <c r="BUC50" s="95"/>
      <c r="BUD50" s="95"/>
      <c r="BUE50" s="95"/>
      <c r="BUF50" s="95"/>
      <c r="BUG50" s="95"/>
      <c r="BUH50" s="95"/>
      <c r="BUI50" s="95"/>
      <c r="BUJ50" s="95"/>
      <c r="BUK50" s="95"/>
      <c r="BUL50" s="95"/>
      <c r="BUM50" s="95"/>
      <c r="BUN50" s="95"/>
      <c r="BUO50" s="95"/>
      <c r="BUP50" s="95"/>
      <c r="BUQ50" s="95"/>
      <c r="BUR50" s="95"/>
      <c r="BUS50" s="95"/>
      <c r="BUT50" s="95"/>
      <c r="BUU50" s="95"/>
      <c r="BUV50" s="95"/>
      <c r="BUW50" s="95"/>
      <c r="BUX50" s="95"/>
      <c r="BUY50" s="95"/>
      <c r="BUZ50" s="95"/>
      <c r="BVA50" s="95"/>
      <c r="BVB50" s="95"/>
      <c r="BVC50" s="95"/>
      <c r="BVD50" s="95"/>
      <c r="BVE50" s="95"/>
      <c r="BVF50" s="95"/>
      <c r="BVG50" s="95"/>
      <c r="BVH50" s="95"/>
      <c r="BVI50" s="95"/>
      <c r="BVJ50" s="95"/>
      <c r="BVK50" s="95"/>
      <c r="BVL50" s="95"/>
      <c r="BVM50" s="95"/>
      <c r="BVN50" s="95"/>
      <c r="BVO50" s="95"/>
      <c r="BVP50" s="95"/>
      <c r="BVQ50" s="95"/>
      <c r="BVR50" s="95"/>
      <c r="BVS50" s="95"/>
      <c r="BVT50" s="95"/>
      <c r="BVU50" s="95"/>
      <c r="BVV50" s="95"/>
      <c r="BVW50" s="95"/>
      <c r="BVX50" s="95"/>
      <c r="BVY50" s="95"/>
      <c r="BVZ50" s="95"/>
      <c r="BWA50" s="95"/>
      <c r="BWB50" s="95"/>
      <c r="BWC50" s="95"/>
      <c r="BWD50" s="95"/>
      <c r="BWE50" s="95"/>
      <c r="BWF50" s="95"/>
      <c r="BWG50" s="95"/>
      <c r="BWH50" s="95"/>
      <c r="BWI50" s="95"/>
      <c r="BWJ50" s="95"/>
      <c r="BWK50" s="95"/>
      <c r="BWL50" s="95"/>
      <c r="BWM50" s="95"/>
      <c r="BWN50" s="95"/>
      <c r="BWO50" s="95"/>
      <c r="BWP50" s="95"/>
      <c r="BWQ50" s="95"/>
      <c r="BWR50" s="95"/>
      <c r="BWS50" s="95"/>
      <c r="BWT50" s="95"/>
      <c r="BWU50" s="95"/>
      <c r="BWV50" s="95"/>
      <c r="BWW50" s="95"/>
      <c r="BWX50" s="95"/>
    </row>
    <row r="51" spans="1:1974" s="155" customFormat="1" ht="24.75" customHeight="1">
      <c r="A51" s="90"/>
      <c r="B51" s="197" t="s">
        <v>39</v>
      </c>
      <c r="C51" s="95"/>
      <c r="D51" s="198">
        <v>-66</v>
      </c>
      <c r="E51" s="199">
        <v>40</v>
      </c>
      <c r="F51" s="198">
        <v>-26</v>
      </c>
      <c r="G51" s="95"/>
      <c r="H51" s="198">
        <v>-10</v>
      </c>
      <c r="I51" s="199">
        <v>-26</v>
      </c>
      <c r="J51" s="198">
        <v>-36</v>
      </c>
      <c r="K51" s="95"/>
      <c r="L51" s="198">
        <v>92</v>
      </c>
      <c r="M51" s="199">
        <v>-7</v>
      </c>
      <c r="N51" s="198">
        <v>85</v>
      </c>
      <c r="O51" s="95"/>
      <c r="P51" s="198">
        <v>53</v>
      </c>
      <c r="Q51" s="199">
        <v>-84</v>
      </c>
      <c r="R51" s="198">
        <v>-31</v>
      </c>
      <c r="S51" s="95"/>
      <c r="T51" s="107"/>
      <c r="U51" s="107"/>
      <c r="V51" s="107"/>
      <c r="W51" s="95"/>
      <c r="X51" s="95"/>
      <c r="Y51" s="95"/>
      <c r="Z51" s="95"/>
      <c r="AA51" s="95"/>
      <c r="AB51" s="9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6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  <c r="MZ51" s="135"/>
      <c r="NA51" s="135"/>
      <c r="NB51" s="135"/>
      <c r="NC51" s="135"/>
      <c r="ND51" s="135"/>
      <c r="NE51" s="135"/>
      <c r="NF51" s="135"/>
      <c r="NG51" s="135"/>
      <c r="NH51" s="135"/>
      <c r="NI51" s="135"/>
      <c r="NJ51" s="135"/>
      <c r="NK51" s="135"/>
      <c r="NL51" s="135"/>
      <c r="NM51" s="135"/>
      <c r="NN51" s="135"/>
      <c r="NO51" s="135"/>
      <c r="NP51" s="135"/>
      <c r="NQ51" s="135"/>
      <c r="NR51" s="135"/>
      <c r="NS51" s="135"/>
      <c r="NT51" s="135"/>
      <c r="NU51" s="135"/>
      <c r="NV51" s="135"/>
      <c r="NW51" s="135"/>
      <c r="NX51" s="135"/>
      <c r="NY51" s="135"/>
      <c r="NZ51" s="135"/>
      <c r="OA51" s="135"/>
      <c r="OB51" s="135"/>
      <c r="OC51" s="135"/>
      <c r="OD51" s="135"/>
      <c r="OE51" s="135"/>
      <c r="OF51" s="135"/>
      <c r="OG51" s="135"/>
      <c r="OH51" s="135"/>
      <c r="OI51" s="135"/>
      <c r="OJ51" s="135"/>
      <c r="OK51" s="135"/>
      <c r="OL51" s="135"/>
      <c r="OM51" s="135"/>
      <c r="ON51" s="135"/>
      <c r="OO51" s="135"/>
      <c r="OP51" s="135"/>
      <c r="OQ51" s="135"/>
      <c r="OR51" s="135"/>
      <c r="OS51" s="135"/>
      <c r="OT51" s="135"/>
      <c r="OU51" s="135"/>
      <c r="OV51" s="135"/>
      <c r="OW51" s="135"/>
      <c r="OX51" s="135"/>
      <c r="OY51" s="135"/>
      <c r="OZ51" s="135"/>
      <c r="PA51" s="135"/>
      <c r="PB51" s="135"/>
      <c r="PC51" s="135"/>
      <c r="PD51" s="135"/>
      <c r="PE51" s="135"/>
      <c r="PF51" s="135"/>
      <c r="PG51" s="135"/>
      <c r="PH51" s="135"/>
      <c r="PI51" s="135"/>
      <c r="PJ51" s="135"/>
      <c r="PK51" s="135"/>
      <c r="PL51" s="135"/>
      <c r="PM51" s="135"/>
      <c r="PN51" s="135"/>
      <c r="PO51" s="135"/>
      <c r="PP51" s="135"/>
      <c r="PQ51" s="135"/>
      <c r="PR51" s="135"/>
      <c r="PS51" s="135"/>
      <c r="PT51" s="135"/>
      <c r="PU51" s="135"/>
      <c r="PV51" s="135"/>
      <c r="PW51" s="135"/>
      <c r="PX51" s="135"/>
      <c r="PY51" s="135"/>
      <c r="PZ51" s="135"/>
      <c r="QA51" s="135"/>
      <c r="QB51" s="135"/>
      <c r="QC51" s="135"/>
      <c r="QD51" s="135"/>
      <c r="QE51" s="135"/>
      <c r="QF51" s="135"/>
      <c r="QG51" s="135"/>
      <c r="QH51" s="135"/>
      <c r="QI51" s="135"/>
      <c r="QJ51" s="135"/>
      <c r="QK51" s="135"/>
      <c r="QL51" s="135"/>
      <c r="QM51" s="135"/>
      <c r="QN51" s="135"/>
      <c r="QO51" s="135"/>
      <c r="QP51" s="135"/>
      <c r="QQ51" s="135"/>
      <c r="QR51" s="135"/>
      <c r="QS51" s="135"/>
      <c r="QT51" s="135"/>
      <c r="QU51" s="135"/>
      <c r="QV51" s="135"/>
      <c r="QW51" s="135"/>
      <c r="QX51" s="135"/>
      <c r="QY51" s="135"/>
      <c r="QZ51" s="135"/>
      <c r="RA51" s="135"/>
      <c r="RB51" s="135"/>
      <c r="RC51" s="135"/>
      <c r="RD51" s="135"/>
      <c r="RE51" s="135"/>
      <c r="RF51" s="135"/>
      <c r="RG51" s="135"/>
      <c r="RH51" s="135"/>
      <c r="RI51" s="135"/>
      <c r="RJ51" s="135"/>
      <c r="RK51" s="135"/>
      <c r="RL51" s="135"/>
      <c r="RM51" s="135"/>
      <c r="RN51" s="135"/>
      <c r="RO51" s="135"/>
      <c r="RP51" s="135"/>
      <c r="RQ51" s="135"/>
      <c r="RR51" s="135"/>
      <c r="RS51" s="135"/>
      <c r="RT51" s="135"/>
      <c r="RU51" s="135"/>
      <c r="RV51" s="135"/>
      <c r="RW51" s="135"/>
      <c r="RX51" s="135"/>
      <c r="RY51" s="135"/>
      <c r="RZ51" s="135"/>
      <c r="SA51" s="135"/>
      <c r="SB51" s="135"/>
      <c r="SC51" s="135"/>
      <c r="SD51" s="135"/>
      <c r="SE51" s="135"/>
      <c r="SF51" s="135"/>
      <c r="SG51" s="135"/>
      <c r="SH51" s="135"/>
      <c r="SI51" s="135"/>
      <c r="SJ51" s="135"/>
      <c r="SK51" s="135"/>
      <c r="SL51" s="135"/>
      <c r="SM51" s="135"/>
      <c r="SN51" s="135"/>
      <c r="SO51" s="135"/>
      <c r="SP51" s="135"/>
      <c r="SQ51" s="135"/>
      <c r="SR51" s="135"/>
      <c r="SS51" s="135"/>
      <c r="ST51" s="135"/>
      <c r="SU51" s="135"/>
      <c r="SV51" s="135"/>
      <c r="SW51" s="135"/>
      <c r="SX51" s="135"/>
      <c r="SY51" s="135"/>
      <c r="SZ51" s="135"/>
      <c r="TA51" s="135"/>
      <c r="TB51" s="135"/>
      <c r="TC51" s="135"/>
      <c r="TD51" s="135"/>
      <c r="TE51" s="135"/>
      <c r="TF51" s="135"/>
      <c r="TG51" s="135"/>
      <c r="TH51" s="135"/>
      <c r="TI51" s="135"/>
      <c r="TJ51" s="135"/>
      <c r="TK51" s="135"/>
      <c r="TL51" s="135"/>
      <c r="TM51" s="135"/>
      <c r="TN51" s="135"/>
      <c r="TO51" s="135"/>
      <c r="TP51" s="135"/>
      <c r="TQ51" s="135"/>
      <c r="TR51" s="135"/>
      <c r="TS51" s="135"/>
      <c r="TT51" s="135"/>
      <c r="TU51" s="135"/>
      <c r="TV51" s="135"/>
      <c r="TW51" s="135"/>
      <c r="TX51" s="135"/>
      <c r="TY51" s="135"/>
      <c r="TZ51" s="135"/>
      <c r="UA51" s="135"/>
      <c r="UB51" s="135"/>
      <c r="UC51" s="135"/>
      <c r="UD51" s="135"/>
      <c r="UE51" s="135"/>
      <c r="UF51" s="135"/>
      <c r="UG51" s="135"/>
      <c r="UH51" s="135"/>
      <c r="UI51" s="135"/>
      <c r="UJ51" s="135"/>
      <c r="UK51" s="135"/>
      <c r="UL51" s="135"/>
      <c r="UM51" s="135"/>
      <c r="UN51" s="135"/>
      <c r="UO51" s="135"/>
      <c r="UP51" s="135"/>
      <c r="UQ51" s="135"/>
      <c r="UR51" s="135"/>
      <c r="US51" s="135"/>
      <c r="UT51" s="135"/>
      <c r="UU51" s="135"/>
      <c r="UV51" s="135"/>
      <c r="UW51" s="135"/>
      <c r="UX51" s="135"/>
      <c r="UY51" s="135"/>
      <c r="UZ51" s="135"/>
      <c r="VA51" s="135"/>
      <c r="VB51" s="135"/>
      <c r="VC51" s="135"/>
      <c r="VD51" s="135"/>
      <c r="VE51" s="135"/>
      <c r="VF51" s="135"/>
      <c r="VG51" s="135"/>
      <c r="VH51" s="135"/>
      <c r="VI51" s="135"/>
      <c r="VJ51" s="135"/>
      <c r="VK51" s="135"/>
      <c r="VL51" s="135"/>
      <c r="VM51" s="135"/>
      <c r="VN51" s="135"/>
      <c r="VO51" s="135"/>
      <c r="VP51" s="135"/>
      <c r="VQ51" s="135"/>
      <c r="VR51" s="135"/>
      <c r="VS51" s="135"/>
      <c r="VT51" s="135"/>
      <c r="VU51" s="135"/>
      <c r="VV51" s="135"/>
      <c r="VW51" s="135"/>
      <c r="VX51" s="135"/>
      <c r="VY51" s="135"/>
      <c r="VZ51" s="135"/>
      <c r="WA51" s="135"/>
      <c r="WB51" s="135"/>
      <c r="WC51" s="135"/>
      <c r="WD51" s="135"/>
      <c r="WE51" s="135"/>
      <c r="WF51" s="135"/>
      <c r="WG51" s="135"/>
      <c r="WH51" s="135"/>
      <c r="WI51" s="135"/>
      <c r="WJ51" s="135"/>
      <c r="WK51" s="135"/>
      <c r="WL51" s="135"/>
      <c r="WM51" s="135"/>
      <c r="WN51" s="135"/>
      <c r="WO51" s="135"/>
      <c r="WP51" s="135"/>
      <c r="WQ51" s="135"/>
      <c r="WR51" s="135"/>
      <c r="WS51" s="135"/>
      <c r="WT51" s="135"/>
      <c r="WU51" s="135"/>
      <c r="WV51" s="135"/>
      <c r="WW51" s="135"/>
      <c r="WX51" s="135"/>
      <c r="WY51" s="135"/>
      <c r="WZ51" s="135"/>
      <c r="XA51" s="135"/>
      <c r="XB51" s="135"/>
      <c r="XC51" s="135"/>
      <c r="XD51" s="135"/>
      <c r="XE51" s="135"/>
      <c r="XF51" s="135"/>
      <c r="XG51" s="135"/>
      <c r="XH51" s="135"/>
      <c r="XI51" s="135"/>
      <c r="XJ51" s="135"/>
      <c r="XK51" s="135"/>
      <c r="XL51" s="135"/>
      <c r="XM51" s="135"/>
      <c r="XN51" s="135"/>
      <c r="XO51" s="135"/>
      <c r="XP51" s="135"/>
      <c r="XQ51" s="135"/>
      <c r="XR51" s="135"/>
      <c r="XS51" s="135"/>
      <c r="XT51" s="135"/>
      <c r="XU51" s="135"/>
      <c r="XV51" s="135"/>
      <c r="XW51" s="135"/>
      <c r="XX51" s="135"/>
      <c r="XY51" s="135"/>
      <c r="XZ51" s="135"/>
      <c r="YA51" s="135"/>
      <c r="YB51" s="135"/>
      <c r="YC51" s="135"/>
      <c r="YD51" s="135"/>
      <c r="YE51" s="135"/>
      <c r="YF51" s="135"/>
      <c r="YG51" s="135"/>
      <c r="YH51" s="135"/>
      <c r="YI51" s="135"/>
      <c r="YJ51" s="135"/>
      <c r="YK51" s="135"/>
      <c r="YL51" s="135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35"/>
      <c r="YY51" s="135"/>
      <c r="YZ51" s="135"/>
      <c r="ZA51" s="135"/>
      <c r="ZB51" s="135"/>
      <c r="ZC51" s="135"/>
      <c r="ZD51" s="135"/>
      <c r="ZE51" s="135"/>
      <c r="ZF51" s="135"/>
      <c r="ZG51" s="135"/>
      <c r="ZH51" s="135"/>
      <c r="ZI51" s="135"/>
      <c r="ZJ51" s="135"/>
      <c r="ZK51" s="135"/>
      <c r="ZL51" s="135"/>
      <c r="ZM51" s="135"/>
      <c r="ZN51" s="135"/>
      <c r="ZO51" s="135"/>
      <c r="ZP51" s="135"/>
      <c r="ZQ51" s="135"/>
      <c r="ZR51" s="135"/>
      <c r="ZS51" s="135"/>
      <c r="ZT51" s="135"/>
      <c r="ZU51" s="135"/>
      <c r="ZV51" s="135"/>
      <c r="ZW51" s="135"/>
      <c r="ZX51" s="135"/>
      <c r="ZY51" s="135"/>
      <c r="ZZ51" s="135"/>
      <c r="AAA51" s="135"/>
      <c r="AAB51" s="135"/>
      <c r="AAC51" s="135"/>
      <c r="AAD51" s="135"/>
      <c r="AAE51" s="135"/>
      <c r="AAF51" s="135"/>
      <c r="AAG51" s="135"/>
      <c r="AAH51" s="135"/>
      <c r="AAI51" s="135"/>
      <c r="AAJ51" s="135"/>
      <c r="AAK51" s="135"/>
      <c r="AAL51" s="135"/>
      <c r="AAM51" s="135"/>
      <c r="AAN51" s="135"/>
      <c r="AAO51" s="135"/>
      <c r="AAP51" s="135"/>
      <c r="AAQ51" s="135"/>
      <c r="AAR51" s="135"/>
      <c r="AAS51" s="135"/>
      <c r="AAT51" s="135"/>
      <c r="AAU51" s="135"/>
      <c r="AAV51" s="135"/>
      <c r="AAW51" s="135"/>
      <c r="AAX51" s="135"/>
      <c r="AAY51" s="135"/>
      <c r="AAZ51" s="135"/>
      <c r="ABA51" s="135"/>
      <c r="ABB51" s="135"/>
      <c r="ABC51" s="135"/>
      <c r="ABD51" s="135"/>
      <c r="ABE51" s="135"/>
      <c r="ABF51" s="135"/>
      <c r="ABG51" s="135"/>
      <c r="ABH51" s="135"/>
      <c r="ABI51" s="135"/>
      <c r="ABJ51" s="135"/>
      <c r="ABK51" s="135"/>
      <c r="ABL51" s="135"/>
      <c r="ABM51" s="135"/>
      <c r="ABN51" s="135"/>
      <c r="ABO51" s="135"/>
      <c r="ABP51" s="135"/>
      <c r="ABQ51" s="135"/>
      <c r="ABR51" s="135"/>
      <c r="ABS51" s="135"/>
      <c r="ABT51" s="135"/>
      <c r="ABU51" s="135"/>
      <c r="ABV51" s="135"/>
      <c r="ABW51" s="135"/>
      <c r="ABX51" s="135"/>
      <c r="ABY51" s="135"/>
      <c r="ABZ51" s="135"/>
      <c r="ACA51" s="135"/>
      <c r="ACB51" s="135"/>
      <c r="ACC51" s="135"/>
      <c r="ACD51" s="135"/>
      <c r="ACE51" s="135"/>
      <c r="ACF51" s="135"/>
      <c r="ACG51" s="135"/>
      <c r="ACH51" s="135"/>
      <c r="ACI51" s="135"/>
      <c r="ACJ51" s="135"/>
      <c r="ACK51" s="135"/>
      <c r="ACL51" s="135"/>
      <c r="ACM51" s="135"/>
      <c r="ACN51" s="135"/>
      <c r="ACO51" s="135"/>
      <c r="ACP51" s="135"/>
      <c r="ACQ51" s="135"/>
      <c r="ACR51" s="135"/>
      <c r="ACS51" s="135"/>
      <c r="ACT51" s="135"/>
      <c r="ACU51" s="135"/>
      <c r="ACV51" s="135"/>
      <c r="ACW51" s="135"/>
      <c r="ACX51" s="135"/>
      <c r="ACY51" s="135"/>
      <c r="ACZ51" s="135"/>
      <c r="ADA51" s="135"/>
      <c r="ADB51" s="135"/>
      <c r="ADC51" s="135"/>
      <c r="ADD51" s="135"/>
      <c r="ADE51" s="135"/>
      <c r="ADF51" s="135"/>
      <c r="ADG51" s="135"/>
      <c r="ADH51" s="135"/>
      <c r="ADI51" s="135"/>
      <c r="ADJ51" s="135"/>
      <c r="ADK51" s="135"/>
      <c r="ADL51" s="135"/>
      <c r="ADM51" s="135"/>
      <c r="ADN51" s="135"/>
      <c r="ADO51" s="135"/>
      <c r="ADP51" s="135"/>
      <c r="ADQ51" s="135"/>
      <c r="ADR51" s="135"/>
      <c r="ADS51" s="135"/>
      <c r="ADT51" s="135"/>
      <c r="ADU51" s="135"/>
      <c r="ADV51" s="135"/>
      <c r="ADW51" s="135"/>
      <c r="ADX51" s="135"/>
      <c r="ADY51" s="135"/>
      <c r="ADZ51" s="135"/>
      <c r="AEA51" s="135"/>
      <c r="AEB51" s="135"/>
      <c r="AEC51" s="135"/>
      <c r="AED51" s="135"/>
      <c r="AEE51" s="135"/>
      <c r="AEF51" s="135"/>
      <c r="AEG51" s="135"/>
      <c r="AEH51" s="135"/>
      <c r="AEI51" s="135"/>
      <c r="AEJ51" s="135"/>
      <c r="AEK51" s="135"/>
      <c r="AEL51" s="135"/>
      <c r="AEM51" s="135"/>
      <c r="AEN51" s="135"/>
      <c r="AEO51" s="135"/>
      <c r="AEP51" s="135"/>
      <c r="AEQ51" s="135"/>
      <c r="AER51" s="135"/>
      <c r="AES51" s="135"/>
      <c r="AET51" s="135"/>
      <c r="AEU51" s="135"/>
      <c r="AEV51" s="135"/>
      <c r="AEW51" s="135"/>
      <c r="AEX51" s="135"/>
      <c r="AEY51" s="135"/>
      <c r="AEZ51" s="135"/>
      <c r="AFA51" s="135"/>
      <c r="AFB51" s="135"/>
      <c r="AFC51" s="135"/>
      <c r="AFD51" s="135"/>
      <c r="AFE51" s="135"/>
      <c r="AFF51" s="135"/>
      <c r="AFG51" s="135"/>
      <c r="AFH51" s="135"/>
      <c r="AFI51" s="135"/>
      <c r="AFJ51" s="135"/>
      <c r="AFK51" s="135"/>
      <c r="AFL51" s="135"/>
      <c r="AFM51" s="135"/>
      <c r="AFN51" s="135"/>
      <c r="AFO51" s="135"/>
      <c r="AFP51" s="135"/>
      <c r="AFQ51" s="135"/>
      <c r="AFR51" s="135"/>
      <c r="AFS51" s="135"/>
      <c r="AFT51" s="135"/>
      <c r="AFU51" s="135"/>
      <c r="AFV51" s="135"/>
      <c r="AFW51" s="135"/>
      <c r="AFX51" s="135"/>
      <c r="AFY51" s="135"/>
      <c r="AFZ51" s="135"/>
      <c r="AGA51" s="135"/>
      <c r="AGB51" s="135"/>
      <c r="AGC51" s="135"/>
      <c r="AGD51" s="135"/>
      <c r="AGE51" s="135"/>
      <c r="AGF51" s="135"/>
      <c r="AGG51" s="135"/>
      <c r="AGH51" s="135"/>
      <c r="AGI51" s="135"/>
      <c r="AGJ51" s="135"/>
      <c r="AGK51" s="135"/>
      <c r="AGL51" s="135"/>
      <c r="AGM51" s="135"/>
      <c r="AGN51" s="135"/>
      <c r="AGO51" s="135"/>
      <c r="AGP51" s="135"/>
      <c r="AGQ51" s="135"/>
      <c r="AGR51" s="135"/>
      <c r="AGS51" s="135"/>
      <c r="AGT51" s="135"/>
      <c r="AGU51" s="135"/>
      <c r="AGV51" s="135"/>
      <c r="AGW51" s="135"/>
      <c r="AGX51" s="135"/>
      <c r="AGY51" s="135"/>
      <c r="AGZ51" s="135"/>
      <c r="AHA51" s="135"/>
      <c r="AHB51" s="135"/>
      <c r="AHC51" s="135"/>
      <c r="AHD51" s="135"/>
      <c r="AHE51" s="135"/>
      <c r="AHF51" s="135"/>
      <c r="AHG51" s="135"/>
      <c r="AHH51" s="135"/>
      <c r="AHI51" s="135"/>
      <c r="AHJ51" s="135"/>
      <c r="AHK51" s="135"/>
      <c r="AHL51" s="135"/>
      <c r="AHM51" s="135"/>
      <c r="AHN51" s="135"/>
      <c r="AHO51" s="135"/>
      <c r="AHP51" s="135"/>
      <c r="AHQ51" s="135"/>
      <c r="AHR51" s="135"/>
      <c r="AHS51" s="135"/>
      <c r="AHT51" s="135"/>
      <c r="AHU51" s="135"/>
      <c r="AHV51" s="135"/>
      <c r="AHW51" s="135"/>
      <c r="AHX51" s="135"/>
      <c r="AHY51" s="135"/>
      <c r="AHZ51" s="135"/>
      <c r="AIA51" s="135"/>
      <c r="AIB51" s="135"/>
      <c r="AIC51" s="135"/>
      <c r="AID51" s="135"/>
      <c r="AIE51" s="135"/>
      <c r="AIF51" s="135"/>
      <c r="AIG51" s="135"/>
      <c r="AIH51" s="135"/>
      <c r="AII51" s="135"/>
      <c r="AIJ51" s="135"/>
      <c r="AIK51" s="135"/>
      <c r="AIL51" s="135"/>
      <c r="AIM51" s="135"/>
      <c r="AIN51" s="135"/>
      <c r="AIO51" s="135"/>
      <c r="AIP51" s="135"/>
      <c r="AIQ51" s="135"/>
      <c r="AIR51" s="135"/>
      <c r="AIS51" s="135"/>
      <c r="AIT51" s="135"/>
      <c r="AIU51" s="135"/>
      <c r="AIV51" s="135"/>
      <c r="AIW51" s="135"/>
      <c r="AIX51" s="135"/>
      <c r="AIY51" s="135"/>
      <c r="AIZ51" s="135"/>
      <c r="AJA51" s="135"/>
      <c r="AJB51" s="135"/>
      <c r="AJC51" s="135"/>
      <c r="AJD51" s="135"/>
      <c r="AJE51" s="135"/>
      <c r="AJF51" s="135"/>
      <c r="AJG51" s="135"/>
      <c r="AJH51" s="135"/>
      <c r="AJI51" s="135"/>
      <c r="AJJ51" s="135"/>
      <c r="AJK51" s="135"/>
      <c r="AJL51" s="135"/>
      <c r="AJM51" s="135"/>
      <c r="AJN51" s="135"/>
      <c r="AJO51" s="135"/>
      <c r="AJP51" s="135"/>
      <c r="AJQ51" s="135"/>
      <c r="AJR51" s="135"/>
      <c r="AJS51" s="135"/>
      <c r="AJT51" s="135"/>
      <c r="AJU51" s="135"/>
      <c r="AJV51" s="135"/>
      <c r="AJW51" s="135"/>
      <c r="AJX51" s="135"/>
      <c r="AJY51" s="135"/>
      <c r="AJZ51" s="135"/>
      <c r="AKA51" s="135"/>
      <c r="AKB51" s="135"/>
      <c r="AKC51" s="135"/>
      <c r="AKD51" s="135"/>
      <c r="AKE51" s="135"/>
      <c r="AKF51" s="135"/>
      <c r="AKG51" s="135"/>
      <c r="AKH51" s="135"/>
      <c r="AKI51" s="135"/>
      <c r="AKJ51" s="135"/>
      <c r="AKK51" s="135"/>
      <c r="AKL51" s="135"/>
      <c r="AKM51" s="135"/>
      <c r="AKN51" s="135"/>
      <c r="AKO51" s="135"/>
      <c r="AKP51" s="135"/>
      <c r="AKQ51" s="135"/>
      <c r="AKR51" s="135"/>
      <c r="AKS51" s="135"/>
      <c r="AKT51" s="135"/>
      <c r="AKU51" s="135"/>
      <c r="AKV51" s="135"/>
      <c r="AKW51" s="135"/>
      <c r="AKX51" s="135"/>
      <c r="AKY51" s="135"/>
      <c r="AKZ51" s="135"/>
      <c r="ALA51" s="135"/>
      <c r="ALB51" s="135"/>
      <c r="ALC51" s="135"/>
      <c r="ALD51" s="135"/>
      <c r="ALE51" s="135"/>
      <c r="ALF51" s="135"/>
      <c r="ALG51" s="135"/>
      <c r="ALH51" s="135"/>
      <c r="ALI51" s="135"/>
      <c r="ALJ51" s="135"/>
      <c r="ALK51" s="135"/>
      <c r="ALL51" s="135"/>
      <c r="ALM51" s="135"/>
      <c r="ALN51" s="135"/>
      <c r="ALO51" s="135"/>
      <c r="ALP51" s="135"/>
      <c r="ALQ51" s="135"/>
      <c r="ALR51" s="135"/>
      <c r="ALS51" s="135"/>
      <c r="ALT51" s="135"/>
      <c r="ALU51" s="135"/>
      <c r="ALV51" s="135"/>
      <c r="ALW51" s="135"/>
      <c r="ALX51" s="135"/>
      <c r="ALY51" s="135"/>
      <c r="ALZ51" s="135"/>
      <c r="AMA51" s="135"/>
      <c r="AMB51" s="135"/>
      <c r="AMC51" s="135"/>
      <c r="AMD51" s="135"/>
      <c r="AME51" s="135"/>
      <c r="AMF51" s="135"/>
      <c r="AMG51" s="135"/>
      <c r="AMH51" s="135"/>
      <c r="AMI51" s="135"/>
      <c r="AMJ51" s="135"/>
      <c r="AMK51" s="135"/>
      <c r="AML51" s="135"/>
      <c r="AMM51" s="135"/>
      <c r="AMN51" s="135"/>
      <c r="AMO51" s="135"/>
      <c r="AMP51" s="135"/>
      <c r="AMQ51" s="135"/>
      <c r="AMR51" s="135"/>
      <c r="AMS51" s="135"/>
      <c r="AMT51" s="135"/>
      <c r="AMU51" s="135"/>
      <c r="AMV51" s="135"/>
      <c r="AMW51" s="135"/>
      <c r="AMX51" s="135"/>
      <c r="AMY51" s="135"/>
      <c r="AMZ51" s="135"/>
      <c r="ANA51" s="135"/>
      <c r="ANB51" s="135"/>
      <c r="ANC51" s="135"/>
      <c r="AND51" s="135"/>
      <c r="ANE51" s="135"/>
      <c r="ANF51" s="135"/>
      <c r="ANG51" s="135"/>
      <c r="ANH51" s="135"/>
      <c r="ANI51" s="135"/>
      <c r="ANJ51" s="135"/>
      <c r="ANK51" s="135"/>
      <c r="ANL51" s="135"/>
      <c r="ANM51" s="135"/>
      <c r="ANN51" s="135"/>
      <c r="ANO51" s="135"/>
      <c r="ANP51" s="135"/>
      <c r="ANQ51" s="135"/>
      <c r="ANR51" s="135"/>
      <c r="ANS51" s="135"/>
      <c r="ANT51" s="135"/>
      <c r="ANU51" s="135"/>
      <c r="ANV51" s="135"/>
      <c r="ANW51" s="135"/>
      <c r="ANX51" s="135"/>
      <c r="ANY51" s="135"/>
      <c r="ANZ51" s="135"/>
      <c r="AOA51" s="135"/>
      <c r="AOB51" s="135"/>
      <c r="AOC51" s="135"/>
      <c r="AOD51" s="135"/>
      <c r="AOE51" s="135"/>
      <c r="AOF51" s="135"/>
      <c r="AOG51" s="135"/>
      <c r="AOH51" s="135"/>
      <c r="AOI51" s="135"/>
      <c r="AOJ51" s="135"/>
      <c r="AOK51" s="135"/>
      <c r="AOL51" s="135"/>
      <c r="AOM51" s="135"/>
      <c r="AON51" s="135"/>
      <c r="AOO51" s="135"/>
      <c r="AOP51" s="135"/>
      <c r="AOQ51" s="135"/>
      <c r="AOR51" s="135"/>
      <c r="AOS51" s="135"/>
      <c r="AOT51" s="135"/>
      <c r="AOU51" s="135"/>
      <c r="AOV51" s="135"/>
      <c r="AOW51" s="135"/>
      <c r="AOX51" s="135"/>
      <c r="AOY51" s="135"/>
      <c r="AOZ51" s="135"/>
      <c r="APA51" s="135"/>
      <c r="APB51" s="135"/>
      <c r="APC51" s="135"/>
      <c r="APD51" s="135"/>
      <c r="APE51" s="135"/>
      <c r="APF51" s="135"/>
      <c r="APG51" s="135"/>
      <c r="APH51" s="135"/>
      <c r="API51" s="135"/>
      <c r="APJ51" s="135"/>
      <c r="APK51" s="135"/>
      <c r="APL51" s="135"/>
      <c r="APM51" s="135"/>
      <c r="APN51" s="135"/>
      <c r="APO51" s="135"/>
      <c r="APP51" s="135"/>
      <c r="APQ51" s="135"/>
      <c r="APR51" s="135"/>
      <c r="APS51" s="135"/>
      <c r="APT51" s="135"/>
      <c r="APU51" s="135"/>
      <c r="APV51" s="135"/>
      <c r="APW51" s="135"/>
      <c r="APX51" s="135"/>
      <c r="APY51" s="135"/>
      <c r="APZ51" s="135"/>
      <c r="AQA51" s="135"/>
      <c r="AQB51" s="135"/>
      <c r="AQC51" s="135"/>
      <c r="AQD51" s="135"/>
      <c r="AQE51" s="135"/>
      <c r="AQF51" s="135"/>
      <c r="AQG51" s="135"/>
      <c r="AQH51" s="135"/>
      <c r="AQI51" s="135"/>
      <c r="AQJ51" s="135"/>
      <c r="AQK51" s="135"/>
      <c r="AQL51" s="135"/>
      <c r="AQM51" s="135"/>
      <c r="AQN51" s="135"/>
      <c r="AQO51" s="135"/>
      <c r="AQP51" s="135"/>
      <c r="AQQ51" s="135"/>
      <c r="AQR51" s="135"/>
      <c r="AQS51" s="135"/>
      <c r="AQT51" s="135"/>
      <c r="AQU51" s="135"/>
      <c r="AQV51" s="135"/>
      <c r="AQW51" s="135"/>
      <c r="AQX51" s="135"/>
      <c r="AQY51" s="135"/>
      <c r="AQZ51" s="135"/>
      <c r="ARA51" s="135"/>
      <c r="ARB51" s="135"/>
      <c r="ARC51" s="135"/>
      <c r="ARD51" s="135"/>
      <c r="ARE51" s="135"/>
      <c r="ARF51" s="135"/>
      <c r="ARG51" s="135"/>
      <c r="ARH51" s="135"/>
      <c r="ARI51" s="135"/>
      <c r="ARJ51" s="135"/>
      <c r="ARK51" s="135"/>
      <c r="ARL51" s="135"/>
      <c r="ARM51" s="135"/>
      <c r="ARN51" s="135"/>
      <c r="ARO51" s="135"/>
      <c r="ARP51" s="135"/>
      <c r="ARQ51" s="135"/>
      <c r="ARR51" s="135"/>
      <c r="ARS51" s="135"/>
      <c r="ART51" s="135"/>
      <c r="ARU51" s="135"/>
      <c r="ARV51" s="135"/>
      <c r="ARW51" s="135"/>
      <c r="ARX51" s="135"/>
      <c r="ARY51" s="135"/>
      <c r="ARZ51" s="135"/>
      <c r="ASA51" s="135"/>
      <c r="ASB51" s="135"/>
      <c r="ASC51" s="135"/>
      <c r="ASD51" s="135"/>
      <c r="ASE51" s="135"/>
      <c r="ASF51" s="135"/>
      <c r="ASG51" s="135"/>
      <c r="ASH51" s="135"/>
      <c r="ASI51" s="135"/>
      <c r="ASJ51" s="135"/>
      <c r="ASK51" s="135"/>
      <c r="ASL51" s="135"/>
      <c r="ASM51" s="135"/>
      <c r="ASN51" s="135"/>
      <c r="ASO51" s="135"/>
      <c r="ASP51" s="135"/>
      <c r="ASQ51" s="135"/>
      <c r="ASR51" s="135"/>
      <c r="ASS51" s="135"/>
      <c r="AST51" s="135"/>
      <c r="ASU51" s="135"/>
      <c r="ASV51" s="135"/>
      <c r="ASW51" s="135"/>
      <c r="ASX51" s="135"/>
      <c r="ASY51" s="135"/>
      <c r="ASZ51" s="135"/>
      <c r="ATA51" s="135"/>
      <c r="ATB51" s="135"/>
      <c r="ATC51" s="135"/>
      <c r="ATD51" s="135"/>
      <c r="ATE51" s="135"/>
      <c r="ATF51" s="135"/>
      <c r="ATG51" s="135"/>
      <c r="ATH51" s="135"/>
      <c r="ATI51" s="135"/>
      <c r="ATJ51" s="135"/>
      <c r="ATK51" s="135"/>
      <c r="ATL51" s="135"/>
      <c r="ATM51" s="135"/>
      <c r="ATN51" s="135"/>
      <c r="ATO51" s="135"/>
      <c r="ATP51" s="135"/>
      <c r="ATQ51" s="135"/>
      <c r="ATR51" s="135"/>
      <c r="ATS51" s="135"/>
      <c r="ATT51" s="135"/>
      <c r="ATU51" s="135"/>
      <c r="ATV51" s="135"/>
      <c r="ATW51" s="135"/>
      <c r="ATX51" s="135"/>
      <c r="ATY51" s="135"/>
      <c r="ATZ51" s="135"/>
      <c r="AUA51" s="135"/>
      <c r="AUB51" s="135"/>
      <c r="AUC51" s="135"/>
      <c r="AUD51" s="135"/>
      <c r="AUE51" s="135"/>
      <c r="AUF51" s="135"/>
      <c r="AUG51" s="135"/>
      <c r="AUH51" s="135"/>
      <c r="AUI51" s="135"/>
      <c r="AUJ51" s="135"/>
      <c r="AUK51" s="135"/>
      <c r="AUL51" s="135"/>
      <c r="AUM51" s="135"/>
      <c r="AUN51" s="135"/>
      <c r="AUO51" s="135"/>
      <c r="AUP51" s="135"/>
      <c r="AUQ51" s="135"/>
      <c r="AUR51" s="135"/>
      <c r="AUS51" s="135"/>
      <c r="AUT51" s="135"/>
      <c r="AUU51" s="135"/>
      <c r="AUV51" s="135"/>
      <c r="AUW51" s="135"/>
      <c r="AUX51" s="135"/>
      <c r="AUY51" s="135"/>
      <c r="AUZ51" s="135"/>
      <c r="AVA51" s="135"/>
      <c r="AVB51" s="135"/>
      <c r="AVC51" s="135"/>
      <c r="AVD51" s="135"/>
      <c r="AVE51" s="135"/>
      <c r="AVF51" s="135"/>
      <c r="AVG51" s="135"/>
      <c r="AVH51" s="135"/>
      <c r="AVI51" s="135"/>
      <c r="AVJ51" s="135"/>
      <c r="AVK51" s="135"/>
      <c r="AVL51" s="135"/>
      <c r="AVM51" s="135"/>
      <c r="AVN51" s="135"/>
      <c r="AVO51" s="135"/>
      <c r="AVP51" s="135"/>
      <c r="AVQ51" s="135"/>
      <c r="AVR51" s="135"/>
      <c r="AVS51" s="135"/>
      <c r="AVT51" s="135"/>
      <c r="AVU51" s="135"/>
      <c r="AVV51" s="135"/>
      <c r="AVW51" s="135"/>
      <c r="AVX51" s="135"/>
      <c r="AVY51" s="135"/>
      <c r="AVZ51" s="135"/>
      <c r="AWA51" s="135"/>
      <c r="AWB51" s="135"/>
      <c r="AWC51" s="135"/>
      <c r="AWD51" s="135"/>
      <c r="AWE51" s="135"/>
      <c r="AWF51" s="135"/>
      <c r="AWG51" s="135"/>
      <c r="AWH51" s="135"/>
      <c r="AWI51" s="135"/>
      <c r="AWJ51" s="135"/>
      <c r="AWK51" s="135"/>
      <c r="AWL51" s="135"/>
      <c r="AWM51" s="135"/>
      <c r="AWN51" s="135"/>
      <c r="AWO51" s="135"/>
      <c r="AWP51" s="135"/>
      <c r="AWQ51" s="135"/>
      <c r="AWR51" s="135"/>
      <c r="AWS51" s="135"/>
      <c r="AWT51" s="135"/>
      <c r="AWU51" s="135"/>
      <c r="AWV51" s="135"/>
      <c r="AWW51" s="135"/>
      <c r="AWX51" s="135"/>
      <c r="AWY51" s="135"/>
      <c r="AWZ51" s="135"/>
      <c r="AXA51" s="135"/>
      <c r="AXB51" s="135"/>
      <c r="AXC51" s="135"/>
      <c r="AXD51" s="135"/>
      <c r="AXE51" s="135"/>
      <c r="AXF51" s="135"/>
      <c r="AXG51" s="135"/>
      <c r="AXH51" s="135"/>
      <c r="AXI51" s="135"/>
      <c r="AXJ51" s="135"/>
      <c r="AXK51" s="135"/>
      <c r="AXL51" s="135"/>
      <c r="AXM51" s="135"/>
      <c r="AXN51" s="135"/>
      <c r="AXO51" s="135"/>
      <c r="AXP51" s="135"/>
      <c r="AXQ51" s="135"/>
      <c r="AXR51" s="135"/>
      <c r="AXS51" s="135"/>
      <c r="AXT51" s="135"/>
      <c r="AXU51" s="135"/>
      <c r="AXV51" s="135"/>
      <c r="AXW51" s="135"/>
      <c r="AXX51" s="135"/>
      <c r="AXY51" s="135"/>
      <c r="AXZ51" s="135"/>
      <c r="AYA51" s="135"/>
      <c r="AYB51" s="135"/>
      <c r="AYC51" s="135"/>
      <c r="AYD51" s="135"/>
      <c r="AYE51" s="135"/>
      <c r="AYF51" s="135"/>
      <c r="AYG51" s="135"/>
      <c r="AYH51" s="135"/>
      <c r="AYI51" s="135"/>
      <c r="AYJ51" s="135"/>
      <c r="AYK51" s="135"/>
      <c r="AYL51" s="135"/>
      <c r="AYM51" s="135"/>
      <c r="AYN51" s="135"/>
      <c r="AYO51" s="135"/>
      <c r="AYP51" s="135"/>
      <c r="AYQ51" s="135"/>
      <c r="AYR51" s="135"/>
      <c r="AYS51" s="135"/>
      <c r="AYT51" s="135"/>
      <c r="AYU51" s="135"/>
      <c r="AYV51" s="135"/>
      <c r="AYW51" s="135"/>
      <c r="AYX51" s="135"/>
      <c r="AYY51" s="135"/>
      <c r="AYZ51" s="135"/>
      <c r="AZA51" s="135"/>
      <c r="AZB51" s="135"/>
      <c r="AZC51" s="135"/>
      <c r="AZD51" s="135"/>
      <c r="AZE51" s="135"/>
      <c r="AZF51" s="135"/>
      <c r="AZG51" s="135"/>
      <c r="AZH51" s="135"/>
      <c r="AZI51" s="135"/>
      <c r="AZJ51" s="135"/>
      <c r="AZK51" s="135"/>
      <c r="AZL51" s="135"/>
      <c r="AZM51" s="135"/>
      <c r="AZN51" s="135"/>
      <c r="AZO51" s="135"/>
      <c r="AZP51" s="135"/>
      <c r="AZQ51" s="135"/>
      <c r="AZR51" s="135"/>
      <c r="AZS51" s="135"/>
      <c r="AZT51" s="135"/>
      <c r="AZU51" s="135"/>
      <c r="AZV51" s="135"/>
      <c r="AZW51" s="135"/>
      <c r="AZX51" s="135"/>
      <c r="AZY51" s="135"/>
      <c r="AZZ51" s="135"/>
      <c r="BAA51" s="135"/>
      <c r="BAB51" s="135"/>
      <c r="BAC51" s="135"/>
      <c r="BAD51" s="135"/>
      <c r="BAE51" s="135"/>
      <c r="BAF51" s="135"/>
      <c r="BAG51" s="135"/>
      <c r="BAH51" s="135"/>
      <c r="BAI51" s="135"/>
      <c r="BAJ51" s="135"/>
      <c r="BAK51" s="135"/>
      <c r="BAL51" s="135"/>
      <c r="BAM51" s="135"/>
      <c r="BAN51" s="135"/>
      <c r="BAO51" s="135"/>
      <c r="BAP51" s="135"/>
      <c r="BAQ51" s="135"/>
      <c r="BAR51" s="135"/>
      <c r="BAS51" s="135"/>
      <c r="BAT51" s="135"/>
      <c r="BAU51" s="135"/>
      <c r="BAV51" s="135"/>
      <c r="BAW51" s="135"/>
      <c r="BAX51" s="135"/>
      <c r="BAY51" s="135"/>
      <c r="BAZ51" s="135"/>
      <c r="BBA51" s="135"/>
      <c r="BBB51" s="135"/>
      <c r="BBC51" s="135"/>
      <c r="BBD51" s="135"/>
      <c r="BBE51" s="135"/>
      <c r="BBF51" s="135"/>
      <c r="BBG51" s="135"/>
      <c r="BBH51" s="135"/>
      <c r="BBI51" s="135"/>
      <c r="BBJ51" s="135"/>
      <c r="BBK51" s="135"/>
      <c r="BBL51" s="135"/>
      <c r="BBM51" s="135"/>
      <c r="BBN51" s="135"/>
      <c r="BBO51" s="135"/>
      <c r="BBP51" s="135"/>
      <c r="BBQ51" s="135"/>
      <c r="BBR51" s="135"/>
      <c r="BBS51" s="135"/>
      <c r="BBT51" s="135"/>
      <c r="BBU51" s="135"/>
      <c r="BBV51" s="135"/>
      <c r="BBW51" s="135"/>
      <c r="BBX51" s="135"/>
      <c r="BBY51" s="135"/>
      <c r="BBZ51" s="135"/>
      <c r="BCA51" s="135"/>
      <c r="BCB51" s="135"/>
      <c r="BCC51" s="135"/>
      <c r="BCD51" s="135"/>
      <c r="BCE51" s="135"/>
      <c r="BCF51" s="135"/>
      <c r="BCG51" s="135"/>
      <c r="BCH51" s="135"/>
      <c r="BCI51" s="135"/>
      <c r="BCJ51" s="135"/>
      <c r="BCK51" s="135"/>
      <c r="BCL51" s="135"/>
      <c r="BCM51" s="135"/>
      <c r="BCN51" s="135"/>
      <c r="BCO51" s="135"/>
      <c r="BCP51" s="135"/>
      <c r="BCQ51" s="135"/>
      <c r="BCR51" s="135"/>
      <c r="BCS51" s="135"/>
      <c r="BCT51" s="135"/>
      <c r="BCU51" s="135"/>
      <c r="BCV51" s="135"/>
      <c r="BCW51" s="135"/>
      <c r="BCX51" s="135"/>
      <c r="BCY51" s="135"/>
      <c r="BCZ51" s="135"/>
      <c r="BDA51" s="135"/>
      <c r="BDB51" s="135"/>
      <c r="BDC51" s="135"/>
      <c r="BDD51" s="135"/>
      <c r="BDE51" s="135"/>
      <c r="BDF51" s="135"/>
      <c r="BDG51" s="135"/>
      <c r="BDH51" s="135"/>
      <c r="BDI51" s="135"/>
      <c r="BDJ51" s="135"/>
      <c r="BDK51" s="135"/>
      <c r="BDL51" s="135"/>
      <c r="BDM51" s="135"/>
      <c r="BDN51" s="135"/>
      <c r="BDO51" s="135"/>
      <c r="BDP51" s="135"/>
      <c r="BDQ51" s="135"/>
      <c r="BDR51" s="135"/>
      <c r="BDS51" s="135"/>
      <c r="BDT51" s="135"/>
      <c r="BDU51" s="135"/>
      <c r="BDV51" s="135"/>
      <c r="BDW51" s="135"/>
      <c r="BDX51" s="135"/>
      <c r="BDY51" s="135"/>
      <c r="BDZ51" s="135"/>
      <c r="BEA51" s="135"/>
      <c r="BEB51" s="135"/>
      <c r="BEC51" s="135"/>
      <c r="BED51" s="135"/>
      <c r="BEE51" s="135"/>
      <c r="BEF51" s="135"/>
      <c r="BEG51" s="135"/>
      <c r="BEH51" s="135"/>
      <c r="BEI51" s="135"/>
      <c r="BEJ51" s="135"/>
      <c r="BEK51" s="135"/>
      <c r="BEL51" s="135"/>
      <c r="BEM51" s="135"/>
      <c r="BEN51" s="135"/>
      <c r="BEO51" s="135"/>
      <c r="BEP51" s="135"/>
      <c r="BEQ51" s="135"/>
      <c r="BER51" s="135"/>
      <c r="BES51" s="135"/>
      <c r="BET51" s="135"/>
      <c r="BEU51" s="135"/>
      <c r="BEV51" s="135"/>
      <c r="BEW51" s="135"/>
      <c r="BEX51" s="135"/>
      <c r="BEY51" s="135"/>
      <c r="BEZ51" s="135"/>
      <c r="BFA51" s="135"/>
      <c r="BFB51" s="135"/>
      <c r="BFC51" s="135"/>
      <c r="BFD51" s="135"/>
      <c r="BFE51" s="135"/>
      <c r="BFF51" s="135"/>
      <c r="BFG51" s="135"/>
      <c r="BFH51" s="135"/>
      <c r="BFI51" s="135"/>
      <c r="BFJ51" s="135"/>
      <c r="BFK51" s="135"/>
      <c r="BFL51" s="135"/>
      <c r="BFM51" s="135"/>
      <c r="BFN51" s="135"/>
      <c r="BFO51" s="135"/>
      <c r="BFP51" s="135"/>
      <c r="BFQ51" s="135"/>
      <c r="BFR51" s="135"/>
      <c r="BFS51" s="135"/>
      <c r="BFT51" s="135"/>
      <c r="BFU51" s="135"/>
      <c r="BFV51" s="135"/>
      <c r="BFW51" s="135"/>
      <c r="BFX51" s="135"/>
      <c r="BFY51" s="135"/>
      <c r="BFZ51" s="135"/>
      <c r="BGA51" s="135"/>
      <c r="BGB51" s="135"/>
      <c r="BGC51" s="135"/>
      <c r="BGD51" s="135"/>
      <c r="BGE51" s="135"/>
      <c r="BGF51" s="135"/>
      <c r="BGG51" s="135"/>
      <c r="BGH51" s="135"/>
      <c r="BGI51" s="135"/>
      <c r="BGJ51" s="135"/>
      <c r="BGK51" s="135"/>
      <c r="BGL51" s="135"/>
      <c r="BGM51" s="135"/>
      <c r="BGN51" s="135"/>
      <c r="BGO51" s="135"/>
      <c r="BGP51" s="135"/>
      <c r="BGQ51" s="135"/>
      <c r="BGR51" s="135"/>
      <c r="BGS51" s="135"/>
      <c r="BGT51" s="135"/>
      <c r="BGU51" s="135"/>
      <c r="BGV51" s="135"/>
      <c r="BGW51" s="135"/>
      <c r="BGX51" s="135"/>
      <c r="BGY51" s="135"/>
      <c r="BGZ51" s="135"/>
      <c r="BHA51" s="135"/>
      <c r="BHB51" s="135"/>
      <c r="BHC51" s="135"/>
      <c r="BHD51" s="135"/>
      <c r="BHE51" s="135"/>
      <c r="BHF51" s="135"/>
      <c r="BHG51" s="135"/>
      <c r="BHH51" s="135"/>
      <c r="BHI51" s="135"/>
      <c r="BHJ51" s="135"/>
      <c r="BHK51" s="135"/>
      <c r="BHL51" s="135"/>
      <c r="BHM51" s="135"/>
      <c r="BHN51" s="135"/>
      <c r="BHO51" s="135"/>
      <c r="BHP51" s="135"/>
      <c r="BHQ51" s="135"/>
      <c r="BHR51" s="135"/>
      <c r="BHS51" s="135"/>
      <c r="BHT51" s="135"/>
      <c r="BHU51" s="135"/>
      <c r="BHV51" s="135"/>
      <c r="BHW51" s="135"/>
      <c r="BHX51" s="135"/>
      <c r="BHY51" s="135"/>
      <c r="BHZ51" s="135"/>
      <c r="BIA51" s="135"/>
      <c r="BIB51" s="135"/>
      <c r="BIC51" s="135"/>
      <c r="BID51" s="135"/>
      <c r="BIE51" s="135"/>
      <c r="BIF51" s="135"/>
      <c r="BIG51" s="135"/>
      <c r="BIH51" s="135"/>
      <c r="BII51" s="135"/>
      <c r="BIJ51" s="135"/>
      <c r="BIK51" s="135"/>
      <c r="BIL51" s="135"/>
      <c r="BIM51" s="135"/>
      <c r="BIN51" s="135"/>
      <c r="BIO51" s="135"/>
      <c r="BIP51" s="135"/>
      <c r="BIQ51" s="135"/>
      <c r="BIR51" s="135"/>
      <c r="BIS51" s="135"/>
      <c r="BIT51" s="135"/>
      <c r="BIU51" s="135"/>
      <c r="BIV51" s="135"/>
      <c r="BIW51" s="135"/>
      <c r="BIX51" s="135"/>
      <c r="BIY51" s="135"/>
      <c r="BIZ51" s="135"/>
      <c r="BJA51" s="135"/>
      <c r="BJB51" s="135"/>
      <c r="BJC51" s="135"/>
      <c r="BJD51" s="135"/>
      <c r="BJE51" s="135"/>
      <c r="BJF51" s="135"/>
      <c r="BJG51" s="135"/>
      <c r="BJH51" s="135"/>
      <c r="BJI51" s="135"/>
      <c r="BJJ51" s="135"/>
      <c r="BJK51" s="135"/>
      <c r="BJL51" s="135"/>
      <c r="BJM51" s="135"/>
      <c r="BJN51" s="135"/>
      <c r="BJO51" s="135"/>
      <c r="BJP51" s="135"/>
      <c r="BJQ51" s="135"/>
      <c r="BJR51" s="135"/>
      <c r="BJS51" s="135"/>
      <c r="BJT51" s="135"/>
      <c r="BJU51" s="135"/>
      <c r="BJV51" s="135"/>
      <c r="BJW51" s="135"/>
      <c r="BJX51" s="135"/>
      <c r="BJY51" s="135"/>
      <c r="BJZ51" s="135"/>
      <c r="BKA51" s="135"/>
      <c r="BKB51" s="135"/>
      <c r="BKC51" s="135"/>
      <c r="BKD51" s="135"/>
      <c r="BKE51" s="135"/>
      <c r="BKF51" s="135"/>
      <c r="BKG51" s="135"/>
      <c r="BKH51" s="135"/>
      <c r="BKI51" s="135"/>
      <c r="BKJ51" s="135"/>
      <c r="BKK51" s="135"/>
      <c r="BKL51" s="135"/>
      <c r="BKM51" s="135"/>
      <c r="BKN51" s="135"/>
      <c r="BKO51" s="135"/>
      <c r="BKP51" s="135"/>
      <c r="BKQ51" s="135"/>
      <c r="BKR51" s="135"/>
      <c r="BKS51" s="135"/>
      <c r="BKT51" s="135"/>
      <c r="BKU51" s="135"/>
      <c r="BKV51" s="135"/>
      <c r="BKW51" s="135"/>
      <c r="BKX51" s="135"/>
      <c r="BKY51" s="135"/>
      <c r="BKZ51" s="135"/>
      <c r="BLA51" s="135"/>
      <c r="BLB51" s="135"/>
      <c r="BLC51" s="135"/>
      <c r="BLD51" s="135"/>
      <c r="BLE51" s="135"/>
      <c r="BLF51" s="135"/>
      <c r="BLG51" s="135"/>
      <c r="BLH51" s="135"/>
      <c r="BLI51" s="135"/>
      <c r="BLJ51" s="135"/>
      <c r="BLK51" s="135"/>
      <c r="BLL51" s="135"/>
      <c r="BLM51" s="135"/>
      <c r="BLN51" s="135"/>
      <c r="BLO51" s="135"/>
      <c r="BLP51" s="135"/>
      <c r="BLQ51" s="135"/>
      <c r="BLR51" s="135"/>
      <c r="BLS51" s="135"/>
      <c r="BLT51" s="135"/>
      <c r="BLU51" s="135"/>
      <c r="BLV51" s="135"/>
      <c r="BLW51" s="135"/>
      <c r="BLX51" s="135"/>
      <c r="BLY51" s="135"/>
      <c r="BLZ51" s="135"/>
      <c r="BMA51" s="135"/>
      <c r="BMB51" s="135"/>
      <c r="BMC51" s="135"/>
      <c r="BMD51" s="135"/>
      <c r="BME51" s="135"/>
      <c r="BMF51" s="135"/>
      <c r="BMG51" s="135"/>
      <c r="BMH51" s="135"/>
      <c r="BMI51" s="135"/>
      <c r="BMJ51" s="135"/>
      <c r="BMK51" s="135"/>
      <c r="BML51" s="135"/>
      <c r="BMM51" s="135"/>
      <c r="BMN51" s="135"/>
      <c r="BMO51" s="135"/>
      <c r="BMP51" s="135"/>
      <c r="BMQ51" s="135"/>
      <c r="BMR51" s="135"/>
      <c r="BMS51" s="135"/>
      <c r="BMT51" s="135"/>
      <c r="BMU51" s="135"/>
      <c r="BMV51" s="135"/>
      <c r="BMW51" s="135"/>
      <c r="BMX51" s="135"/>
      <c r="BMY51" s="135"/>
      <c r="BMZ51" s="135"/>
      <c r="BNA51" s="135"/>
      <c r="BNB51" s="135"/>
      <c r="BNC51" s="135"/>
      <c r="BND51" s="135"/>
      <c r="BNE51" s="135"/>
      <c r="BNF51" s="135"/>
      <c r="BNG51" s="135"/>
      <c r="BNH51" s="135"/>
      <c r="BNI51" s="135"/>
      <c r="BNJ51" s="135"/>
      <c r="BNK51" s="135"/>
      <c r="BNL51" s="135"/>
      <c r="BNM51" s="135"/>
      <c r="BNN51" s="135"/>
      <c r="BNO51" s="135"/>
      <c r="BNP51" s="135"/>
      <c r="BNQ51" s="135"/>
      <c r="BNR51" s="135"/>
      <c r="BNS51" s="135"/>
      <c r="BNT51" s="135"/>
      <c r="BNU51" s="135"/>
      <c r="BNV51" s="135"/>
      <c r="BNW51" s="135"/>
      <c r="BNX51" s="135"/>
      <c r="BNY51" s="135"/>
      <c r="BNZ51" s="135"/>
      <c r="BOA51" s="135"/>
      <c r="BOB51" s="135"/>
      <c r="BOC51" s="135"/>
      <c r="BOD51" s="135"/>
      <c r="BOE51" s="135"/>
      <c r="BOF51" s="135"/>
      <c r="BOG51" s="135"/>
      <c r="BOH51" s="135"/>
      <c r="BOI51" s="135"/>
      <c r="BOJ51" s="135"/>
      <c r="BOK51" s="135"/>
      <c r="BOL51" s="135"/>
      <c r="BOM51" s="135"/>
      <c r="BON51" s="135"/>
      <c r="BOO51" s="135"/>
      <c r="BOP51" s="135"/>
      <c r="BOQ51" s="135"/>
      <c r="BOR51" s="135"/>
      <c r="BOS51" s="135"/>
      <c r="BOT51" s="135"/>
      <c r="BOU51" s="135"/>
      <c r="BOV51" s="135"/>
      <c r="BOW51" s="135"/>
      <c r="BOX51" s="135"/>
      <c r="BOY51" s="135"/>
      <c r="BOZ51" s="135"/>
      <c r="BPA51" s="135"/>
      <c r="BPB51" s="135"/>
      <c r="BPC51" s="135"/>
      <c r="BPD51" s="135"/>
      <c r="BPE51" s="135"/>
      <c r="BPF51" s="135"/>
      <c r="BPG51" s="135"/>
      <c r="BPH51" s="135"/>
      <c r="BPI51" s="135"/>
      <c r="BPJ51" s="135"/>
      <c r="BPK51" s="135"/>
      <c r="BPL51" s="135"/>
      <c r="BPM51" s="135"/>
      <c r="BPN51" s="135"/>
      <c r="BPO51" s="135"/>
      <c r="BPP51" s="135"/>
      <c r="BPQ51" s="135"/>
      <c r="BPR51" s="135"/>
      <c r="BPS51" s="135"/>
      <c r="BPT51" s="135"/>
      <c r="BPU51" s="135"/>
      <c r="BPV51" s="135"/>
      <c r="BPW51" s="135"/>
      <c r="BPX51" s="135"/>
      <c r="BPY51" s="135"/>
      <c r="BPZ51" s="135"/>
      <c r="BQA51" s="135"/>
      <c r="BQB51" s="135"/>
      <c r="BQC51" s="135"/>
      <c r="BQD51" s="135"/>
      <c r="BQE51" s="135"/>
      <c r="BQF51" s="135"/>
      <c r="BQG51" s="135"/>
      <c r="BQH51" s="135"/>
      <c r="BQI51" s="135"/>
      <c r="BQJ51" s="135"/>
      <c r="BQK51" s="135"/>
      <c r="BQL51" s="135"/>
      <c r="BQM51" s="135"/>
      <c r="BQN51" s="135"/>
      <c r="BQO51" s="135"/>
      <c r="BQP51" s="135"/>
      <c r="BQQ51" s="135"/>
      <c r="BQR51" s="135"/>
      <c r="BQS51" s="135"/>
      <c r="BQT51" s="135"/>
      <c r="BQU51" s="135"/>
      <c r="BQV51" s="135"/>
      <c r="BQW51" s="135"/>
      <c r="BQX51" s="135"/>
      <c r="BQY51" s="135"/>
      <c r="BQZ51" s="135"/>
      <c r="BRA51" s="135"/>
      <c r="BRB51" s="135"/>
      <c r="BRC51" s="135"/>
      <c r="BRD51" s="135"/>
      <c r="BRE51" s="135"/>
      <c r="BRF51" s="135"/>
      <c r="BRG51" s="135"/>
      <c r="BRH51" s="135"/>
      <c r="BRI51" s="135"/>
      <c r="BRJ51" s="135"/>
      <c r="BRK51" s="135"/>
      <c r="BRL51" s="135"/>
      <c r="BRM51" s="135"/>
      <c r="BRN51" s="135"/>
      <c r="BRO51" s="135"/>
      <c r="BRP51" s="135"/>
      <c r="BRQ51" s="135"/>
      <c r="BRR51" s="135"/>
      <c r="BRS51" s="135"/>
      <c r="BRT51" s="135"/>
      <c r="BRU51" s="135"/>
      <c r="BRV51" s="135"/>
      <c r="BRW51" s="135"/>
      <c r="BRX51" s="135"/>
      <c r="BRY51" s="135"/>
      <c r="BRZ51" s="135"/>
      <c r="BSA51" s="135"/>
      <c r="BSB51" s="135"/>
      <c r="BSC51" s="135"/>
      <c r="BSD51" s="135"/>
      <c r="BSE51" s="135"/>
      <c r="BSF51" s="135"/>
      <c r="BSG51" s="135"/>
      <c r="BSH51" s="135"/>
      <c r="BSI51" s="135"/>
      <c r="BSJ51" s="135"/>
      <c r="BSK51" s="135"/>
      <c r="BSL51" s="135"/>
      <c r="BSM51" s="135"/>
      <c r="BSN51" s="135"/>
      <c r="BSO51" s="135"/>
      <c r="BSP51" s="135"/>
      <c r="BSQ51" s="135"/>
      <c r="BSR51" s="135"/>
      <c r="BSS51" s="135"/>
      <c r="BST51" s="135"/>
      <c r="BSU51" s="135"/>
      <c r="BSV51" s="135"/>
      <c r="BSW51" s="135"/>
      <c r="BSX51" s="135"/>
      <c r="BSY51" s="135"/>
      <c r="BSZ51" s="135"/>
      <c r="BTA51" s="135"/>
      <c r="BTB51" s="135"/>
      <c r="BTC51" s="135"/>
      <c r="BTD51" s="135"/>
      <c r="BTE51" s="135"/>
      <c r="BTF51" s="135"/>
      <c r="BTG51" s="135"/>
      <c r="BTH51" s="135"/>
      <c r="BTI51" s="135"/>
      <c r="BTJ51" s="135"/>
      <c r="BTK51" s="135"/>
      <c r="BTL51" s="135"/>
      <c r="BTM51" s="135"/>
      <c r="BTN51" s="135"/>
      <c r="BTO51" s="135"/>
      <c r="BTP51" s="135"/>
      <c r="BTQ51" s="135"/>
      <c r="BTR51" s="135"/>
      <c r="BTS51" s="135"/>
      <c r="BTT51" s="135"/>
      <c r="BTU51" s="135"/>
      <c r="BTV51" s="135"/>
      <c r="BTW51" s="135"/>
      <c r="BTX51" s="135"/>
      <c r="BTY51" s="135"/>
      <c r="BTZ51" s="135"/>
      <c r="BUA51" s="135"/>
      <c r="BUB51" s="135"/>
      <c r="BUC51" s="135"/>
      <c r="BUD51" s="135"/>
      <c r="BUE51" s="135"/>
      <c r="BUF51" s="135"/>
      <c r="BUG51" s="135"/>
      <c r="BUH51" s="135"/>
      <c r="BUI51" s="135"/>
      <c r="BUJ51" s="135"/>
      <c r="BUK51" s="135"/>
      <c r="BUL51" s="135"/>
      <c r="BUM51" s="135"/>
      <c r="BUN51" s="135"/>
      <c r="BUO51" s="135"/>
      <c r="BUP51" s="135"/>
      <c r="BUQ51" s="135"/>
      <c r="BUR51" s="135"/>
      <c r="BUS51" s="135"/>
      <c r="BUT51" s="135"/>
      <c r="BUU51" s="135"/>
      <c r="BUV51" s="135"/>
      <c r="BUW51" s="135"/>
      <c r="BUX51" s="135"/>
      <c r="BUY51" s="135"/>
      <c r="BUZ51" s="135"/>
      <c r="BVA51" s="135"/>
      <c r="BVB51" s="135"/>
      <c r="BVC51" s="135"/>
      <c r="BVD51" s="135"/>
      <c r="BVE51" s="135"/>
      <c r="BVF51" s="135"/>
      <c r="BVG51" s="135"/>
      <c r="BVH51" s="135"/>
      <c r="BVI51" s="135"/>
      <c r="BVJ51" s="135"/>
      <c r="BVK51" s="135"/>
      <c r="BVL51" s="135"/>
      <c r="BVM51" s="135"/>
      <c r="BVN51" s="135"/>
      <c r="BVO51" s="135"/>
      <c r="BVP51" s="135"/>
      <c r="BVQ51" s="135"/>
      <c r="BVR51" s="135"/>
      <c r="BVS51" s="135"/>
      <c r="BVT51" s="135"/>
      <c r="BVU51" s="135"/>
      <c r="BVV51" s="135"/>
      <c r="BVW51" s="135"/>
      <c r="BVX51" s="135"/>
      <c r="BVY51" s="135"/>
      <c r="BVZ51" s="135"/>
      <c r="BWA51" s="135"/>
      <c r="BWB51" s="135"/>
      <c r="BWC51" s="135"/>
      <c r="BWD51" s="135"/>
      <c r="BWE51" s="135"/>
      <c r="BWF51" s="135"/>
      <c r="BWG51" s="135"/>
      <c r="BWH51" s="135"/>
      <c r="BWI51" s="135"/>
      <c r="BWJ51" s="135"/>
      <c r="BWK51" s="135"/>
      <c r="BWL51" s="135"/>
      <c r="BWM51" s="135"/>
      <c r="BWN51" s="135"/>
      <c r="BWO51" s="135"/>
      <c r="BWP51" s="135"/>
      <c r="BWQ51" s="135"/>
      <c r="BWR51" s="135"/>
      <c r="BWS51" s="135"/>
      <c r="BWT51" s="135"/>
      <c r="BWU51" s="135"/>
      <c r="BWV51" s="135"/>
      <c r="BWW51" s="135"/>
      <c r="BWX51" s="135"/>
    </row>
    <row r="52" spans="1:1974" s="95" customFormat="1" ht="24.75" customHeight="1">
      <c r="A52" s="90"/>
      <c r="B52" s="210" t="s">
        <v>110</v>
      </c>
      <c r="D52" s="147">
        <v>5</v>
      </c>
      <c r="E52" s="156">
        <v>0</v>
      </c>
      <c r="F52" s="147">
        <v>5</v>
      </c>
      <c r="H52" s="147">
        <v>3</v>
      </c>
      <c r="I52" s="156">
        <v>0</v>
      </c>
      <c r="J52" s="147">
        <v>3</v>
      </c>
      <c r="L52" s="147">
        <v>19</v>
      </c>
      <c r="M52" s="156">
        <v>3</v>
      </c>
      <c r="N52" s="147">
        <v>22</v>
      </c>
      <c r="P52" s="147">
        <v>-8</v>
      </c>
      <c r="Q52" s="156">
        <v>-4</v>
      </c>
      <c r="R52" s="147">
        <v>-12</v>
      </c>
      <c r="T52" s="107"/>
      <c r="U52" s="107"/>
      <c r="V52" s="107"/>
      <c r="AQ52" s="90"/>
    </row>
    <row r="53" spans="1:1974" s="140" customFormat="1" ht="24.75" customHeight="1">
      <c r="A53" s="90"/>
      <c r="B53" s="211" t="s">
        <v>40</v>
      </c>
      <c r="C53" s="95"/>
      <c r="D53" s="212">
        <v>-2</v>
      </c>
      <c r="E53" s="213">
        <v>0</v>
      </c>
      <c r="F53" s="212">
        <v>-2</v>
      </c>
      <c r="G53" s="95"/>
      <c r="H53" s="212">
        <v>-3</v>
      </c>
      <c r="I53" s="213">
        <v>0</v>
      </c>
      <c r="J53" s="212">
        <v>-3</v>
      </c>
      <c r="K53" s="95"/>
      <c r="L53" s="212">
        <v>-2</v>
      </c>
      <c r="M53" s="213">
        <v>0</v>
      </c>
      <c r="N53" s="212">
        <v>-2</v>
      </c>
      <c r="O53" s="95"/>
      <c r="P53" s="212">
        <v>0</v>
      </c>
      <c r="Q53" s="213">
        <v>0</v>
      </c>
      <c r="R53" s="212">
        <v>0</v>
      </c>
      <c r="S53" s="95"/>
      <c r="T53" s="107"/>
      <c r="U53" s="107"/>
      <c r="V53" s="107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0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/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/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/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95"/>
      <c r="NA53" s="95"/>
      <c r="NB53" s="95"/>
      <c r="NC53" s="95"/>
      <c r="ND53" s="95"/>
      <c r="NE53" s="95"/>
      <c r="NF53" s="95"/>
      <c r="NG53" s="95"/>
      <c r="NH53" s="95"/>
      <c r="NI53" s="95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5"/>
      <c r="NX53" s="95"/>
      <c r="NY53" s="95"/>
      <c r="NZ53" s="95"/>
      <c r="OA53" s="95"/>
      <c r="OB53" s="95"/>
      <c r="OC53" s="95"/>
      <c r="OD53" s="95"/>
      <c r="OE53" s="95"/>
      <c r="OF53" s="95"/>
      <c r="OG53" s="95"/>
      <c r="OH53" s="95"/>
      <c r="OI53" s="95"/>
      <c r="OJ53" s="95"/>
      <c r="OK53" s="95"/>
      <c r="OL53" s="95"/>
      <c r="OM53" s="95"/>
      <c r="ON53" s="95"/>
      <c r="OO53" s="95"/>
      <c r="OP53" s="95"/>
      <c r="OQ53" s="95"/>
      <c r="OR53" s="95"/>
      <c r="OS53" s="95"/>
      <c r="OT53" s="95"/>
      <c r="OU53" s="95"/>
      <c r="OV53" s="95"/>
      <c r="OW53" s="95"/>
      <c r="OX53" s="95"/>
      <c r="OY53" s="95"/>
      <c r="OZ53" s="95"/>
      <c r="PA53" s="95"/>
      <c r="PB53" s="95"/>
      <c r="PC53" s="95"/>
      <c r="PD53" s="95"/>
      <c r="PE53" s="95"/>
      <c r="PF53" s="95"/>
      <c r="PG53" s="95"/>
      <c r="PH53" s="95"/>
      <c r="PI53" s="95"/>
      <c r="PJ53" s="95"/>
      <c r="PK53" s="95"/>
      <c r="PL53" s="95"/>
      <c r="PM53" s="95"/>
      <c r="PN53" s="95"/>
      <c r="PO53" s="95"/>
      <c r="PP53" s="95"/>
      <c r="PQ53" s="95"/>
      <c r="PR53" s="95"/>
      <c r="PS53" s="95"/>
      <c r="PT53" s="95"/>
      <c r="PU53" s="95"/>
      <c r="PV53" s="95"/>
      <c r="PW53" s="95"/>
      <c r="PX53" s="95"/>
      <c r="PY53" s="95"/>
      <c r="PZ53" s="95"/>
      <c r="QA53" s="95"/>
      <c r="QB53" s="95"/>
      <c r="QC53" s="95"/>
      <c r="QD53" s="95"/>
      <c r="QE53" s="95"/>
      <c r="QF53" s="95"/>
      <c r="QG53" s="95"/>
      <c r="QH53" s="95"/>
      <c r="QI53" s="95"/>
      <c r="QJ53" s="95"/>
      <c r="QK53" s="95"/>
      <c r="QL53" s="95"/>
      <c r="QM53" s="95"/>
      <c r="QN53" s="95"/>
      <c r="QO53" s="95"/>
      <c r="QP53" s="95"/>
      <c r="QQ53" s="95"/>
      <c r="QR53" s="95"/>
      <c r="QS53" s="95"/>
      <c r="QT53" s="95"/>
      <c r="QU53" s="95"/>
      <c r="QV53" s="95"/>
      <c r="QW53" s="95"/>
      <c r="QX53" s="95"/>
      <c r="QY53" s="95"/>
      <c r="QZ53" s="95"/>
      <c r="RA53" s="95"/>
      <c r="RB53" s="95"/>
      <c r="RC53" s="95"/>
      <c r="RD53" s="95"/>
      <c r="RE53" s="95"/>
      <c r="RF53" s="95"/>
      <c r="RG53" s="95"/>
      <c r="RH53" s="95"/>
      <c r="RI53" s="95"/>
      <c r="RJ53" s="95"/>
      <c r="RK53" s="95"/>
      <c r="RL53" s="95"/>
      <c r="RM53" s="95"/>
      <c r="RN53" s="95"/>
      <c r="RO53" s="95"/>
      <c r="RP53" s="95"/>
      <c r="RQ53" s="95"/>
      <c r="RR53" s="95"/>
      <c r="RS53" s="95"/>
      <c r="RT53" s="95"/>
      <c r="RU53" s="95"/>
      <c r="RV53" s="95"/>
      <c r="RW53" s="95"/>
      <c r="RX53" s="95"/>
      <c r="RY53" s="95"/>
      <c r="RZ53" s="95"/>
      <c r="SA53" s="95"/>
      <c r="SB53" s="95"/>
      <c r="SC53" s="95"/>
      <c r="SD53" s="95"/>
      <c r="SE53" s="95"/>
      <c r="SF53" s="95"/>
      <c r="SG53" s="95"/>
      <c r="SH53" s="95"/>
      <c r="SI53" s="95"/>
      <c r="SJ53" s="95"/>
      <c r="SK53" s="95"/>
      <c r="SL53" s="95"/>
      <c r="SM53" s="95"/>
      <c r="SN53" s="95"/>
      <c r="SO53" s="95"/>
      <c r="SP53" s="95"/>
      <c r="SQ53" s="95"/>
      <c r="SR53" s="95"/>
      <c r="SS53" s="95"/>
      <c r="ST53" s="95"/>
      <c r="SU53" s="95"/>
      <c r="SV53" s="95"/>
      <c r="SW53" s="95"/>
      <c r="SX53" s="95"/>
      <c r="SY53" s="95"/>
      <c r="SZ53" s="95"/>
      <c r="TA53" s="95"/>
      <c r="TB53" s="95"/>
      <c r="TC53" s="95"/>
      <c r="TD53" s="95"/>
      <c r="TE53" s="95"/>
      <c r="TF53" s="95"/>
      <c r="TG53" s="95"/>
      <c r="TH53" s="95"/>
      <c r="TI53" s="95"/>
      <c r="TJ53" s="95"/>
      <c r="TK53" s="95"/>
      <c r="TL53" s="95"/>
      <c r="TM53" s="95"/>
      <c r="TN53" s="95"/>
      <c r="TO53" s="95"/>
      <c r="TP53" s="95"/>
      <c r="TQ53" s="95"/>
      <c r="TR53" s="95"/>
      <c r="TS53" s="95"/>
      <c r="TT53" s="95"/>
      <c r="TU53" s="95"/>
      <c r="TV53" s="95"/>
      <c r="TW53" s="95"/>
      <c r="TX53" s="95"/>
      <c r="TY53" s="95"/>
      <c r="TZ53" s="95"/>
      <c r="UA53" s="95"/>
      <c r="UB53" s="95"/>
      <c r="UC53" s="95"/>
      <c r="UD53" s="95"/>
      <c r="UE53" s="95"/>
      <c r="UF53" s="95"/>
      <c r="UG53" s="95"/>
      <c r="UH53" s="95"/>
      <c r="UI53" s="95"/>
      <c r="UJ53" s="95"/>
      <c r="UK53" s="95"/>
      <c r="UL53" s="95"/>
      <c r="UM53" s="95"/>
      <c r="UN53" s="95"/>
      <c r="UO53" s="95"/>
      <c r="UP53" s="95"/>
      <c r="UQ53" s="95"/>
      <c r="UR53" s="95"/>
      <c r="US53" s="95"/>
      <c r="UT53" s="95"/>
      <c r="UU53" s="95"/>
      <c r="UV53" s="95"/>
      <c r="UW53" s="95"/>
      <c r="UX53" s="95"/>
      <c r="UY53" s="95"/>
      <c r="UZ53" s="95"/>
      <c r="VA53" s="95"/>
      <c r="VB53" s="95"/>
      <c r="VC53" s="95"/>
      <c r="VD53" s="95"/>
      <c r="VE53" s="95"/>
      <c r="VF53" s="95"/>
      <c r="VG53" s="95"/>
      <c r="VH53" s="95"/>
      <c r="VI53" s="95"/>
      <c r="VJ53" s="95"/>
      <c r="VK53" s="95"/>
      <c r="VL53" s="95"/>
      <c r="VM53" s="95"/>
      <c r="VN53" s="95"/>
      <c r="VO53" s="95"/>
      <c r="VP53" s="95"/>
      <c r="VQ53" s="95"/>
      <c r="VR53" s="95"/>
      <c r="VS53" s="95"/>
      <c r="VT53" s="95"/>
      <c r="VU53" s="95"/>
      <c r="VV53" s="95"/>
      <c r="VW53" s="95"/>
      <c r="VX53" s="95"/>
      <c r="VY53" s="95"/>
      <c r="VZ53" s="95"/>
      <c r="WA53" s="95"/>
      <c r="WB53" s="95"/>
      <c r="WC53" s="95"/>
      <c r="WD53" s="95"/>
      <c r="WE53" s="95"/>
      <c r="WF53" s="95"/>
      <c r="WG53" s="95"/>
      <c r="WH53" s="95"/>
      <c r="WI53" s="95"/>
      <c r="WJ53" s="95"/>
      <c r="WK53" s="95"/>
      <c r="WL53" s="95"/>
      <c r="WM53" s="95"/>
      <c r="WN53" s="95"/>
      <c r="WO53" s="95"/>
      <c r="WP53" s="95"/>
      <c r="WQ53" s="95"/>
      <c r="WR53" s="95"/>
      <c r="WS53" s="95"/>
      <c r="WT53" s="95"/>
      <c r="WU53" s="95"/>
      <c r="WV53" s="95"/>
      <c r="WW53" s="95"/>
      <c r="WX53" s="95"/>
      <c r="WY53" s="95"/>
      <c r="WZ53" s="95"/>
      <c r="XA53" s="95"/>
      <c r="XB53" s="95"/>
      <c r="XC53" s="95"/>
      <c r="XD53" s="95"/>
      <c r="XE53" s="95"/>
      <c r="XF53" s="95"/>
      <c r="XG53" s="95"/>
      <c r="XH53" s="95"/>
      <c r="XI53" s="95"/>
      <c r="XJ53" s="95"/>
      <c r="XK53" s="95"/>
      <c r="XL53" s="95"/>
      <c r="XM53" s="95"/>
      <c r="XN53" s="95"/>
      <c r="XO53" s="95"/>
      <c r="XP53" s="95"/>
      <c r="XQ53" s="95"/>
      <c r="XR53" s="95"/>
      <c r="XS53" s="95"/>
      <c r="XT53" s="95"/>
      <c r="XU53" s="95"/>
      <c r="XV53" s="95"/>
      <c r="XW53" s="95"/>
      <c r="XX53" s="95"/>
      <c r="XY53" s="95"/>
      <c r="XZ53" s="95"/>
      <c r="YA53" s="95"/>
      <c r="YB53" s="95"/>
      <c r="YC53" s="95"/>
      <c r="YD53" s="95"/>
      <c r="YE53" s="95"/>
      <c r="YF53" s="95"/>
      <c r="YG53" s="95"/>
      <c r="YH53" s="95"/>
      <c r="YI53" s="95"/>
      <c r="YJ53" s="95"/>
      <c r="YK53" s="95"/>
      <c r="YL53" s="95"/>
      <c r="YM53" s="95"/>
      <c r="YN53" s="95"/>
      <c r="YO53" s="95"/>
      <c r="YP53" s="95"/>
      <c r="YQ53" s="95"/>
      <c r="YR53" s="95"/>
      <c r="YS53" s="95"/>
      <c r="YT53" s="95"/>
      <c r="YU53" s="95"/>
      <c r="YV53" s="95"/>
      <c r="YW53" s="95"/>
      <c r="YX53" s="95"/>
      <c r="YY53" s="95"/>
      <c r="YZ53" s="95"/>
      <c r="ZA53" s="95"/>
      <c r="ZB53" s="95"/>
      <c r="ZC53" s="95"/>
      <c r="ZD53" s="95"/>
      <c r="ZE53" s="95"/>
      <c r="ZF53" s="95"/>
      <c r="ZG53" s="95"/>
      <c r="ZH53" s="95"/>
      <c r="ZI53" s="95"/>
      <c r="ZJ53" s="95"/>
      <c r="ZK53" s="95"/>
      <c r="ZL53" s="95"/>
      <c r="ZM53" s="95"/>
      <c r="ZN53" s="95"/>
      <c r="ZO53" s="95"/>
      <c r="ZP53" s="95"/>
      <c r="ZQ53" s="95"/>
      <c r="ZR53" s="95"/>
      <c r="ZS53" s="95"/>
      <c r="ZT53" s="95"/>
      <c r="ZU53" s="95"/>
      <c r="ZV53" s="95"/>
      <c r="ZW53" s="95"/>
      <c r="ZX53" s="95"/>
      <c r="ZY53" s="95"/>
      <c r="ZZ53" s="95"/>
      <c r="AAA53" s="95"/>
      <c r="AAB53" s="95"/>
      <c r="AAC53" s="95"/>
      <c r="AAD53" s="95"/>
      <c r="AAE53" s="95"/>
      <c r="AAF53" s="95"/>
      <c r="AAG53" s="95"/>
      <c r="AAH53" s="95"/>
      <c r="AAI53" s="95"/>
      <c r="AAJ53" s="95"/>
      <c r="AAK53" s="95"/>
      <c r="AAL53" s="95"/>
      <c r="AAM53" s="95"/>
      <c r="AAN53" s="95"/>
      <c r="AAO53" s="95"/>
      <c r="AAP53" s="95"/>
      <c r="AAQ53" s="95"/>
      <c r="AAR53" s="95"/>
      <c r="AAS53" s="95"/>
      <c r="AAT53" s="95"/>
      <c r="AAU53" s="95"/>
      <c r="AAV53" s="95"/>
      <c r="AAW53" s="95"/>
      <c r="AAX53" s="95"/>
      <c r="AAY53" s="95"/>
      <c r="AAZ53" s="95"/>
      <c r="ABA53" s="95"/>
      <c r="ABB53" s="95"/>
      <c r="ABC53" s="95"/>
      <c r="ABD53" s="95"/>
      <c r="ABE53" s="95"/>
      <c r="ABF53" s="95"/>
      <c r="ABG53" s="95"/>
      <c r="ABH53" s="95"/>
      <c r="ABI53" s="95"/>
      <c r="ABJ53" s="95"/>
      <c r="ABK53" s="95"/>
      <c r="ABL53" s="95"/>
      <c r="ABM53" s="95"/>
      <c r="ABN53" s="95"/>
      <c r="ABO53" s="95"/>
      <c r="ABP53" s="95"/>
      <c r="ABQ53" s="95"/>
      <c r="ABR53" s="95"/>
      <c r="ABS53" s="95"/>
      <c r="ABT53" s="95"/>
      <c r="ABU53" s="95"/>
      <c r="ABV53" s="95"/>
      <c r="ABW53" s="95"/>
      <c r="ABX53" s="95"/>
      <c r="ABY53" s="95"/>
      <c r="ABZ53" s="95"/>
      <c r="ACA53" s="95"/>
      <c r="ACB53" s="95"/>
      <c r="ACC53" s="95"/>
      <c r="ACD53" s="95"/>
      <c r="ACE53" s="95"/>
      <c r="ACF53" s="95"/>
      <c r="ACG53" s="95"/>
      <c r="ACH53" s="95"/>
      <c r="ACI53" s="95"/>
      <c r="ACJ53" s="95"/>
      <c r="ACK53" s="95"/>
      <c r="ACL53" s="95"/>
      <c r="ACM53" s="95"/>
      <c r="ACN53" s="95"/>
      <c r="ACO53" s="95"/>
      <c r="ACP53" s="95"/>
      <c r="ACQ53" s="95"/>
      <c r="ACR53" s="95"/>
      <c r="ACS53" s="95"/>
      <c r="ACT53" s="95"/>
      <c r="ACU53" s="95"/>
      <c r="ACV53" s="95"/>
      <c r="ACW53" s="95"/>
      <c r="ACX53" s="95"/>
      <c r="ACY53" s="95"/>
      <c r="ACZ53" s="95"/>
      <c r="ADA53" s="95"/>
      <c r="ADB53" s="95"/>
      <c r="ADC53" s="95"/>
      <c r="ADD53" s="95"/>
      <c r="ADE53" s="95"/>
      <c r="ADF53" s="95"/>
      <c r="ADG53" s="95"/>
      <c r="ADH53" s="95"/>
      <c r="ADI53" s="95"/>
      <c r="ADJ53" s="95"/>
      <c r="ADK53" s="95"/>
      <c r="ADL53" s="95"/>
      <c r="ADM53" s="95"/>
      <c r="ADN53" s="95"/>
      <c r="ADO53" s="95"/>
      <c r="ADP53" s="95"/>
      <c r="ADQ53" s="95"/>
      <c r="ADR53" s="95"/>
      <c r="ADS53" s="95"/>
      <c r="ADT53" s="95"/>
      <c r="ADU53" s="95"/>
      <c r="ADV53" s="95"/>
      <c r="ADW53" s="95"/>
      <c r="ADX53" s="95"/>
      <c r="ADY53" s="95"/>
      <c r="ADZ53" s="95"/>
      <c r="AEA53" s="95"/>
      <c r="AEB53" s="95"/>
      <c r="AEC53" s="95"/>
      <c r="AED53" s="95"/>
      <c r="AEE53" s="95"/>
      <c r="AEF53" s="95"/>
      <c r="AEG53" s="95"/>
      <c r="AEH53" s="95"/>
      <c r="AEI53" s="95"/>
      <c r="AEJ53" s="95"/>
      <c r="AEK53" s="95"/>
      <c r="AEL53" s="95"/>
      <c r="AEM53" s="95"/>
      <c r="AEN53" s="95"/>
      <c r="AEO53" s="95"/>
      <c r="AEP53" s="95"/>
      <c r="AEQ53" s="95"/>
      <c r="AER53" s="95"/>
      <c r="AES53" s="95"/>
      <c r="AET53" s="95"/>
      <c r="AEU53" s="95"/>
      <c r="AEV53" s="95"/>
      <c r="AEW53" s="95"/>
      <c r="AEX53" s="95"/>
      <c r="AEY53" s="95"/>
      <c r="AEZ53" s="95"/>
      <c r="AFA53" s="95"/>
      <c r="AFB53" s="95"/>
      <c r="AFC53" s="95"/>
      <c r="AFD53" s="95"/>
      <c r="AFE53" s="95"/>
      <c r="AFF53" s="95"/>
      <c r="AFG53" s="95"/>
      <c r="AFH53" s="95"/>
      <c r="AFI53" s="95"/>
      <c r="AFJ53" s="95"/>
      <c r="AFK53" s="95"/>
      <c r="AFL53" s="95"/>
      <c r="AFM53" s="95"/>
      <c r="AFN53" s="95"/>
      <c r="AFO53" s="95"/>
      <c r="AFP53" s="95"/>
      <c r="AFQ53" s="95"/>
      <c r="AFR53" s="95"/>
      <c r="AFS53" s="95"/>
      <c r="AFT53" s="95"/>
      <c r="AFU53" s="95"/>
      <c r="AFV53" s="95"/>
      <c r="AFW53" s="95"/>
      <c r="AFX53" s="95"/>
      <c r="AFY53" s="95"/>
      <c r="AFZ53" s="95"/>
      <c r="AGA53" s="95"/>
      <c r="AGB53" s="95"/>
      <c r="AGC53" s="95"/>
      <c r="AGD53" s="95"/>
      <c r="AGE53" s="95"/>
      <c r="AGF53" s="95"/>
      <c r="AGG53" s="95"/>
      <c r="AGH53" s="95"/>
      <c r="AGI53" s="95"/>
      <c r="AGJ53" s="95"/>
      <c r="AGK53" s="95"/>
      <c r="AGL53" s="95"/>
      <c r="AGM53" s="95"/>
      <c r="AGN53" s="95"/>
      <c r="AGO53" s="95"/>
      <c r="AGP53" s="95"/>
      <c r="AGQ53" s="95"/>
      <c r="AGR53" s="95"/>
      <c r="AGS53" s="95"/>
      <c r="AGT53" s="95"/>
      <c r="AGU53" s="95"/>
      <c r="AGV53" s="95"/>
      <c r="AGW53" s="95"/>
      <c r="AGX53" s="95"/>
      <c r="AGY53" s="95"/>
      <c r="AGZ53" s="95"/>
      <c r="AHA53" s="95"/>
      <c r="AHB53" s="95"/>
      <c r="AHC53" s="95"/>
      <c r="AHD53" s="95"/>
      <c r="AHE53" s="95"/>
      <c r="AHF53" s="95"/>
      <c r="AHG53" s="95"/>
      <c r="AHH53" s="95"/>
      <c r="AHI53" s="95"/>
      <c r="AHJ53" s="95"/>
      <c r="AHK53" s="95"/>
      <c r="AHL53" s="95"/>
      <c r="AHM53" s="95"/>
      <c r="AHN53" s="95"/>
      <c r="AHO53" s="95"/>
      <c r="AHP53" s="95"/>
      <c r="AHQ53" s="95"/>
      <c r="AHR53" s="95"/>
      <c r="AHS53" s="95"/>
      <c r="AHT53" s="95"/>
      <c r="AHU53" s="95"/>
      <c r="AHV53" s="95"/>
      <c r="AHW53" s="95"/>
      <c r="AHX53" s="95"/>
      <c r="AHY53" s="95"/>
      <c r="AHZ53" s="95"/>
      <c r="AIA53" s="95"/>
      <c r="AIB53" s="95"/>
      <c r="AIC53" s="95"/>
      <c r="AID53" s="95"/>
      <c r="AIE53" s="95"/>
      <c r="AIF53" s="95"/>
      <c r="AIG53" s="95"/>
      <c r="AIH53" s="95"/>
      <c r="AII53" s="95"/>
      <c r="AIJ53" s="95"/>
      <c r="AIK53" s="95"/>
      <c r="AIL53" s="95"/>
      <c r="AIM53" s="95"/>
      <c r="AIN53" s="95"/>
      <c r="AIO53" s="95"/>
      <c r="AIP53" s="95"/>
      <c r="AIQ53" s="95"/>
      <c r="AIR53" s="95"/>
      <c r="AIS53" s="95"/>
      <c r="AIT53" s="95"/>
      <c r="AIU53" s="95"/>
      <c r="AIV53" s="95"/>
      <c r="AIW53" s="95"/>
      <c r="AIX53" s="95"/>
      <c r="AIY53" s="95"/>
      <c r="AIZ53" s="95"/>
      <c r="AJA53" s="95"/>
      <c r="AJB53" s="95"/>
      <c r="AJC53" s="95"/>
      <c r="AJD53" s="95"/>
      <c r="AJE53" s="95"/>
      <c r="AJF53" s="95"/>
      <c r="AJG53" s="95"/>
      <c r="AJH53" s="95"/>
      <c r="AJI53" s="95"/>
      <c r="AJJ53" s="95"/>
      <c r="AJK53" s="95"/>
      <c r="AJL53" s="95"/>
      <c r="AJM53" s="95"/>
      <c r="AJN53" s="95"/>
      <c r="AJO53" s="95"/>
      <c r="AJP53" s="95"/>
      <c r="AJQ53" s="95"/>
      <c r="AJR53" s="95"/>
      <c r="AJS53" s="95"/>
      <c r="AJT53" s="95"/>
      <c r="AJU53" s="95"/>
      <c r="AJV53" s="95"/>
      <c r="AJW53" s="95"/>
      <c r="AJX53" s="95"/>
      <c r="AJY53" s="95"/>
      <c r="AJZ53" s="95"/>
      <c r="AKA53" s="95"/>
      <c r="AKB53" s="95"/>
      <c r="AKC53" s="95"/>
      <c r="AKD53" s="95"/>
      <c r="AKE53" s="95"/>
      <c r="AKF53" s="95"/>
      <c r="AKG53" s="95"/>
      <c r="AKH53" s="95"/>
      <c r="AKI53" s="95"/>
      <c r="AKJ53" s="95"/>
      <c r="AKK53" s="95"/>
      <c r="AKL53" s="95"/>
      <c r="AKM53" s="95"/>
      <c r="AKN53" s="95"/>
      <c r="AKO53" s="95"/>
      <c r="AKP53" s="95"/>
      <c r="AKQ53" s="95"/>
      <c r="AKR53" s="95"/>
      <c r="AKS53" s="95"/>
      <c r="AKT53" s="95"/>
      <c r="AKU53" s="95"/>
      <c r="AKV53" s="95"/>
      <c r="AKW53" s="95"/>
      <c r="AKX53" s="95"/>
      <c r="AKY53" s="95"/>
      <c r="AKZ53" s="95"/>
      <c r="ALA53" s="95"/>
      <c r="ALB53" s="95"/>
      <c r="ALC53" s="95"/>
      <c r="ALD53" s="95"/>
      <c r="ALE53" s="95"/>
      <c r="ALF53" s="95"/>
      <c r="ALG53" s="95"/>
      <c r="ALH53" s="95"/>
      <c r="ALI53" s="95"/>
      <c r="ALJ53" s="95"/>
      <c r="ALK53" s="95"/>
      <c r="ALL53" s="95"/>
      <c r="ALM53" s="95"/>
      <c r="ALN53" s="95"/>
      <c r="ALO53" s="95"/>
      <c r="ALP53" s="95"/>
      <c r="ALQ53" s="95"/>
      <c r="ALR53" s="95"/>
      <c r="ALS53" s="95"/>
      <c r="ALT53" s="95"/>
      <c r="ALU53" s="95"/>
      <c r="ALV53" s="95"/>
      <c r="ALW53" s="95"/>
      <c r="ALX53" s="95"/>
      <c r="ALY53" s="95"/>
      <c r="ALZ53" s="95"/>
      <c r="AMA53" s="95"/>
      <c r="AMB53" s="95"/>
      <c r="AMC53" s="95"/>
      <c r="AMD53" s="95"/>
      <c r="AME53" s="95"/>
      <c r="AMF53" s="95"/>
      <c r="AMG53" s="95"/>
      <c r="AMH53" s="95"/>
      <c r="AMI53" s="95"/>
      <c r="AMJ53" s="95"/>
      <c r="AMK53" s="95"/>
      <c r="AML53" s="95"/>
      <c r="AMM53" s="95"/>
      <c r="AMN53" s="95"/>
      <c r="AMO53" s="95"/>
      <c r="AMP53" s="95"/>
      <c r="AMQ53" s="95"/>
      <c r="AMR53" s="95"/>
      <c r="AMS53" s="95"/>
      <c r="AMT53" s="95"/>
      <c r="AMU53" s="95"/>
      <c r="AMV53" s="95"/>
      <c r="AMW53" s="95"/>
      <c r="AMX53" s="95"/>
      <c r="AMY53" s="95"/>
      <c r="AMZ53" s="95"/>
      <c r="ANA53" s="95"/>
      <c r="ANB53" s="95"/>
      <c r="ANC53" s="95"/>
      <c r="AND53" s="95"/>
      <c r="ANE53" s="95"/>
      <c r="ANF53" s="95"/>
      <c r="ANG53" s="95"/>
      <c r="ANH53" s="95"/>
      <c r="ANI53" s="95"/>
      <c r="ANJ53" s="95"/>
      <c r="ANK53" s="95"/>
      <c r="ANL53" s="95"/>
      <c r="ANM53" s="95"/>
      <c r="ANN53" s="95"/>
      <c r="ANO53" s="95"/>
      <c r="ANP53" s="95"/>
      <c r="ANQ53" s="95"/>
      <c r="ANR53" s="95"/>
      <c r="ANS53" s="95"/>
      <c r="ANT53" s="95"/>
      <c r="ANU53" s="95"/>
      <c r="ANV53" s="95"/>
      <c r="ANW53" s="95"/>
      <c r="ANX53" s="95"/>
      <c r="ANY53" s="95"/>
      <c r="ANZ53" s="95"/>
      <c r="AOA53" s="95"/>
      <c r="AOB53" s="95"/>
      <c r="AOC53" s="95"/>
      <c r="AOD53" s="95"/>
      <c r="AOE53" s="95"/>
      <c r="AOF53" s="95"/>
      <c r="AOG53" s="95"/>
      <c r="AOH53" s="95"/>
      <c r="AOI53" s="95"/>
      <c r="AOJ53" s="95"/>
      <c r="AOK53" s="95"/>
      <c r="AOL53" s="95"/>
      <c r="AOM53" s="95"/>
      <c r="AON53" s="95"/>
      <c r="AOO53" s="95"/>
      <c r="AOP53" s="95"/>
      <c r="AOQ53" s="95"/>
      <c r="AOR53" s="95"/>
      <c r="AOS53" s="95"/>
      <c r="AOT53" s="95"/>
      <c r="AOU53" s="95"/>
      <c r="AOV53" s="95"/>
      <c r="AOW53" s="95"/>
      <c r="AOX53" s="95"/>
      <c r="AOY53" s="95"/>
      <c r="AOZ53" s="95"/>
      <c r="APA53" s="95"/>
      <c r="APB53" s="95"/>
      <c r="APC53" s="95"/>
      <c r="APD53" s="95"/>
      <c r="APE53" s="95"/>
      <c r="APF53" s="95"/>
      <c r="APG53" s="95"/>
      <c r="APH53" s="95"/>
      <c r="API53" s="95"/>
      <c r="APJ53" s="95"/>
      <c r="APK53" s="95"/>
      <c r="APL53" s="95"/>
      <c r="APM53" s="95"/>
      <c r="APN53" s="95"/>
      <c r="APO53" s="95"/>
      <c r="APP53" s="95"/>
      <c r="APQ53" s="95"/>
      <c r="APR53" s="95"/>
      <c r="APS53" s="95"/>
      <c r="APT53" s="95"/>
      <c r="APU53" s="95"/>
      <c r="APV53" s="95"/>
      <c r="APW53" s="95"/>
      <c r="APX53" s="95"/>
      <c r="APY53" s="95"/>
      <c r="APZ53" s="95"/>
      <c r="AQA53" s="95"/>
      <c r="AQB53" s="95"/>
      <c r="AQC53" s="95"/>
      <c r="AQD53" s="95"/>
      <c r="AQE53" s="95"/>
      <c r="AQF53" s="95"/>
      <c r="AQG53" s="95"/>
      <c r="AQH53" s="95"/>
      <c r="AQI53" s="95"/>
      <c r="AQJ53" s="95"/>
      <c r="AQK53" s="95"/>
      <c r="AQL53" s="95"/>
      <c r="AQM53" s="95"/>
      <c r="AQN53" s="95"/>
      <c r="AQO53" s="95"/>
      <c r="AQP53" s="95"/>
      <c r="AQQ53" s="95"/>
      <c r="AQR53" s="95"/>
      <c r="AQS53" s="95"/>
      <c r="AQT53" s="95"/>
      <c r="AQU53" s="95"/>
      <c r="AQV53" s="95"/>
      <c r="AQW53" s="95"/>
      <c r="AQX53" s="95"/>
      <c r="AQY53" s="95"/>
      <c r="AQZ53" s="95"/>
      <c r="ARA53" s="95"/>
      <c r="ARB53" s="95"/>
      <c r="ARC53" s="95"/>
      <c r="ARD53" s="95"/>
      <c r="ARE53" s="95"/>
      <c r="ARF53" s="95"/>
      <c r="ARG53" s="95"/>
      <c r="ARH53" s="95"/>
      <c r="ARI53" s="95"/>
      <c r="ARJ53" s="95"/>
      <c r="ARK53" s="95"/>
      <c r="ARL53" s="95"/>
      <c r="ARM53" s="95"/>
      <c r="ARN53" s="95"/>
      <c r="ARO53" s="95"/>
      <c r="ARP53" s="95"/>
      <c r="ARQ53" s="95"/>
      <c r="ARR53" s="95"/>
      <c r="ARS53" s="95"/>
      <c r="ART53" s="95"/>
      <c r="ARU53" s="95"/>
      <c r="ARV53" s="95"/>
      <c r="ARW53" s="95"/>
      <c r="ARX53" s="95"/>
      <c r="ARY53" s="95"/>
      <c r="ARZ53" s="95"/>
      <c r="ASA53" s="95"/>
      <c r="ASB53" s="95"/>
      <c r="ASC53" s="95"/>
      <c r="ASD53" s="95"/>
      <c r="ASE53" s="95"/>
      <c r="ASF53" s="95"/>
      <c r="ASG53" s="95"/>
      <c r="ASH53" s="95"/>
      <c r="ASI53" s="95"/>
      <c r="ASJ53" s="95"/>
      <c r="ASK53" s="95"/>
      <c r="ASL53" s="95"/>
      <c r="ASM53" s="95"/>
      <c r="ASN53" s="95"/>
      <c r="ASO53" s="95"/>
      <c r="ASP53" s="95"/>
      <c r="ASQ53" s="95"/>
      <c r="ASR53" s="95"/>
      <c r="ASS53" s="95"/>
      <c r="AST53" s="95"/>
      <c r="ASU53" s="95"/>
      <c r="ASV53" s="95"/>
      <c r="ASW53" s="95"/>
      <c r="ASX53" s="95"/>
      <c r="ASY53" s="95"/>
      <c r="ASZ53" s="95"/>
      <c r="ATA53" s="95"/>
      <c r="ATB53" s="95"/>
      <c r="ATC53" s="95"/>
      <c r="ATD53" s="95"/>
      <c r="ATE53" s="95"/>
      <c r="ATF53" s="95"/>
      <c r="ATG53" s="95"/>
      <c r="ATH53" s="95"/>
      <c r="ATI53" s="95"/>
      <c r="ATJ53" s="95"/>
      <c r="ATK53" s="95"/>
      <c r="ATL53" s="95"/>
      <c r="ATM53" s="95"/>
      <c r="ATN53" s="95"/>
      <c r="ATO53" s="95"/>
      <c r="ATP53" s="95"/>
      <c r="ATQ53" s="95"/>
      <c r="ATR53" s="95"/>
      <c r="ATS53" s="95"/>
      <c r="ATT53" s="95"/>
      <c r="ATU53" s="95"/>
      <c r="ATV53" s="95"/>
      <c r="ATW53" s="95"/>
      <c r="ATX53" s="95"/>
      <c r="ATY53" s="95"/>
      <c r="ATZ53" s="95"/>
      <c r="AUA53" s="95"/>
      <c r="AUB53" s="95"/>
      <c r="AUC53" s="95"/>
      <c r="AUD53" s="95"/>
      <c r="AUE53" s="95"/>
      <c r="AUF53" s="95"/>
      <c r="AUG53" s="95"/>
      <c r="AUH53" s="95"/>
      <c r="AUI53" s="95"/>
      <c r="AUJ53" s="95"/>
      <c r="AUK53" s="95"/>
      <c r="AUL53" s="95"/>
      <c r="AUM53" s="95"/>
      <c r="AUN53" s="95"/>
      <c r="AUO53" s="95"/>
      <c r="AUP53" s="95"/>
      <c r="AUQ53" s="95"/>
      <c r="AUR53" s="95"/>
      <c r="AUS53" s="95"/>
      <c r="AUT53" s="95"/>
      <c r="AUU53" s="95"/>
      <c r="AUV53" s="95"/>
      <c r="AUW53" s="95"/>
      <c r="AUX53" s="95"/>
      <c r="AUY53" s="95"/>
      <c r="AUZ53" s="95"/>
      <c r="AVA53" s="95"/>
      <c r="AVB53" s="95"/>
      <c r="AVC53" s="95"/>
      <c r="AVD53" s="95"/>
      <c r="AVE53" s="95"/>
      <c r="AVF53" s="95"/>
      <c r="AVG53" s="95"/>
      <c r="AVH53" s="95"/>
      <c r="AVI53" s="95"/>
      <c r="AVJ53" s="95"/>
      <c r="AVK53" s="95"/>
      <c r="AVL53" s="95"/>
      <c r="AVM53" s="95"/>
      <c r="AVN53" s="95"/>
      <c r="AVO53" s="95"/>
      <c r="AVP53" s="95"/>
      <c r="AVQ53" s="95"/>
      <c r="AVR53" s="95"/>
      <c r="AVS53" s="95"/>
      <c r="AVT53" s="95"/>
      <c r="AVU53" s="95"/>
      <c r="AVV53" s="95"/>
      <c r="AVW53" s="95"/>
      <c r="AVX53" s="95"/>
      <c r="AVY53" s="95"/>
      <c r="AVZ53" s="95"/>
      <c r="AWA53" s="95"/>
      <c r="AWB53" s="95"/>
      <c r="AWC53" s="95"/>
      <c r="AWD53" s="95"/>
      <c r="AWE53" s="95"/>
      <c r="AWF53" s="95"/>
      <c r="AWG53" s="95"/>
      <c r="AWH53" s="95"/>
      <c r="AWI53" s="95"/>
      <c r="AWJ53" s="95"/>
      <c r="AWK53" s="95"/>
      <c r="AWL53" s="95"/>
      <c r="AWM53" s="95"/>
      <c r="AWN53" s="95"/>
      <c r="AWO53" s="95"/>
      <c r="AWP53" s="95"/>
      <c r="AWQ53" s="95"/>
      <c r="AWR53" s="95"/>
      <c r="AWS53" s="95"/>
      <c r="AWT53" s="95"/>
      <c r="AWU53" s="95"/>
      <c r="AWV53" s="95"/>
      <c r="AWW53" s="95"/>
      <c r="AWX53" s="95"/>
      <c r="AWY53" s="95"/>
      <c r="AWZ53" s="95"/>
      <c r="AXA53" s="95"/>
      <c r="AXB53" s="95"/>
      <c r="AXC53" s="95"/>
      <c r="AXD53" s="95"/>
      <c r="AXE53" s="95"/>
      <c r="AXF53" s="95"/>
      <c r="AXG53" s="95"/>
      <c r="AXH53" s="95"/>
      <c r="AXI53" s="95"/>
      <c r="AXJ53" s="95"/>
      <c r="AXK53" s="95"/>
      <c r="AXL53" s="95"/>
      <c r="AXM53" s="95"/>
      <c r="AXN53" s="95"/>
      <c r="AXO53" s="95"/>
      <c r="AXP53" s="95"/>
      <c r="AXQ53" s="95"/>
      <c r="AXR53" s="95"/>
      <c r="AXS53" s="95"/>
      <c r="AXT53" s="95"/>
      <c r="AXU53" s="95"/>
      <c r="AXV53" s="95"/>
      <c r="AXW53" s="95"/>
      <c r="AXX53" s="95"/>
      <c r="AXY53" s="95"/>
      <c r="AXZ53" s="95"/>
      <c r="AYA53" s="95"/>
      <c r="AYB53" s="95"/>
      <c r="AYC53" s="95"/>
      <c r="AYD53" s="95"/>
      <c r="AYE53" s="95"/>
      <c r="AYF53" s="95"/>
      <c r="AYG53" s="95"/>
      <c r="AYH53" s="95"/>
      <c r="AYI53" s="95"/>
      <c r="AYJ53" s="95"/>
      <c r="AYK53" s="95"/>
      <c r="AYL53" s="95"/>
      <c r="AYM53" s="95"/>
      <c r="AYN53" s="95"/>
      <c r="AYO53" s="95"/>
      <c r="AYP53" s="95"/>
      <c r="AYQ53" s="95"/>
      <c r="AYR53" s="95"/>
      <c r="AYS53" s="95"/>
      <c r="AYT53" s="95"/>
      <c r="AYU53" s="95"/>
      <c r="AYV53" s="95"/>
      <c r="AYW53" s="95"/>
      <c r="AYX53" s="95"/>
      <c r="AYY53" s="95"/>
      <c r="AYZ53" s="95"/>
      <c r="AZA53" s="95"/>
      <c r="AZB53" s="95"/>
      <c r="AZC53" s="95"/>
      <c r="AZD53" s="95"/>
      <c r="AZE53" s="95"/>
      <c r="AZF53" s="95"/>
      <c r="AZG53" s="95"/>
      <c r="AZH53" s="95"/>
      <c r="AZI53" s="95"/>
      <c r="AZJ53" s="95"/>
      <c r="AZK53" s="95"/>
      <c r="AZL53" s="95"/>
      <c r="AZM53" s="95"/>
      <c r="AZN53" s="95"/>
      <c r="AZO53" s="95"/>
      <c r="AZP53" s="95"/>
      <c r="AZQ53" s="95"/>
      <c r="AZR53" s="95"/>
      <c r="AZS53" s="95"/>
      <c r="AZT53" s="95"/>
      <c r="AZU53" s="95"/>
      <c r="AZV53" s="95"/>
      <c r="AZW53" s="95"/>
      <c r="AZX53" s="95"/>
      <c r="AZY53" s="95"/>
      <c r="AZZ53" s="95"/>
      <c r="BAA53" s="95"/>
      <c r="BAB53" s="95"/>
      <c r="BAC53" s="95"/>
      <c r="BAD53" s="95"/>
      <c r="BAE53" s="95"/>
      <c r="BAF53" s="95"/>
      <c r="BAG53" s="95"/>
      <c r="BAH53" s="95"/>
      <c r="BAI53" s="95"/>
      <c r="BAJ53" s="95"/>
      <c r="BAK53" s="95"/>
      <c r="BAL53" s="95"/>
      <c r="BAM53" s="95"/>
      <c r="BAN53" s="95"/>
      <c r="BAO53" s="95"/>
      <c r="BAP53" s="95"/>
      <c r="BAQ53" s="95"/>
      <c r="BAR53" s="95"/>
      <c r="BAS53" s="95"/>
      <c r="BAT53" s="95"/>
      <c r="BAU53" s="95"/>
      <c r="BAV53" s="95"/>
      <c r="BAW53" s="95"/>
      <c r="BAX53" s="95"/>
      <c r="BAY53" s="95"/>
      <c r="BAZ53" s="95"/>
      <c r="BBA53" s="95"/>
      <c r="BBB53" s="95"/>
      <c r="BBC53" s="95"/>
      <c r="BBD53" s="95"/>
      <c r="BBE53" s="95"/>
      <c r="BBF53" s="95"/>
      <c r="BBG53" s="95"/>
      <c r="BBH53" s="95"/>
      <c r="BBI53" s="95"/>
      <c r="BBJ53" s="95"/>
      <c r="BBK53" s="95"/>
      <c r="BBL53" s="95"/>
      <c r="BBM53" s="95"/>
      <c r="BBN53" s="95"/>
      <c r="BBO53" s="95"/>
      <c r="BBP53" s="95"/>
      <c r="BBQ53" s="95"/>
      <c r="BBR53" s="95"/>
      <c r="BBS53" s="95"/>
      <c r="BBT53" s="95"/>
      <c r="BBU53" s="95"/>
      <c r="BBV53" s="95"/>
      <c r="BBW53" s="95"/>
      <c r="BBX53" s="95"/>
      <c r="BBY53" s="95"/>
      <c r="BBZ53" s="95"/>
      <c r="BCA53" s="95"/>
      <c r="BCB53" s="95"/>
      <c r="BCC53" s="95"/>
      <c r="BCD53" s="95"/>
      <c r="BCE53" s="95"/>
      <c r="BCF53" s="95"/>
      <c r="BCG53" s="95"/>
      <c r="BCH53" s="95"/>
      <c r="BCI53" s="95"/>
      <c r="BCJ53" s="95"/>
      <c r="BCK53" s="95"/>
      <c r="BCL53" s="95"/>
      <c r="BCM53" s="95"/>
      <c r="BCN53" s="95"/>
      <c r="BCO53" s="95"/>
      <c r="BCP53" s="95"/>
      <c r="BCQ53" s="95"/>
      <c r="BCR53" s="95"/>
      <c r="BCS53" s="95"/>
      <c r="BCT53" s="95"/>
      <c r="BCU53" s="95"/>
      <c r="BCV53" s="95"/>
      <c r="BCW53" s="95"/>
      <c r="BCX53" s="95"/>
      <c r="BCY53" s="95"/>
      <c r="BCZ53" s="95"/>
      <c r="BDA53" s="95"/>
      <c r="BDB53" s="95"/>
      <c r="BDC53" s="95"/>
      <c r="BDD53" s="95"/>
      <c r="BDE53" s="95"/>
      <c r="BDF53" s="95"/>
      <c r="BDG53" s="95"/>
      <c r="BDH53" s="95"/>
      <c r="BDI53" s="95"/>
      <c r="BDJ53" s="95"/>
      <c r="BDK53" s="95"/>
      <c r="BDL53" s="95"/>
      <c r="BDM53" s="95"/>
      <c r="BDN53" s="95"/>
      <c r="BDO53" s="95"/>
      <c r="BDP53" s="95"/>
      <c r="BDQ53" s="95"/>
      <c r="BDR53" s="95"/>
      <c r="BDS53" s="95"/>
      <c r="BDT53" s="95"/>
      <c r="BDU53" s="95"/>
      <c r="BDV53" s="95"/>
      <c r="BDW53" s="95"/>
      <c r="BDX53" s="95"/>
      <c r="BDY53" s="95"/>
      <c r="BDZ53" s="95"/>
      <c r="BEA53" s="95"/>
      <c r="BEB53" s="95"/>
      <c r="BEC53" s="95"/>
      <c r="BED53" s="95"/>
      <c r="BEE53" s="95"/>
      <c r="BEF53" s="95"/>
      <c r="BEG53" s="95"/>
      <c r="BEH53" s="95"/>
      <c r="BEI53" s="95"/>
      <c r="BEJ53" s="95"/>
      <c r="BEK53" s="95"/>
      <c r="BEL53" s="95"/>
      <c r="BEM53" s="95"/>
      <c r="BEN53" s="95"/>
      <c r="BEO53" s="95"/>
      <c r="BEP53" s="95"/>
      <c r="BEQ53" s="95"/>
      <c r="BER53" s="95"/>
      <c r="BES53" s="95"/>
      <c r="BET53" s="95"/>
      <c r="BEU53" s="95"/>
      <c r="BEV53" s="95"/>
      <c r="BEW53" s="95"/>
      <c r="BEX53" s="95"/>
      <c r="BEY53" s="95"/>
      <c r="BEZ53" s="95"/>
      <c r="BFA53" s="95"/>
      <c r="BFB53" s="95"/>
      <c r="BFC53" s="95"/>
      <c r="BFD53" s="95"/>
      <c r="BFE53" s="95"/>
      <c r="BFF53" s="95"/>
      <c r="BFG53" s="95"/>
      <c r="BFH53" s="95"/>
      <c r="BFI53" s="95"/>
      <c r="BFJ53" s="95"/>
      <c r="BFK53" s="95"/>
      <c r="BFL53" s="95"/>
      <c r="BFM53" s="95"/>
      <c r="BFN53" s="95"/>
      <c r="BFO53" s="95"/>
      <c r="BFP53" s="95"/>
      <c r="BFQ53" s="95"/>
      <c r="BFR53" s="95"/>
      <c r="BFS53" s="95"/>
      <c r="BFT53" s="95"/>
      <c r="BFU53" s="95"/>
      <c r="BFV53" s="95"/>
      <c r="BFW53" s="95"/>
      <c r="BFX53" s="95"/>
      <c r="BFY53" s="95"/>
      <c r="BFZ53" s="95"/>
      <c r="BGA53" s="95"/>
      <c r="BGB53" s="95"/>
      <c r="BGC53" s="95"/>
      <c r="BGD53" s="95"/>
      <c r="BGE53" s="95"/>
      <c r="BGF53" s="95"/>
      <c r="BGG53" s="95"/>
      <c r="BGH53" s="95"/>
      <c r="BGI53" s="95"/>
      <c r="BGJ53" s="95"/>
      <c r="BGK53" s="95"/>
      <c r="BGL53" s="95"/>
      <c r="BGM53" s="95"/>
      <c r="BGN53" s="95"/>
      <c r="BGO53" s="95"/>
      <c r="BGP53" s="95"/>
      <c r="BGQ53" s="95"/>
      <c r="BGR53" s="95"/>
      <c r="BGS53" s="95"/>
      <c r="BGT53" s="95"/>
      <c r="BGU53" s="95"/>
      <c r="BGV53" s="95"/>
      <c r="BGW53" s="95"/>
      <c r="BGX53" s="95"/>
      <c r="BGY53" s="95"/>
      <c r="BGZ53" s="95"/>
      <c r="BHA53" s="95"/>
      <c r="BHB53" s="95"/>
      <c r="BHC53" s="95"/>
      <c r="BHD53" s="95"/>
      <c r="BHE53" s="95"/>
      <c r="BHF53" s="95"/>
      <c r="BHG53" s="95"/>
      <c r="BHH53" s="95"/>
      <c r="BHI53" s="95"/>
      <c r="BHJ53" s="95"/>
      <c r="BHK53" s="95"/>
      <c r="BHL53" s="95"/>
      <c r="BHM53" s="95"/>
      <c r="BHN53" s="95"/>
      <c r="BHO53" s="95"/>
      <c r="BHP53" s="95"/>
      <c r="BHQ53" s="95"/>
      <c r="BHR53" s="95"/>
      <c r="BHS53" s="95"/>
      <c r="BHT53" s="95"/>
      <c r="BHU53" s="95"/>
      <c r="BHV53" s="95"/>
      <c r="BHW53" s="95"/>
      <c r="BHX53" s="95"/>
      <c r="BHY53" s="95"/>
      <c r="BHZ53" s="95"/>
      <c r="BIA53" s="95"/>
      <c r="BIB53" s="95"/>
      <c r="BIC53" s="95"/>
      <c r="BID53" s="95"/>
      <c r="BIE53" s="95"/>
      <c r="BIF53" s="95"/>
      <c r="BIG53" s="95"/>
      <c r="BIH53" s="95"/>
      <c r="BII53" s="95"/>
      <c r="BIJ53" s="95"/>
      <c r="BIK53" s="95"/>
      <c r="BIL53" s="95"/>
      <c r="BIM53" s="95"/>
      <c r="BIN53" s="95"/>
      <c r="BIO53" s="95"/>
      <c r="BIP53" s="95"/>
      <c r="BIQ53" s="95"/>
      <c r="BIR53" s="95"/>
      <c r="BIS53" s="95"/>
      <c r="BIT53" s="95"/>
      <c r="BIU53" s="95"/>
      <c r="BIV53" s="95"/>
      <c r="BIW53" s="95"/>
      <c r="BIX53" s="95"/>
      <c r="BIY53" s="95"/>
      <c r="BIZ53" s="95"/>
      <c r="BJA53" s="95"/>
      <c r="BJB53" s="95"/>
      <c r="BJC53" s="95"/>
      <c r="BJD53" s="95"/>
      <c r="BJE53" s="95"/>
      <c r="BJF53" s="95"/>
      <c r="BJG53" s="95"/>
      <c r="BJH53" s="95"/>
      <c r="BJI53" s="95"/>
      <c r="BJJ53" s="95"/>
      <c r="BJK53" s="95"/>
      <c r="BJL53" s="95"/>
      <c r="BJM53" s="95"/>
      <c r="BJN53" s="95"/>
      <c r="BJO53" s="95"/>
      <c r="BJP53" s="95"/>
      <c r="BJQ53" s="95"/>
      <c r="BJR53" s="95"/>
      <c r="BJS53" s="95"/>
      <c r="BJT53" s="95"/>
      <c r="BJU53" s="95"/>
      <c r="BJV53" s="95"/>
      <c r="BJW53" s="95"/>
      <c r="BJX53" s="95"/>
      <c r="BJY53" s="95"/>
      <c r="BJZ53" s="95"/>
      <c r="BKA53" s="95"/>
      <c r="BKB53" s="95"/>
      <c r="BKC53" s="95"/>
      <c r="BKD53" s="95"/>
      <c r="BKE53" s="95"/>
      <c r="BKF53" s="95"/>
      <c r="BKG53" s="95"/>
      <c r="BKH53" s="95"/>
      <c r="BKI53" s="95"/>
      <c r="BKJ53" s="95"/>
      <c r="BKK53" s="95"/>
      <c r="BKL53" s="95"/>
      <c r="BKM53" s="95"/>
      <c r="BKN53" s="95"/>
      <c r="BKO53" s="95"/>
      <c r="BKP53" s="95"/>
      <c r="BKQ53" s="95"/>
      <c r="BKR53" s="95"/>
      <c r="BKS53" s="95"/>
      <c r="BKT53" s="95"/>
      <c r="BKU53" s="95"/>
      <c r="BKV53" s="95"/>
      <c r="BKW53" s="95"/>
      <c r="BKX53" s="95"/>
      <c r="BKY53" s="95"/>
      <c r="BKZ53" s="95"/>
      <c r="BLA53" s="95"/>
      <c r="BLB53" s="95"/>
      <c r="BLC53" s="95"/>
      <c r="BLD53" s="95"/>
      <c r="BLE53" s="95"/>
      <c r="BLF53" s="95"/>
      <c r="BLG53" s="95"/>
      <c r="BLH53" s="95"/>
      <c r="BLI53" s="95"/>
      <c r="BLJ53" s="95"/>
      <c r="BLK53" s="95"/>
      <c r="BLL53" s="95"/>
      <c r="BLM53" s="95"/>
      <c r="BLN53" s="95"/>
      <c r="BLO53" s="95"/>
      <c r="BLP53" s="95"/>
      <c r="BLQ53" s="95"/>
      <c r="BLR53" s="95"/>
      <c r="BLS53" s="95"/>
      <c r="BLT53" s="95"/>
      <c r="BLU53" s="95"/>
      <c r="BLV53" s="95"/>
      <c r="BLW53" s="95"/>
      <c r="BLX53" s="95"/>
      <c r="BLY53" s="95"/>
      <c r="BLZ53" s="95"/>
      <c r="BMA53" s="95"/>
      <c r="BMB53" s="95"/>
      <c r="BMC53" s="95"/>
      <c r="BMD53" s="95"/>
      <c r="BME53" s="95"/>
      <c r="BMF53" s="95"/>
      <c r="BMG53" s="95"/>
      <c r="BMH53" s="95"/>
      <c r="BMI53" s="95"/>
      <c r="BMJ53" s="95"/>
      <c r="BMK53" s="95"/>
      <c r="BML53" s="95"/>
      <c r="BMM53" s="95"/>
      <c r="BMN53" s="95"/>
      <c r="BMO53" s="95"/>
      <c r="BMP53" s="95"/>
      <c r="BMQ53" s="95"/>
      <c r="BMR53" s="95"/>
      <c r="BMS53" s="95"/>
      <c r="BMT53" s="95"/>
      <c r="BMU53" s="95"/>
      <c r="BMV53" s="95"/>
      <c r="BMW53" s="95"/>
      <c r="BMX53" s="95"/>
      <c r="BMY53" s="95"/>
      <c r="BMZ53" s="95"/>
      <c r="BNA53" s="95"/>
      <c r="BNB53" s="95"/>
      <c r="BNC53" s="95"/>
      <c r="BND53" s="95"/>
      <c r="BNE53" s="95"/>
      <c r="BNF53" s="95"/>
      <c r="BNG53" s="95"/>
      <c r="BNH53" s="95"/>
      <c r="BNI53" s="95"/>
      <c r="BNJ53" s="95"/>
      <c r="BNK53" s="95"/>
      <c r="BNL53" s="95"/>
      <c r="BNM53" s="95"/>
      <c r="BNN53" s="95"/>
      <c r="BNO53" s="95"/>
      <c r="BNP53" s="95"/>
      <c r="BNQ53" s="95"/>
      <c r="BNR53" s="95"/>
      <c r="BNS53" s="95"/>
      <c r="BNT53" s="95"/>
      <c r="BNU53" s="95"/>
      <c r="BNV53" s="95"/>
      <c r="BNW53" s="95"/>
      <c r="BNX53" s="95"/>
      <c r="BNY53" s="95"/>
      <c r="BNZ53" s="95"/>
      <c r="BOA53" s="95"/>
      <c r="BOB53" s="95"/>
      <c r="BOC53" s="95"/>
      <c r="BOD53" s="95"/>
      <c r="BOE53" s="95"/>
      <c r="BOF53" s="95"/>
      <c r="BOG53" s="95"/>
      <c r="BOH53" s="95"/>
      <c r="BOI53" s="95"/>
      <c r="BOJ53" s="95"/>
      <c r="BOK53" s="95"/>
      <c r="BOL53" s="95"/>
      <c r="BOM53" s="95"/>
      <c r="BON53" s="95"/>
      <c r="BOO53" s="95"/>
      <c r="BOP53" s="95"/>
      <c r="BOQ53" s="95"/>
      <c r="BOR53" s="95"/>
      <c r="BOS53" s="95"/>
      <c r="BOT53" s="95"/>
      <c r="BOU53" s="95"/>
      <c r="BOV53" s="95"/>
      <c r="BOW53" s="95"/>
      <c r="BOX53" s="95"/>
      <c r="BOY53" s="95"/>
      <c r="BOZ53" s="95"/>
      <c r="BPA53" s="95"/>
      <c r="BPB53" s="95"/>
      <c r="BPC53" s="95"/>
      <c r="BPD53" s="95"/>
      <c r="BPE53" s="95"/>
      <c r="BPF53" s="95"/>
      <c r="BPG53" s="95"/>
      <c r="BPH53" s="95"/>
      <c r="BPI53" s="95"/>
      <c r="BPJ53" s="95"/>
      <c r="BPK53" s="95"/>
      <c r="BPL53" s="95"/>
      <c r="BPM53" s="95"/>
      <c r="BPN53" s="95"/>
      <c r="BPO53" s="95"/>
      <c r="BPP53" s="95"/>
      <c r="BPQ53" s="95"/>
      <c r="BPR53" s="95"/>
      <c r="BPS53" s="95"/>
      <c r="BPT53" s="95"/>
      <c r="BPU53" s="95"/>
      <c r="BPV53" s="95"/>
      <c r="BPW53" s="95"/>
      <c r="BPX53" s="95"/>
      <c r="BPY53" s="95"/>
      <c r="BPZ53" s="95"/>
      <c r="BQA53" s="95"/>
      <c r="BQB53" s="95"/>
      <c r="BQC53" s="95"/>
      <c r="BQD53" s="95"/>
      <c r="BQE53" s="95"/>
      <c r="BQF53" s="95"/>
      <c r="BQG53" s="95"/>
      <c r="BQH53" s="95"/>
      <c r="BQI53" s="95"/>
      <c r="BQJ53" s="95"/>
      <c r="BQK53" s="95"/>
      <c r="BQL53" s="95"/>
      <c r="BQM53" s="95"/>
      <c r="BQN53" s="95"/>
      <c r="BQO53" s="95"/>
      <c r="BQP53" s="95"/>
      <c r="BQQ53" s="95"/>
      <c r="BQR53" s="95"/>
      <c r="BQS53" s="95"/>
      <c r="BQT53" s="95"/>
      <c r="BQU53" s="95"/>
      <c r="BQV53" s="95"/>
      <c r="BQW53" s="95"/>
      <c r="BQX53" s="95"/>
      <c r="BQY53" s="95"/>
      <c r="BQZ53" s="95"/>
      <c r="BRA53" s="95"/>
      <c r="BRB53" s="95"/>
      <c r="BRC53" s="95"/>
      <c r="BRD53" s="95"/>
      <c r="BRE53" s="95"/>
      <c r="BRF53" s="95"/>
      <c r="BRG53" s="95"/>
      <c r="BRH53" s="95"/>
      <c r="BRI53" s="95"/>
      <c r="BRJ53" s="95"/>
      <c r="BRK53" s="95"/>
      <c r="BRL53" s="95"/>
      <c r="BRM53" s="95"/>
      <c r="BRN53" s="95"/>
      <c r="BRO53" s="95"/>
      <c r="BRP53" s="95"/>
      <c r="BRQ53" s="95"/>
      <c r="BRR53" s="95"/>
      <c r="BRS53" s="95"/>
      <c r="BRT53" s="95"/>
      <c r="BRU53" s="95"/>
      <c r="BRV53" s="95"/>
      <c r="BRW53" s="95"/>
      <c r="BRX53" s="95"/>
      <c r="BRY53" s="95"/>
      <c r="BRZ53" s="95"/>
      <c r="BSA53" s="95"/>
      <c r="BSB53" s="95"/>
      <c r="BSC53" s="95"/>
      <c r="BSD53" s="95"/>
      <c r="BSE53" s="95"/>
      <c r="BSF53" s="95"/>
      <c r="BSG53" s="95"/>
      <c r="BSH53" s="95"/>
      <c r="BSI53" s="95"/>
      <c r="BSJ53" s="95"/>
      <c r="BSK53" s="95"/>
      <c r="BSL53" s="95"/>
      <c r="BSM53" s="95"/>
      <c r="BSN53" s="95"/>
      <c r="BSO53" s="95"/>
      <c r="BSP53" s="95"/>
      <c r="BSQ53" s="95"/>
      <c r="BSR53" s="95"/>
      <c r="BSS53" s="95"/>
      <c r="BST53" s="95"/>
      <c r="BSU53" s="95"/>
      <c r="BSV53" s="95"/>
      <c r="BSW53" s="95"/>
      <c r="BSX53" s="95"/>
      <c r="BSY53" s="95"/>
      <c r="BSZ53" s="95"/>
      <c r="BTA53" s="95"/>
      <c r="BTB53" s="95"/>
      <c r="BTC53" s="95"/>
      <c r="BTD53" s="95"/>
      <c r="BTE53" s="95"/>
      <c r="BTF53" s="95"/>
      <c r="BTG53" s="95"/>
      <c r="BTH53" s="95"/>
      <c r="BTI53" s="95"/>
      <c r="BTJ53" s="95"/>
      <c r="BTK53" s="95"/>
      <c r="BTL53" s="95"/>
      <c r="BTM53" s="95"/>
      <c r="BTN53" s="95"/>
      <c r="BTO53" s="95"/>
      <c r="BTP53" s="95"/>
      <c r="BTQ53" s="95"/>
      <c r="BTR53" s="95"/>
      <c r="BTS53" s="95"/>
      <c r="BTT53" s="95"/>
      <c r="BTU53" s="95"/>
      <c r="BTV53" s="95"/>
      <c r="BTW53" s="95"/>
      <c r="BTX53" s="95"/>
      <c r="BTY53" s="95"/>
      <c r="BTZ53" s="95"/>
      <c r="BUA53" s="95"/>
      <c r="BUB53" s="95"/>
      <c r="BUC53" s="95"/>
      <c r="BUD53" s="95"/>
      <c r="BUE53" s="95"/>
      <c r="BUF53" s="95"/>
      <c r="BUG53" s="95"/>
      <c r="BUH53" s="95"/>
      <c r="BUI53" s="95"/>
      <c r="BUJ53" s="95"/>
      <c r="BUK53" s="95"/>
      <c r="BUL53" s="95"/>
      <c r="BUM53" s="95"/>
      <c r="BUN53" s="95"/>
      <c r="BUO53" s="95"/>
      <c r="BUP53" s="95"/>
      <c r="BUQ53" s="95"/>
      <c r="BUR53" s="95"/>
      <c r="BUS53" s="95"/>
      <c r="BUT53" s="95"/>
      <c r="BUU53" s="95"/>
      <c r="BUV53" s="95"/>
      <c r="BUW53" s="95"/>
      <c r="BUX53" s="95"/>
      <c r="BUY53" s="95"/>
      <c r="BUZ53" s="95"/>
      <c r="BVA53" s="95"/>
      <c r="BVB53" s="95"/>
      <c r="BVC53" s="95"/>
      <c r="BVD53" s="95"/>
      <c r="BVE53" s="95"/>
      <c r="BVF53" s="95"/>
      <c r="BVG53" s="95"/>
      <c r="BVH53" s="95"/>
      <c r="BVI53" s="95"/>
      <c r="BVJ53" s="95"/>
      <c r="BVK53" s="95"/>
      <c r="BVL53" s="95"/>
      <c r="BVM53" s="95"/>
      <c r="BVN53" s="95"/>
      <c r="BVO53" s="95"/>
      <c r="BVP53" s="95"/>
      <c r="BVQ53" s="95"/>
      <c r="BVR53" s="95"/>
      <c r="BVS53" s="95"/>
      <c r="BVT53" s="95"/>
      <c r="BVU53" s="95"/>
      <c r="BVV53" s="95"/>
      <c r="BVW53" s="95"/>
      <c r="BVX53" s="95"/>
      <c r="BVY53" s="95"/>
      <c r="BVZ53" s="95"/>
      <c r="BWA53" s="95"/>
      <c r="BWB53" s="95"/>
      <c r="BWC53" s="95"/>
      <c r="BWD53" s="95"/>
      <c r="BWE53" s="95"/>
      <c r="BWF53" s="95"/>
      <c r="BWG53" s="95"/>
      <c r="BWH53" s="95"/>
      <c r="BWI53" s="95"/>
      <c r="BWJ53" s="95"/>
      <c r="BWK53" s="95"/>
      <c r="BWL53" s="95"/>
      <c r="BWM53" s="95"/>
      <c r="BWN53" s="95"/>
      <c r="BWO53" s="95"/>
      <c r="BWP53" s="95"/>
      <c r="BWQ53" s="95"/>
      <c r="BWR53" s="95"/>
      <c r="BWS53" s="95"/>
      <c r="BWT53" s="95"/>
      <c r="BWU53" s="95"/>
      <c r="BWV53" s="95"/>
      <c r="BWW53" s="95"/>
      <c r="BWX53" s="95"/>
    </row>
    <row r="54" spans="1:1974" s="138" customFormat="1" ht="24.75" customHeight="1" thickBot="1">
      <c r="A54" s="89"/>
      <c r="B54" s="214" t="s">
        <v>41</v>
      </c>
      <c r="C54" s="95"/>
      <c r="D54" s="137">
        <v>-73</v>
      </c>
      <c r="E54" s="215">
        <v>40</v>
      </c>
      <c r="F54" s="137">
        <v>-33</v>
      </c>
      <c r="G54" s="95"/>
      <c r="H54" s="137">
        <v>-16</v>
      </c>
      <c r="I54" s="215">
        <v>-26</v>
      </c>
      <c r="J54" s="137">
        <v>-42</v>
      </c>
      <c r="K54" s="95"/>
      <c r="L54" s="137">
        <v>71</v>
      </c>
      <c r="M54" s="215">
        <v>-10</v>
      </c>
      <c r="N54" s="137">
        <v>61</v>
      </c>
      <c r="O54" s="95"/>
      <c r="P54" s="137">
        <v>61</v>
      </c>
      <c r="Q54" s="215">
        <v>-80</v>
      </c>
      <c r="R54" s="137">
        <v>-19</v>
      </c>
      <c r="S54" s="95"/>
      <c r="T54" s="107"/>
      <c r="U54" s="107"/>
      <c r="V54" s="107"/>
      <c r="W54" s="95"/>
      <c r="X54" s="95"/>
      <c r="Y54" s="95"/>
      <c r="Z54" s="95"/>
      <c r="AA54" s="95"/>
      <c r="AB54" s="9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216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  <c r="SL54" s="135"/>
      <c r="SM54" s="135"/>
      <c r="SN54" s="135"/>
      <c r="SO54" s="135"/>
      <c r="SP54" s="135"/>
      <c r="SQ54" s="135"/>
      <c r="SR54" s="135"/>
      <c r="SS54" s="135"/>
      <c r="ST54" s="135"/>
      <c r="SU54" s="135"/>
      <c r="SV54" s="135"/>
      <c r="SW54" s="135"/>
      <c r="SX54" s="135"/>
      <c r="SY54" s="135"/>
      <c r="SZ54" s="135"/>
      <c r="TA54" s="135"/>
      <c r="TB54" s="135"/>
      <c r="TC54" s="135"/>
      <c r="TD54" s="135"/>
      <c r="TE54" s="135"/>
      <c r="TF54" s="135"/>
      <c r="TG54" s="135"/>
      <c r="TH54" s="135"/>
      <c r="TI54" s="135"/>
      <c r="TJ54" s="135"/>
      <c r="TK54" s="135"/>
      <c r="TL54" s="135"/>
      <c r="TM54" s="135"/>
      <c r="TN54" s="135"/>
      <c r="TO54" s="135"/>
      <c r="TP54" s="135"/>
      <c r="TQ54" s="135"/>
      <c r="TR54" s="135"/>
      <c r="TS54" s="135"/>
      <c r="TT54" s="135"/>
      <c r="TU54" s="135"/>
      <c r="TV54" s="135"/>
      <c r="TW54" s="135"/>
      <c r="TX54" s="135"/>
      <c r="TY54" s="135"/>
      <c r="TZ54" s="135"/>
      <c r="UA54" s="135"/>
      <c r="UB54" s="135"/>
      <c r="UC54" s="135"/>
      <c r="UD54" s="135"/>
      <c r="UE54" s="135"/>
      <c r="UF54" s="135"/>
      <c r="UG54" s="135"/>
      <c r="UH54" s="135"/>
      <c r="UI54" s="135"/>
      <c r="UJ54" s="135"/>
      <c r="UK54" s="135"/>
      <c r="UL54" s="135"/>
      <c r="UM54" s="135"/>
      <c r="UN54" s="135"/>
      <c r="UO54" s="135"/>
      <c r="UP54" s="135"/>
      <c r="UQ54" s="135"/>
      <c r="UR54" s="135"/>
      <c r="US54" s="135"/>
      <c r="UT54" s="135"/>
      <c r="UU54" s="135"/>
      <c r="UV54" s="135"/>
      <c r="UW54" s="135"/>
      <c r="UX54" s="135"/>
      <c r="UY54" s="135"/>
      <c r="UZ54" s="135"/>
      <c r="VA54" s="135"/>
      <c r="VB54" s="135"/>
      <c r="VC54" s="135"/>
      <c r="VD54" s="135"/>
      <c r="VE54" s="135"/>
      <c r="VF54" s="135"/>
      <c r="VG54" s="135"/>
      <c r="VH54" s="135"/>
      <c r="VI54" s="135"/>
      <c r="VJ54" s="135"/>
      <c r="VK54" s="135"/>
      <c r="VL54" s="135"/>
      <c r="VM54" s="135"/>
      <c r="VN54" s="135"/>
      <c r="VO54" s="135"/>
      <c r="VP54" s="135"/>
      <c r="VQ54" s="135"/>
      <c r="VR54" s="135"/>
      <c r="VS54" s="135"/>
      <c r="VT54" s="135"/>
      <c r="VU54" s="135"/>
      <c r="VV54" s="135"/>
      <c r="VW54" s="135"/>
      <c r="VX54" s="135"/>
      <c r="VY54" s="135"/>
      <c r="VZ54" s="135"/>
      <c r="WA54" s="135"/>
      <c r="WB54" s="135"/>
      <c r="WC54" s="135"/>
      <c r="WD54" s="135"/>
      <c r="WE54" s="135"/>
      <c r="WF54" s="135"/>
      <c r="WG54" s="135"/>
      <c r="WH54" s="135"/>
      <c r="WI54" s="135"/>
      <c r="WJ54" s="135"/>
      <c r="WK54" s="135"/>
      <c r="WL54" s="135"/>
      <c r="WM54" s="135"/>
      <c r="WN54" s="135"/>
      <c r="WO54" s="135"/>
      <c r="WP54" s="135"/>
      <c r="WQ54" s="135"/>
      <c r="WR54" s="135"/>
      <c r="WS54" s="135"/>
      <c r="WT54" s="135"/>
      <c r="WU54" s="135"/>
      <c r="WV54" s="135"/>
      <c r="WW54" s="135"/>
      <c r="WX54" s="135"/>
      <c r="WY54" s="135"/>
      <c r="WZ54" s="135"/>
      <c r="XA54" s="135"/>
      <c r="XB54" s="135"/>
      <c r="XC54" s="135"/>
      <c r="XD54" s="135"/>
      <c r="XE54" s="135"/>
      <c r="XF54" s="135"/>
      <c r="XG54" s="135"/>
      <c r="XH54" s="135"/>
      <c r="XI54" s="135"/>
      <c r="XJ54" s="135"/>
      <c r="XK54" s="135"/>
      <c r="XL54" s="135"/>
      <c r="XM54" s="135"/>
      <c r="XN54" s="135"/>
      <c r="XO54" s="135"/>
      <c r="XP54" s="135"/>
      <c r="XQ54" s="135"/>
      <c r="XR54" s="135"/>
      <c r="XS54" s="135"/>
      <c r="XT54" s="135"/>
      <c r="XU54" s="135"/>
      <c r="XV54" s="135"/>
      <c r="XW54" s="135"/>
      <c r="XX54" s="135"/>
      <c r="XY54" s="135"/>
      <c r="XZ54" s="135"/>
      <c r="YA54" s="135"/>
      <c r="YB54" s="135"/>
      <c r="YC54" s="135"/>
      <c r="YD54" s="135"/>
      <c r="YE54" s="135"/>
      <c r="YF54" s="135"/>
      <c r="YG54" s="135"/>
      <c r="YH54" s="135"/>
      <c r="YI54" s="135"/>
      <c r="YJ54" s="135"/>
      <c r="YK54" s="135"/>
      <c r="YL54" s="135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35"/>
      <c r="YY54" s="135"/>
      <c r="YZ54" s="135"/>
      <c r="ZA54" s="135"/>
      <c r="ZB54" s="135"/>
      <c r="ZC54" s="135"/>
      <c r="ZD54" s="135"/>
      <c r="ZE54" s="135"/>
      <c r="ZF54" s="135"/>
      <c r="ZG54" s="135"/>
      <c r="ZH54" s="135"/>
      <c r="ZI54" s="135"/>
      <c r="ZJ54" s="135"/>
      <c r="ZK54" s="135"/>
      <c r="ZL54" s="135"/>
      <c r="ZM54" s="135"/>
      <c r="ZN54" s="135"/>
      <c r="ZO54" s="135"/>
      <c r="ZP54" s="135"/>
      <c r="ZQ54" s="135"/>
      <c r="ZR54" s="135"/>
      <c r="ZS54" s="135"/>
      <c r="ZT54" s="135"/>
      <c r="ZU54" s="135"/>
      <c r="ZV54" s="135"/>
      <c r="ZW54" s="135"/>
      <c r="ZX54" s="135"/>
      <c r="ZY54" s="135"/>
      <c r="ZZ54" s="135"/>
      <c r="AAA54" s="135"/>
      <c r="AAB54" s="135"/>
      <c r="AAC54" s="135"/>
      <c r="AAD54" s="135"/>
      <c r="AAE54" s="135"/>
      <c r="AAF54" s="135"/>
      <c r="AAG54" s="135"/>
      <c r="AAH54" s="135"/>
      <c r="AAI54" s="135"/>
      <c r="AAJ54" s="135"/>
      <c r="AAK54" s="135"/>
      <c r="AAL54" s="135"/>
      <c r="AAM54" s="135"/>
      <c r="AAN54" s="135"/>
      <c r="AAO54" s="135"/>
      <c r="AAP54" s="135"/>
      <c r="AAQ54" s="135"/>
      <c r="AAR54" s="135"/>
      <c r="AAS54" s="135"/>
      <c r="AAT54" s="135"/>
      <c r="AAU54" s="135"/>
      <c r="AAV54" s="135"/>
      <c r="AAW54" s="135"/>
      <c r="AAX54" s="135"/>
      <c r="AAY54" s="135"/>
      <c r="AAZ54" s="135"/>
      <c r="ABA54" s="135"/>
      <c r="ABB54" s="135"/>
      <c r="ABC54" s="135"/>
      <c r="ABD54" s="135"/>
      <c r="ABE54" s="135"/>
      <c r="ABF54" s="135"/>
      <c r="ABG54" s="135"/>
      <c r="ABH54" s="135"/>
      <c r="ABI54" s="135"/>
      <c r="ABJ54" s="135"/>
      <c r="ABK54" s="135"/>
      <c r="ABL54" s="135"/>
      <c r="ABM54" s="135"/>
      <c r="ABN54" s="135"/>
      <c r="ABO54" s="135"/>
      <c r="ABP54" s="135"/>
      <c r="ABQ54" s="135"/>
      <c r="ABR54" s="135"/>
      <c r="ABS54" s="135"/>
      <c r="ABT54" s="135"/>
      <c r="ABU54" s="135"/>
      <c r="ABV54" s="135"/>
      <c r="ABW54" s="135"/>
      <c r="ABX54" s="135"/>
      <c r="ABY54" s="135"/>
      <c r="ABZ54" s="135"/>
      <c r="ACA54" s="135"/>
      <c r="ACB54" s="135"/>
      <c r="ACC54" s="135"/>
      <c r="ACD54" s="135"/>
      <c r="ACE54" s="135"/>
      <c r="ACF54" s="135"/>
      <c r="ACG54" s="135"/>
      <c r="ACH54" s="135"/>
      <c r="ACI54" s="135"/>
      <c r="ACJ54" s="135"/>
      <c r="ACK54" s="135"/>
      <c r="ACL54" s="135"/>
      <c r="ACM54" s="135"/>
      <c r="ACN54" s="135"/>
      <c r="ACO54" s="135"/>
      <c r="ACP54" s="135"/>
      <c r="ACQ54" s="135"/>
      <c r="ACR54" s="135"/>
      <c r="ACS54" s="135"/>
      <c r="ACT54" s="135"/>
      <c r="ACU54" s="135"/>
      <c r="ACV54" s="135"/>
      <c r="ACW54" s="135"/>
      <c r="ACX54" s="135"/>
      <c r="ACY54" s="135"/>
      <c r="ACZ54" s="135"/>
      <c r="ADA54" s="135"/>
      <c r="ADB54" s="135"/>
      <c r="ADC54" s="135"/>
      <c r="ADD54" s="135"/>
      <c r="ADE54" s="135"/>
      <c r="ADF54" s="135"/>
      <c r="ADG54" s="135"/>
      <c r="ADH54" s="135"/>
      <c r="ADI54" s="135"/>
      <c r="ADJ54" s="135"/>
      <c r="ADK54" s="135"/>
      <c r="ADL54" s="135"/>
      <c r="ADM54" s="135"/>
      <c r="ADN54" s="135"/>
      <c r="ADO54" s="135"/>
      <c r="ADP54" s="135"/>
      <c r="ADQ54" s="135"/>
      <c r="ADR54" s="135"/>
      <c r="ADS54" s="135"/>
      <c r="ADT54" s="135"/>
      <c r="ADU54" s="135"/>
      <c r="ADV54" s="135"/>
      <c r="ADW54" s="135"/>
      <c r="ADX54" s="135"/>
      <c r="ADY54" s="135"/>
      <c r="ADZ54" s="135"/>
      <c r="AEA54" s="135"/>
      <c r="AEB54" s="135"/>
      <c r="AEC54" s="135"/>
      <c r="AED54" s="135"/>
      <c r="AEE54" s="135"/>
      <c r="AEF54" s="135"/>
      <c r="AEG54" s="135"/>
      <c r="AEH54" s="135"/>
      <c r="AEI54" s="135"/>
      <c r="AEJ54" s="135"/>
      <c r="AEK54" s="135"/>
      <c r="AEL54" s="135"/>
      <c r="AEM54" s="135"/>
      <c r="AEN54" s="135"/>
      <c r="AEO54" s="135"/>
      <c r="AEP54" s="135"/>
      <c r="AEQ54" s="135"/>
      <c r="AER54" s="135"/>
      <c r="AES54" s="135"/>
      <c r="AET54" s="135"/>
      <c r="AEU54" s="135"/>
      <c r="AEV54" s="135"/>
      <c r="AEW54" s="135"/>
      <c r="AEX54" s="135"/>
      <c r="AEY54" s="135"/>
      <c r="AEZ54" s="135"/>
      <c r="AFA54" s="135"/>
      <c r="AFB54" s="135"/>
      <c r="AFC54" s="135"/>
      <c r="AFD54" s="135"/>
      <c r="AFE54" s="135"/>
      <c r="AFF54" s="135"/>
      <c r="AFG54" s="135"/>
      <c r="AFH54" s="135"/>
      <c r="AFI54" s="135"/>
      <c r="AFJ54" s="135"/>
      <c r="AFK54" s="135"/>
      <c r="AFL54" s="135"/>
      <c r="AFM54" s="135"/>
      <c r="AFN54" s="135"/>
      <c r="AFO54" s="135"/>
      <c r="AFP54" s="135"/>
      <c r="AFQ54" s="135"/>
      <c r="AFR54" s="135"/>
      <c r="AFS54" s="135"/>
      <c r="AFT54" s="135"/>
      <c r="AFU54" s="135"/>
      <c r="AFV54" s="135"/>
      <c r="AFW54" s="135"/>
      <c r="AFX54" s="135"/>
      <c r="AFY54" s="135"/>
      <c r="AFZ54" s="135"/>
      <c r="AGA54" s="135"/>
      <c r="AGB54" s="135"/>
      <c r="AGC54" s="135"/>
      <c r="AGD54" s="135"/>
      <c r="AGE54" s="135"/>
      <c r="AGF54" s="135"/>
      <c r="AGG54" s="135"/>
      <c r="AGH54" s="135"/>
      <c r="AGI54" s="135"/>
      <c r="AGJ54" s="135"/>
      <c r="AGK54" s="135"/>
      <c r="AGL54" s="135"/>
      <c r="AGM54" s="135"/>
      <c r="AGN54" s="135"/>
      <c r="AGO54" s="135"/>
      <c r="AGP54" s="135"/>
      <c r="AGQ54" s="135"/>
      <c r="AGR54" s="135"/>
      <c r="AGS54" s="135"/>
      <c r="AGT54" s="135"/>
      <c r="AGU54" s="135"/>
      <c r="AGV54" s="135"/>
      <c r="AGW54" s="135"/>
      <c r="AGX54" s="135"/>
      <c r="AGY54" s="135"/>
      <c r="AGZ54" s="135"/>
      <c r="AHA54" s="135"/>
      <c r="AHB54" s="135"/>
      <c r="AHC54" s="135"/>
      <c r="AHD54" s="135"/>
      <c r="AHE54" s="135"/>
      <c r="AHF54" s="135"/>
      <c r="AHG54" s="135"/>
      <c r="AHH54" s="135"/>
      <c r="AHI54" s="135"/>
      <c r="AHJ54" s="135"/>
      <c r="AHK54" s="135"/>
      <c r="AHL54" s="135"/>
      <c r="AHM54" s="135"/>
      <c r="AHN54" s="135"/>
      <c r="AHO54" s="135"/>
      <c r="AHP54" s="135"/>
      <c r="AHQ54" s="135"/>
      <c r="AHR54" s="135"/>
      <c r="AHS54" s="135"/>
      <c r="AHT54" s="135"/>
      <c r="AHU54" s="135"/>
      <c r="AHV54" s="135"/>
      <c r="AHW54" s="135"/>
      <c r="AHX54" s="135"/>
      <c r="AHY54" s="135"/>
      <c r="AHZ54" s="135"/>
      <c r="AIA54" s="135"/>
      <c r="AIB54" s="135"/>
      <c r="AIC54" s="135"/>
      <c r="AID54" s="135"/>
      <c r="AIE54" s="135"/>
      <c r="AIF54" s="135"/>
      <c r="AIG54" s="135"/>
      <c r="AIH54" s="135"/>
      <c r="AII54" s="135"/>
      <c r="AIJ54" s="135"/>
      <c r="AIK54" s="135"/>
      <c r="AIL54" s="135"/>
      <c r="AIM54" s="135"/>
      <c r="AIN54" s="135"/>
      <c r="AIO54" s="135"/>
      <c r="AIP54" s="135"/>
      <c r="AIQ54" s="135"/>
      <c r="AIR54" s="135"/>
      <c r="AIS54" s="135"/>
      <c r="AIT54" s="135"/>
      <c r="AIU54" s="135"/>
      <c r="AIV54" s="135"/>
      <c r="AIW54" s="135"/>
      <c r="AIX54" s="135"/>
      <c r="AIY54" s="135"/>
      <c r="AIZ54" s="135"/>
      <c r="AJA54" s="135"/>
      <c r="AJB54" s="135"/>
      <c r="AJC54" s="135"/>
      <c r="AJD54" s="135"/>
      <c r="AJE54" s="135"/>
      <c r="AJF54" s="135"/>
      <c r="AJG54" s="135"/>
      <c r="AJH54" s="135"/>
      <c r="AJI54" s="135"/>
      <c r="AJJ54" s="135"/>
      <c r="AJK54" s="135"/>
      <c r="AJL54" s="135"/>
      <c r="AJM54" s="135"/>
      <c r="AJN54" s="135"/>
      <c r="AJO54" s="135"/>
      <c r="AJP54" s="135"/>
      <c r="AJQ54" s="135"/>
      <c r="AJR54" s="135"/>
      <c r="AJS54" s="135"/>
      <c r="AJT54" s="135"/>
      <c r="AJU54" s="135"/>
      <c r="AJV54" s="135"/>
      <c r="AJW54" s="135"/>
      <c r="AJX54" s="135"/>
      <c r="AJY54" s="135"/>
      <c r="AJZ54" s="135"/>
      <c r="AKA54" s="135"/>
      <c r="AKB54" s="135"/>
      <c r="AKC54" s="135"/>
      <c r="AKD54" s="135"/>
      <c r="AKE54" s="135"/>
      <c r="AKF54" s="135"/>
      <c r="AKG54" s="135"/>
      <c r="AKH54" s="135"/>
      <c r="AKI54" s="135"/>
      <c r="AKJ54" s="135"/>
      <c r="AKK54" s="135"/>
      <c r="AKL54" s="135"/>
      <c r="AKM54" s="135"/>
      <c r="AKN54" s="135"/>
      <c r="AKO54" s="135"/>
      <c r="AKP54" s="135"/>
      <c r="AKQ54" s="135"/>
      <c r="AKR54" s="135"/>
      <c r="AKS54" s="135"/>
      <c r="AKT54" s="135"/>
      <c r="AKU54" s="135"/>
      <c r="AKV54" s="135"/>
      <c r="AKW54" s="135"/>
      <c r="AKX54" s="135"/>
      <c r="AKY54" s="135"/>
      <c r="AKZ54" s="135"/>
      <c r="ALA54" s="135"/>
      <c r="ALB54" s="135"/>
      <c r="ALC54" s="135"/>
      <c r="ALD54" s="135"/>
      <c r="ALE54" s="135"/>
      <c r="ALF54" s="135"/>
      <c r="ALG54" s="135"/>
      <c r="ALH54" s="135"/>
      <c r="ALI54" s="135"/>
      <c r="ALJ54" s="135"/>
      <c r="ALK54" s="135"/>
      <c r="ALL54" s="135"/>
      <c r="ALM54" s="135"/>
      <c r="ALN54" s="135"/>
      <c r="ALO54" s="135"/>
      <c r="ALP54" s="135"/>
      <c r="ALQ54" s="135"/>
      <c r="ALR54" s="135"/>
      <c r="ALS54" s="135"/>
      <c r="ALT54" s="135"/>
      <c r="ALU54" s="135"/>
      <c r="ALV54" s="135"/>
      <c r="ALW54" s="135"/>
      <c r="ALX54" s="135"/>
      <c r="ALY54" s="135"/>
      <c r="ALZ54" s="135"/>
      <c r="AMA54" s="135"/>
      <c r="AMB54" s="135"/>
      <c r="AMC54" s="135"/>
      <c r="AMD54" s="135"/>
      <c r="AME54" s="135"/>
      <c r="AMF54" s="135"/>
      <c r="AMG54" s="135"/>
      <c r="AMH54" s="135"/>
      <c r="AMI54" s="135"/>
      <c r="AMJ54" s="135"/>
      <c r="AMK54" s="135"/>
      <c r="AML54" s="135"/>
      <c r="AMM54" s="135"/>
      <c r="AMN54" s="135"/>
      <c r="AMO54" s="135"/>
      <c r="AMP54" s="135"/>
      <c r="AMQ54" s="135"/>
      <c r="AMR54" s="135"/>
      <c r="AMS54" s="135"/>
      <c r="AMT54" s="135"/>
      <c r="AMU54" s="135"/>
      <c r="AMV54" s="135"/>
      <c r="AMW54" s="135"/>
      <c r="AMX54" s="135"/>
      <c r="AMY54" s="135"/>
      <c r="AMZ54" s="135"/>
      <c r="ANA54" s="135"/>
      <c r="ANB54" s="135"/>
      <c r="ANC54" s="135"/>
      <c r="AND54" s="135"/>
      <c r="ANE54" s="135"/>
      <c r="ANF54" s="135"/>
      <c r="ANG54" s="135"/>
      <c r="ANH54" s="135"/>
      <c r="ANI54" s="135"/>
      <c r="ANJ54" s="135"/>
      <c r="ANK54" s="135"/>
      <c r="ANL54" s="135"/>
      <c r="ANM54" s="135"/>
      <c r="ANN54" s="135"/>
      <c r="ANO54" s="135"/>
      <c r="ANP54" s="135"/>
      <c r="ANQ54" s="135"/>
      <c r="ANR54" s="135"/>
      <c r="ANS54" s="135"/>
      <c r="ANT54" s="135"/>
      <c r="ANU54" s="135"/>
      <c r="ANV54" s="135"/>
      <c r="ANW54" s="135"/>
      <c r="ANX54" s="135"/>
      <c r="ANY54" s="135"/>
      <c r="ANZ54" s="135"/>
      <c r="AOA54" s="135"/>
      <c r="AOB54" s="135"/>
      <c r="AOC54" s="135"/>
      <c r="AOD54" s="135"/>
      <c r="AOE54" s="135"/>
      <c r="AOF54" s="135"/>
      <c r="AOG54" s="135"/>
      <c r="AOH54" s="135"/>
      <c r="AOI54" s="135"/>
      <c r="AOJ54" s="135"/>
      <c r="AOK54" s="135"/>
      <c r="AOL54" s="135"/>
      <c r="AOM54" s="135"/>
      <c r="AON54" s="135"/>
      <c r="AOO54" s="135"/>
      <c r="AOP54" s="135"/>
      <c r="AOQ54" s="135"/>
      <c r="AOR54" s="135"/>
      <c r="AOS54" s="135"/>
      <c r="AOT54" s="135"/>
      <c r="AOU54" s="135"/>
      <c r="AOV54" s="135"/>
      <c r="AOW54" s="135"/>
      <c r="AOX54" s="135"/>
      <c r="AOY54" s="135"/>
      <c r="AOZ54" s="135"/>
      <c r="APA54" s="135"/>
      <c r="APB54" s="135"/>
      <c r="APC54" s="135"/>
      <c r="APD54" s="135"/>
      <c r="APE54" s="135"/>
      <c r="APF54" s="135"/>
      <c r="APG54" s="135"/>
      <c r="APH54" s="135"/>
      <c r="API54" s="135"/>
      <c r="APJ54" s="135"/>
      <c r="APK54" s="135"/>
      <c r="APL54" s="135"/>
      <c r="APM54" s="135"/>
      <c r="APN54" s="135"/>
      <c r="APO54" s="135"/>
      <c r="APP54" s="135"/>
      <c r="APQ54" s="135"/>
      <c r="APR54" s="135"/>
      <c r="APS54" s="135"/>
      <c r="APT54" s="135"/>
      <c r="APU54" s="135"/>
      <c r="APV54" s="135"/>
      <c r="APW54" s="135"/>
      <c r="APX54" s="135"/>
      <c r="APY54" s="135"/>
      <c r="APZ54" s="135"/>
      <c r="AQA54" s="135"/>
      <c r="AQB54" s="135"/>
      <c r="AQC54" s="135"/>
      <c r="AQD54" s="135"/>
      <c r="AQE54" s="135"/>
      <c r="AQF54" s="135"/>
      <c r="AQG54" s="135"/>
      <c r="AQH54" s="135"/>
      <c r="AQI54" s="135"/>
      <c r="AQJ54" s="135"/>
      <c r="AQK54" s="135"/>
      <c r="AQL54" s="135"/>
      <c r="AQM54" s="135"/>
      <c r="AQN54" s="135"/>
      <c r="AQO54" s="135"/>
      <c r="AQP54" s="135"/>
      <c r="AQQ54" s="135"/>
      <c r="AQR54" s="135"/>
      <c r="AQS54" s="135"/>
      <c r="AQT54" s="135"/>
      <c r="AQU54" s="135"/>
      <c r="AQV54" s="135"/>
      <c r="AQW54" s="135"/>
      <c r="AQX54" s="135"/>
      <c r="AQY54" s="135"/>
      <c r="AQZ54" s="135"/>
      <c r="ARA54" s="135"/>
      <c r="ARB54" s="135"/>
      <c r="ARC54" s="135"/>
      <c r="ARD54" s="135"/>
      <c r="ARE54" s="135"/>
      <c r="ARF54" s="135"/>
      <c r="ARG54" s="135"/>
      <c r="ARH54" s="135"/>
      <c r="ARI54" s="135"/>
      <c r="ARJ54" s="135"/>
      <c r="ARK54" s="135"/>
      <c r="ARL54" s="135"/>
      <c r="ARM54" s="135"/>
      <c r="ARN54" s="135"/>
      <c r="ARO54" s="135"/>
      <c r="ARP54" s="135"/>
      <c r="ARQ54" s="135"/>
      <c r="ARR54" s="135"/>
      <c r="ARS54" s="135"/>
      <c r="ART54" s="135"/>
      <c r="ARU54" s="135"/>
      <c r="ARV54" s="135"/>
      <c r="ARW54" s="135"/>
      <c r="ARX54" s="135"/>
      <c r="ARY54" s="135"/>
      <c r="ARZ54" s="135"/>
      <c r="ASA54" s="135"/>
      <c r="ASB54" s="135"/>
      <c r="ASC54" s="135"/>
      <c r="ASD54" s="135"/>
      <c r="ASE54" s="135"/>
      <c r="ASF54" s="135"/>
      <c r="ASG54" s="135"/>
      <c r="ASH54" s="135"/>
      <c r="ASI54" s="135"/>
      <c r="ASJ54" s="135"/>
      <c r="ASK54" s="135"/>
      <c r="ASL54" s="135"/>
      <c r="ASM54" s="135"/>
      <c r="ASN54" s="135"/>
      <c r="ASO54" s="135"/>
      <c r="ASP54" s="135"/>
      <c r="ASQ54" s="135"/>
      <c r="ASR54" s="135"/>
      <c r="ASS54" s="135"/>
      <c r="AST54" s="135"/>
      <c r="ASU54" s="135"/>
      <c r="ASV54" s="135"/>
      <c r="ASW54" s="135"/>
      <c r="ASX54" s="135"/>
      <c r="ASY54" s="135"/>
      <c r="ASZ54" s="135"/>
      <c r="ATA54" s="135"/>
      <c r="ATB54" s="135"/>
      <c r="ATC54" s="135"/>
      <c r="ATD54" s="135"/>
      <c r="ATE54" s="135"/>
      <c r="ATF54" s="135"/>
      <c r="ATG54" s="135"/>
      <c r="ATH54" s="135"/>
      <c r="ATI54" s="135"/>
      <c r="ATJ54" s="135"/>
      <c r="ATK54" s="135"/>
      <c r="ATL54" s="135"/>
      <c r="ATM54" s="135"/>
      <c r="ATN54" s="135"/>
      <c r="ATO54" s="135"/>
      <c r="ATP54" s="135"/>
      <c r="ATQ54" s="135"/>
      <c r="ATR54" s="135"/>
      <c r="ATS54" s="135"/>
      <c r="ATT54" s="135"/>
      <c r="ATU54" s="135"/>
      <c r="ATV54" s="135"/>
      <c r="ATW54" s="135"/>
      <c r="ATX54" s="135"/>
      <c r="ATY54" s="135"/>
      <c r="ATZ54" s="135"/>
      <c r="AUA54" s="135"/>
      <c r="AUB54" s="135"/>
      <c r="AUC54" s="135"/>
      <c r="AUD54" s="135"/>
      <c r="AUE54" s="135"/>
      <c r="AUF54" s="135"/>
      <c r="AUG54" s="135"/>
      <c r="AUH54" s="135"/>
      <c r="AUI54" s="135"/>
      <c r="AUJ54" s="135"/>
      <c r="AUK54" s="135"/>
      <c r="AUL54" s="135"/>
      <c r="AUM54" s="135"/>
      <c r="AUN54" s="135"/>
      <c r="AUO54" s="135"/>
      <c r="AUP54" s="135"/>
      <c r="AUQ54" s="135"/>
      <c r="AUR54" s="135"/>
      <c r="AUS54" s="135"/>
      <c r="AUT54" s="135"/>
      <c r="AUU54" s="135"/>
      <c r="AUV54" s="135"/>
      <c r="AUW54" s="135"/>
      <c r="AUX54" s="135"/>
      <c r="AUY54" s="135"/>
      <c r="AUZ54" s="135"/>
      <c r="AVA54" s="135"/>
      <c r="AVB54" s="135"/>
      <c r="AVC54" s="135"/>
      <c r="AVD54" s="135"/>
      <c r="AVE54" s="135"/>
      <c r="AVF54" s="135"/>
      <c r="AVG54" s="135"/>
      <c r="AVH54" s="135"/>
      <c r="AVI54" s="135"/>
      <c r="AVJ54" s="135"/>
      <c r="AVK54" s="135"/>
      <c r="AVL54" s="135"/>
      <c r="AVM54" s="135"/>
      <c r="AVN54" s="135"/>
      <c r="AVO54" s="135"/>
      <c r="AVP54" s="135"/>
      <c r="AVQ54" s="135"/>
      <c r="AVR54" s="135"/>
      <c r="AVS54" s="135"/>
      <c r="AVT54" s="135"/>
      <c r="AVU54" s="135"/>
      <c r="AVV54" s="135"/>
      <c r="AVW54" s="135"/>
      <c r="AVX54" s="135"/>
      <c r="AVY54" s="135"/>
      <c r="AVZ54" s="135"/>
      <c r="AWA54" s="135"/>
      <c r="AWB54" s="135"/>
      <c r="AWC54" s="135"/>
      <c r="AWD54" s="135"/>
      <c r="AWE54" s="135"/>
      <c r="AWF54" s="135"/>
      <c r="AWG54" s="135"/>
      <c r="AWH54" s="135"/>
      <c r="AWI54" s="135"/>
      <c r="AWJ54" s="135"/>
      <c r="AWK54" s="135"/>
      <c r="AWL54" s="135"/>
      <c r="AWM54" s="135"/>
      <c r="AWN54" s="135"/>
      <c r="AWO54" s="135"/>
      <c r="AWP54" s="135"/>
      <c r="AWQ54" s="135"/>
      <c r="AWR54" s="135"/>
      <c r="AWS54" s="135"/>
      <c r="AWT54" s="135"/>
      <c r="AWU54" s="135"/>
      <c r="AWV54" s="135"/>
      <c r="AWW54" s="135"/>
      <c r="AWX54" s="135"/>
      <c r="AWY54" s="135"/>
      <c r="AWZ54" s="135"/>
      <c r="AXA54" s="135"/>
      <c r="AXB54" s="135"/>
      <c r="AXC54" s="135"/>
      <c r="AXD54" s="135"/>
      <c r="AXE54" s="135"/>
      <c r="AXF54" s="135"/>
      <c r="AXG54" s="135"/>
      <c r="AXH54" s="135"/>
      <c r="AXI54" s="135"/>
      <c r="AXJ54" s="135"/>
      <c r="AXK54" s="135"/>
      <c r="AXL54" s="135"/>
      <c r="AXM54" s="135"/>
      <c r="AXN54" s="135"/>
      <c r="AXO54" s="135"/>
      <c r="AXP54" s="135"/>
      <c r="AXQ54" s="135"/>
      <c r="AXR54" s="135"/>
      <c r="AXS54" s="135"/>
      <c r="AXT54" s="135"/>
      <c r="AXU54" s="135"/>
      <c r="AXV54" s="135"/>
      <c r="AXW54" s="135"/>
      <c r="AXX54" s="135"/>
      <c r="AXY54" s="135"/>
      <c r="AXZ54" s="135"/>
      <c r="AYA54" s="135"/>
      <c r="AYB54" s="135"/>
      <c r="AYC54" s="135"/>
      <c r="AYD54" s="135"/>
      <c r="AYE54" s="135"/>
      <c r="AYF54" s="135"/>
      <c r="AYG54" s="135"/>
      <c r="AYH54" s="135"/>
      <c r="AYI54" s="135"/>
      <c r="AYJ54" s="135"/>
      <c r="AYK54" s="135"/>
      <c r="AYL54" s="135"/>
      <c r="AYM54" s="135"/>
      <c r="AYN54" s="135"/>
      <c r="AYO54" s="135"/>
      <c r="AYP54" s="135"/>
      <c r="AYQ54" s="135"/>
      <c r="AYR54" s="135"/>
      <c r="AYS54" s="135"/>
      <c r="AYT54" s="135"/>
      <c r="AYU54" s="135"/>
      <c r="AYV54" s="135"/>
      <c r="AYW54" s="135"/>
      <c r="AYX54" s="135"/>
      <c r="AYY54" s="135"/>
      <c r="AYZ54" s="135"/>
      <c r="AZA54" s="135"/>
      <c r="AZB54" s="135"/>
      <c r="AZC54" s="135"/>
      <c r="AZD54" s="135"/>
      <c r="AZE54" s="135"/>
      <c r="AZF54" s="135"/>
      <c r="AZG54" s="135"/>
      <c r="AZH54" s="135"/>
      <c r="AZI54" s="135"/>
      <c r="AZJ54" s="135"/>
      <c r="AZK54" s="135"/>
      <c r="AZL54" s="135"/>
      <c r="AZM54" s="135"/>
      <c r="AZN54" s="135"/>
      <c r="AZO54" s="135"/>
      <c r="AZP54" s="135"/>
      <c r="AZQ54" s="135"/>
      <c r="AZR54" s="135"/>
      <c r="AZS54" s="135"/>
      <c r="AZT54" s="135"/>
      <c r="AZU54" s="135"/>
      <c r="AZV54" s="135"/>
      <c r="AZW54" s="135"/>
      <c r="AZX54" s="135"/>
      <c r="AZY54" s="135"/>
      <c r="AZZ54" s="135"/>
      <c r="BAA54" s="135"/>
      <c r="BAB54" s="135"/>
      <c r="BAC54" s="135"/>
      <c r="BAD54" s="135"/>
      <c r="BAE54" s="135"/>
      <c r="BAF54" s="135"/>
      <c r="BAG54" s="135"/>
      <c r="BAH54" s="135"/>
      <c r="BAI54" s="135"/>
      <c r="BAJ54" s="135"/>
      <c r="BAK54" s="135"/>
      <c r="BAL54" s="135"/>
      <c r="BAM54" s="135"/>
      <c r="BAN54" s="135"/>
      <c r="BAO54" s="135"/>
      <c r="BAP54" s="135"/>
      <c r="BAQ54" s="135"/>
      <c r="BAR54" s="135"/>
      <c r="BAS54" s="135"/>
      <c r="BAT54" s="135"/>
      <c r="BAU54" s="135"/>
      <c r="BAV54" s="135"/>
      <c r="BAW54" s="135"/>
      <c r="BAX54" s="135"/>
      <c r="BAY54" s="135"/>
      <c r="BAZ54" s="135"/>
      <c r="BBA54" s="135"/>
      <c r="BBB54" s="135"/>
      <c r="BBC54" s="135"/>
      <c r="BBD54" s="135"/>
      <c r="BBE54" s="135"/>
      <c r="BBF54" s="135"/>
      <c r="BBG54" s="135"/>
      <c r="BBH54" s="135"/>
      <c r="BBI54" s="135"/>
      <c r="BBJ54" s="135"/>
      <c r="BBK54" s="135"/>
      <c r="BBL54" s="135"/>
      <c r="BBM54" s="135"/>
      <c r="BBN54" s="135"/>
      <c r="BBO54" s="135"/>
      <c r="BBP54" s="135"/>
      <c r="BBQ54" s="135"/>
      <c r="BBR54" s="135"/>
      <c r="BBS54" s="135"/>
      <c r="BBT54" s="135"/>
      <c r="BBU54" s="135"/>
      <c r="BBV54" s="135"/>
      <c r="BBW54" s="135"/>
      <c r="BBX54" s="135"/>
      <c r="BBY54" s="135"/>
      <c r="BBZ54" s="135"/>
      <c r="BCA54" s="135"/>
      <c r="BCB54" s="135"/>
      <c r="BCC54" s="135"/>
      <c r="BCD54" s="135"/>
      <c r="BCE54" s="135"/>
      <c r="BCF54" s="135"/>
      <c r="BCG54" s="135"/>
      <c r="BCH54" s="135"/>
      <c r="BCI54" s="135"/>
      <c r="BCJ54" s="135"/>
      <c r="BCK54" s="135"/>
      <c r="BCL54" s="135"/>
      <c r="BCM54" s="135"/>
      <c r="BCN54" s="135"/>
      <c r="BCO54" s="135"/>
      <c r="BCP54" s="135"/>
      <c r="BCQ54" s="135"/>
      <c r="BCR54" s="135"/>
      <c r="BCS54" s="135"/>
      <c r="BCT54" s="135"/>
      <c r="BCU54" s="135"/>
      <c r="BCV54" s="135"/>
      <c r="BCW54" s="135"/>
      <c r="BCX54" s="135"/>
      <c r="BCY54" s="135"/>
      <c r="BCZ54" s="135"/>
      <c r="BDA54" s="135"/>
      <c r="BDB54" s="135"/>
      <c r="BDC54" s="135"/>
      <c r="BDD54" s="135"/>
      <c r="BDE54" s="135"/>
      <c r="BDF54" s="135"/>
      <c r="BDG54" s="135"/>
      <c r="BDH54" s="135"/>
      <c r="BDI54" s="135"/>
      <c r="BDJ54" s="135"/>
      <c r="BDK54" s="135"/>
      <c r="BDL54" s="135"/>
      <c r="BDM54" s="135"/>
      <c r="BDN54" s="135"/>
      <c r="BDO54" s="135"/>
      <c r="BDP54" s="135"/>
      <c r="BDQ54" s="135"/>
      <c r="BDR54" s="135"/>
      <c r="BDS54" s="135"/>
      <c r="BDT54" s="135"/>
      <c r="BDU54" s="135"/>
      <c r="BDV54" s="135"/>
      <c r="BDW54" s="135"/>
      <c r="BDX54" s="135"/>
      <c r="BDY54" s="135"/>
      <c r="BDZ54" s="135"/>
      <c r="BEA54" s="135"/>
      <c r="BEB54" s="135"/>
      <c r="BEC54" s="135"/>
      <c r="BED54" s="135"/>
      <c r="BEE54" s="135"/>
      <c r="BEF54" s="135"/>
      <c r="BEG54" s="135"/>
      <c r="BEH54" s="135"/>
      <c r="BEI54" s="135"/>
      <c r="BEJ54" s="135"/>
      <c r="BEK54" s="135"/>
      <c r="BEL54" s="135"/>
      <c r="BEM54" s="135"/>
      <c r="BEN54" s="135"/>
      <c r="BEO54" s="135"/>
      <c r="BEP54" s="135"/>
      <c r="BEQ54" s="135"/>
      <c r="BER54" s="135"/>
      <c r="BES54" s="135"/>
      <c r="BET54" s="135"/>
      <c r="BEU54" s="135"/>
      <c r="BEV54" s="135"/>
      <c r="BEW54" s="135"/>
      <c r="BEX54" s="135"/>
      <c r="BEY54" s="135"/>
      <c r="BEZ54" s="135"/>
      <c r="BFA54" s="135"/>
      <c r="BFB54" s="135"/>
      <c r="BFC54" s="135"/>
      <c r="BFD54" s="135"/>
      <c r="BFE54" s="135"/>
      <c r="BFF54" s="135"/>
      <c r="BFG54" s="135"/>
      <c r="BFH54" s="135"/>
      <c r="BFI54" s="135"/>
      <c r="BFJ54" s="135"/>
      <c r="BFK54" s="135"/>
      <c r="BFL54" s="135"/>
      <c r="BFM54" s="135"/>
      <c r="BFN54" s="135"/>
      <c r="BFO54" s="135"/>
      <c r="BFP54" s="135"/>
      <c r="BFQ54" s="135"/>
      <c r="BFR54" s="135"/>
      <c r="BFS54" s="135"/>
      <c r="BFT54" s="135"/>
      <c r="BFU54" s="135"/>
      <c r="BFV54" s="135"/>
      <c r="BFW54" s="135"/>
      <c r="BFX54" s="135"/>
      <c r="BFY54" s="135"/>
      <c r="BFZ54" s="135"/>
      <c r="BGA54" s="135"/>
      <c r="BGB54" s="135"/>
      <c r="BGC54" s="135"/>
      <c r="BGD54" s="135"/>
      <c r="BGE54" s="135"/>
      <c r="BGF54" s="135"/>
      <c r="BGG54" s="135"/>
      <c r="BGH54" s="135"/>
      <c r="BGI54" s="135"/>
      <c r="BGJ54" s="135"/>
      <c r="BGK54" s="135"/>
      <c r="BGL54" s="135"/>
      <c r="BGM54" s="135"/>
      <c r="BGN54" s="135"/>
      <c r="BGO54" s="135"/>
      <c r="BGP54" s="135"/>
      <c r="BGQ54" s="135"/>
      <c r="BGR54" s="135"/>
      <c r="BGS54" s="135"/>
      <c r="BGT54" s="135"/>
      <c r="BGU54" s="135"/>
      <c r="BGV54" s="135"/>
      <c r="BGW54" s="135"/>
      <c r="BGX54" s="135"/>
      <c r="BGY54" s="135"/>
      <c r="BGZ54" s="135"/>
      <c r="BHA54" s="135"/>
      <c r="BHB54" s="135"/>
      <c r="BHC54" s="135"/>
      <c r="BHD54" s="135"/>
      <c r="BHE54" s="135"/>
      <c r="BHF54" s="135"/>
      <c r="BHG54" s="135"/>
      <c r="BHH54" s="135"/>
      <c r="BHI54" s="135"/>
      <c r="BHJ54" s="135"/>
      <c r="BHK54" s="135"/>
      <c r="BHL54" s="135"/>
      <c r="BHM54" s="135"/>
      <c r="BHN54" s="135"/>
      <c r="BHO54" s="135"/>
      <c r="BHP54" s="135"/>
      <c r="BHQ54" s="135"/>
      <c r="BHR54" s="135"/>
      <c r="BHS54" s="135"/>
      <c r="BHT54" s="135"/>
      <c r="BHU54" s="135"/>
      <c r="BHV54" s="135"/>
      <c r="BHW54" s="135"/>
      <c r="BHX54" s="135"/>
      <c r="BHY54" s="135"/>
      <c r="BHZ54" s="135"/>
      <c r="BIA54" s="135"/>
      <c r="BIB54" s="135"/>
      <c r="BIC54" s="135"/>
      <c r="BID54" s="135"/>
      <c r="BIE54" s="135"/>
      <c r="BIF54" s="135"/>
      <c r="BIG54" s="135"/>
      <c r="BIH54" s="135"/>
      <c r="BII54" s="135"/>
      <c r="BIJ54" s="135"/>
      <c r="BIK54" s="135"/>
      <c r="BIL54" s="135"/>
      <c r="BIM54" s="135"/>
      <c r="BIN54" s="135"/>
      <c r="BIO54" s="135"/>
      <c r="BIP54" s="135"/>
      <c r="BIQ54" s="135"/>
      <c r="BIR54" s="135"/>
      <c r="BIS54" s="135"/>
      <c r="BIT54" s="135"/>
      <c r="BIU54" s="135"/>
      <c r="BIV54" s="135"/>
      <c r="BIW54" s="135"/>
      <c r="BIX54" s="135"/>
      <c r="BIY54" s="135"/>
      <c r="BIZ54" s="135"/>
      <c r="BJA54" s="135"/>
      <c r="BJB54" s="135"/>
      <c r="BJC54" s="135"/>
      <c r="BJD54" s="135"/>
      <c r="BJE54" s="135"/>
      <c r="BJF54" s="135"/>
      <c r="BJG54" s="135"/>
      <c r="BJH54" s="135"/>
      <c r="BJI54" s="135"/>
      <c r="BJJ54" s="135"/>
      <c r="BJK54" s="135"/>
      <c r="BJL54" s="135"/>
      <c r="BJM54" s="135"/>
      <c r="BJN54" s="135"/>
      <c r="BJO54" s="135"/>
      <c r="BJP54" s="135"/>
      <c r="BJQ54" s="135"/>
      <c r="BJR54" s="135"/>
      <c r="BJS54" s="135"/>
      <c r="BJT54" s="135"/>
      <c r="BJU54" s="135"/>
      <c r="BJV54" s="135"/>
      <c r="BJW54" s="135"/>
      <c r="BJX54" s="135"/>
      <c r="BJY54" s="135"/>
      <c r="BJZ54" s="135"/>
      <c r="BKA54" s="135"/>
      <c r="BKB54" s="135"/>
      <c r="BKC54" s="135"/>
      <c r="BKD54" s="135"/>
      <c r="BKE54" s="135"/>
      <c r="BKF54" s="135"/>
      <c r="BKG54" s="135"/>
      <c r="BKH54" s="135"/>
      <c r="BKI54" s="135"/>
      <c r="BKJ54" s="135"/>
      <c r="BKK54" s="135"/>
      <c r="BKL54" s="135"/>
      <c r="BKM54" s="135"/>
      <c r="BKN54" s="135"/>
      <c r="BKO54" s="135"/>
      <c r="BKP54" s="135"/>
      <c r="BKQ54" s="135"/>
      <c r="BKR54" s="135"/>
      <c r="BKS54" s="135"/>
      <c r="BKT54" s="135"/>
      <c r="BKU54" s="135"/>
      <c r="BKV54" s="135"/>
      <c r="BKW54" s="135"/>
      <c r="BKX54" s="135"/>
      <c r="BKY54" s="135"/>
      <c r="BKZ54" s="135"/>
      <c r="BLA54" s="135"/>
      <c r="BLB54" s="135"/>
      <c r="BLC54" s="135"/>
      <c r="BLD54" s="135"/>
      <c r="BLE54" s="135"/>
      <c r="BLF54" s="135"/>
      <c r="BLG54" s="135"/>
      <c r="BLH54" s="135"/>
      <c r="BLI54" s="135"/>
      <c r="BLJ54" s="135"/>
      <c r="BLK54" s="135"/>
      <c r="BLL54" s="135"/>
      <c r="BLM54" s="135"/>
      <c r="BLN54" s="135"/>
      <c r="BLO54" s="135"/>
      <c r="BLP54" s="135"/>
      <c r="BLQ54" s="135"/>
      <c r="BLR54" s="135"/>
      <c r="BLS54" s="135"/>
      <c r="BLT54" s="135"/>
      <c r="BLU54" s="135"/>
      <c r="BLV54" s="135"/>
      <c r="BLW54" s="135"/>
      <c r="BLX54" s="135"/>
      <c r="BLY54" s="135"/>
      <c r="BLZ54" s="135"/>
      <c r="BMA54" s="135"/>
      <c r="BMB54" s="135"/>
      <c r="BMC54" s="135"/>
      <c r="BMD54" s="135"/>
      <c r="BME54" s="135"/>
      <c r="BMF54" s="135"/>
      <c r="BMG54" s="135"/>
      <c r="BMH54" s="135"/>
      <c r="BMI54" s="135"/>
      <c r="BMJ54" s="135"/>
      <c r="BMK54" s="135"/>
      <c r="BML54" s="135"/>
      <c r="BMM54" s="135"/>
      <c r="BMN54" s="135"/>
      <c r="BMO54" s="135"/>
      <c r="BMP54" s="135"/>
      <c r="BMQ54" s="135"/>
      <c r="BMR54" s="135"/>
      <c r="BMS54" s="135"/>
      <c r="BMT54" s="135"/>
      <c r="BMU54" s="135"/>
      <c r="BMV54" s="135"/>
      <c r="BMW54" s="135"/>
      <c r="BMX54" s="135"/>
      <c r="BMY54" s="135"/>
      <c r="BMZ54" s="135"/>
      <c r="BNA54" s="135"/>
      <c r="BNB54" s="135"/>
      <c r="BNC54" s="135"/>
      <c r="BND54" s="135"/>
      <c r="BNE54" s="135"/>
      <c r="BNF54" s="135"/>
      <c r="BNG54" s="135"/>
      <c r="BNH54" s="135"/>
      <c r="BNI54" s="135"/>
      <c r="BNJ54" s="135"/>
      <c r="BNK54" s="135"/>
      <c r="BNL54" s="135"/>
      <c r="BNM54" s="135"/>
      <c r="BNN54" s="135"/>
      <c r="BNO54" s="135"/>
      <c r="BNP54" s="135"/>
      <c r="BNQ54" s="135"/>
      <c r="BNR54" s="135"/>
      <c r="BNS54" s="135"/>
      <c r="BNT54" s="135"/>
      <c r="BNU54" s="135"/>
      <c r="BNV54" s="135"/>
      <c r="BNW54" s="135"/>
      <c r="BNX54" s="135"/>
      <c r="BNY54" s="135"/>
      <c r="BNZ54" s="135"/>
      <c r="BOA54" s="135"/>
      <c r="BOB54" s="135"/>
      <c r="BOC54" s="135"/>
      <c r="BOD54" s="135"/>
      <c r="BOE54" s="135"/>
      <c r="BOF54" s="135"/>
      <c r="BOG54" s="135"/>
      <c r="BOH54" s="135"/>
      <c r="BOI54" s="135"/>
      <c r="BOJ54" s="135"/>
      <c r="BOK54" s="135"/>
      <c r="BOL54" s="135"/>
      <c r="BOM54" s="135"/>
      <c r="BON54" s="135"/>
      <c r="BOO54" s="135"/>
      <c r="BOP54" s="135"/>
      <c r="BOQ54" s="135"/>
      <c r="BOR54" s="135"/>
      <c r="BOS54" s="135"/>
      <c r="BOT54" s="135"/>
      <c r="BOU54" s="135"/>
      <c r="BOV54" s="135"/>
      <c r="BOW54" s="135"/>
      <c r="BOX54" s="135"/>
      <c r="BOY54" s="135"/>
      <c r="BOZ54" s="135"/>
      <c r="BPA54" s="135"/>
      <c r="BPB54" s="135"/>
      <c r="BPC54" s="135"/>
      <c r="BPD54" s="135"/>
      <c r="BPE54" s="135"/>
      <c r="BPF54" s="135"/>
      <c r="BPG54" s="135"/>
      <c r="BPH54" s="135"/>
      <c r="BPI54" s="135"/>
      <c r="BPJ54" s="135"/>
      <c r="BPK54" s="135"/>
      <c r="BPL54" s="135"/>
      <c r="BPM54" s="135"/>
      <c r="BPN54" s="135"/>
      <c r="BPO54" s="135"/>
      <c r="BPP54" s="135"/>
      <c r="BPQ54" s="135"/>
      <c r="BPR54" s="135"/>
      <c r="BPS54" s="135"/>
      <c r="BPT54" s="135"/>
      <c r="BPU54" s="135"/>
      <c r="BPV54" s="135"/>
      <c r="BPW54" s="135"/>
      <c r="BPX54" s="135"/>
      <c r="BPY54" s="135"/>
      <c r="BPZ54" s="135"/>
      <c r="BQA54" s="135"/>
      <c r="BQB54" s="135"/>
      <c r="BQC54" s="135"/>
      <c r="BQD54" s="135"/>
      <c r="BQE54" s="135"/>
      <c r="BQF54" s="135"/>
      <c r="BQG54" s="135"/>
      <c r="BQH54" s="135"/>
      <c r="BQI54" s="135"/>
      <c r="BQJ54" s="135"/>
      <c r="BQK54" s="135"/>
      <c r="BQL54" s="135"/>
      <c r="BQM54" s="135"/>
      <c r="BQN54" s="135"/>
      <c r="BQO54" s="135"/>
      <c r="BQP54" s="135"/>
      <c r="BQQ54" s="135"/>
      <c r="BQR54" s="135"/>
      <c r="BQS54" s="135"/>
      <c r="BQT54" s="135"/>
      <c r="BQU54" s="135"/>
      <c r="BQV54" s="135"/>
      <c r="BQW54" s="135"/>
      <c r="BQX54" s="135"/>
      <c r="BQY54" s="135"/>
      <c r="BQZ54" s="135"/>
      <c r="BRA54" s="135"/>
      <c r="BRB54" s="135"/>
      <c r="BRC54" s="135"/>
      <c r="BRD54" s="135"/>
      <c r="BRE54" s="135"/>
      <c r="BRF54" s="135"/>
      <c r="BRG54" s="135"/>
      <c r="BRH54" s="135"/>
      <c r="BRI54" s="135"/>
      <c r="BRJ54" s="135"/>
      <c r="BRK54" s="135"/>
      <c r="BRL54" s="135"/>
      <c r="BRM54" s="135"/>
      <c r="BRN54" s="135"/>
      <c r="BRO54" s="135"/>
      <c r="BRP54" s="135"/>
      <c r="BRQ54" s="135"/>
      <c r="BRR54" s="135"/>
      <c r="BRS54" s="135"/>
      <c r="BRT54" s="135"/>
      <c r="BRU54" s="135"/>
      <c r="BRV54" s="135"/>
      <c r="BRW54" s="135"/>
      <c r="BRX54" s="135"/>
      <c r="BRY54" s="135"/>
      <c r="BRZ54" s="135"/>
      <c r="BSA54" s="135"/>
      <c r="BSB54" s="135"/>
      <c r="BSC54" s="135"/>
      <c r="BSD54" s="135"/>
      <c r="BSE54" s="135"/>
      <c r="BSF54" s="135"/>
      <c r="BSG54" s="135"/>
      <c r="BSH54" s="135"/>
      <c r="BSI54" s="135"/>
      <c r="BSJ54" s="135"/>
      <c r="BSK54" s="135"/>
      <c r="BSL54" s="135"/>
      <c r="BSM54" s="135"/>
      <c r="BSN54" s="135"/>
      <c r="BSO54" s="135"/>
      <c r="BSP54" s="135"/>
      <c r="BSQ54" s="135"/>
      <c r="BSR54" s="135"/>
      <c r="BSS54" s="135"/>
      <c r="BST54" s="135"/>
      <c r="BSU54" s="135"/>
      <c r="BSV54" s="135"/>
      <c r="BSW54" s="135"/>
      <c r="BSX54" s="135"/>
      <c r="BSY54" s="135"/>
      <c r="BSZ54" s="135"/>
      <c r="BTA54" s="135"/>
      <c r="BTB54" s="135"/>
      <c r="BTC54" s="135"/>
      <c r="BTD54" s="135"/>
      <c r="BTE54" s="135"/>
      <c r="BTF54" s="135"/>
      <c r="BTG54" s="135"/>
      <c r="BTH54" s="135"/>
      <c r="BTI54" s="135"/>
      <c r="BTJ54" s="135"/>
      <c r="BTK54" s="135"/>
      <c r="BTL54" s="135"/>
      <c r="BTM54" s="135"/>
      <c r="BTN54" s="135"/>
      <c r="BTO54" s="135"/>
      <c r="BTP54" s="135"/>
      <c r="BTQ54" s="135"/>
      <c r="BTR54" s="135"/>
      <c r="BTS54" s="135"/>
      <c r="BTT54" s="135"/>
      <c r="BTU54" s="135"/>
      <c r="BTV54" s="135"/>
      <c r="BTW54" s="135"/>
      <c r="BTX54" s="135"/>
      <c r="BTY54" s="135"/>
      <c r="BTZ54" s="135"/>
      <c r="BUA54" s="135"/>
      <c r="BUB54" s="135"/>
      <c r="BUC54" s="135"/>
      <c r="BUD54" s="135"/>
      <c r="BUE54" s="135"/>
      <c r="BUF54" s="135"/>
      <c r="BUG54" s="135"/>
      <c r="BUH54" s="135"/>
      <c r="BUI54" s="135"/>
      <c r="BUJ54" s="135"/>
      <c r="BUK54" s="135"/>
      <c r="BUL54" s="135"/>
      <c r="BUM54" s="135"/>
      <c r="BUN54" s="135"/>
      <c r="BUO54" s="135"/>
      <c r="BUP54" s="135"/>
      <c r="BUQ54" s="135"/>
      <c r="BUR54" s="135"/>
      <c r="BUS54" s="135"/>
      <c r="BUT54" s="135"/>
      <c r="BUU54" s="135"/>
      <c r="BUV54" s="135"/>
      <c r="BUW54" s="135"/>
      <c r="BUX54" s="135"/>
      <c r="BUY54" s="135"/>
      <c r="BUZ54" s="135"/>
      <c r="BVA54" s="135"/>
      <c r="BVB54" s="135"/>
      <c r="BVC54" s="135"/>
      <c r="BVD54" s="135"/>
      <c r="BVE54" s="135"/>
      <c r="BVF54" s="135"/>
      <c r="BVG54" s="135"/>
      <c r="BVH54" s="135"/>
      <c r="BVI54" s="135"/>
      <c r="BVJ54" s="135"/>
      <c r="BVK54" s="135"/>
      <c r="BVL54" s="135"/>
      <c r="BVM54" s="135"/>
      <c r="BVN54" s="135"/>
      <c r="BVO54" s="135"/>
      <c r="BVP54" s="135"/>
      <c r="BVQ54" s="135"/>
      <c r="BVR54" s="135"/>
      <c r="BVS54" s="135"/>
      <c r="BVT54" s="135"/>
      <c r="BVU54" s="135"/>
      <c r="BVV54" s="135"/>
      <c r="BVW54" s="135"/>
      <c r="BVX54" s="135"/>
      <c r="BVY54" s="135"/>
      <c r="BVZ54" s="135"/>
      <c r="BWA54" s="135"/>
      <c r="BWB54" s="135"/>
      <c r="BWC54" s="135"/>
      <c r="BWD54" s="135"/>
      <c r="BWE54" s="135"/>
      <c r="BWF54" s="135"/>
      <c r="BWG54" s="135"/>
      <c r="BWH54" s="135"/>
      <c r="BWI54" s="135"/>
      <c r="BWJ54" s="135"/>
      <c r="BWK54" s="135"/>
      <c r="BWL54" s="135"/>
      <c r="BWM54" s="135"/>
      <c r="BWN54" s="135"/>
      <c r="BWO54" s="135"/>
      <c r="BWP54" s="135"/>
      <c r="BWQ54" s="135"/>
      <c r="BWR54" s="135"/>
      <c r="BWS54" s="135"/>
      <c r="BWT54" s="135"/>
      <c r="BWU54" s="135"/>
      <c r="BWV54" s="135"/>
      <c r="BWW54" s="135"/>
      <c r="BWX54" s="135"/>
    </row>
    <row r="55" spans="1:1974" s="140" customFormat="1" ht="24.75" customHeight="1">
      <c r="A55" s="95"/>
      <c r="C55" s="95"/>
      <c r="E55" s="133"/>
      <c r="G55" s="95"/>
      <c r="I55" s="133"/>
      <c r="K55" s="95"/>
      <c r="M55" s="133"/>
      <c r="O55" s="95"/>
      <c r="Q55" s="133"/>
      <c r="S55" s="95"/>
      <c r="T55" s="107"/>
      <c r="U55" s="107"/>
      <c r="V55" s="107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5"/>
      <c r="JO55" s="95"/>
      <c r="JP55" s="95"/>
      <c r="JQ55" s="95"/>
      <c r="JR55" s="95"/>
      <c r="JS55" s="95"/>
      <c r="JT55" s="95"/>
      <c r="JU55" s="95"/>
      <c r="JV55" s="95"/>
      <c r="JW55" s="95"/>
      <c r="JX55" s="95"/>
      <c r="JY55" s="95"/>
      <c r="JZ55" s="95"/>
      <c r="KA55" s="95"/>
      <c r="KB55" s="95"/>
      <c r="KC55" s="95"/>
      <c r="KD55" s="95"/>
      <c r="KE55" s="95"/>
      <c r="KF55" s="95"/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5"/>
      <c r="KU55" s="95"/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5"/>
      <c r="LJ55" s="95"/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5"/>
      <c r="LY55" s="95"/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5"/>
      <c r="MN55" s="95"/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5"/>
      <c r="NC55" s="95"/>
      <c r="ND55" s="95"/>
      <c r="NE55" s="95"/>
      <c r="NF55" s="95"/>
      <c r="NG55" s="95"/>
      <c r="NH55" s="95"/>
      <c r="NI55" s="95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5"/>
      <c r="NX55" s="95"/>
      <c r="NY55" s="95"/>
      <c r="NZ55" s="95"/>
      <c r="OA55" s="95"/>
      <c r="OB55" s="95"/>
      <c r="OC55" s="95"/>
      <c r="OD55" s="95"/>
      <c r="OE55" s="95"/>
      <c r="OF55" s="95"/>
      <c r="OG55" s="95"/>
      <c r="OH55" s="95"/>
      <c r="OI55" s="95"/>
      <c r="OJ55" s="95"/>
      <c r="OK55" s="95"/>
      <c r="OL55" s="95"/>
      <c r="OM55" s="95"/>
      <c r="ON55" s="95"/>
      <c r="OO55" s="95"/>
      <c r="OP55" s="95"/>
      <c r="OQ55" s="95"/>
      <c r="OR55" s="95"/>
      <c r="OS55" s="95"/>
      <c r="OT55" s="95"/>
      <c r="OU55" s="95"/>
      <c r="OV55" s="95"/>
      <c r="OW55" s="95"/>
      <c r="OX55" s="95"/>
      <c r="OY55" s="95"/>
      <c r="OZ55" s="95"/>
      <c r="PA55" s="95"/>
      <c r="PB55" s="95"/>
      <c r="PC55" s="95"/>
      <c r="PD55" s="95"/>
      <c r="PE55" s="95"/>
      <c r="PF55" s="95"/>
      <c r="PG55" s="95"/>
      <c r="PH55" s="95"/>
      <c r="PI55" s="95"/>
      <c r="PJ55" s="95"/>
      <c r="PK55" s="95"/>
      <c r="PL55" s="95"/>
      <c r="PM55" s="95"/>
      <c r="PN55" s="95"/>
      <c r="PO55" s="95"/>
      <c r="PP55" s="95"/>
      <c r="PQ55" s="95"/>
      <c r="PR55" s="95"/>
      <c r="PS55" s="95"/>
      <c r="PT55" s="95"/>
      <c r="PU55" s="95"/>
      <c r="PV55" s="95"/>
      <c r="PW55" s="95"/>
      <c r="PX55" s="95"/>
      <c r="PY55" s="95"/>
      <c r="PZ55" s="95"/>
      <c r="QA55" s="95"/>
      <c r="QB55" s="95"/>
      <c r="QC55" s="95"/>
      <c r="QD55" s="95"/>
      <c r="QE55" s="95"/>
      <c r="QF55" s="95"/>
      <c r="QG55" s="95"/>
      <c r="QH55" s="95"/>
      <c r="QI55" s="95"/>
      <c r="QJ55" s="95"/>
      <c r="QK55" s="95"/>
      <c r="QL55" s="95"/>
      <c r="QM55" s="95"/>
      <c r="QN55" s="95"/>
      <c r="QO55" s="95"/>
      <c r="QP55" s="95"/>
      <c r="QQ55" s="95"/>
      <c r="QR55" s="95"/>
      <c r="QS55" s="95"/>
      <c r="QT55" s="95"/>
      <c r="QU55" s="95"/>
      <c r="QV55" s="95"/>
      <c r="QW55" s="95"/>
      <c r="QX55" s="95"/>
      <c r="QY55" s="95"/>
      <c r="QZ55" s="95"/>
      <c r="RA55" s="95"/>
      <c r="RB55" s="95"/>
      <c r="RC55" s="95"/>
      <c r="RD55" s="95"/>
      <c r="RE55" s="95"/>
      <c r="RF55" s="95"/>
      <c r="RG55" s="95"/>
      <c r="RH55" s="95"/>
      <c r="RI55" s="95"/>
      <c r="RJ55" s="95"/>
      <c r="RK55" s="95"/>
      <c r="RL55" s="95"/>
      <c r="RM55" s="95"/>
      <c r="RN55" s="95"/>
      <c r="RO55" s="95"/>
      <c r="RP55" s="95"/>
      <c r="RQ55" s="95"/>
      <c r="RR55" s="95"/>
      <c r="RS55" s="95"/>
      <c r="RT55" s="95"/>
      <c r="RU55" s="95"/>
      <c r="RV55" s="95"/>
      <c r="RW55" s="95"/>
      <c r="RX55" s="95"/>
      <c r="RY55" s="95"/>
      <c r="RZ55" s="95"/>
      <c r="SA55" s="95"/>
      <c r="SB55" s="95"/>
      <c r="SC55" s="95"/>
      <c r="SD55" s="95"/>
      <c r="SE55" s="95"/>
      <c r="SF55" s="95"/>
      <c r="SG55" s="95"/>
      <c r="SH55" s="95"/>
      <c r="SI55" s="95"/>
      <c r="SJ55" s="95"/>
      <c r="SK55" s="95"/>
      <c r="SL55" s="95"/>
      <c r="SM55" s="95"/>
      <c r="SN55" s="95"/>
      <c r="SO55" s="95"/>
      <c r="SP55" s="95"/>
      <c r="SQ55" s="95"/>
      <c r="SR55" s="95"/>
      <c r="SS55" s="95"/>
      <c r="ST55" s="95"/>
      <c r="SU55" s="95"/>
      <c r="SV55" s="95"/>
      <c r="SW55" s="95"/>
      <c r="SX55" s="95"/>
      <c r="SY55" s="95"/>
      <c r="SZ55" s="95"/>
      <c r="TA55" s="95"/>
      <c r="TB55" s="95"/>
      <c r="TC55" s="95"/>
      <c r="TD55" s="95"/>
      <c r="TE55" s="95"/>
      <c r="TF55" s="95"/>
      <c r="TG55" s="95"/>
      <c r="TH55" s="95"/>
      <c r="TI55" s="95"/>
      <c r="TJ55" s="95"/>
      <c r="TK55" s="95"/>
      <c r="TL55" s="95"/>
      <c r="TM55" s="95"/>
      <c r="TN55" s="95"/>
      <c r="TO55" s="95"/>
      <c r="TP55" s="95"/>
      <c r="TQ55" s="95"/>
      <c r="TR55" s="95"/>
      <c r="TS55" s="95"/>
      <c r="TT55" s="95"/>
      <c r="TU55" s="95"/>
      <c r="TV55" s="95"/>
      <c r="TW55" s="95"/>
      <c r="TX55" s="95"/>
      <c r="TY55" s="95"/>
      <c r="TZ55" s="95"/>
      <c r="UA55" s="95"/>
      <c r="UB55" s="95"/>
      <c r="UC55" s="95"/>
      <c r="UD55" s="95"/>
      <c r="UE55" s="95"/>
      <c r="UF55" s="95"/>
      <c r="UG55" s="95"/>
      <c r="UH55" s="95"/>
      <c r="UI55" s="95"/>
      <c r="UJ55" s="95"/>
      <c r="UK55" s="95"/>
      <c r="UL55" s="95"/>
      <c r="UM55" s="95"/>
      <c r="UN55" s="95"/>
      <c r="UO55" s="95"/>
      <c r="UP55" s="95"/>
      <c r="UQ55" s="95"/>
      <c r="UR55" s="95"/>
      <c r="US55" s="95"/>
      <c r="UT55" s="95"/>
      <c r="UU55" s="95"/>
      <c r="UV55" s="95"/>
      <c r="UW55" s="95"/>
      <c r="UX55" s="95"/>
      <c r="UY55" s="95"/>
      <c r="UZ55" s="95"/>
      <c r="VA55" s="95"/>
      <c r="VB55" s="95"/>
      <c r="VC55" s="95"/>
      <c r="VD55" s="95"/>
      <c r="VE55" s="95"/>
      <c r="VF55" s="95"/>
      <c r="VG55" s="95"/>
      <c r="VH55" s="95"/>
      <c r="VI55" s="95"/>
      <c r="VJ55" s="95"/>
      <c r="VK55" s="95"/>
      <c r="VL55" s="95"/>
      <c r="VM55" s="95"/>
      <c r="VN55" s="95"/>
      <c r="VO55" s="95"/>
      <c r="VP55" s="95"/>
      <c r="VQ55" s="95"/>
      <c r="VR55" s="95"/>
      <c r="VS55" s="95"/>
      <c r="VT55" s="95"/>
      <c r="VU55" s="95"/>
      <c r="VV55" s="95"/>
      <c r="VW55" s="95"/>
      <c r="VX55" s="95"/>
      <c r="VY55" s="95"/>
      <c r="VZ55" s="95"/>
      <c r="WA55" s="95"/>
      <c r="WB55" s="95"/>
      <c r="WC55" s="95"/>
      <c r="WD55" s="95"/>
      <c r="WE55" s="95"/>
      <c r="WF55" s="95"/>
      <c r="WG55" s="95"/>
      <c r="WH55" s="95"/>
      <c r="WI55" s="95"/>
      <c r="WJ55" s="95"/>
      <c r="WK55" s="95"/>
      <c r="WL55" s="95"/>
      <c r="WM55" s="95"/>
      <c r="WN55" s="95"/>
      <c r="WO55" s="95"/>
      <c r="WP55" s="95"/>
      <c r="WQ55" s="95"/>
      <c r="WR55" s="95"/>
      <c r="WS55" s="95"/>
      <c r="WT55" s="95"/>
      <c r="WU55" s="95"/>
      <c r="WV55" s="95"/>
      <c r="WW55" s="95"/>
      <c r="WX55" s="95"/>
      <c r="WY55" s="95"/>
      <c r="WZ55" s="95"/>
      <c r="XA55" s="95"/>
      <c r="XB55" s="95"/>
      <c r="XC55" s="95"/>
      <c r="XD55" s="95"/>
      <c r="XE55" s="95"/>
      <c r="XF55" s="95"/>
      <c r="XG55" s="95"/>
      <c r="XH55" s="95"/>
      <c r="XI55" s="95"/>
      <c r="XJ55" s="95"/>
      <c r="XK55" s="95"/>
      <c r="XL55" s="95"/>
      <c r="XM55" s="95"/>
      <c r="XN55" s="95"/>
      <c r="XO55" s="95"/>
      <c r="XP55" s="95"/>
      <c r="XQ55" s="95"/>
      <c r="XR55" s="95"/>
      <c r="XS55" s="95"/>
      <c r="XT55" s="95"/>
      <c r="XU55" s="95"/>
      <c r="XV55" s="95"/>
      <c r="XW55" s="95"/>
      <c r="XX55" s="95"/>
      <c r="XY55" s="95"/>
      <c r="XZ55" s="95"/>
      <c r="YA55" s="95"/>
      <c r="YB55" s="95"/>
      <c r="YC55" s="95"/>
      <c r="YD55" s="95"/>
      <c r="YE55" s="95"/>
      <c r="YF55" s="95"/>
      <c r="YG55" s="95"/>
      <c r="YH55" s="95"/>
      <c r="YI55" s="95"/>
      <c r="YJ55" s="95"/>
      <c r="YK55" s="95"/>
      <c r="YL55" s="95"/>
      <c r="YM55" s="95"/>
      <c r="YN55" s="95"/>
      <c r="YO55" s="95"/>
      <c r="YP55" s="95"/>
      <c r="YQ55" s="95"/>
      <c r="YR55" s="95"/>
      <c r="YS55" s="95"/>
      <c r="YT55" s="95"/>
      <c r="YU55" s="95"/>
      <c r="YV55" s="95"/>
      <c r="YW55" s="95"/>
      <c r="YX55" s="95"/>
      <c r="YY55" s="95"/>
      <c r="YZ55" s="95"/>
      <c r="ZA55" s="95"/>
      <c r="ZB55" s="95"/>
      <c r="ZC55" s="95"/>
      <c r="ZD55" s="95"/>
      <c r="ZE55" s="95"/>
      <c r="ZF55" s="95"/>
      <c r="ZG55" s="95"/>
      <c r="ZH55" s="95"/>
      <c r="ZI55" s="95"/>
      <c r="ZJ55" s="95"/>
      <c r="ZK55" s="95"/>
      <c r="ZL55" s="95"/>
      <c r="ZM55" s="95"/>
      <c r="ZN55" s="95"/>
      <c r="ZO55" s="95"/>
      <c r="ZP55" s="95"/>
      <c r="ZQ55" s="95"/>
      <c r="ZR55" s="95"/>
      <c r="ZS55" s="95"/>
      <c r="ZT55" s="95"/>
      <c r="ZU55" s="95"/>
      <c r="ZV55" s="95"/>
      <c r="ZW55" s="95"/>
      <c r="ZX55" s="95"/>
      <c r="ZY55" s="95"/>
      <c r="ZZ55" s="95"/>
      <c r="AAA55" s="95"/>
      <c r="AAB55" s="95"/>
      <c r="AAC55" s="95"/>
      <c r="AAD55" s="95"/>
      <c r="AAE55" s="95"/>
      <c r="AAF55" s="95"/>
      <c r="AAG55" s="95"/>
      <c r="AAH55" s="95"/>
      <c r="AAI55" s="95"/>
      <c r="AAJ55" s="95"/>
      <c r="AAK55" s="95"/>
      <c r="AAL55" s="95"/>
      <c r="AAM55" s="95"/>
      <c r="AAN55" s="95"/>
      <c r="AAO55" s="95"/>
      <c r="AAP55" s="95"/>
      <c r="AAQ55" s="95"/>
      <c r="AAR55" s="95"/>
      <c r="AAS55" s="95"/>
      <c r="AAT55" s="95"/>
      <c r="AAU55" s="95"/>
      <c r="AAV55" s="95"/>
      <c r="AAW55" s="95"/>
      <c r="AAX55" s="95"/>
      <c r="AAY55" s="95"/>
      <c r="AAZ55" s="95"/>
      <c r="ABA55" s="95"/>
      <c r="ABB55" s="95"/>
      <c r="ABC55" s="95"/>
      <c r="ABD55" s="95"/>
      <c r="ABE55" s="95"/>
      <c r="ABF55" s="95"/>
      <c r="ABG55" s="95"/>
      <c r="ABH55" s="95"/>
      <c r="ABI55" s="95"/>
      <c r="ABJ55" s="95"/>
      <c r="ABK55" s="95"/>
      <c r="ABL55" s="95"/>
      <c r="ABM55" s="95"/>
      <c r="ABN55" s="95"/>
      <c r="ABO55" s="95"/>
      <c r="ABP55" s="95"/>
      <c r="ABQ55" s="95"/>
      <c r="ABR55" s="95"/>
      <c r="ABS55" s="95"/>
      <c r="ABT55" s="95"/>
      <c r="ABU55" s="95"/>
      <c r="ABV55" s="95"/>
      <c r="ABW55" s="95"/>
      <c r="ABX55" s="95"/>
      <c r="ABY55" s="95"/>
      <c r="ABZ55" s="95"/>
      <c r="ACA55" s="95"/>
      <c r="ACB55" s="95"/>
      <c r="ACC55" s="95"/>
      <c r="ACD55" s="95"/>
      <c r="ACE55" s="95"/>
      <c r="ACF55" s="95"/>
      <c r="ACG55" s="95"/>
      <c r="ACH55" s="95"/>
      <c r="ACI55" s="95"/>
      <c r="ACJ55" s="95"/>
      <c r="ACK55" s="95"/>
      <c r="ACL55" s="95"/>
      <c r="ACM55" s="95"/>
      <c r="ACN55" s="95"/>
      <c r="ACO55" s="95"/>
      <c r="ACP55" s="95"/>
      <c r="ACQ55" s="95"/>
      <c r="ACR55" s="95"/>
      <c r="ACS55" s="95"/>
      <c r="ACT55" s="95"/>
      <c r="ACU55" s="95"/>
      <c r="ACV55" s="95"/>
      <c r="ACW55" s="95"/>
      <c r="ACX55" s="95"/>
      <c r="ACY55" s="95"/>
      <c r="ACZ55" s="95"/>
      <c r="ADA55" s="95"/>
      <c r="ADB55" s="95"/>
      <c r="ADC55" s="95"/>
      <c r="ADD55" s="95"/>
      <c r="ADE55" s="95"/>
      <c r="ADF55" s="95"/>
      <c r="ADG55" s="95"/>
      <c r="ADH55" s="95"/>
      <c r="ADI55" s="95"/>
      <c r="ADJ55" s="95"/>
      <c r="ADK55" s="95"/>
      <c r="ADL55" s="95"/>
      <c r="ADM55" s="95"/>
      <c r="ADN55" s="95"/>
      <c r="ADO55" s="95"/>
      <c r="ADP55" s="95"/>
      <c r="ADQ55" s="95"/>
      <c r="ADR55" s="95"/>
      <c r="ADS55" s="95"/>
      <c r="ADT55" s="95"/>
      <c r="ADU55" s="95"/>
      <c r="ADV55" s="95"/>
      <c r="ADW55" s="95"/>
      <c r="ADX55" s="95"/>
      <c r="ADY55" s="95"/>
      <c r="ADZ55" s="95"/>
      <c r="AEA55" s="95"/>
      <c r="AEB55" s="95"/>
      <c r="AEC55" s="95"/>
      <c r="AED55" s="95"/>
      <c r="AEE55" s="95"/>
      <c r="AEF55" s="95"/>
      <c r="AEG55" s="95"/>
      <c r="AEH55" s="95"/>
      <c r="AEI55" s="95"/>
      <c r="AEJ55" s="95"/>
      <c r="AEK55" s="95"/>
      <c r="AEL55" s="95"/>
      <c r="AEM55" s="95"/>
      <c r="AEN55" s="95"/>
      <c r="AEO55" s="95"/>
      <c r="AEP55" s="95"/>
      <c r="AEQ55" s="95"/>
      <c r="AER55" s="95"/>
      <c r="AES55" s="95"/>
      <c r="AET55" s="95"/>
      <c r="AEU55" s="95"/>
      <c r="AEV55" s="95"/>
      <c r="AEW55" s="95"/>
      <c r="AEX55" s="95"/>
      <c r="AEY55" s="95"/>
      <c r="AEZ55" s="95"/>
      <c r="AFA55" s="95"/>
      <c r="AFB55" s="95"/>
      <c r="AFC55" s="95"/>
      <c r="AFD55" s="95"/>
      <c r="AFE55" s="95"/>
      <c r="AFF55" s="95"/>
      <c r="AFG55" s="95"/>
      <c r="AFH55" s="95"/>
      <c r="AFI55" s="95"/>
      <c r="AFJ55" s="95"/>
      <c r="AFK55" s="95"/>
      <c r="AFL55" s="95"/>
      <c r="AFM55" s="95"/>
      <c r="AFN55" s="95"/>
      <c r="AFO55" s="95"/>
      <c r="AFP55" s="95"/>
      <c r="AFQ55" s="95"/>
      <c r="AFR55" s="95"/>
      <c r="AFS55" s="95"/>
      <c r="AFT55" s="95"/>
      <c r="AFU55" s="95"/>
      <c r="AFV55" s="95"/>
      <c r="AFW55" s="95"/>
      <c r="AFX55" s="95"/>
      <c r="AFY55" s="95"/>
      <c r="AFZ55" s="95"/>
      <c r="AGA55" s="95"/>
      <c r="AGB55" s="95"/>
      <c r="AGC55" s="95"/>
      <c r="AGD55" s="95"/>
      <c r="AGE55" s="95"/>
      <c r="AGF55" s="95"/>
      <c r="AGG55" s="95"/>
      <c r="AGH55" s="95"/>
      <c r="AGI55" s="95"/>
      <c r="AGJ55" s="95"/>
      <c r="AGK55" s="95"/>
      <c r="AGL55" s="95"/>
      <c r="AGM55" s="95"/>
      <c r="AGN55" s="95"/>
      <c r="AGO55" s="95"/>
      <c r="AGP55" s="95"/>
      <c r="AGQ55" s="95"/>
      <c r="AGR55" s="95"/>
      <c r="AGS55" s="95"/>
      <c r="AGT55" s="95"/>
      <c r="AGU55" s="95"/>
      <c r="AGV55" s="95"/>
      <c r="AGW55" s="95"/>
      <c r="AGX55" s="95"/>
      <c r="AGY55" s="95"/>
      <c r="AGZ55" s="95"/>
      <c r="AHA55" s="95"/>
      <c r="AHB55" s="95"/>
      <c r="AHC55" s="95"/>
      <c r="AHD55" s="95"/>
      <c r="AHE55" s="95"/>
      <c r="AHF55" s="95"/>
      <c r="AHG55" s="95"/>
      <c r="AHH55" s="95"/>
      <c r="AHI55" s="95"/>
      <c r="AHJ55" s="95"/>
      <c r="AHK55" s="95"/>
      <c r="AHL55" s="95"/>
      <c r="AHM55" s="95"/>
      <c r="AHN55" s="95"/>
      <c r="AHO55" s="95"/>
      <c r="AHP55" s="95"/>
      <c r="AHQ55" s="95"/>
      <c r="AHR55" s="95"/>
      <c r="AHS55" s="95"/>
      <c r="AHT55" s="95"/>
      <c r="AHU55" s="95"/>
      <c r="AHV55" s="95"/>
      <c r="AHW55" s="95"/>
      <c r="AHX55" s="95"/>
      <c r="AHY55" s="95"/>
      <c r="AHZ55" s="95"/>
      <c r="AIA55" s="95"/>
      <c r="AIB55" s="95"/>
      <c r="AIC55" s="95"/>
      <c r="AID55" s="95"/>
      <c r="AIE55" s="95"/>
      <c r="AIF55" s="95"/>
      <c r="AIG55" s="95"/>
      <c r="AIH55" s="95"/>
      <c r="AII55" s="95"/>
      <c r="AIJ55" s="95"/>
      <c r="AIK55" s="95"/>
      <c r="AIL55" s="95"/>
      <c r="AIM55" s="95"/>
      <c r="AIN55" s="95"/>
      <c r="AIO55" s="95"/>
      <c r="AIP55" s="95"/>
      <c r="AIQ55" s="95"/>
      <c r="AIR55" s="95"/>
      <c r="AIS55" s="95"/>
      <c r="AIT55" s="95"/>
      <c r="AIU55" s="95"/>
      <c r="AIV55" s="95"/>
      <c r="AIW55" s="95"/>
      <c r="AIX55" s="95"/>
      <c r="AIY55" s="95"/>
      <c r="AIZ55" s="95"/>
      <c r="AJA55" s="95"/>
      <c r="AJB55" s="95"/>
      <c r="AJC55" s="95"/>
      <c r="AJD55" s="95"/>
      <c r="AJE55" s="95"/>
      <c r="AJF55" s="95"/>
      <c r="AJG55" s="95"/>
      <c r="AJH55" s="95"/>
      <c r="AJI55" s="95"/>
      <c r="AJJ55" s="95"/>
      <c r="AJK55" s="95"/>
      <c r="AJL55" s="95"/>
      <c r="AJM55" s="95"/>
      <c r="AJN55" s="95"/>
      <c r="AJO55" s="95"/>
      <c r="AJP55" s="95"/>
      <c r="AJQ55" s="95"/>
      <c r="AJR55" s="95"/>
      <c r="AJS55" s="95"/>
      <c r="AJT55" s="95"/>
      <c r="AJU55" s="95"/>
      <c r="AJV55" s="95"/>
      <c r="AJW55" s="95"/>
      <c r="AJX55" s="95"/>
      <c r="AJY55" s="95"/>
      <c r="AJZ55" s="95"/>
      <c r="AKA55" s="95"/>
      <c r="AKB55" s="95"/>
      <c r="AKC55" s="95"/>
      <c r="AKD55" s="95"/>
      <c r="AKE55" s="95"/>
      <c r="AKF55" s="95"/>
      <c r="AKG55" s="95"/>
      <c r="AKH55" s="95"/>
      <c r="AKI55" s="95"/>
      <c r="AKJ55" s="95"/>
      <c r="AKK55" s="95"/>
      <c r="AKL55" s="95"/>
      <c r="AKM55" s="95"/>
      <c r="AKN55" s="95"/>
      <c r="AKO55" s="95"/>
      <c r="AKP55" s="95"/>
      <c r="AKQ55" s="95"/>
      <c r="AKR55" s="95"/>
      <c r="AKS55" s="95"/>
      <c r="AKT55" s="95"/>
      <c r="AKU55" s="95"/>
      <c r="AKV55" s="95"/>
      <c r="AKW55" s="95"/>
      <c r="AKX55" s="95"/>
      <c r="AKY55" s="95"/>
      <c r="AKZ55" s="95"/>
      <c r="ALA55" s="95"/>
      <c r="ALB55" s="95"/>
      <c r="ALC55" s="95"/>
      <c r="ALD55" s="95"/>
      <c r="ALE55" s="95"/>
      <c r="ALF55" s="95"/>
      <c r="ALG55" s="95"/>
      <c r="ALH55" s="95"/>
      <c r="ALI55" s="95"/>
      <c r="ALJ55" s="95"/>
      <c r="ALK55" s="95"/>
      <c r="ALL55" s="95"/>
      <c r="ALM55" s="95"/>
      <c r="ALN55" s="95"/>
      <c r="ALO55" s="95"/>
      <c r="ALP55" s="95"/>
      <c r="ALQ55" s="95"/>
      <c r="ALR55" s="95"/>
      <c r="ALS55" s="95"/>
      <c r="ALT55" s="95"/>
      <c r="ALU55" s="95"/>
      <c r="ALV55" s="95"/>
      <c r="ALW55" s="95"/>
      <c r="ALX55" s="95"/>
      <c r="ALY55" s="95"/>
      <c r="ALZ55" s="95"/>
      <c r="AMA55" s="95"/>
      <c r="AMB55" s="95"/>
      <c r="AMC55" s="95"/>
      <c r="AMD55" s="95"/>
      <c r="AME55" s="95"/>
      <c r="AMF55" s="95"/>
      <c r="AMG55" s="95"/>
      <c r="AMH55" s="95"/>
      <c r="AMI55" s="95"/>
      <c r="AMJ55" s="95"/>
      <c r="AMK55" s="95"/>
      <c r="AML55" s="95"/>
      <c r="AMM55" s="95"/>
      <c r="AMN55" s="95"/>
      <c r="AMO55" s="95"/>
      <c r="AMP55" s="95"/>
      <c r="AMQ55" s="95"/>
      <c r="AMR55" s="95"/>
      <c r="AMS55" s="95"/>
      <c r="AMT55" s="95"/>
      <c r="AMU55" s="95"/>
      <c r="AMV55" s="95"/>
      <c r="AMW55" s="95"/>
      <c r="AMX55" s="95"/>
      <c r="AMY55" s="95"/>
      <c r="AMZ55" s="95"/>
      <c r="ANA55" s="95"/>
      <c r="ANB55" s="95"/>
      <c r="ANC55" s="95"/>
      <c r="AND55" s="95"/>
      <c r="ANE55" s="95"/>
      <c r="ANF55" s="95"/>
      <c r="ANG55" s="95"/>
      <c r="ANH55" s="95"/>
      <c r="ANI55" s="95"/>
      <c r="ANJ55" s="95"/>
      <c r="ANK55" s="95"/>
      <c r="ANL55" s="95"/>
      <c r="ANM55" s="95"/>
      <c r="ANN55" s="95"/>
      <c r="ANO55" s="95"/>
      <c r="ANP55" s="95"/>
      <c r="ANQ55" s="95"/>
      <c r="ANR55" s="95"/>
      <c r="ANS55" s="95"/>
      <c r="ANT55" s="95"/>
      <c r="ANU55" s="95"/>
      <c r="ANV55" s="95"/>
      <c r="ANW55" s="95"/>
      <c r="ANX55" s="95"/>
      <c r="ANY55" s="95"/>
      <c r="ANZ55" s="95"/>
      <c r="AOA55" s="95"/>
      <c r="AOB55" s="95"/>
      <c r="AOC55" s="95"/>
      <c r="AOD55" s="95"/>
      <c r="AOE55" s="95"/>
      <c r="AOF55" s="95"/>
      <c r="AOG55" s="95"/>
      <c r="AOH55" s="95"/>
      <c r="AOI55" s="95"/>
      <c r="AOJ55" s="95"/>
      <c r="AOK55" s="95"/>
      <c r="AOL55" s="95"/>
      <c r="AOM55" s="95"/>
      <c r="AON55" s="95"/>
      <c r="AOO55" s="95"/>
      <c r="AOP55" s="95"/>
      <c r="AOQ55" s="95"/>
      <c r="AOR55" s="95"/>
      <c r="AOS55" s="95"/>
      <c r="AOT55" s="95"/>
      <c r="AOU55" s="95"/>
      <c r="AOV55" s="95"/>
      <c r="AOW55" s="95"/>
      <c r="AOX55" s="95"/>
      <c r="AOY55" s="95"/>
      <c r="AOZ55" s="95"/>
      <c r="APA55" s="95"/>
      <c r="APB55" s="95"/>
      <c r="APC55" s="95"/>
      <c r="APD55" s="95"/>
      <c r="APE55" s="95"/>
      <c r="APF55" s="95"/>
      <c r="APG55" s="95"/>
      <c r="APH55" s="95"/>
      <c r="API55" s="95"/>
      <c r="APJ55" s="95"/>
      <c r="APK55" s="95"/>
      <c r="APL55" s="95"/>
      <c r="APM55" s="95"/>
      <c r="APN55" s="95"/>
      <c r="APO55" s="95"/>
      <c r="APP55" s="95"/>
      <c r="APQ55" s="95"/>
      <c r="APR55" s="95"/>
      <c r="APS55" s="95"/>
      <c r="APT55" s="95"/>
      <c r="APU55" s="95"/>
      <c r="APV55" s="95"/>
      <c r="APW55" s="95"/>
      <c r="APX55" s="95"/>
      <c r="APY55" s="95"/>
      <c r="APZ55" s="95"/>
      <c r="AQA55" s="95"/>
      <c r="AQB55" s="95"/>
      <c r="AQC55" s="95"/>
      <c r="AQD55" s="95"/>
      <c r="AQE55" s="95"/>
      <c r="AQF55" s="95"/>
      <c r="AQG55" s="95"/>
      <c r="AQH55" s="95"/>
      <c r="AQI55" s="95"/>
      <c r="AQJ55" s="95"/>
      <c r="AQK55" s="95"/>
      <c r="AQL55" s="95"/>
      <c r="AQM55" s="95"/>
      <c r="AQN55" s="95"/>
      <c r="AQO55" s="95"/>
      <c r="AQP55" s="95"/>
      <c r="AQQ55" s="95"/>
      <c r="AQR55" s="95"/>
      <c r="AQS55" s="95"/>
      <c r="AQT55" s="95"/>
      <c r="AQU55" s="95"/>
      <c r="AQV55" s="95"/>
      <c r="AQW55" s="95"/>
      <c r="AQX55" s="95"/>
      <c r="AQY55" s="95"/>
      <c r="AQZ55" s="95"/>
      <c r="ARA55" s="95"/>
      <c r="ARB55" s="95"/>
      <c r="ARC55" s="95"/>
      <c r="ARD55" s="95"/>
      <c r="ARE55" s="95"/>
      <c r="ARF55" s="95"/>
      <c r="ARG55" s="95"/>
      <c r="ARH55" s="95"/>
      <c r="ARI55" s="95"/>
      <c r="ARJ55" s="95"/>
      <c r="ARK55" s="95"/>
      <c r="ARL55" s="95"/>
      <c r="ARM55" s="95"/>
      <c r="ARN55" s="95"/>
      <c r="ARO55" s="95"/>
      <c r="ARP55" s="95"/>
      <c r="ARQ55" s="95"/>
      <c r="ARR55" s="95"/>
      <c r="ARS55" s="95"/>
      <c r="ART55" s="95"/>
      <c r="ARU55" s="95"/>
      <c r="ARV55" s="95"/>
      <c r="ARW55" s="95"/>
      <c r="ARX55" s="95"/>
      <c r="ARY55" s="95"/>
      <c r="ARZ55" s="95"/>
      <c r="ASA55" s="95"/>
      <c r="ASB55" s="95"/>
      <c r="ASC55" s="95"/>
      <c r="ASD55" s="95"/>
      <c r="ASE55" s="95"/>
      <c r="ASF55" s="95"/>
      <c r="ASG55" s="95"/>
      <c r="ASH55" s="95"/>
      <c r="ASI55" s="95"/>
      <c r="ASJ55" s="95"/>
      <c r="ASK55" s="95"/>
      <c r="ASL55" s="95"/>
      <c r="ASM55" s="95"/>
      <c r="ASN55" s="95"/>
      <c r="ASO55" s="95"/>
      <c r="ASP55" s="95"/>
      <c r="ASQ55" s="95"/>
      <c r="ASR55" s="95"/>
      <c r="ASS55" s="95"/>
      <c r="AST55" s="95"/>
      <c r="ASU55" s="95"/>
      <c r="ASV55" s="95"/>
      <c r="ASW55" s="95"/>
      <c r="ASX55" s="95"/>
      <c r="ASY55" s="95"/>
      <c r="ASZ55" s="95"/>
      <c r="ATA55" s="95"/>
      <c r="ATB55" s="95"/>
      <c r="ATC55" s="95"/>
      <c r="ATD55" s="95"/>
      <c r="ATE55" s="95"/>
      <c r="ATF55" s="95"/>
      <c r="ATG55" s="95"/>
      <c r="ATH55" s="95"/>
      <c r="ATI55" s="95"/>
      <c r="ATJ55" s="95"/>
      <c r="ATK55" s="95"/>
      <c r="ATL55" s="95"/>
      <c r="ATM55" s="95"/>
      <c r="ATN55" s="95"/>
      <c r="ATO55" s="95"/>
      <c r="ATP55" s="95"/>
      <c r="ATQ55" s="95"/>
      <c r="ATR55" s="95"/>
      <c r="ATS55" s="95"/>
      <c r="ATT55" s="95"/>
      <c r="ATU55" s="95"/>
      <c r="ATV55" s="95"/>
      <c r="ATW55" s="95"/>
      <c r="ATX55" s="95"/>
      <c r="ATY55" s="95"/>
      <c r="ATZ55" s="95"/>
      <c r="AUA55" s="95"/>
      <c r="AUB55" s="95"/>
      <c r="AUC55" s="95"/>
      <c r="AUD55" s="95"/>
      <c r="AUE55" s="95"/>
      <c r="AUF55" s="95"/>
      <c r="AUG55" s="95"/>
      <c r="AUH55" s="95"/>
      <c r="AUI55" s="95"/>
      <c r="AUJ55" s="95"/>
      <c r="AUK55" s="95"/>
      <c r="AUL55" s="95"/>
      <c r="AUM55" s="95"/>
      <c r="AUN55" s="95"/>
      <c r="AUO55" s="95"/>
      <c r="AUP55" s="95"/>
      <c r="AUQ55" s="95"/>
      <c r="AUR55" s="95"/>
      <c r="AUS55" s="95"/>
      <c r="AUT55" s="95"/>
      <c r="AUU55" s="95"/>
      <c r="AUV55" s="95"/>
      <c r="AUW55" s="95"/>
      <c r="AUX55" s="95"/>
      <c r="AUY55" s="95"/>
      <c r="AUZ55" s="95"/>
      <c r="AVA55" s="95"/>
      <c r="AVB55" s="95"/>
      <c r="AVC55" s="95"/>
      <c r="AVD55" s="95"/>
      <c r="AVE55" s="95"/>
      <c r="AVF55" s="95"/>
      <c r="AVG55" s="95"/>
      <c r="AVH55" s="95"/>
      <c r="AVI55" s="95"/>
      <c r="AVJ55" s="95"/>
      <c r="AVK55" s="95"/>
      <c r="AVL55" s="95"/>
      <c r="AVM55" s="95"/>
      <c r="AVN55" s="95"/>
      <c r="AVO55" s="95"/>
      <c r="AVP55" s="95"/>
      <c r="AVQ55" s="95"/>
      <c r="AVR55" s="95"/>
      <c r="AVS55" s="95"/>
      <c r="AVT55" s="95"/>
      <c r="AVU55" s="95"/>
      <c r="AVV55" s="95"/>
      <c r="AVW55" s="95"/>
      <c r="AVX55" s="95"/>
      <c r="AVY55" s="95"/>
      <c r="AVZ55" s="95"/>
      <c r="AWA55" s="95"/>
      <c r="AWB55" s="95"/>
      <c r="AWC55" s="95"/>
      <c r="AWD55" s="95"/>
      <c r="AWE55" s="95"/>
      <c r="AWF55" s="95"/>
      <c r="AWG55" s="95"/>
      <c r="AWH55" s="95"/>
      <c r="AWI55" s="95"/>
      <c r="AWJ55" s="95"/>
      <c r="AWK55" s="95"/>
      <c r="AWL55" s="95"/>
      <c r="AWM55" s="95"/>
      <c r="AWN55" s="95"/>
      <c r="AWO55" s="95"/>
      <c r="AWP55" s="95"/>
      <c r="AWQ55" s="95"/>
      <c r="AWR55" s="95"/>
      <c r="AWS55" s="95"/>
      <c r="AWT55" s="95"/>
      <c r="AWU55" s="95"/>
      <c r="AWV55" s="95"/>
      <c r="AWW55" s="95"/>
      <c r="AWX55" s="95"/>
      <c r="AWY55" s="95"/>
      <c r="AWZ55" s="95"/>
      <c r="AXA55" s="95"/>
      <c r="AXB55" s="95"/>
      <c r="AXC55" s="95"/>
      <c r="AXD55" s="95"/>
      <c r="AXE55" s="95"/>
      <c r="AXF55" s="95"/>
      <c r="AXG55" s="95"/>
      <c r="AXH55" s="95"/>
      <c r="AXI55" s="95"/>
      <c r="AXJ55" s="95"/>
      <c r="AXK55" s="95"/>
      <c r="AXL55" s="95"/>
      <c r="AXM55" s="95"/>
      <c r="AXN55" s="95"/>
      <c r="AXO55" s="95"/>
      <c r="AXP55" s="95"/>
      <c r="AXQ55" s="95"/>
      <c r="AXR55" s="95"/>
      <c r="AXS55" s="95"/>
      <c r="AXT55" s="95"/>
      <c r="AXU55" s="95"/>
      <c r="AXV55" s="95"/>
      <c r="AXW55" s="95"/>
      <c r="AXX55" s="95"/>
      <c r="AXY55" s="95"/>
      <c r="AXZ55" s="95"/>
      <c r="AYA55" s="95"/>
      <c r="AYB55" s="95"/>
      <c r="AYC55" s="95"/>
      <c r="AYD55" s="95"/>
      <c r="AYE55" s="95"/>
      <c r="AYF55" s="95"/>
      <c r="AYG55" s="95"/>
      <c r="AYH55" s="95"/>
      <c r="AYI55" s="95"/>
      <c r="AYJ55" s="95"/>
      <c r="AYK55" s="95"/>
      <c r="AYL55" s="95"/>
      <c r="AYM55" s="95"/>
      <c r="AYN55" s="95"/>
      <c r="AYO55" s="95"/>
      <c r="AYP55" s="95"/>
      <c r="AYQ55" s="95"/>
      <c r="AYR55" s="95"/>
      <c r="AYS55" s="95"/>
      <c r="AYT55" s="95"/>
      <c r="AYU55" s="95"/>
      <c r="AYV55" s="95"/>
      <c r="AYW55" s="95"/>
      <c r="AYX55" s="95"/>
      <c r="AYY55" s="95"/>
      <c r="AYZ55" s="95"/>
      <c r="AZA55" s="95"/>
      <c r="AZB55" s="95"/>
      <c r="AZC55" s="95"/>
      <c r="AZD55" s="95"/>
      <c r="AZE55" s="95"/>
      <c r="AZF55" s="95"/>
      <c r="AZG55" s="95"/>
      <c r="AZH55" s="95"/>
      <c r="AZI55" s="95"/>
      <c r="AZJ55" s="95"/>
      <c r="AZK55" s="95"/>
      <c r="AZL55" s="95"/>
      <c r="AZM55" s="95"/>
      <c r="AZN55" s="95"/>
      <c r="AZO55" s="95"/>
      <c r="AZP55" s="95"/>
      <c r="AZQ55" s="95"/>
      <c r="AZR55" s="95"/>
      <c r="AZS55" s="95"/>
      <c r="AZT55" s="95"/>
      <c r="AZU55" s="95"/>
      <c r="AZV55" s="95"/>
      <c r="AZW55" s="95"/>
      <c r="AZX55" s="95"/>
      <c r="AZY55" s="95"/>
      <c r="AZZ55" s="95"/>
      <c r="BAA55" s="95"/>
      <c r="BAB55" s="95"/>
      <c r="BAC55" s="95"/>
      <c r="BAD55" s="95"/>
      <c r="BAE55" s="95"/>
      <c r="BAF55" s="95"/>
      <c r="BAG55" s="95"/>
      <c r="BAH55" s="95"/>
      <c r="BAI55" s="95"/>
      <c r="BAJ55" s="95"/>
      <c r="BAK55" s="95"/>
      <c r="BAL55" s="95"/>
      <c r="BAM55" s="95"/>
      <c r="BAN55" s="95"/>
      <c r="BAO55" s="95"/>
      <c r="BAP55" s="95"/>
      <c r="BAQ55" s="95"/>
      <c r="BAR55" s="95"/>
      <c r="BAS55" s="95"/>
      <c r="BAT55" s="95"/>
      <c r="BAU55" s="95"/>
      <c r="BAV55" s="95"/>
      <c r="BAW55" s="95"/>
      <c r="BAX55" s="95"/>
      <c r="BAY55" s="95"/>
      <c r="BAZ55" s="95"/>
      <c r="BBA55" s="95"/>
      <c r="BBB55" s="95"/>
      <c r="BBC55" s="95"/>
      <c r="BBD55" s="95"/>
      <c r="BBE55" s="95"/>
      <c r="BBF55" s="95"/>
      <c r="BBG55" s="95"/>
      <c r="BBH55" s="95"/>
      <c r="BBI55" s="95"/>
      <c r="BBJ55" s="95"/>
      <c r="BBK55" s="95"/>
      <c r="BBL55" s="95"/>
      <c r="BBM55" s="95"/>
      <c r="BBN55" s="95"/>
      <c r="BBO55" s="95"/>
      <c r="BBP55" s="95"/>
      <c r="BBQ55" s="95"/>
      <c r="BBR55" s="95"/>
      <c r="BBS55" s="95"/>
      <c r="BBT55" s="95"/>
      <c r="BBU55" s="95"/>
      <c r="BBV55" s="95"/>
      <c r="BBW55" s="95"/>
      <c r="BBX55" s="95"/>
      <c r="BBY55" s="95"/>
      <c r="BBZ55" s="95"/>
      <c r="BCA55" s="95"/>
      <c r="BCB55" s="95"/>
      <c r="BCC55" s="95"/>
      <c r="BCD55" s="95"/>
      <c r="BCE55" s="95"/>
      <c r="BCF55" s="95"/>
      <c r="BCG55" s="95"/>
      <c r="BCH55" s="95"/>
      <c r="BCI55" s="95"/>
      <c r="BCJ55" s="95"/>
      <c r="BCK55" s="95"/>
      <c r="BCL55" s="95"/>
      <c r="BCM55" s="95"/>
      <c r="BCN55" s="95"/>
      <c r="BCO55" s="95"/>
      <c r="BCP55" s="95"/>
      <c r="BCQ55" s="95"/>
      <c r="BCR55" s="95"/>
      <c r="BCS55" s="95"/>
      <c r="BCT55" s="95"/>
      <c r="BCU55" s="95"/>
      <c r="BCV55" s="95"/>
      <c r="BCW55" s="95"/>
      <c r="BCX55" s="95"/>
      <c r="BCY55" s="95"/>
      <c r="BCZ55" s="95"/>
      <c r="BDA55" s="95"/>
      <c r="BDB55" s="95"/>
      <c r="BDC55" s="95"/>
      <c r="BDD55" s="95"/>
      <c r="BDE55" s="95"/>
      <c r="BDF55" s="95"/>
      <c r="BDG55" s="95"/>
      <c r="BDH55" s="95"/>
      <c r="BDI55" s="95"/>
      <c r="BDJ55" s="95"/>
      <c r="BDK55" s="95"/>
      <c r="BDL55" s="95"/>
      <c r="BDM55" s="95"/>
      <c r="BDN55" s="95"/>
      <c r="BDO55" s="95"/>
      <c r="BDP55" s="95"/>
      <c r="BDQ55" s="95"/>
      <c r="BDR55" s="95"/>
      <c r="BDS55" s="95"/>
      <c r="BDT55" s="95"/>
      <c r="BDU55" s="95"/>
      <c r="BDV55" s="95"/>
      <c r="BDW55" s="95"/>
      <c r="BDX55" s="95"/>
      <c r="BDY55" s="95"/>
      <c r="BDZ55" s="95"/>
      <c r="BEA55" s="95"/>
      <c r="BEB55" s="95"/>
      <c r="BEC55" s="95"/>
      <c r="BED55" s="95"/>
      <c r="BEE55" s="95"/>
      <c r="BEF55" s="95"/>
      <c r="BEG55" s="95"/>
      <c r="BEH55" s="95"/>
      <c r="BEI55" s="95"/>
      <c r="BEJ55" s="95"/>
      <c r="BEK55" s="95"/>
      <c r="BEL55" s="95"/>
      <c r="BEM55" s="95"/>
      <c r="BEN55" s="95"/>
      <c r="BEO55" s="95"/>
      <c r="BEP55" s="95"/>
      <c r="BEQ55" s="95"/>
      <c r="BER55" s="95"/>
      <c r="BES55" s="95"/>
      <c r="BET55" s="95"/>
      <c r="BEU55" s="95"/>
      <c r="BEV55" s="95"/>
      <c r="BEW55" s="95"/>
      <c r="BEX55" s="95"/>
      <c r="BEY55" s="95"/>
      <c r="BEZ55" s="95"/>
      <c r="BFA55" s="95"/>
      <c r="BFB55" s="95"/>
      <c r="BFC55" s="95"/>
      <c r="BFD55" s="95"/>
      <c r="BFE55" s="95"/>
      <c r="BFF55" s="95"/>
      <c r="BFG55" s="95"/>
      <c r="BFH55" s="95"/>
      <c r="BFI55" s="95"/>
      <c r="BFJ55" s="95"/>
      <c r="BFK55" s="95"/>
      <c r="BFL55" s="95"/>
      <c r="BFM55" s="95"/>
      <c r="BFN55" s="95"/>
      <c r="BFO55" s="95"/>
      <c r="BFP55" s="95"/>
      <c r="BFQ55" s="95"/>
      <c r="BFR55" s="95"/>
      <c r="BFS55" s="95"/>
      <c r="BFT55" s="95"/>
      <c r="BFU55" s="95"/>
      <c r="BFV55" s="95"/>
      <c r="BFW55" s="95"/>
      <c r="BFX55" s="95"/>
      <c r="BFY55" s="95"/>
      <c r="BFZ55" s="95"/>
      <c r="BGA55" s="95"/>
      <c r="BGB55" s="95"/>
      <c r="BGC55" s="95"/>
      <c r="BGD55" s="95"/>
      <c r="BGE55" s="95"/>
      <c r="BGF55" s="95"/>
      <c r="BGG55" s="95"/>
      <c r="BGH55" s="95"/>
      <c r="BGI55" s="95"/>
      <c r="BGJ55" s="95"/>
      <c r="BGK55" s="95"/>
      <c r="BGL55" s="95"/>
      <c r="BGM55" s="95"/>
      <c r="BGN55" s="95"/>
      <c r="BGO55" s="95"/>
      <c r="BGP55" s="95"/>
      <c r="BGQ55" s="95"/>
      <c r="BGR55" s="95"/>
      <c r="BGS55" s="95"/>
      <c r="BGT55" s="95"/>
      <c r="BGU55" s="95"/>
      <c r="BGV55" s="95"/>
      <c r="BGW55" s="95"/>
      <c r="BGX55" s="95"/>
      <c r="BGY55" s="95"/>
      <c r="BGZ55" s="95"/>
      <c r="BHA55" s="95"/>
      <c r="BHB55" s="95"/>
      <c r="BHC55" s="95"/>
      <c r="BHD55" s="95"/>
      <c r="BHE55" s="95"/>
      <c r="BHF55" s="95"/>
      <c r="BHG55" s="95"/>
      <c r="BHH55" s="95"/>
      <c r="BHI55" s="95"/>
      <c r="BHJ55" s="95"/>
      <c r="BHK55" s="95"/>
      <c r="BHL55" s="95"/>
      <c r="BHM55" s="95"/>
      <c r="BHN55" s="95"/>
      <c r="BHO55" s="95"/>
      <c r="BHP55" s="95"/>
      <c r="BHQ55" s="95"/>
      <c r="BHR55" s="95"/>
      <c r="BHS55" s="95"/>
      <c r="BHT55" s="95"/>
      <c r="BHU55" s="95"/>
      <c r="BHV55" s="95"/>
      <c r="BHW55" s="95"/>
      <c r="BHX55" s="95"/>
      <c r="BHY55" s="95"/>
      <c r="BHZ55" s="95"/>
      <c r="BIA55" s="95"/>
      <c r="BIB55" s="95"/>
      <c r="BIC55" s="95"/>
      <c r="BID55" s="95"/>
      <c r="BIE55" s="95"/>
      <c r="BIF55" s="95"/>
      <c r="BIG55" s="95"/>
      <c r="BIH55" s="95"/>
      <c r="BII55" s="95"/>
      <c r="BIJ55" s="95"/>
      <c r="BIK55" s="95"/>
      <c r="BIL55" s="95"/>
      <c r="BIM55" s="95"/>
      <c r="BIN55" s="95"/>
      <c r="BIO55" s="95"/>
      <c r="BIP55" s="95"/>
      <c r="BIQ55" s="95"/>
      <c r="BIR55" s="95"/>
      <c r="BIS55" s="95"/>
      <c r="BIT55" s="95"/>
      <c r="BIU55" s="95"/>
      <c r="BIV55" s="95"/>
      <c r="BIW55" s="95"/>
      <c r="BIX55" s="95"/>
      <c r="BIY55" s="95"/>
      <c r="BIZ55" s="95"/>
      <c r="BJA55" s="95"/>
      <c r="BJB55" s="95"/>
      <c r="BJC55" s="95"/>
      <c r="BJD55" s="95"/>
      <c r="BJE55" s="95"/>
      <c r="BJF55" s="95"/>
      <c r="BJG55" s="95"/>
      <c r="BJH55" s="95"/>
      <c r="BJI55" s="95"/>
      <c r="BJJ55" s="95"/>
      <c r="BJK55" s="95"/>
      <c r="BJL55" s="95"/>
      <c r="BJM55" s="95"/>
      <c r="BJN55" s="95"/>
      <c r="BJO55" s="95"/>
      <c r="BJP55" s="95"/>
      <c r="BJQ55" s="95"/>
      <c r="BJR55" s="95"/>
      <c r="BJS55" s="95"/>
      <c r="BJT55" s="95"/>
      <c r="BJU55" s="95"/>
      <c r="BJV55" s="95"/>
      <c r="BJW55" s="95"/>
      <c r="BJX55" s="95"/>
      <c r="BJY55" s="95"/>
      <c r="BJZ55" s="95"/>
      <c r="BKA55" s="95"/>
      <c r="BKB55" s="95"/>
      <c r="BKC55" s="95"/>
      <c r="BKD55" s="95"/>
      <c r="BKE55" s="95"/>
      <c r="BKF55" s="95"/>
      <c r="BKG55" s="95"/>
      <c r="BKH55" s="95"/>
      <c r="BKI55" s="95"/>
      <c r="BKJ55" s="95"/>
      <c r="BKK55" s="95"/>
      <c r="BKL55" s="95"/>
      <c r="BKM55" s="95"/>
      <c r="BKN55" s="95"/>
      <c r="BKO55" s="95"/>
      <c r="BKP55" s="95"/>
      <c r="BKQ55" s="95"/>
      <c r="BKR55" s="95"/>
      <c r="BKS55" s="95"/>
      <c r="BKT55" s="95"/>
      <c r="BKU55" s="95"/>
      <c r="BKV55" s="95"/>
      <c r="BKW55" s="95"/>
      <c r="BKX55" s="95"/>
      <c r="BKY55" s="95"/>
      <c r="BKZ55" s="95"/>
      <c r="BLA55" s="95"/>
      <c r="BLB55" s="95"/>
      <c r="BLC55" s="95"/>
      <c r="BLD55" s="95"/>
      <c r="BLE55" s="95"/>
      <c r="BLF55" s="95"/>
      <c r="BLG55" s="95"/>
      <c r="BLH55" s="95"/>
      <c r="BLI55" s="95"/>
      <c r="BLJ55" s="95"/>
      <c r="BLK55" s="95"/>
      <c r="BLL55" s="95"/>
      <c r="BLM55" s="95"/>
      <c r="BLN55" s="95"/>
      <c r="BLO55" s="95"/>
      <c r="BLP55" s="95"/>
      <c r="BLQ55" s="95"/>
      <c r="BLR55" s="95"/>
      <c r="BLS55" s="95"/>
      <c r="BLT55" s="95"/>
      <c r="BLU55" s="95"/>
      <c r="BLV55" s="95"/>
      <c r="BLW55" s="95"/>
      <c r="BLX55" s="95"/>
      <c r="BLY55" s="95"/>
      <c r="BLZ55" s="95"/>
      <c r="BMA55" s="95"/>
      <c r="BMB55" s="95"/>
      <c r="BMC55" s="95"/>
      <c r="BMD55" s="95"/>
      <c r="BME55" s="95"/>
      <c r="BMF55" s="95"/>
      <c r="BMG55" s="95"/>
      <c r="BMH55" s="95"/>
      <c r="BMI55" s="95"/>
      <c r="BMJ55" s="95"/>
      <c r="BMK55" s="95"/>
      <c r="BML55" s="95"/>
      <c r="BMM55" s="95"/>
      <c r="BMN55" s="95"/>
      <c r="BMO55" s="95"/>
      <c r="BMP55" s="95"/>
      <c r="BMQ55" s="95"/>
      <c r="BMR55" s="95"/>
      <c r="BMS55" s="95"/>
      <c r="BMT55" s="95"/>
      <c r="BMU55" s="95"/>
      <c r="BMV55" s="95"/>
      <c r="BMW55" s="95"/>
      <c r="BMX55" s="95"/>
      <c r="BMY55" s="95"/>
      <c r="BMZ55" s="95"/>
      <c r="BNA55" s="95"/>
      <c r="BNB55" s="95"/>
      <c r="BNC55" s="95"/>
      <c r="BND55" s="95"/>
      <c r="BNE55" s="95"/>
      <c r="BNF55" s="95"/>
      <c r="BNG55" s="95"/>
      <c r="BNH55" s="95"/>
      <c r="BNI55" s="95"/>
      <c r="BNJ55" s="95"/>
      <c r="BNK55" s="95"/>
      <c r="BNL55" s="95"/>
      <c r="BNM55" s="95"/>
      <c r="BNN55" s="95"/>
      <c r="BNO55" s="95"/>
      <c r="BNP55" s="95"/>
      <c r="BNQ55" s="95"/>
      <c r="BNR55" s="95"/>
      <c r="BNS55" s="95"/>
      <c r="BNT55" s="95"/>
      <c r="BNU55" s="95"/>
      <c r="BNV55" s="95"/>
      <c r="BNW55" s="95"/>
      <c r="BNX55" s="95"/>
      <c r="BNY55" s="95"/>
      <c r="BNZ55" s="95"/>
      <c r="BOA55" s="95"/>
      <c r="BOB55" s="95"/>
      <c r="BOC55" s="95"/>
      <c r="BOD55" s="95"/>
      <c r="BOE55" s="95"/>
      <c r="BOF55" s="95"/>
      <c r="BOG55" s="95"/>
      <c r="BOH55" s="95"/>
      <c r="BOI55" s="95"/>
      <c r="BOJ55" s="95"/>
      <c r="BOK55" s="95"/>
      <c r="BOL55" s="95"/>
      <c r="BOM55" s="95"/>
      <c r="BON55" s="95"/>
      <c r="BOO55" s="95"/>
      <c r="BOP55" s="95"/>
      <c r="BOQ55" s="95"/>
      <c r="BOR55" s="95"/>
      <c r="BOS55" s="95"/>
      <c r="BOT55" s="95"/>
      <c r="BOU55" s="95"/>
      <c r="BOV55" s="95"/>
      <c r="BOW55" s="95"/>
      <c r="BOX55" s="95"/>
      <c r="BOY55" s="95"/>
      <c r="BOZ55" s="95"/>
      <c r="BPA55" s="95"/>
      <c r="BPB55" s="95"/>
      <c r="BPC55" s="95"/>
      <c r="BPD55" s="95"/>
      <c r="BPE55" s="95"/>
      <c r="BPF55" s="95"/>
      <c r="BPG55" s="95"/>
      <c r="BPH55" s="95"/>
      <c r="BPI55" s="95"/>
      <c r="BPJ55" s="95"/>
      <c r="BPK55" s="95"/>
      <c r="BPL55" s="95"/>
      <c r="BPM55" s="95"/>
      <c r="BPN55" s="95"/>
      <c r="BPO55" s="95"/>
      <c r="BPP55" s="95"/>
      <c r="BPQ55" s="95"/>
      <c r="BPR55" s="95"/>
      <c r="BPS55" s="95"/>
      <c r="BPT55" s="95"/>
      <c r="BPU55" s="95"/>
      <c r="BPV55" s="95"/>
      <c r="BPW55" s="95"/>
      <c r="BPX55" s="95"/>
      <c r="BPY55" s="95"/>
      <c r="BPZ55" s="95"/>
      <c r="BQA55" s="95"/>
      <c r="BQB55" s="95"/>
      <c r="BQC55" s="95"/>
      <c r="BQD55" s="95"/>
      <c r="BQE55" s="95"/>
      <c r="BQF55" s="95"/>
      <c r="BQG55" s="95"/>
      <c r="BQH55" s="95"/>
      <c r="BQI55" s="95"/>
      <c r="BQJ55" s="95"/>
      <c r="BQK55" s="95"/>
      <c r="BQL55" s="95"/>
      <c r="BQM55" s="95"/>
      <c r="BQN55" s="95"/>
      <c r="BQO55" s="95"/>
      <c r="BQP55" s="95"/>
      <c r="BQQ55" s="95"/>
      <c r="BQR55" s="95"/>
      <c r="BQS55" s="95"/>
      <c r="BQT55" s="95"/>
      <c r="BQU55" s="95"/>
      <c r="BQV55" s="95"/>
      <c r="BQW55" s="95"/>
      <c r="BQX55" s="95"/>
      <c r="BQY55" s="95"/>
      <c r="BQZ55" s="95"/>
      <c r="BRA55" s="95"/>
      <c r="BRB55" s="95"/>
      <c r="BRC55" s="95"/>
      <c r="BRD55" s="95"/>
      <c r="BRE55" s="95"/>
      <c r="BRF55" s="95"/>
      <c r="BRG55" s="95"/>
      <c r="BRH55" s="95"/>
      <c r="BRI55" s="95"/>
      <c r="BRJ55" s="95"/>
      <c r="BRK55" s="95"/>
      <c r="BRL55" s="95"/>
      <c r="BRM55" s="95"/>
      <c r="BRN55" s="95"/>
      <c r="BRO55" s="95"/>
      <c r="BRP55" s="95"/>
      <c r="BRQ55" s="95"/>
      <c r="BRR55" s="95"/>
      <c r="BRS55" s="95"/>
      <c r="BRT55" s="95"/>
      <c r="BRU55" s="95"/>
      <c r="BRV55" s="95"/>
      <c r="BRW55" s="95"/>
      <c r="BRX55" s="95"/>
      <c r="BRY55" s="95"/>
      <c r="BRZ55" s="95"/>
      <c r="BSA55" s="95"/>
      <c r="BSB55" s="95"/>
      <c r="BSC55" s="95"/>
      <c r="BSD55" s="95"/>
      <c r="BSE55" s="95"/>
      <c r="BSF55" s="95"/>
      <c r="BSG55" s="95"/>
      <c r="BSH55" s="95"/>
      <c r="BSI55" s="95"/>
      <c r="BSJ55" s="95"/>
      <c r="BSK55" s="95"/>
      <c r="BSL55" s="95"/>
      <c r="BSM55" s="95"/>
      <c r="BSN55" s="95"/>
      <c r="BSO55" s="95"/>
      <c r="BSP55" s="95"/>
      <c r="BSQ55" s="95"/>
      <c r="BSR55" s="95"/>
      <c r="BSS55" s="95"/>
      <c r="BST55" s="95"/>
      <c r="BSU55" s="95"/>
      <c r="BSV55" s="95"/>
      <c r="BSW55" s="95"/>
      <c r="BSX55" s="95"/>
      <c r="BSY55" s="95"/>
      <c r="BSZ55" s="95"/>
      <c r="BTA55" s="95"/>
      <c r="BTB55" s="95"/>
      <c r="BTC55" s="95"/>
      <c r="BTD55" s="95"/>
      <c r="BTE55" s="95"/>
      <c r="BTF55" s="95"/>
      <c r="BTG55" s="95"/>
      <c r="BTH55" s="95"/>
      <c r="BTI55" s="95"/>
      <c r="BTJ55" s="95"/>
      <c r="BTK55" s="95"/>
      <c r="BTL55" s="95"/>
      <c r="BTM55" s="95"/>
      <c r="BTN55" s="95"/>
      <c r="BTO55" s="95"/>
      <c r="BTP55" s="95"/>
      <c r="BTQ55" s="95"/>
      <c r="BTR55" s="95"/>
      <c r="BTS55" s="95"/>
      <c r="BTT55" s="95"/>
      <c r="BTU55" s="95"/>
      <c r="BTV55" s="95"/>
      <c r="BTW55" s="95"/>
      <c r="BTX55" s="95"/>
      <c r="BTY55" s="95"/>
      <c r="BTZ55" s="95"/>
      <c r="BUA55" s="95"/>
      <c r="BUB55" s="95"/>
      <c r="BUC55" s="95"/>
      <c r="BUD55" s="95"/>
      <c r="BUE55" s="95"/>
      <c r="BUF55" s="95"/>
      <c r="BUG55" s="95"/>
      <c r="BUH55" s="95"/>
      <c r="BUI55" s="95"/>
      <c r="BUJ55" s="95"/>
      <c r="BUK55" s="95"/>
      <c r="BUL55" s="95"/>
      <c r="BUM55" s="95"/>
      <c r="BUN55" s="95"/>
      <c r="BUO55" s="95"/>
      <c r="BUP55" s="95"/>
      <c r="BUQ55" s="95"/>
      <c r="BUR55" s="95"/>
      <c r="BUS55" s="95"/>
      <c r="BUT55" s="95"/>
      <c r="BUU55" s="95"/>
      <c r="BUV55" s="95"/>
      <c r="BUW55" s="95"/>
      <c r="BUX55" s="95"/>
      <c r="BUY55" s="95"/>
      <c r="BUZ55" s="95"/>
      <c r="BVA55" s="95"/>
      <c r="BVB55" s="95"/>
      <c r="BVC55" s="95"/>
      <c r="BVD55" s="95"/>
      <c r="BVE55" s="95"/>
      <c r="BVF55" s="95"/>
      <c r="BVG55" s="95"/>
      <c r="BVH55" s="95"/>
      <c r="BVI55" s="95"/>
      <c r="BVJ55" s="95"/>
      <c r="BVK55" s="95"/>
      <c r="BVL55" s="95"/>
      <c r="BVM55" s="95"/>
      <c r="BVN55" s="95"/>
      <c r="BVO55" s="95"/>
      <c r="BVP55" s="95"/>
      <c r="BVQ55" s="95"/>
      <c r="BVR55" s="95"/>
      <c r="BVS55" s="95"/>
      <c r="BVT55" s="95"/>
      <c r="BVU55" s="95"/>
      <c r="BVV55" s="95"/>
      <c r="BVW55" s="95"/>
      <c r="BVX55" s="95"/>
      <c r="BVY55" s="95"/>
      <c r="BVZ55" s="95"/>
      <c r="BWA55" s="95"/>
      <c r="BWB55" s="95"/>
      <c r="BWC55" s="95"/>
      <c r="BWD55" s="95"/>
      <c r="BWE55" s="95"/>
      <c r="BWF55" s="95"/>
      <c r="BWG55" s="95"/>
      <c r="BWH55" s="95"/>
      <c r="BWI55" s="95"/>
      <c r="BWJ55" s="95"/>
      <c r="BWK55" s="95"/>
      <c r="BWL55" s="95"/>
      <c r="BWM55" s="95"/>
      <c r="BWN55" s="95"/>
      <c r="BWO55" s="95"/>
      <c r="BWP55" s="95"/>
      <c r="BWQ55" s="95"/>
      <c r="BWR55" s="95"/>
      <c r="BWS55" s="95"/>
      <c r="BWT55" s="95"/>
      <c r="BWU55" s="95"/>
      <c r="BWV55" s="95"/>
      <c r="BWW55" s="95"/>
      <c r="BWX55" s="95"/>
    </row>
    <row r="56" spans="1:1974" s="140" customFormat="1" ht="24.75" customHeight="1">
      <c r="A56" s="97"/>
      <c r="B56" s="142" t="s">
        <v>164</v>
      </c>
      <c r="C56" s="95"/>
      <c r="D56" s="97"/>
      <c r="E56" s="134"/>
      <c r="F56" s="97"/>
      <c r="G56" s="95"/>
      <c r="H56" s="97"/>
      <c r="I56" s="134"/>
      <c r="J56" s="97"/>
      <c r="K56" s="95"/>
      <c r="L56" s="97"/>
      <c r="M56" s="134"/>
      <c r="N56" s="97"/>
      <c r="O56" s="95"/>
      <c r="P56" s="97"/>
      <c r="Q56" s="134"/>
      <c r="R56" s="97"/>
      <c r="S56" s="95"/>
      <c r="T56" s="107"/>
      <c r="U56" s="107"/>
      <c r="V56" s="107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7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5"/>
      <c r="IZ56" s="95"/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5"/>
      <c r="JO56" s="95"/>
      <c r="JP56" s="95"/>
      <c r="JQ56" s="95"/>
      <c r="JR56" s="95"/>
      <c r="JS56" s="95"/>
      <c r="JT56" s="95"/>
      <c r="JU56" s="95"/>
      <c r="JV56" s="95"/>
      <c r="JW56" s="95"/>
      <c r="JX56" s="95"/>
      <c r="JY56" s="95"/>
      <c r="JZ56" s="95"/>
      <c r="KA56" s="95"/>
      <c r="KB56" s="95"/>
      <c r="KC56" s="95"/>
      <c r="KD56" s="95"/>
      <c r="KE56" s="95"/>
      <c r="KF56" s="95"/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5"/>
      <c r="KU56" s="95"/>
      <c r="KV56" s="95"/>
      <c r="KW56" s="95"/>
      <c r="KX56" s="95"/>
      <c r="KY56" s="95"/>
      <c r="KZ56" s="95"/>
      <c r="LA56" s="95"/>
      <c r="LB56" s="95"/>
      <c r="LC56" s="95"/>
      <c r="LD56" s="95"/>
      <c r="LE56" s="95"/>
      <c r="LF56" s="95"/>
      <c r="LG56" s="95"/>
      <c r="LH56" s="95"/>
      <c r="LI56" s="95"/>
      <c r="LJ56" s="95"/>
      <c r="LK56" s="95"/>
      <c r="LL56" s="95"/>
      <c r="LM56" s="95"/>
      <c r="LN56" s="95"/>
      <c r="LO56" s="95"/>
      <c r="LP56" s="95"/>
      <c r="LQ56" s="95"/>
      <c r="LR56" s="95"/>
      <c r="LS56" s="95"/>
      <c r="LT56" s="95"/>
      <c r="LU56" s="95"/>
      <c r="LV56" s="95"/>
      <c r="LW56" s="95"/>
      <c r="LX56" s="95"/>
      <c r="LY56" s="95"/>
      <c r="LZ56" s="95"/>
      <c r="MA56" s="95"/>
      <c r="MB56" s="95"/>
      <c r="MC56" s="95"/>
      <c r="MD56" s="95"/>
      <c r="ME56" s="95"/>
      <c r="MF56" s="95"/>
      <c r="MG56" s="95"/>
      <c r="MH56" s="95"/>
      <c r="MI56" s="95"/>
      <c r="MJ56" s="95"/>
      <c r="MK56" s="95"/>
      <c r="ML56" s="95"/>
      <c r="MM56" s="95"/>
      <c r="MN56" s="95"/>
      <c r="MO56" s="95"/>
      <c r="MP56" s="95"/>
      <c r="MQ56" s="95"/>
      <c r="MR56" s="95"/>
      <c r="MS56" s="95"/>
      <c r="MT56" s="95"/>
      <c r="MU56" s="95"/>
      <c r="MV56" s="95"/>
      <c r="MW56" s="95"/>
      <c r="MX56" s="95"/>
      <c r="MY56" s="95"/>
      <c r="MZ56" s="95"/>
      <c r="NA56" s="95"/>
      <c r="NB56" s="95"/>
      <c r="NC56" s="95"/>
      <c r="ND56" s="95"/>
      <c r="NE56" s="95"/>
      <c r="NF56" s="95"/>
      <c r="NG56" s="95"/>
      <c r="NH56" s="95"/>
      <c r="NI56" s="95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5"/>
      <c r="NX56" s="95"/>
      <c r="NY56" s="95"/>
      <c r="NZ56" s="95"/>
      <c r="OA56" s="95"/>
      <c r="OB56" s="95"/>
      <c r="OC56" s="95"/>
      <c r="OD56" s="95"/>
      <c r="OE56" s="95"/>
      <c r="OF56" s="95"/>
      <c r="OG56" s="95"/>
      <c r="OH56" s="95"/>
      <c r="OI56" s="95"/>
      <c r="OJ56" s="95"/>
      <c r="OK56" s="95"/>
      <c r="OL56" s="95"/>
      <c r="OM56" s="95"/>
      <c r="ON56" s="95"/>
      <c r="OO56" s="95"/>
      <c r="OP56" s="95"/>
      <c r="OQ56" s="95"/>
      <c r="OR56" s="95"/>
      <c r="OS56" s="95"/>
      <c r="OT56" s="95"/>
      <c r="OU56" s="95"/>
      <c r="OV56" s="95"/>
      <c r="OW56" s="95"/>
      <c r="OX56" s="95"/>
      <c r="OY56" s="95"/>
      <c r="OZ56" s="95"/>
      <c r="PA56" s="95"/>
      <c r="PB56" s="95"/>
      <c r="PC56" s="95"/>
      <c r="PD56" s="95"/>
      <c r="PE56" s="95"/>
      <c r="PF56" s="95"/>
      <c r="PG56" s="95"/>
      <c r="PH56" s="95"/>
      <c r="PI56" s="95"/>
      <c r="PJ56" s="95"/>
      <c r="PK56" s="95"/>
      <c r="PL56" s="95"/>
      <c r="PM56" s="95"/>
      <c r="PN56" s="95"/>
      <c r="PO56" s="95"/>
      <c r="PP56" s="95"/>
      <c r="PQ56" s="95"/>
      <c r="PR56" s="95"/>
      <c r="PS56" s="95"/>
      <c r="PT56" s="95"/>
      <c r="PU56" s="95"/>
      <c r="PV56" s="95"/>
      <c r="PW56" s="95"/>
      <c r="PX56" s="95"/>
      <c r="PY56" s="95"/>
      <c r="PZ56" s="95"/>
      <c r="QA56" s="95"/>
      <c r="QB56" s="95"/>
      <c r="QC56" s="95"/>
      <c r="QD56" s="95"/>
      <c r="QE56" s="95"/>
      <c r="QF56" s="95"/>
      <c r="QG56" s="95"/>
      <c r="QH56" s="95"/>
      <c r="QI56" s="95"/>
      <c r="QJ56" s="95"/>
      <c r="QK56" s="95"/>
      <c r="QL56" s="95"/>
      <c r="QM56" s="95"/>
      <c r="QN56" s="95"/>
      <c r="QO56" s="95"/>
      <c r="QP56" s="95"/>
      <c r="QQ56" s="95"/>
      <c r="QR56" s="95"/>
      <c r="QS56" s="95"/>
      <c r="QT56" s="95"/>
      <c r="QU56" s="95"/>
      <c r="QV56" s="95"/>
      <c r="QW56" s="95"/>
      <c r="QX56" s="95"/>
      <c r="QY56" s="95"/>
      <c r="QZ56" s="95"/>
      <c r="RA56" s="95"/>
      <c r="RB56" s="95"/>
      <c r="RC56" s="95"/>
      <c r="RD56" s="95"/>
      <c r="RE56" s="95"/>
      <c r="RF56" s="95"/>
      <c r="RG56" s="95"/>
      <c r="RH56" s="95"/>
      <c r="RI56" s="95"/>
      <c r="RJ56" s="95"/>
      <c r="RK56" s="95"/>
      <c r="RL56" s="95"/>
      <c r="RM56" s="95"/>
      <c r="RN56" s="95"/>
      <c r="RO56" s="95"/>
      <c r="RP56" s="95"/>
      <c r="RQ56" s="95"/>
      <c r="RR56" s="95"/>
      <c r="RS56" s="95"/>
      <c r="RT56" s="95"/>
      <c r="RU56" s="95"/>
      <c r="RV56" s="95"/>
      <c r="RW56" s="95"/>
      <c r="RX56" s="95"/>
      <c r="RY56" s="95"/>
      <c r="RZ56" s="95"/>
      <c r="SA56" s="95"/>
      <c r="SB56" s="95"/>
      <c r="SC56" s="95"/>
      <c r="SD56" s="95"/>
      <c r="SE56" s="95"/>
      <c r="SF56" s="95"/>
      <c r="SG56" s="95"/>
      <c r="SH56" s="95"/>
      <c r="SI56" s="95"/>
      <c r="SJ56" s="95"/>
      <c r="SK56" s="95"/>
      <c r="SL56" s="95"/>
      <c r="SM56" s="95"/>
      <c r="SN56" s="95"/>
      <c r="SO56" s="95"/>
      <c r="SP56" s="95"/>
      <c r="SQ56" s="95"/>
      <c r="SR56" s="95"/>
      <c r="SS56" s="95"/>
      <c r="ST56" s="95"/>
      <c r="SU56" s="95"/>
      <c r="SV56" s="95"/>
      <c r="SW56" s="95"/>
      <c r="SX56" s="95"/>
      <c r="SY56" s="95"/>
      <c r="SZ56" s="95"/>
      <c r="TA56" s="95"/>
      <c r="TB56" s="95"/>
      <c r="TC56" s="95"/>
      <c r="TD56" s="95"/>
      <c r="TE56" s="95"/>
      <c r="TF56" s="95"/>
      <c r="TG56" s="95"/>
      <c r="TH56" s="95"/>
      <c r="TI56" s="95"/>
      <c r="TJ56" s="95"/>
      <c r="TK56" s="95"/>
      <c r="TL56" s="95"/>
      <c r="TM56" s="95"/>
      <c r="TN56" s="95"/>
      <c r="TO56" s="95"/>
      <c r="TP56" s="95"/>
      <c r="TQ56" s="95"/>
      <c r="TR56" s="95"/>
      <c r="TS56" s="95"/>
      <c r="TT56" s="95"/>
      <c r="TU56" s="95"/>
      <c r="TV56" s="95"/>
      <c r="TW56" s="95"/>
      <c r="TX56" s="95"/>
      <c r="TY56" s="95"/>
      <c r="TZ56" s="95"/>
      <c r="UA56" s="95"/>
      <c r="UB56" s="95"/>
      <c r="UC56" s="95"/>
      <c r="UD56" s="95"/>
      <c r="UE56" s="95"/>
      <c r="UF56" s="95"/>
      <c r="UG56" s="95"/>
      <c r="UH56" s="95"/>
      <c r="UI56" s="95"/>
      <c r="UJ56" s="95"/>
      <c r="UK56" s="95"/>
      <c r="UL56" s="95"/>
      <c r="UM56" s="95"/>
      <c r="UN56" s="95"/>
      <c r="UO56" s="95"/>
      <c r="UP56" s="95"/>
      <c r="UQ56" s="95"/>
      <c r="UR56" s="95"/>
      <c r="US56" s="95"/>
      <c r="UT56" s="95"/>
      <c r="UU56" s="95"/>
      <c r="UV56" s="95"/>
      <c r="UW56" s="95"/>
      <c r="UX56" s="95"/>
      <c r="UY56" s="95"/>
      <c r="UZ56" s="95"/>
      <c r="VA56" s="95"/>
      <c r="VB56" s="95"/>
      <c r="VC56" s="95"/>
      <c r="VD56" s="95"/>
      <c r="VE56" s="95"/>
      <c r="VF56" s="95"/>
      <c r="VG56" s="95"/>
      <c r="VH56" s="95"/>
      <c r="VI56" s="95"/>
      <c r="VJ56" s="95"/>
      <c r="VK56" s="95"/>
      <c r="VL56" s="95"/>
      <c r="VM56" s="95"/>
      <c r="VN56" s="95"/>
      <c r="VO56" s="95"/>
      <c r="VP56" s="95"/>
      <c r="VQ56" s="95"/>
      <c r="VR56" s="95"/>
      <c r="VS56" s="95"/>
      <c r="VT56" s="95"/>
      <c r="VU56" s="95"/>
      <c r="VV56" s="95"/>
      <c r="VW56" s="95"/>
      <c r="VX56" s="95"/>
      <c r="VY56" s="95"/>
      <c r="VZ56" s="95"/>
      <c r="WA56" s="95"/>
      <c r="WB56" s="95"/>
      <c r="WC56" s="95"/>
      <c r="WD56" s="95"/>
      <c r="WE56" s="95"/>
      <c r="WF56" s="95"/>
      <c r="WG56" s="95"/>
      <c r="WH56" s="95"/>
      <c r="WI56" s="95"/>
      <c r="WJ56" s="95"/>
      <c r="WK56" s="95"/>
      <c r="WL56" s="95"/>
      <c r="WM56" s="95"/>
      <c r="WN56" s="95"/>
      <c r="WO56" s="95"/>
      <c r="WP56" s="95"/>
      <c r="WQ56" s="95"/>
      <c r="WR56" s="95"/>
      <c r="WS56" s="95"/>
      <c r="WT56" s="95"/>
      <c r="WU56" s="95"/>
      <c r="WV56" s="95"/>
      <c r="WW56" s="95"/>
      <c r="WX56" s="95"/>
      <c r="WY56" s="95"/>
      <c r="WZ56" s="95"/>
      <c r="XA56" s="95"/>
      <c r="XB56" s="95"/>
      <c r="XC56" s="95"/>
      <c r="XD56" s="95"/>
      <c r="XE56" s="95"/>
      <c r="XF56" s="95"/>
      <c r="XG56" s="95"/>
      <c r="XH56" s="95"/>
      <c r="XI56" s="95"/>
      <c r="XJ56" s="95"/>
      <c r="XK56" s="95"/>
      <c r="XL56" s="95"/>
      <c r="XM56" s="95"/>
      <c r="XN56" s="95"/>
      <c r="XO56" s="95"/>
      <c r="XP56" s="95"/>
      <c r="XQ56" s="95"/>
      <c r="XR56" s="95"/>
      <c r="XS56" s="95"/>
      <c r="XT56" s="95"/>
      <c r="XU56" s="95"/>
      <c r="XV56" s="95"/>
      <c r="XW56" s="95"/>
      <c r="XX56" s="95"/>
      <c r="XY56" s="95"/>
      <c r="XZ56" s="95"/>
      <c r="YA56" s="95"/>
      <c r="YB56" s="95"/>
      <c r="YC56" s="95"/>
      <c r="YD56" s="95"/>
      <c r="YE56" s="95"/>
      <c r="YF56" s="95"/>
      <c r="YG56" s="95"/>
      <c r="YH56" s="95"/>
      <c r="YI56" s="95"/>
      <c r="YJ56" s="95"/>
      <c r="YK56" s="95"/>
      <c r="YL56" s="95"/>
      <c r="YM56" s="95"/>
      <c r="YN56" s="95"/>
      <c r="YO56" s="95"/>
      <c r="YP56" s="95"/>
      <c r="YQ56" s="95"/>
      <c r="YR56" s="95"/>
      <c r="YS56" s="95"/>
      <c r="YT56" s="95"/>
      <c r="YU56" s="95"/>
      <c r="YV56" s="95"/>
      <c r="YW56" s="95"/>
      <c r="YX56" s="95"/>
      <c r="YY56" s="95"/>
      <c r="YZ56" s="95"/>
      <c r="ZA56" s="95"/>
      <c r="ZB56" s="95"/>
      <c r="ZC56" s="95"/>
      <c r="ZD56" s="95"/>
      <c r="ZE56" s="95"/>
      <c r="ZF56" s="95"/>
      <c r="ZG56" s="95"/>
      <c r="ZH56" s="95"/>
      <c r="ZI56" s="95"/>
      <c r="ZJ56" s="95"/>
      <c r="ZK56" s="95"/>
      <c r="ZL56" s="95"/>
      <c r="ZM56" s="95"/>
      <c r="ZN56" s="95"/>
      <c r="ZO56" s="95"/>
      <c r="ZP56" s="95"/>
      <c r="ZQ56" s="95"/>
      <c r="ZR56" s="95"/>
      <c r="ZS56" s="95"/>
      <c r="ZT56" s="95"/>
      <c r="ZU56" s="95"/>
      <c r="ZV56" s="95"/>
      <c r="ZW56" s="95"/>
      <c r="ZX56" s="95"/>
      <c r="ZY56" s="95"/>
      <c r="ZZ56" s="95"/>
      <c r="AAA56" s="95"/>
      <c r="AAB56" s="95"/>
      <c r="AAC56" s="95"/>
      <c r="AAD56" s="95"/>
      <c r="AAE56" s="95"/>
      <c r="AAF56" s="95"/>
      <c r="AAG56" s="95"/>
      <c r="AAH56" s="95"/>
      <c r="AAI56" s="95"/>
      <c r="AAJ56" s="95"/>
      <c r="AAK56" s="95"/>
      <c r="AAL56" s="95"/>
      <c r="AAM56" s="95"/>
      <c r="AAN56" s="95"/>
      <c r="AAO56" s="95"/>
      <c r="AAP56" s="95"/>
      <c r="AAQ56" s="95"/>
      <c r="AAR56" s="95"/>
      <c r="AAS56" s="95"/>
      <c r="AAT56" s="95"/>
      <c r="AAU56" s="95"/>
      <c r="AAV56" s="95"/>
      <c r="AAW56" s="95"/>
      <c r="AAX56" s="95"/>
      <c r="AAY56" s="95"/>
      <c r="AAZ56" s="95"/>
      <c r="ABA56" s="95"/>
      <c r="ABB56" s="95"/>
      <c r="ABC56" s="95"/>
      <c r="ABD56" s="95"/>
      <c r="ABE56" s="95"/>
      <c r="ABF56" s="95"/>
      <c r="ABG56" s="95"/>
      <c r="ABH56" s="95"/>
      <c r="ABI56" s="95"/>
      <c r="ABJ56" s="95"/>
      <c r="ABK56" s="95"/>
      <c r="ABL56" s="95"/>
      <c r="ABM56" s="95"/>
      <c r="ABN56" s="95"/>
      <c r="ABO56" s="95"/>
      <c r="ABP56" s="95"/>
      <c r="ABQ56" s="95"/>
      <c r="ABR56" s="95"/>
      <c r="ABS56" s="95"/>
      <c r="ABT56" s="95"/>
      <c r="ABU56" s="95"/>
      <c r="ABV56" s="95"/>
      <c r="ABW56" s="95"/>
      <c r="ABX56" s="95"/>
      <c r="ABY56" s="95"/>
      <c r="ABZ56" s="95"/>
      <c r="ACA56" s="95"/>
      <c r="ACB56" s="95"/>
      <c r="ACC56" s="95"/>
      <c r="ACD56" s="95"/>
      <c r="ACE56" s="95"/>
      <c r="ACF56" s="95"/>
      <c r="ACG56" s="95"/>
      <c r="ACH56" s="95"/>
      <c r="ACI56" s="95"/>
      <c r="ACJ56" s="95"/>
      <c r="ACK56" s="95"/>
      <c r="ACL56" s="95"/>
      <c r="ACM56" s="95"/>
      <c r="ACN56" s="95"/>
      <c r="ACO56" s="95"/>
      <c r="ACP56" s="95"/>
      <c r="ACQ56" s="95"/>
      <c r="ACR56" s="95"/>
      <c r="ACS56" s="95"/>
      <c r="ACT56" s="95"/>
      <c r="ACU56" s="95"/>
      <c r="ACV56" s="95"/>
      <c r="ACW56" s="95"/>
      <c r="ACX56" s="95"/>
      <c r="ACY56" s="95"/>
      <c r="ACZ56" s="95"/>
      <c r="ADA56" s="95"/>
      <c r="ADB56" s="95"/>
      <c r="ADC56" s="95"/>
      <c r="ADD56" s="95"/>
      <c r="ADE56" s="95"/>
      <c r="ADF56" s="95"/>
      <c r="ADG56" s="95"/>
      <c r="ADH56" s="95"/>
      <c r="ADI56" s="95"/>
      <c r="ADJ56" s="95"/>
      <c r="ADK56" s="95"/>
      <c r="ADL56" s="95"/>
      <c r="ADM56" s="95"/>
      <c r="ADN56" s="95"/>
      <c r="ADO56" s="95"/>
      <c r="ADP56" s="95"/>
      <c r="ADQ56" s="95"/>
      <c r="ADR56" s="95"/>
      <c r="ADS56" s="95"/>
      <c r="ADT56" s="95"/>
      <c r="ADU56" s="95"/>
      <c r="ADV56" s="95"/>
      <c r="ADW56" s="95"/>
      <c r="ADX56" s="95"/>
      <c r="ADY56" s="95"/>
      <c r="ADZ56" s="95"/>
      <c r="AEA56" s="95"/>
      <c r="AEB56" s="95"/>
      <c r="AEC56" s="95"/>
      <c r="AED56" s="95"/>
      <c r="AEE56" s="95"/>
      <c r="AEF56" s="95"/>
      <c r="AEG56" s="95"/>
      <c r="AEH56" s="95"/>
      <c r="AEI56" s="95"/>
      <c r="AEJ56" s="95"/>
      <c r="AEK56" s="95"/>
      <c r="AEL56" s="95"/>
      <c r="AEM56" s="95"/>
      <c r="AEN56" s="95"/>
      <c r="AEO56" s="95"/>
      <c r="AEP56" s="95"/>
      <c r="AEQ56" s="95"/>
      <c r="AER56" s="95"/>
      <c r="AES56" s="95"/>
      <c r="AET56" s="95"/>
      <c r="AEU56" s="95"/>
      <c r="AEV56" s="95"/>
      <c r="AEW56" s="95"/>
      <c r="AEX56" s="95"/>
      <c r="AEY56" s="95"/>
      <c r="AEZ56" s="95"/>
      <c r="AFA56" s="95"/>
      <c r="AFB56" s="95"/>
      <c r="AFC56" s="95"/>
      <c r="AFD56" s="95"/>
      <c r="AFE56" s="95"/>
      <c r="AFF56" s="95"/>
      <c r="AFG56" s="95"/>
      <c r="AFH56" s="95"/>
      <c r="AFI56" s="95"/>
      <c r="AFJ56" s="95"/>
      <c r="AFK56" s="95"/>
      <c r="AFL56" s="95"/>
      <c r="AFM56" s="95"/>
      <c r="AFN56" s="95"/>
      <c r="AFO56" s="95"/>
      <c r="AFP56" s="95"/>
      <c r="AFQ56" s="95"/>
      <c r="AFR56" s="95"/>
      <c r="AFS56" s="95"/>
      <c r="AFT56" s="95"/>
      <c r="AFU56" s="95"/>
      <c r="AFV56" s="95"/>
      <c r="AFW56" s="95"/>
      <c r="AFX56" s="95"/>
      <c r="AFY56" s="95"/>
      <c r="AFZ56" s="95"/>
      <c r="AGA56" s="95"/>
      <c r="AGB56" s="95"/>
      <c r="AGC56" s="95"/>
      <c r="AGD56" s="95"/>
      <c r="AGE56" s="95"/>
      <c r="AGF56" s="95"/>
      <c r="AGG56" s="95"/>
      <c r="AGH56" s="95"/>
      <c r="AGI56" s="95"/>
      <c r="AGJ56" s="95"/>
      <c r="AGK56" s="95"/>
      <c r="AGL56" s="95"/>
      <c r="AGM56" s="95"/>
      <c r="AGN56" s="95"/>
      <c r="AGO56" s="95"/>
      <c r="AGP56" s="95"/>
      <c r="AGQ56" s="95"/>
      <c r="AGR56" s="95"/>
      <c r="AGS56" s="95"/>
      <c r="AGT56" s="95"/>
      <c r="AGU56" s="95"/>
      <c r="AGV56" s="95"/>
      <c r="AGW56" s="95"/>
      <c r="AGX56" s="95"/>
      <c r="AGY56" s="95"/>
      <c r="AGZ56" s="95"/>
      <c r="AHA56" s="95"/>
      <c r="AHB56" s="95"/>
      <c r="AHC56" s="95"/>
      <c r="AHD56" s="95"/>
      <c r="AHE56" s="95"/>
      <c r="AHF56" s="95"/>
      <c r="AHG56" s="95"/>
      <c r="AHH56" s="95"/>
      <c r="AHI56" s="95"/>
      <c r="AHJ56" s="95"/>
      <c r="AHK56" s="95"/>
      <c r="AHL56" s="95"/>
      <c r="AHM56" s="95"/>
      <c r="AHN56" s="95"/>
      <c r="AHO56" s="95"/>
      <c r="AHP56" s="95"/>
      <c r="AHQ56" s="95"/>
      <c r="AHR56" s="95"/>
      <c r="AHS56" s="95"/>
      <c r="AHT56" s="95"/>
      <c r="AHU56" s="95"/>
      <c r="AHV56" s="95"/>
      <c r="AHW56" s="95"/>
      <c r="AHX56" s="95"/>
      <c r="AHY56" s="95"/>
      <c r="AHZ56" s="95"/>
      <c r="AIA56" s="95"/>
      <c r="AIB56" s="95"/>
      <c r="AIC56" s="95"/>
      <c r="AID56" s="95"/>
      <c r="AIE56" s="95"/>
      <c r="AIF56" s="95"/>
      <c r="AIG56" s="95"/>
      <c r="AIH56" s="95"/>
      <c r="AII56" s="95"/>
      <c r="AIJ56" s="95"/>
      <c r="AIK56" s="95"/>
      <c r="AIL56" s="95"/>
      <c r="AIM56" s="95"/>
      <c r="AIN56" s="95"/>
      <c r="AIO56" s="95"/>
      <c r="AIP56" s="95"/>
      <c r="AIQ56" s="95"/>
      <c r="AIR56" s="95"/>
      <c r="AIS56" s="95"/>
      <c r="AIT56" s="95"/>
      <c r="AIU56" s="95"/>
      <c r="AIV56" s="95"/>
      <c r="AIW56" s="95"/>
      <c r="AIX56" s="95"/>
      <c r="AIY56" s="95"/>
      <c r="AIZ56" s="95"/>
      <c r="AJA56" s="95"/>
      <c r="AJB56" s="95"/>
      <c r="AJC56" s="95"/>
      <c r="AJD56" s="95"/>
      <c r="AJE56" s="95"/>
      <c r="AJF56" s="95"/>
      <c r="AJG56" s="95"/>
      <c r="AJH56" s="95"/>
      <c r="AJI56" s="95"/>
      <c r="AJJ56" s="95"/>
      <c r="AJK56" s="95"/>
      <c r="AJL56" s="95"/>
      <c r="AJM56" s="95"/>
      <c r="AJN56" s="95"/>
      <c r="AJO56" s="95"/>
      <c r="AJP56" s="95"/>
      <c r="AJQ56" s="95"/>
      <c r="AJR56" s="95"/>
      <c r="AJS56" s="95"/>
      <c r="AJT56" s="95"/>
      <c r="AJU56" s="95"/>
      <c r="AJV56" s="95"/>
      <c r="AJW56" s="95"/>
      <c r="AJX56" s="95"/>
      <c r="AJY56" s="95"/>
      <c r="AJZ56" s="95"/>
      <c r="AKA56" s="95"/>
      <c r="AKB56" s="95"/>
      <c r="AKC56" s="95"/>
      <c r="AKD56" s="95"/>
      <c r="AKE56" s="95"/>
      <c r="AKF56" s="95"/>
      <c r="AKG56" s="95"/>
      <c r="AKH56" s="95"/>
      <c r="AKI56" s="95"/>
      <c r="AKJ56" s="95"/>
      <c r="AKK56" s="95"/>
      <c r="AKL56" s="95"/>
      <c r="AKM56" s="95"/>
      <c r="AKN56" s="95"/>
      <c r="AKO56" s="95"/>
      <c r="AKP56" s="95"/>
      <c r="AKQ56" s="95"/>
      <c r="AKR56" s="95"/>
      <c r="AKS56" s="95"/>
      <c r="AKT56" s="95"/>
      <c r="AKU56" s="95"/>
      <c r="AKV56" s="95"/>
      <c r="AKW56" s="95"/>
      <c r="AKX56" s="95"/>
      <c r="AKY56" s="95"/>
      <c r="AKZ56" s="95"/>
      <c r="ALA56" s="95"/>
      <c r="ALB56" s="95"/>
      <c r="ALC56" s="95"/>
      <c r="ALD56" s="95"/>
      <c r="ALE56" s="95"/>
      <c r="ALF56" s="95"/>
      <c r="ALG56" s="95"/>
      <c r="ALH56" s="95"/>
      <c r="ALI56" s="95"/>
      <c r="ALJ56" s="95"/>
      <c r="ALK56" s="95"/>
      <c r="ALL56" s="95"/>
      <c r="ALM56" s="95"/>
      <c r="ALN56" s="95"/>
      <c r="ALO56" s="95"/>
      <c r="ALP56" s="95"/>
      <c r="ALQ56" s="95"/>
      <c r="ALR56" s="95"/>
      <c r="ALS56" s="95"/>
      <c r="ALT56" s="95"/>
      <c r="ALU56" s="95"/>
      <c r="ALV56" s="95"/>
      <c r="ALW56" s="95"/>
      <c r="ALX56" s="95"/>
      <c r="ALY56" s="95"/>
      <c r="ALZ56" s="95"/>
      <c r="AMA56" s="95"/>
      <c r="AMB56" s="95"/>
      <c r="AMC56" s="95"/>
      <c r="AMD56" s="95"/>
      <c r="AME56" s="95"/>
      <c r="AMF56" s="95"/>
      <c r="AMG56" s="95"/>
      <c r="AMH56" s="95"/>
      <c r="AMI56" s="95"/>
      <c r="AMJ56" s="95"/>
      <c r="AMK56" s="95"/>
      <c r="AML56" s="95"/>
      <c r="AMM56" s="95"/>
      <c r="AMN56" s="95"/>
      <c r="AMO56" s="95"/>
      <c r="AMP56" s="95"/>
      <c r="AMQ56" s="95"/>
      <c r="AMR56" s="95"/>
      <c r="AMS56" s="95"/>
      <c r="AMT56" s="95"/>
      <c r="AMU56" s="95"/>
      <c r="AMV56" s="95"/>
      <c r="AMW56" s="95"/>
      <c r="AMX56" s="95"/>
      <c r="AMY56" s="95"/>
      <c r="AMZ56" s="95"/>
      <c r="ANA56" s="95"/>
      <c r="ANB56" s="95"/>
      <c r="ANC56" s="95"/>
      <c r="AND56" s="95"/>
      <c r="ANE56" s="95"/>
      <c r="ANF56" s="95"/>
      <c r="ANG56" s="95"/>
      <c r="ANH56" s="95"/>
      <c r="ANI56" s="95"/>
      <c r="ANJ56" s="95"/>
      <c r="ANK56" s="95"/>
      <c r="ANL56" s="95"/>
      <c r="ANM56" s="95"/>
      <c r="ANN56" s="95"/>
      <c r="ANO56" s="95"/>
      <c r="ANP56" s="95"/>
      <c r="ANQ56" s="95"/>
      <c r="ANR56" s="95"/>
      <c r="ANS56" s="95"/>
      <c r="ANT56" s="95"/>
      <c r="ANU56" s="95"/>
      <c r="ANV56" s="95"/>
      <c r="ANW56" s="95"/>
      <c r="ANX56" s="95"/>
      <c r="ANY56" s="95"/>
      <c r="ANZ56" s="95"/>
      <c r="AOA56" s="95"/>
      <c r="AOB56" s="95"/>
      <c r="AOC56" s="95"/>
      <c r="AOD56" s="95"/>
      <c r="AOE56" s="95"/>
      <c r="AOF56" s="95"/>
      <c r="AOG56" s="95"/>
      <c r="AOH56" s="95"/>
      <c r="AOI56" s="95"/>
      <c r="AOJ56" s="95"/>
      <c r="AOK56" s="95"/>
      <c r="AOL56" s="95"/>
      <c r="AOM56" s="95"/>
      <c r="AON56" s="95"/>
      <c r="AOO56" s="95"/>
      <c r="AOP56" s="95"/>
      <c r="AOQ56" s="95"/>
      <c r="AOR56" s="95"/>
      <c r="AOS56" s="95"/>
      <c r="AOT56" s="95"/>
      <c r="AOU56" s="95"/>
      <c r="AOV56" s="95"/>
      <c r="AOW56" s="95"/>
      <c r="AOX56" s="95"/>
      <c r="AOY56" s="95"/>
      <c r="AOZ56" s="95"/>
      <c r="APA56" s="95"/>
      <c r="APB56" s="95"/>
      <c r="APC56" s="95"/>
      <c r="APD56" s="95"/>
      <c r="APE56" s="95"/>
      <c r="APF56" s="95"/>
      <c r="APG56" s="95"/>
      <c r="APH56" s="95"/>
      <c r="API56" s="95"/>
      <c r="APJ56" s="95"/>
      <c r="APK56" s="95"/>
      <c r="APL56" s="95"/>
      <c r="APM56" s="95"/>
      <c r="APN56" s="95"/>
      <c r="APO56" s="95"/>
      <c r="APP56" s="95"/>
      <c r="APQ56" s="95"/>
      <c r="APR56" s="95"/>
      <c r="APS56" s="95"/>
      <c r="APT56" s="95"/>
      <c r="APU56" s="95"/>
      <c r="APV56" s="95"/>
      <c r="APW56" s="95"/>
      <c r="APX56" s="95"/>
      <c r="APY56" s="95"/>
      <c r="APZ56" s="95"/>
      <c r="AQA56" s="95"/>
      <c r="AQB56" s="95"/>
      <c r="AQC56" s="95"/>
      <c r="AQD56" s="95"/>
      <c r="AQE56" s="95"/>
      <c r="AQF56" s="95"/>
      <c r="AQG56" s="95"/>
      <c r="AQH56" s="95"/>
      <c r="AQI56" s="95"/>
      <c r="AQJ56" s="95"/>
      <c r="AQK56" s="95"/>
      <c r="AQL56" s="95"/>
      <c r="AQM56" s="95"/>
      <c r="AQN56" s="95"/>
      <c r="AQO56" s="95"/>
      <c r="AQP56" s="95"/>
      <c r="AQQ56" s="95"/>
      <c r="AQR56" s="95"/>
      <c r="AQS56" s="95"/>
      <c r="AQT56" s="95"/>
      <c r="AQU56" s="95"/>
      <c r="AQV56" s="95"/>
      <c r="AQW56" s="95"/>
      <c r="AQX56" s="95"/>
      <c r="AQY56" s="95"/>
      <c r="AQZ56" s="95"/>
      <c r="ARA56" s="95"/>
      <c r="ARB56" s="95"/>
      <c r="ARC56" s="95"/>
      <c r="ARD56" s="95"/>
      <c r="ARE56" s="95"/>
      <c r="ARF56" s="95"/>
      <c r="ARG56" s="95"/>
      <c r="ARH56" s="95"/>
      <c r="ARI56" s="95"/>
      <c r="ARJ56" s="95"/>
      <c r="ARK56" s="95"/>
      <c r="ARL56" s="95"/>
      <c r="ARM56" s="95"/>
      <c r="ARN56" s="95"/>
      <c r="ARO56" s="95"/>
      <c r="ARP56" s="95"/>
      <c r="ARQ56" s="95"/>
      <c r="ARR56" s="95"/>
      <c r="ARS56" s="95"/>
      <c r="ART56" s="95"/>
      <c r="ARU56" s="95"/>
      <c r="ARV56" s="95"/>
      <c r="ARW56" s="95"/>
      <c r="ARX56" s="95"/>
      <c r="ARY56" s="95"/>
      <c r="ARZ56" s="95"/>
      <c r="ASA56" s="95"/>
      <c r="ASB56" s="95"/>
      <c r="ASC56" s="95"/>
      <c r="ASD56" s="95"/>
      <c r="ASE56" s="95"/>
      <c r="ASF56" s="95"/>
      <c r="ASG56" s="95"/>
      <c r="ASH56" s="95"/>
      <c r="ASI56" s="95"/>
      <c r="ASJ56" s="95"/>
      <c r="ASK56" s="95"/>
      <c r="ASL56" s="95"/>
      <c r="ASM56" s="95"/>
      <c r="ASN56" s="95"/>
      <c r="ASO56" s="95"/>
      <c r="ASP56" s="95"/>
      <c r="ASQ56" s="95"/>
      <c r="ASR56" s="95"/>
      <c r="ASS56" s="95"/>
      <c r="AST56" s="95"/>
      <c r="ASU56" s="95"/>
      <c r="ASV56" s="95"/>
      <c r="ASW56" s="95"/>
      <c r="ASX56" s="95"/>
      <c r="ASY56" s="95"/>
      <c r="ASZ56" s="95"/>
      <c r="ATA56" s="95"/>
      <c r="ATB56" s="95"/>
      <c r="ATC56" s="95"/>
      <c r="ATD56" s="95"/>
      <c r="ATE56" s="95"/>
      <c r="ATF56" s="95"/>
      <c r="ATG56" s="95"/>
      <c r="ATH56" s="95"/>
      <c r="ATI56" s="95"/>
      <c r="ATJ56" s="95"/>
      <c r="ATK56" s="95"/>
      <c r="ATL56" s="95"/>
      <c r="ATM56" s="95"/>
      <c r="ATN56" s="95"/>
      <c r="ATO56" s="95"/>
      <c r="ATP56" s="95"/>
      <c r="ATQ56" s="95"/>
      <c r="ATR56" s="95"/>
      <c r="ATS56" s="95"/>
      <c r="ATT56" s="95"/>
      <c r="ATU56" s="95"/>
      <c r="ATV56" s="95"/>
      <c r="ATW56" s="95"/>
      <c r="ATX56" s="95"/>
      <c r="ATY56" s="95"/>
      <c r="ATZ56" s="95"/>
      <c r="AUA56" s="95"/>
      <c r="AUB56" s="95"/>
      <c r="AUC56" s="95"/>
      <c r="AUD56" s="95"/>
      <c r="AUE56" s="95"/>
      <c r="AUF56" s="95"/>
      <c r="AUG56" s="95"/>
      <c r="AUH56" s="95"/>
      <c r="AUI56" s="95"/>
      <c r="AUJ56" s="95"/>
      <c r="AUK56" s="95"/>
      <c r="AUL56" s="95"/>
      <c r="AUM56" s="95"/>
      <c r="AUN56" s="95"/>
      <c r="AUO56" s="95"/>
      <c r="AUP56" s="95"/>
      <c r="AUQ56" s="95"/>
      <c r="AUR56" s="95"/>
      <c r="AUS56" s="95"/>
      <c r="AUT56" s="95"/>
      <c r="AUU56" s="95"/>
      <c r="AUV56" s="95"/>
      <c r="AUW56" s="95"/>
      <c r="AUX56" s="95"/>
      <c r="AUY56" s="95"/>
      <c r="AUZ56" s="95"/>
      <c r="AVA56" s="95"/>
      <c r="AVB56" s="95"/>
      <c r="AVC56" s="95"/>
      <c r="AVD56" s="95"/>
      <c r="AVE56" s="95"/>
      <c r="AVF56" s="95"/>
      <c r="AVG56" s="95"/>
      <c r="AVH56" s="95"/>
      <c r="AVI56" s="95"/>
      <c r="AVJ56" s="95"/>
      <c r="AVK56" s="95"/>
      <c r="AVL56" s="95"/>
      <c r="AVM56" s="95"/>
      <c r="AVN56" s="95"/>
      <c r="AVO56" s="95"/>
      <c r="AVP56" s="95"/>
      <c r="AVQ56" s="95"/>
      <c r="AVR56" s="95"/>
      <c r="AVS56" s="95"/>
      <c r="AVT56" s="95"/>
      <c r="AVU56" s="95"/>
      <c r="AVV56" s="95"/>
      <c r="AVW56" s="95"/>
      <c r="AVX56" s="95"/>
      <c r="AVY56" s="95"/>
      <c r="AVZ56" s="95"/>
      <c r="AWA56" s="95"/>
      <c r="AWB56" s="95"/>
      <c r="AWC56" s="95"/>
      <c r="AWD56" s="95"/>
      <c r="AWE56" s="95"/>
      <c r="AWF56" s="95"/>
      <c r="AWG56" s="95"/>
      <c r="AWH56" s="95"/>
      <c r="AWI56" s="95"/>
      <c r="AWJ56" s="95"/>
      <c r="AWK56" s="95"/>
      <c r="AWL56" s="95"/>
      <c r="AWM56" s="95"/>
      <c r="AWN56" s="95"/>
      <c r="AWO56" s="95"/>
      <c r="AWP56" s="95"/>
      <c r="AWQ56" s="95"/>
      <c r="AWR56" s="95"/>
      <c r="AWS56" s="95"/>
      <c r="AWT56" s="95"/>
      <c r="AWU56" s="95"/>
      <c r="AWV56" s="95"/>
      <c r="AWW56" s="95"/>
      <c r="AWX56" s="95"/>
      <c r="AWY56" s="95"/>
      <c r="AWZ56" s="95"/>
      <c r="AXA56" s="95"/>
      <c r="AXB56" s="95"/>
      <c r="AXC56" s="95"/>
      <c r="AXD56" s="95"/>
      <c r="AXE56" s="95"/>
      <c r="AXF56" s="95"/>
      <c r="AXG56" s="95"/>
      <c r="AXH56" s="95"/>
      <c r="AXI56" s="95"/>
      <c r="AXJ56" s="95"/>
      <c r="AXK56" s="95"/>
      <c r="AXL56" s="95"/>
      <c r="AXM56" s="95"/>
      <c r="AXN56" s="95"/>
      <c r="AXO56" s="95"/>
      <c r="AXP56" s="95"/>
      <c r="AXQ56" s="95"/>
      <c r="AXR56" s="95"/>
      <c r="AXS56" s="95"/>
      <c r="AXT56" s="95"/>
      <c r="AXU56" s="95"/>
      <c r="AXV56" s="95"/>
      <c r="AXW56" s="95"/>
      <c r="AXX56" s="95"/>
      <c r="AXY56" s="95"/>
      <c r="AXZ56" s="95"/>
      <c r="AYA56" s="95"/>
      <c r="AYB56" s="95"/>
      <c r="AYC56" s="95"/>
      <c r="AYD56" s="95"/>
      <c r="AYE56" s="95"/>
      <c r="AYF56" s="95"/>
      <c r="AYG56" s="95"/>
      <c r="AYH56" s="95"/>
      <c r="AYI56" s="95"/>
      <c r="AYJ56" s="95"/>
      <c r="AYK56" s="95"/>
      <c r="AYL56" s="95"/>
      <c r="AYM56" s="95"/>
      <c r="AYN56" s="95"/>
      <c r="AYO56" s="95"/>
      <c r="AYP56" s="95"/>
      <c r="AYQ56" s="95"/>
      <c r="AYR56" s="95"/>
      <c r="AYS56" s="95"/>
      <c r="AYT56" s="95"/>
      <c r="AYU56" s="95"/>
      <c r="AYV56" s="95"/>
      <c r="AYW56" s="95"/>
      <c r="AYX56" s="95"/>
      <c r="AYY56" s="95"/>
      <c r="AYZ56" s="95"/>
      <c r="AZA56" s="95"/>
      <c r="AZB56" s="95"/>
      <c r="AZC56" s="95"/>
      <c r="AZD56" s="95"/>
      <c r="AZE56" s="95"/>
      <c r="AZF56" s="95"/>
      <c r="AZG56" s="95"/>
      <c r="AZH56" s="95"/>
      <c r="AZI56" s="95"/>
      <c r="AZJ56" s="95"/>
      <c r="AZK56" s="95"/>
      <c r="AZL56" s="95"/>
      <c r="AZM56" s="95"/>
      <c r="AZN56" s="95"/>
      <c r="AZO56" s="95"/>
      <c r="AZP56" s="95"/>
      <c r="AZQ56" s="95"/>
      <c r="AZR56" s="95"/>
      <c r="AZS56" s="95"/>
      <c r="AZT56" s="95"/>
      <c r="AZU56" s="95"/>
      <c r="AZV56" s="95"/>
      <c r="AZW56" s="95"/>
      <c r="AZX56" s="95"/>
      <c r="AZY56" s="95"/>
      <c r="AZZ56" s="95"/>
      <c r="BAA56" s="95"/>
      <c r="BAB56" s="95"/>
      <c r="BAC56" s="95"/>
      <c r="BAD56" s="95"/>
      <c r="BAE56" s="95"/>
      <c r="BAF56" s="95"/>
      <c r="BAG56" s="95"/>
      <c r="BAH56" s="95"/>
      <c r="BAI56" s="95"/>
      <c r="BAJ56" s="95"/>
      <c r="BAK56" s="95"/>
      <c r="BAL56" s="95"/>
      <c r="BAM56" s="95"/>
      <c r="BAN56" s="95"/>
      <c r="BAO56" s="95"/>
      <c r="BAP56" s="95"/>
      <c r="BAQ56" s="95"/>
      <c r="BAR56" s="95"/>
      <c r="BAS56" s="95"/>
      <c r="BAT56" s="95"/>
      <c r="BAU56" s="95"/>
      <c r="BAV56" s="95"/>
      <c r="BAW56" s="95"/>
      <c r="BAX56" s="95"/>
      <c r="BAY56" s="95"/>
      <c r="BAZ56" s="95"/>
      <c r="BBA56" s="95"/>
      <c r="BBB56" s="95"/>
      <c r="BBC56" s="95"/>
      <c r="BBD56" s="95"/>
      <c r="BBE56" s="95"/>
      <c r="BBF56" s="95"/>
      <c r="BBG56" s="95"/>
      <c r="BBH56" s="95"/>
      <c r="BBI56" s="95"/>
      <c r="BBJ56" s="95"/>
      <c r="BBK56" s="95"/>
      <c r="BBL56" s="95"/>
      <c r="BBM56" s="95"/>
      <c r="BBN56" s="95"/>
      <c r="BBO56" s="95"/>
      <c r="BBP56" s="95"/>
      <c r="BBQ56" s="95"/>
      <c r="BBR56" s="95"/>
      <c r="BBS56" s="95"/>
      <c r="BBT56" s="95"/>
      <c r="BBU56" s="95"/>
      <c r="BBV56" s="95"/>
      <c r="BBW56" s="95"/>
      <c r="BBX56" s="95"/>
      <c r="BBY56" s="95"/>
      <c r="BBZ56" s="95"/>
      <c r="BCA56" s="95"/>
      <c r="BCB56" s="95"/>
      <c r="BCC56" s="95"/>
      <c r="BCD56" s="95"/>
      <c r="BCE56" s="95"/>
      <c r="BCF56" s="95"/>
      <c r="BCG56" s="95"/>
      <c r="BCH56" s="95"/>
      <c r="BCI56" s="95"/>
      <c r="BCJ56" s="95"/>
      <c r="BCK56" s="95"/>
      <c r="BCL56" s="95"/>
      <c r="BCM56" s="95"/>
      <c r="BCN56" s="95"/>
      <c r="BCO56" s="95"/>
      <c r="BCP56" s="95"/>
      <c r="BCQ56" s="95"/>
      <c r="BCR56" s="95"/>
      <c r="BCS56" s="95"/>
      <c r="BCT56" s="95"/>
      <c r="BCU56" s="95"/>
      <c r="BCV56" s="95"/>
      <c r="BCW56" s="95"/>
      <c r="BCX56" s="95"/>
      <c r="BCY56" s="95"/>
      <c r="BCZ56" s="95"/>
      <c r="BDA56" s="95"/>
      <c r="BDB56" s="95"/>
      <c r="BDC56" s="95"/>
      <c r="BDD56" s="95"/>
      <c r="BDE56" s="95"/>
      <c r="BDF56" s="95"/>
      <c r="BDG56" s="95"/>
      <c r="BDH56" s="95"/>
      <c r="BDI56" s="95"/>
      <c r="BDJ56" s="95"/>
      <c r="BDK56" s="95"/>
      <c r="BDL56" s="95"/>
      <c r="BDM56" s="95"/>
      <c r="BDN56" s="95"/>
      <c r="BDO56" s="95"/>
      <c r="BDP56" s="95"/>
      <c r="BDQ56" s="95"/>
      <c r="BDR56" s="95"/>
      <c r="BDS56" s="95"/>
      <c r="BDT56" s="95"/>
      <c r="BDU56" s="95"/>
      <c r="BDV56" s="95"/>
      <c r="BDW56" s="95"/>
      <c r="BDX56" s="95"/>
      <c r="BDY56" s="95"/>
      <c r="BDZ56" s="95"/>
      <c r="BEA56" s="95"/>
      <c r="BEB56" s="95"/>
      <c r="BEC56" s="95"/>
      <c r="BED56" s="95"/>
      <c r="BEE56" s="95"/>
      <c r="BEF56" s="95"/>
      <c r="BEG56" s="95"/>
      <c r="BEH56" s="95"/>
      <c r="BEI56" s="95"/>
      <c r="BEJ56" s="95"/>
      <c r="BEK56" s="95"/>
      <c r="BEL56" s="95"/>
      <c r="BEM56" s="95"/>
      <c r="BEN56" s="95"/>
      <c r="BEO56" s="95"/>
      <c r="BEP56" s="95"/>
      <c r="BEQ56" s="95"/>
      <c r="BER56" s="95"/>
      <c r="BES56" s="95"/>
      <c r="BET56" s="95"/>
      <c r="BEU56" s="95"/>
      <c r="BEV56" s="95"/>
      <c r="BEW56" s="95"/>
      <c r="BEX56" s="95"/>
      <c r="BEY56" s="95"/>
      <c r="BEZ56" s="95"/>
      <c r="BFA56" s="95"/>
      <c r="BFB56" s="95"/>
      <c r="BFC56" s="95"/>
      <c r="BFD56" s="95"/>
      <c r="BFE56" s="95"/>
      <c r="BFF56" s="95"/>
      <c r="BFG56" s="95"/>
      <c r="BFH56" s="95"/>
      <c r="BFI56" s="95"/>
      <c r="BFJ56" s="95"/>
      <c r="BFK56" s="95"/>
      <c r="BFL56" s="95"/>
      <c r="BFM56" s="95"/>
      <c r="BFN56" s="95"/>
      <c r="BFO56" s="95"/>
      <c r="BFP56" s="95"/>
      <c r="BFQ56" s="95"/>
      <c r="BFR56" s="95"/>
      <c r="BFS56" s="95"/>
      <c r="BFT56" s="95"/>
      <c r="BFU56" s="95"/>
      <c r="BFV56" s="95"/>
      <c r="BFW56" s="95"/>
      <c r="BFX56" s="95"/>
      <c r="BFY56" s="95"/>
      <c r="BFZ56" s="95"/>
      <c r="BGA56" s="95"/>
      <c r="BGB56" s="95"/>
      <c r="BGC56" s="95"/>
      <c r="BGD56" s="95"/>
      <c r="BGE56" s="95"/>
      <c r="BGF56" s="95"/>
      <c r="BGG56" s="95"/>
      <c r="BGH56" s="95"/>
      <c r="BGI56" s="95"/>
      <c r="BGJ56" s="95"/>
      <c r="BGK56" s="95"/>
      <c r="BGL56" s="95"/>
      <c r="BGM56" s="95"/>
      <c r="BGN56" s="95"/>
      <c r="BGO56" s="95"/>
      <c r="BGP56" s="95"/>
      <c r="BGQ56" s="95"/>
      <c r="BGR56" s="95"/>
      <c r="BGS56" s="95"/>
      <c r="BGT56" s="95"/>
      <c r="BGU56" s="95"/>
      <c r="BGV56" s="95"/>
      <c r="BGW56" s="95"/>
      <c r="BGX56" s="95"/>
      <c r="BGY56" s="95"/>
      <c r="BGZ56" s="95"/>
      <c r="BHA56" s="95"/>
      <c r="BHB56" s="95"/>
      <c r="BHC56" s="95"/>
      <c r="BHD56" s="95"/>
      <c r="BHE56" s="95"/>
      <c r="BHF56" s="95"/>
      <c r="BHG56" s="95"/>
      <c r="BHH56" s="95"/>
      <c r="BHI56" s="95"/>
      <c r="BHJ56" s="95"/>
      <c r="BHK56" s="95"/>
      <c r="BHL56" s="95"/>
      <c r="BHM56" s="95"/>
      <c r="BHN56" s="95"/>
      <c r="BHO56" s="95"/>
      <c r="BHP56" s="95"/>
      <c r="BHQ56" s="95"/>
      <c r="BHR56" s="95"/>
      <c r="BHS56" s="95"/>
      <c r="BHT56" s="95"/>
      <c r="BHU56" s="95"/>
      <c r="BHV56" s="95"/>
      <c r="BHW56" s="95"/>
      <c r="BHX56" s="95"/>
      <c r="BHY56" s="95"/>
      <c r="BHZ56" s="95"/>
      <c r="BIA56" s="95"/>
      <c r="BIB56" s="95"/>
      <c r="BIC56" s="95"/>
      <c r="BID56" s="95"/>
      <c r="BIE56" s="95"/>
      <c r="BIF56" s="95"/>
      <c r="BIG56" s="95"/>
      <c r="BIH56" s="95"/>
      <c r="BII56" s="95"/>
      <c r="BIJ56" s="95"/>
      <c r="BIK56" s="95"/>
      <c r="BIL56" s="95"/>
      <c r="BIM56" s="95"/>
      <c r="BIN56" s="95"/>
      <c r="BIO56" s="95"/>
      <c r="BIP56" s="95"/>
      <c r="BIQ56" s="95"/>
      <c r="BIR56" s="95"/>
      <c r="BIS56" s="95"/>
      <c r="BIT56" s="95"/>
      <c r="BIU56" s="95"/>
      <c r="BIV56" s="95"/>
      <c r="BIW56" s="95"/>
      <c r="BIX56" s="95"/>
      <c r="BIY56" s="95"/>
      <c r="BIZ56" s="95"/>
      <c r="BJA56" s="95"/>
      <c r="BJB56" s="95"/>
      <c r="BJC56" s="95"/>
      <c r="BJD56" s="95"/>
      <c r="BJE56" s="95"/>
      <c r="BJF56" s="95"/>
      <c r="BJG56" s="95"/>
      <c r="BJH56" s="95"/>
      <c r="BJI56" s="95"/>
      <c r="BJJ56" s="95"/>
      <c r="BJK56" s="95"/>
      <c r="BJL56" s="95"/>
      <c r="BJM56" s="95"/>
      <c r="BJN56" s="95"/>
      <c r="BJO56" s="95"/>
      <c r="BJP56" s="95"/>
      <c r="BJQ56" s="95"/>
      <c r="BJR56" s="95"/>
      <c r="BJS56" s="95"/>
      <c r="BJT56" s="95"/>
      <c r="BJU56" s="95"/>
      <c r="BJV56" s="95"/>
      <c r="BJW56" s="95"/>
      <c r="BJX56" s="95"/>
      <c r="BJY56" s="95"/>
      <c r="BJZ56" s="95"/>
      <c r="BKA56" s="95"/>
      <c r="BKB56" s="95"/>
      <c r="BKC56" s="95"/>
      <c r="BKD56" s="95"/>
      <c r="BKE56" s="95"/>
      <c r="BKF56" s="95"/>
      <c r="BKG56" s="95"/>
      <c r="BKH56" s="95"/>
      <c r="BKI56" s="95"/>
      <c r="BKJ56" s="95"/>
      <c r="BKK56" s="95"/>
      <c r="BKL56" s="95"/>
      <c r="BKM56" s="95"/>
      <c r="BKN56" s="95"/>
      <c r="BKO56" s="95"/>
      <c r="BKP56" s="95"/>
      <c r="BKQ56" s="95"/>
      <c r="BKR56" s="95"/>
      <c r="BKS56" s="95"/>
      <c r="BKT56" s="95"/>
      <c r="BKU56" s="95"/>
      <c r="BKV56" s="95"/>
      <c r="BKW56" s="95"/>
      <c r="BKX56" s="95"/>
      <c r="BKY56" s="95"/>
      <c r="BKZ56" s="95"/>
      <c r="BLA56" s="95"/>
      <c r="BLB56" s="95"/>
      <c r="BLC56" s="95"/>
      <c r="BLD56" s="95"/>
      <c r="BLE56" s="95"/>
      <c r="BLF56" s="95"/>
      <c r="BLG56" s="95"/>
      <c r="BLH56" s="95"/>
      <c r="BLI56" s="95"/>
      <c r="BLJ56" s="95"/>
      <c r="BLK56" s="95"/>
      <c r="BLL56" s="95"/>
      <c r="BLM56" s="95"/>
      <c r="BLN56" s="95"/>
      <c r="BLO56" s="95"/>
      <c r="BLP56" s="95"/>
      <c r="BLQ56" s="95"/>
      <c r="BLR56" s="95"/>
      <c r="BLS56" s="95"/>
      <c r="BLT56" s="95"/>
      <c r="BLU56" s="95"/>
      <c r="BLV56" s="95"/>
      <c r="BLW56" s="95"/>
      <c r="BLX56" s="95"/>
      <c r="BLY56" s="95"/>
      <c r="BLZ56" s="95"/>
      <c r="BMA56" s="95"/>
      <c r="BMB56" s="95"/>
      <c r="BMC56" s="95"/>
      <c r="BMD56" s="95"/>
      <c r="BME56" s="95"/>
      <c r="BMF56" s="95"/>
      <c r="BMG56" s="95"/>
      <c r="BMH56" s="95"/>
      <c r="BMI56" s="95"/>
      <c r="BMJ56" s="95"/>
      <c r="BMK56" s="95"/>
      <c r="BML56" s="95"/>
      <c r="BMM56" s="95"/>
      <c r="BMN56" s="95"/>
      <c r="BMO56" s="95"/>
      <c r="BMP56" s="95"/>
      <c r="BMQ56" s="95"/>
      <c r="BMR56" s="95"/>
      <c r="BMS56" s="95"/>
      <c r="BMT56" s="95"/>
      <c r="BMU56" s="95"/>
      <c r="BMV56" s="95"/>
      <c r="BMW56" s="95"/>
      <c r="BMX56" s="95"/>
      <c r="BMY56" s="95"/>
      <c r="BMZ56" s="95"/>
      <c r="BNA56" s="95"/>
      <c r="BNB56" s="95"/>
      <c r="BNC56" s="95"/>
      <c r="BND56" s="95"/>
      <c r="BNE56" s="95"/>
      <c r="BNF56" s="95"/>
      <c r="BNG56" s="95"/>
      <c r="BNH56" s="95"/>
      <c r="BNI56" s="95"/>
      <c r="BNJ56" s="95"/>
      <c r="BNK56" s="95"/>
      <c r="BNL56" s="95"/>
      <c r="BNM56" s="95"/>
      <c r="BNN56" s="95"/>
      <c r="BNO56" s="95"/>
      <c r="BNP56" s="95"/>
      <c r="BNQ56" s="95"/>
      <c r="BNR56" s="95"/>
      <c r="BNS56" s="95"/>
      <c r="BNT56" s="95"/>
      <c r="BNU56" s="95"/>
      <c r="BNV56" s="95"/>
      <c r="BNW56" s="95"/>
      <c r="BNX56" s="95"/>
      <c r="BNY56" s="95"/>
      <c r="BNZ56" s="95"/>
      <c r="BOA56" s="95"/>
      <c r="BOB56" s="95"/>
      <c r="BOC56" s="95"/>
      <c r="BOD56" s="95"/>
      <c r="BOE56" s="95"/>
      <c r="BOF56" s="95"/>
      <c r="BOG56" s="95"/>
      <c r="BOH56" s="95"/>
      <c r="BOI56" s="95"/>
      <c r="BOJ56" s="95"/>
      <c r="BOK56" s="95"/>
      <c r="BOL56" s="95"/>
      <c r="BOM56" s="95"/>
      <c r="BON56" s="95"/>
      <c r="BOO56" s="95"/>
      <c r="BOP56" s="95"/>
      <c r="BOQ56" s="95"/>
      <c r="BOR56" s="95"/>
      <c r="BOS56" s="95"/>
      <c r="BOT56" s="95"/>
      <c r="BOU56" s="95"/>
      <c r="BOV56" s="95"/>
      <c r="BOW56" s="95"/>
      <c r="BOX56" s="95"/>
      <c r="BOY56" s="95"/>
      <c r="BOZ56" s="95"/>
      <c r="BPA56" s="95"/>
      <c r="BPB56" s="95"/>
      <c r="BPC56" s="95"/>
      <c r="BPD56" s="95"/>
      <c r="BPE56" s="95"/>
      <c r="BPF56" s="95"/>
      <c r="BPG56" s="95"/>
      <c r="BPH56" s="95"/>
      <c r="BPI56" s="95"/>
      <c r="BPJ56" s="95"/>
      <c r="BPK56" s="95"/>
      <c r="BPL56" s="95"/>
      <c r="BPM56" s="95"/>
      <c r="BPN56" s="95"/>
      <c r="BPO56" s="95"/>
      <c r="BPP56" s="95"/>
      <c r="BPQ56" s="95"/>
      <c r="BPR56" s="95"/>
      <c r="BPS56" s="95"/>
      <c r="BPT56" s="95"/>
      <c r="BPU56" s="95"/>
      <c r="BPV56" s="95"/>
      <c r="BPW56" s="95"/>
      <c r="BPX56" s="95"/>
      <c r="BPY56" s="95"/>
      <c r="BPZ56" s="95"/>
      <c r="BQA56" s="95"/>
      <c r="BQB56" s="95"/>
      <c r="BQC56" s="95"/>
      <c r="BQD56" s="95"/>
      <c r="BQE56" s="95"/>
      <c r="BQF56" s="95"/>
      <c r="BQG56" s="95"/>
      <c r="BQH56" s="95"/>
      <c r="BQI56" s="95"/>
      <c r="BQJ56" s="95"/>
      <c r="BQK56" s="95"/>
      <c r="BQL56" s="95"/>
      <c r="BQM56" s="95"/>
      <c r="BQN56" s="95"/>
      <c r="BQO56" s="95"/>
      <c r="BQP56" s="95"/>
      <c r="BQQ56" s="95"/>
      <c r="BQR56" s="95"/>
      <c r="BQS56" s="95"/>
      <c r="BQT56" s="95"/>
      <c r="BQU56" s="95"/>
      <c r="BQV56" s="95"/>
      <c r="BQW56" s="95"/>
      <c r="BQX56" s="95"/>
      <c r="BQY56" s="95"/>
      <c r="BQZ56" s="95"/>
      <c r="BRA56" s="95"/>
      <c r="BRB56" s="95"/>
      <c r="BRC56" s="95"/>
      <c r="BRD56" s="95"/>
      <c r="BRE56" s="95"/>
      <c r="BRF56" s="95"/>
      <c r="BRG56" s="95"/>
      <c r="BRH56" s="95"/>
      <c r="BRI56" s="95"/>
      <c r="BRJ56" s="95"/>
      <c r="BRK56" s="95"/>
      <c r="BRL56" s="95"/>
      <c r="BRM56" s="95"/>
      <c r="BRN56" s="95"/>
      <c r="BRO56" s="95"/>
      <c r="BRP56" s="95"/>
      <c r="BRQ56" s="95"/>
      <c r="BRR56" s="95"/>
      <c r="BRS56" s="95"/>
      <c r="BRT56" s="95"/>
      <c r="BRU56" s="95"/>
      <c r="BRV56" s="95"/>
      <c r="BRW56" s="95"/>
      <c r="BRX56" s="95"/>
      <c r="BRY56" s="95"/>
      <c r="BRZ56" s="95"/>
      <c r="BSA56" s="95"/>
      <c r="BSB56" s="95"/>
      <c r="BSC56" s="95"/>
      <c r="BSD56" s="95"/>
      <c r="BSE56" s="95"/>
      <c r="BSF56" s="95"/>
      <c r="BSG56" s="95"/>
      <c r="BSH56" s="95"/>
      <c r="BSI56" s="95"/>
      <c r="BSJ56" s="95"/>
      <c r="BSK56" s="95"/>
      <c r="BSL56" s="95"/>
      <c r="BSM56" s="95"/>
      <c r="BSN56" s="95"/>
      <c r="BSO56" s="95"/>
      <c r="BSP56" s="95"/>
      <c r="BSQ56" s="95"/>
      <c r="BSR56" s="95"/>
      <c r="BSS56" s="95"/>
      <c r="BST56" s="95"/>
      <c r="BSU56" s="95"/>
      <c r="BSV56" s="95"/>
      <c r="BSW56" s="95"/>
      <c r="BSX56" s="95"/>
      <c r="BSY56" s="95"/>
      <c r="BSZ56" s="95"/>
      <c r="BTA56" s="95"/>
      <c r="BTB56" s="95"/>
      <c r="BTC56" s="95"/>
      <c r="BTD56" s="95"/>
      <c r="BTE56" s="95"/>
      <c r="BTF56" s="95"/>
      <c r="BTG56" s="95"/>
      <c r="BTH56" s="95"/>
      <c r="BTI56" s="95"/>
      <c r="BTJ56" s="95"/>
      <c r="BTK56" s="95"/>
      <c r="BTL56" s="95"/>
      <c r="BTM56" s="95"/>
      <c r="BTN56" s="95"/>
      <c r="BTO56" s="95"/>
      <c r="BTP56" s="95"/>
      <c r="BTQ56" s="95"/>
      <c r="BTR56" s="95"/>
      <c r="BTS56" s="95"/>
      <c r="BTT56" s="95"/>
      <c r="BTU56" s="95"/>
      <c r="BTV56" s="95"/>
      <c r="BTW56" s="95"/>
      <c r="BTX56" s="95"/>
      <c r="BTY56" s="95"/>
      <c r="BTZ56" s="95"/>
      <c r="BUA56" s="95"/>
      <c r="BUB56" s="95"/>
      <c r="BUC56" s="95"/>
      <c r="BUD56" s="95"/>
      <c r="BUE56" s="95"/>
      <c r="BUF56" s="95"/>
      <c r="BUG56" s="95"/>
      <c r="BUH56" s="95"/>
      <c r="BUI56" s="95"/>
      <c r="BUJ56" s="95"/>
      <c r="BUK56" s="95"/>
      <c r="BUL56" s="95"/>
      <c r="BUM56" s="95"/>
      <c r="BUN56" s="95"/>
      <c r="BUO56" s="95"/>
      <c r="BUP56" s="95"/>
      <c r="BUQ56" s="95"/>
      <c r="BUR56" s="95"/>
      <c r="BUS56" s="95"/>
      <c r="BUT56" s="95"/>
      <c r="BUU56" s="95"/>
      <c r="BUV56" s="95"/>
      <c r="BUW56" s="95"/>
      <c r="BUX56" s="95"/>
      <c r="BUY56" s="95"/>
      <c r="BUZ56" s="95"/>
      <c r="BVA56" s="95"/>
      <c r="BVB56" s="95"/>
      <c r="BVC56" s="95"/>
      <c r="BVD56" s="95"/>
      <c r="BVE56" s="95"/>
      <c r="BVF56" s="95"/>
      <c r="BVG56" s="95"/>
      <c r="BVH56" s="95"/>
      <c r="BVI56" s="95"/>
      <c r="BVJ56" s="95"/>
      <c r="BVK56" s="95"/>
      <c r="BVL56" s="95"/>
      <c r="BVM56" s="95"/>
      <c r="BVN56" s="95"/>
      <c r="BVO56" s="95"/>
      <c r="BVP56" s="95"/>
      <c r="BVQ56" s="95"/>
      <c r="BVR56" s="95"/>
      <c r="BVS56" s="95"/>
      <c r="BVT56" s="95"/>
      <c r="BVU56" s="95"/>
      <c r="BVV56" s="95"/>
      <c r="BVW56" s="95"/>
      <c r="BVX56" s="95"/>
      <c r="BVY56" s="95"/>
      <c r="BVZ56" s="95"/>
      <c r="BWA56" s="95"/>
      <c r="BWB56" s="95"/>
      <c r="BWC56" s="95"/>
      <c r="BWD56" s="95"/>
      <c r="BWE56" s="95"/>
      <c r="BWF56" s="95"/>
      <c r="BWG56" s="95"/>
      <c r="BWH56" s="95"/>
      <c r="BWI56" s="95"/>
      <c r="BWJ56" s="95"/>
      <c r="BWK56" s="95"/>
      <c r="BWL56" s="95"/>
      <c r="BWM56" s="95"/>
      <c r="BWN56" s="95"/>
      <c r="BWO56" s="95"/>
      <c r="BWP56" s="95"/>
      <c r="BWQ56" s="95"/>
      <c r="BWR56" s="95"/>
      <c r="BWS56" s="95"/>
      <c r="BWT56" s="95"/>
      <c r="BWU56" s="95"/>
      <c r="BWV56" s="95"/>
      <c r="BWW56" s="95"/>
      <c r="BWX56" s="95"/>
    </row>
    <row r="57" spans="1:1974" s="140" customFormat="1" ht="24.75" customHeight="1">
      <c r="A57" s="101"/>
      <c r="B57" s="161" t="s">
        <v>42</v>
      </c>
      <c r="C57" s="97"/>
      <c r="D57" s="160">
        <v>-0.08</v>
      </c>
      <c r="E57" s="166">
        <v>0.04</v>
      </c>
      <c r="F57" s="162">
        <v>-0.04</v>
      </c>
      <c r="G57" s="97"/>
      <c r="H57" s="160">
        <v>-0.02</v>
      </c>
      <c r="I57" s="166">
        <v>-0.02</v>
      </c>
      <c r="J57" s="162">
        <v>-0.04</v>
      </c>
      <c r="K57" s="97"/>
      <c r="L57" s="160">
        <v>7.0000000000000007E-2</v>
      </c>
      <c r="M57" s="166">
        <v>-1.0000000000000009E-2</v>
      </c>
      <c r="N57" s="162">
        <v>0.06</v>
      </c>
      <c r="O57" s="97"/>
      <c r="P57" s="160">
        <v>0.06</v>
      </c>
      <c r="Q57" s="166">
        <v>-0.08</v>
      </c>
      <c r="R57" s="162">
        <v>-0.02</v>
      </c>
      <c r="S57" s="97"/>
      <c r="T57" s="107"/>
      <c r="U57" s="107"/>
      <c r="V57" s="107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101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  <c r="IW57" s="95"/>
      <c r="IX57" s="95"/>
      <c r="IY57" s="95"/>
      <c r="IZ57" s="95"/>
      <c r="JA57" s="95"/>
      <c r="JB57" s="95"/>
      <c r="JC57" s="95"/>
      <c r="JD57" s="95"/>
      <c r="JE57" s="95"/>
      <c r="JF57" s="95"/>
      <c r="JG57" s="95"/>
      <c r="JH57" s="95"/>
      <c r="JI57" s="95"/>
      <c r="JJ57" s="95"/>
      <c r="JK57" s="95"/>
      <c r="JL57" s="95"/>
      <c r="JM57" s="95"/>
      <c r="JN57" s="95"/>
      <c r="JO57" s="95"/>
      <c r="JP57" s="95"/>
      <c r="JQ57" s="95"/>
      <c r="JR57" s="95"/>
      <c r="JS57" s="95"/>
      <c r="JT57" s="95"/>
      <c r="JU57" s="95"/>
      <c r="JV57" s="95"/>
      <c r="JW57" s="95"/>
      <c r="JX57" s="95"/>
      <c r="JY57" s="95"/>
      <c r="JZ57" s="95"/>
      <c r="KA57" s="95"/>
      <c r="KB57" s="95"/>
      <c r="KC57" s="95"/>
      <c r="KD57" s="95"/>
      <c r="KE57" s="95"/>
      <c r="KF57" s="95"/>
      <c r="KG57" s="95"/>
      <c r="KH57" s="95"/>
      <c r="KI57" s="95"/>
      <c r="KJ57" s="95"/>
      <c r="KK57" s="95"/>
      <c r="KL57" s="95"/>
      <c r="KM57" s="95"/>
      <c r="KN57" s="95"/>
      <c r="KO57" s="95"/>
      <c r="KP57" s="95"/>
      <c r="KQ57" s="95"/>
      <c r="KR57" s="95"/>
      <c r="KS57" s="95"/>
      <c r="KT57" s="95"/>
      <c r="KU57" s="95"/>
      <c r="KV57" s="95"/>
      <c r="KW57" s="95"/>
      <c r="KX57" s="95"/>
      <c r="KY57" s="95"/>
      <c r="KZ57" s="95"/>
      <c r="LA57" s="95"/>
      <c r="LB57" s="95"/>
      <c r="LC57" s="95"/>
      <c r="LD57" s="95"/>
      <c r="LE57" s="95"/>
      <c r="LF57" s="95"/>
      <c r="LG57" s="95"/>
      <c r="LH57" s="95"/>
      <c r="LI57" s="95"/>
      <c r="LJ57" s="95"/>
      <c r="LK57" s="95"/>
      <c r="LL57" s="95"/>
      <c r="LM57" s="95"/>
      <c r="LN57" s="95"/>
      <c r="LO57" s="95"/>
      <c r="LP57" s="95"/>
      <c r="LQ57" s="95"/>
      <c r="LR57" s="95"/>
      <c r="LS57" s="95"/>
      <c r="LT57" s="95"/>
      <c r="LU57" s="95"/>
      <c r="LV57" s="95"/>
      <c r="LW57" s="95"/>
      <c r="LX57" s="95"/>
      <c r="LY57" s="95"/>
      <c r="LZ57" s="95"/>
      <c r="MA57" s="95"/>
      <c r="MB57" s="95"/>
      <c r="MC57" s="95"/>
      <c r="MD57" s="95"/>
      <c r="ME57" s="95"/>
      <c r="MF57" s="95"/>
      <c r="MG57" s="95"/>
      <c r="MH57" s="95"/>
      <c r="MI57" s="95"/>
      <c r="MJ57" s="95"/>
      <c r="MK57" s="95"/>
      <c r="ML57" s="95"/>
      <c r="MM57" s="95"/>
      <c r="MN57" s="95"/>
      <c r="MO57" s="95"/>
      <c r="MP57" s="95"/>
      <c r="MQ57" s="95"/>
      <c r="MR57" s="95"/>
      <c r="MS57" s="95"/>
      <c r="MT57" s="95"/>
      <c r="MU57" s="95"/>
      <c r="MV57" s="95"/>
      <c r="MW57" s="95"/>
      <c r="MX57" s="95"/>
      <c r="MY57" s="95"/>
      <c r="MZ57" s="95"/>
      <c r="NA57" s="95"/>
      <c r="NB57" s="95"/>
      <c r="NC57" s="95"/>
      <c r="ND57" s="95"/>
      <c r="NE57" s="95"/>
      <c r="NF57" s="95"/>
      <c r="NG57" s="95"/>
      <c r="NH57" s="95"/>
      <c r="NI57" s="95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5"/>
      <c r="NX57" s="95"/>
      <c r="NY57" s="95"/>
      <c r="NZ57" s="95"/>
      <c r="OA57" s="95"/>
      <c r="OB57" s="95"/>
      <c r="OC57" s="95"/>
      <c r="OD57" s="95"/>
      <c r="OE57" s="95"/>
      <c r="OF57" s="95"/>
      <c r="OG57" s="95"/>
      <c r="OH57" s="95"/>
      <c r="OI57" s="95"/>
      <c r="OJ57" s="95"/>
      <c r="OK57" s="95"/>
      <c r="OL57" s="95"/>
      <c r="OM57" s="95"/>
      <c r="ON57" s="95"/>
      <c r="OO57" s="95"/>
      <c r="OP57" s="95"/>
      <c r="OQ57" s="95"/>
      <c r="OR57" s="95"/>
      <c r="OS57" s="95"/>
      <c r="OT57" s="95"/>
      <c r="OU57" s="95"/>
      <c r="OV57" s="95"/>
      <c r="OW57" s="95"/>
      <c r="OX57" s="95"/>
      <c r="OY57" s="95"/>
      <c r="OZ57" s="95"/>
      <c r="PA57" s="95"/>
      <c r="PB57" s="95"/>
      <c r="PC57" s="95"/>
      <c r="PD57" s="95"/>
      <c r="PE57" s="95"/>
      <c r="PF57" s="95"/>
      <c r="PG57" s="95"/>
      <c r="PH57" s="95"/>
      <c r="PI57" s="95"/>
      <c r="PJ57" s="95"/>
      <c r="PK57" s="95"/>
      <c r="PL57" s="95"/>
      <c r="PM57" s="95"/>
      <c r="PN57" s="95"/>
      <c r="PO57" s="95"/>
      <c r="PP57" s="95"/>
      <c r="PQ57" s="95"/>
      <c r="PR57" s="95"/>
      <c r="PS57" s="95"/>
      <c r="PT57" s="95"/>
      <c r="PU57" s="95"/>
      <c r="PV57" s="95"/>
      <c r="PW57" s="95"/>
      <c r="PX57" s="95"/>
      <c r="PY57" s="95"/>
      <c r="PZ57" s="95"/>
      <c r="QA57" s="95"/>
      <c r="QB57" s="95"/>
      <c r="QC57" s="95"/>
      <c r="QD57" s="95"/>
      <c r="QE57" s="95"/>
      <c r="QF57" s="95"/>
      <c r="QG57" s="95"/>
      <c r="QH57" s="95"/>
      <c r="QI57" s="95"/>
      <c r="QJ57" s="95"/>
      <c r="QK57" s="95"/>
      <c r="QL57" s="95"/>
      <c r="QM57" s="95"/>
      <c r="QN57" s="95"/>
      <c r="QO57" s="95"/>
      <c r="QP57" s="95"/>
      <c r="QQ57" s="95"/>
      <c r="QR57" s="95"/>
      <c r="QS57" s="95"/>
      <c r="QT57" s="95"/>
      <c r="QU57" s="95"/>
      <c r="QV57" s="95"/>
      <c r="QW57" s="95"/>
      <c r="QX57" s="95"/>
      <c r="QY57" s="95"/>
      <c r="QZ57" s="95"/>
      <c r="RA57" s="95"/>
      <c r="RB57" s="95"/>
      <c r="RC57" s="95"/>
      <c r="RD57" s="95"/>
      <c r="RE57" s="95"/>
      <c r="RF57" s="95"/>
      <c r="RG57" s="95"/>
      <c r="RH57" s="95"/>
      <c r="RI57" s="95"/>
      <c r="RJ57" s="95"/>
      <c r="RK57" s="95"/>
      <c r="RL57" s="95"/>
      <c r="RM57" s="95"/>
      <c r="RN57" s="95"/>
      <c r="RO57" s="95"/>
      <c r="RP57" s="95"/>
      <c r="RQ57" s="95"/>
      <c r="RR57" s="95"/>
      <c r="RS57" s="95"/>
      <c r="RT57" s="95"/>
      <c r="RU57" s="95"/>
      <c r="RV57" s="95"/>
      <c r="RW57" s="95"/>
      <c r="RX57" s="95"/>
      <c r="RY57" s="95"/>
      <c r="RZ57" s="95"/>
      <c r="SA57" s="95"/>
      <c r="SB57" s="95"/>
      <c r="SC57" s="95"/>
      <c r="SD57" s="95"/>
      <c r="SE57" s="95"/>
      <c r="SF57" s="95"/>
      <c r="SG57" s="95"/>
      <c r="SH57" s="95"/>
      <c r="SI57" s="95"/>
      <c r="SJ57" s="95"/>
      <c r="SK57" s="95"/>
      <c r="SL57" s="95"/>
      <c r="SM57" s="95"/>
      <c r="SN57" s="95"/>
      <c r="SO57" s="95"/>
      <c r="SP57" s="95"/>
      <c r="SQ57" s="95"/>
      <c r="SR57" s="95"/>
      <c r="SS57" s="95"/>
      <c r="ST57" s="95"/>
      <c r="SU57" s="95"/>
      <c r="SV57" s="95"/>
      <c r="SW57" s="95"/>
      <c r="SX57" s="95"/>
      <c r="SY57" s="95"/>
      <c r="SZ57" s="95"/>
      <c r="TA57" s="95"/>
      <c r="TB57" s="95"/>
      <c r="TC57" s="95"/>
      <c r="TD57" s="95"/>
      <c r="TE57" s="95"/>
      <c r="TF57" s="95"/>
      <c r="TG57" s="95"/>
      <c r="TH57" s="95"/>
      <c r="TI57" s="95"/>
      <c r="TJ57" s="95"/>
      <c r="TK57" s="95"/>
      <c r="TL57" s="95"/>
      <c r="TM57" s="95"/>
      <c r="TN57" s="95"/>
      <c r="TO57" s="95"/>
      <c r="TP57" s="95"/>
      <c r="TQ57" s="95"/>
      <c r="TR57" s="95"/>
      <c r="TS57" s="95"/>
      <c r="TT57" s="95"/>
      <c r="TU57" s="95"/>
      <c r="TV57" s="95"/>
      <c r="TW57" s="95"/>
      <c r="TX57" s="95"/>
      <c r="TY57" s="95"/>
      <c r="TZ57" s="95"/>
      <c r="UA57" s="95"/>
      <c r="UB57" s="95"/>
      <c r="UC57" s="95"/>
      <c r="UD57" s="95"/>
      <c r="UE57" s="95"/>
      <c r="UF57" s="95"/>
      <c r="UG57" s="95"/>
      <c r="UH57" s="95"/>
      <c r="UI57" s="95"/>
      <c r="UJ57" s="95"/>
      <c r="UK57" s="95"/>
      <c r="UL57" s="95"/>
      <c r="UM57" s="95"/>
      <c r="UN57" s="95"/>
      <c r="UO57" s="95"/>
      <c r="UP57" s="95"/>
      <c r="UQ57" s="95"/>
      <c r="UR57" s="95"/>
      <c r="US57" s="95"/>
      <c r="UT57" s="95"/>
      <c r="UU57" s="95"/>
      <c r="UV57" s="95"/>
      <c r="UW57" s="95"/>
      <c r="UX57" s="95"/>
      <c r="UY57" s="95"/>
      <c r="UZ57" s="95"/>
      <c r="VA57" s="95"/>
      <c r="VB57" s="95"/>
      <c r="VC57" s="95"/>
      <c r="VD57" s="95"/>
      <c r="VE57" s="95"/>
      <c r="VF57" s="95"/>
      <c r="VG57" s="95"/>
      <c r="VH57" s="95"/>
      <c r="VI57" s="95"/>
      <c r="VJ57" s="95"/>
      <c r="VK57" s="95"/>
      <c r="VL57" s="95"/>
      <c r="VM57" s="95"/>
      <c r="VN57" s="95"/>
      <c r="VO57" s="95"/>
      <c r="VP57" s="95"/>
      <c r="VQ57" s="95"/>
      <c r="VR57" s="95"/>
      <c r="VS57" s="95"/>
      <c r="VT57" s="95"/>
      <c r="VU57" s="95"/>
      <c r="VV57" s="95"/>
      <c r="VW57" s="95"/>
      <c r="VX57" s="95"/>
      <c r="VY57" s="95"/>
      <c r="VZ57" s="95"/>
      <c r="WA57" s="95"/>
      <c r="WB57" s="95"/>
      <c r="WC57" s="95"/>
      <c r="WD57" s="95"/>
      <c r="WE57" s="95"/>
      <c r="WF57" s="95"/>
      <c r="WG57" s="95"/>
      <c r="WH57" s="95"/>
      <c r="WI57" s="95"/>
      <c r="WJ57" s="95"/>
      <c r="WK57" s="95"/>
      <c r="WL57" s="95"/>
      <c r="WM57" s="95"/>
      <c r="WN57" s="95"/>
      <c r="WO57" s="95"/>
      <c r="WP57" s="95"/>
      <c r="WQ57" s="95"/>
      <c r="WR57" s="95"/>
      <c r="WS57" s="95"/>
      <c r="WT57" s="95"/>
      <c r="WU57" s="95"/>
      <c r="WV57" s="95"/>
      <c r="WW57" s="95"/>
      <c r="WX57" s="95"/>
      <c r="WY57" s="95"/>
      <c r="WZ57" s="95"/>
      <c r="XA57" s="95"/>
      <c r="XB57" s="95"/>
      <c r="XC57" s="95"/>
      <c r="XD57" s="95"/>
      <c r="XE57" s="95"/>
      <c r="XF57" s="95"/>
      <c r="XG57" s="95"/>
      <c r="XH57" s="95"/>
      <c r="XI57" s="95"/>
      <c r="XJ57" s="95"/>
      <c r="XK57" s="95"/>
      <c r="XL57" s="95"/>
      <c r="XM57" s="95"/>
      <c r="XN57" s="95"/>
      <c r="XO57" s="95"/>
      <c r="XP57" s="95"/>
      <c r="XQ57" s="95"/>
      <c r="XR57" s="95"/>
      <c r="XS57" s="95"/>
      <c r="XT57" s="95"/>
      <c r="XU57" s="95"/>
      <c r="XV57" s="95"/>
      <c r="XW57" s="95"/>
      <c r="XX57" s="95"/>
      <c r="XY57" s="95"/>
      <c r="XZ57" s="95"/>
      <c r="YA57" s="95"/>
      <c r="YB57" s="95"/>
      <c r="YC57" s="95"/>
      <c r="YD57" s="95"/>
      <c r="YE57" s="95"/>
      <c r="YF57" s="95"/>
      <c r="YG57" s="95"/>
      <c r="YH57" s="95"/>
      <c r="YI57" s="95"/>
      <c r="YJ57" s="95"/>
      <c r="YK57" s="95"/>
      <c r="YL57" s="95"/>
      <c r="YM57" s="95"/>
      <c r="YN57" s="95"/>
      <c r="YO57" s="95"/>
      <c r="YP57" s="95"/>
      <c r="YQ57" s="95"/>
      <c r="YR57" s="95"/>
      <c r="YS57" s="95"/>
      <c r="YT57" s="95"/>
      <c r="YU57" s="95"/>
      <c r="YV57" s="95"/>
      <c r="YW57" s="95"/>
      <c r="YX57" s="95"/>
      <c r="YY57" s="95"/>
      <c r="YZ57" s="95"/>
      <c r="ZA57" s="95"/>
      <c r="ZB57" s="95"/>
      <c r="ZC57" s="95"/>
      <c r="ZD57" s="95"/>
      <c r="ZE57" s="95"/>
      <c r="ZF57" s="95"/>
      <c r="ZG57" s="95"/>
      <c r="ZH57" s="95"/>
      <c r="ZI57" s="95"/>
      <c r="ZJ57" s="95"/>
      <c r="ZK57" s="95"/>
      <c r="ZL57" s="95"/>
      <c r="ZM57" s="95"/>
      <c r="ZN57" s="95"/>
      <c r="ZO57" s="95"/>
      <c r="ZP57" s="95"/>
      <c r="ZQ57" s="95"/>
      <c r="ZR57" s="95"/>
      <c r="ZS57" s="95"/>
      <c r="ZT57" s="95"/>
      <c r="ZU57" s="95"/>
      <c r="ZV57" s="95"/>
      <c r="ZW57" s="95"/>
      <c r="ZX57" s="95"/>
      <c r="ZY57" s="95"/>
      <c r="ZZ57" s="95"/>
      <c r="AAA57" s="95"/>
      <c r="AAB57" s="95"/>
      <c r="AAC57" s="95"/>
      <c r="AAD57" s="95"/>
      <c r="AAE57" s="95"/>
      <c r="AAF57" s="95"/>
      <c r="AAG57" s="95"/>
      <c r="AAH57" s="95"/>
      <c r="AAI57" s="95"/>
      <c r="AAJ57" s="95"/>
      <c r="AAK57" s="95"/>
      <c r="AAL57" s="95"/>
      <c r="AAM57" s="95"/>
      <c r="AAN57" s="95"/>
      <c r="AAO57" s="95"/>
      <c r="AAP57" s="95"/>
      <c r="AAQ57" s="95"/>
      <c r="AAR57" s="95"/>
      <c r="AAS57" s="95"/>
      <c r="AAT57" s="95"/>
      <c r="AAU57" s="95"/>
      <c r="AAV57" s="95"/>
      <c r="AAW57" s="95"/>
      <c r="AAX57" s="95"/>
      <c r="AAY57" s="95"/>
      <c r="AAZ57" s="95"/>
      <c r="ABA57" s="95"/>
      <c r="ABB57" s="95"/>
      <c r="ABC57" s="95"/>
      <c r="ABD57" s="95"/>
      <c r="ABE57" s="95"/>
      <c r="ABF57" s="95"/>
      <c r="ABG57" s="95"/>
      <c r="ABH57" s="95"/>
      <c r="ABI57" s="95"/>
      <c r="ABJ57" s="95"/>
      <c r="ABK57" s="95"/>
      <c r="ABL57" s="95"/>
      <c r="ABM57" s="95"/>
      <c r="ABN57" s="95"/>
      <c r="ABO57" s="95"/>
      <c r="ABP57" s="95"/>
      <c r="ABQ57" s="95"/>
      <c r="ABR57" s="95"/>
      <c r="ABS57" s="95"/>
      <c r="ABT57" s="95"/>
      <c r="ABU57" s="95"/>
      <c r="ABV57" s="95"/>
      <c r="ABW57" s="95"/>
      <c r="ABX57" s="95"/>
      <c r="ABY57" s="95"/>
      <c r="ABZ57" s="95"/>
      <c r="ACA57" s="95"/>
      <c r="ACB57" s="95"/>
      <c r="ACC57" s="95"/>
      <c r="ACD57" s="95"/>
      <c r="ACE57" s="95"/>
      <c r="ACF57" s="95"/>
      <c r="ACG57" s="95"/>
      <c r="ACH57" s="95"/>
      <c r="ACI57" s="95"/>
      <c r="ACJ57" s="95"/>
      <c r="ACK57" s="95"/>
      <c r="ACL57" s="95"/>
      <c r="ACM57" s="95"/>
      <c r="ACN57" s="95"/>
      <c r="ACO57" s="95"/>
      <c r="ACP57" s="95"/>
      <c r="ACQ57" s="95"/>
      <c r="ACR57" s="95"/>
      <c r="ACS57" s="95"/>
      <c r="ACT57" s="95"/>
      <c r="ACU57" s="95"/>
      <c r="ACV57" s="95"/>
      <c r="ACW57" s="95"/>
      <c r="ACX57" s="95"/>
      <c r="ACY57" s="95"/>
      <c r="ACZ57" s="95"/>
      <c r="ADA57" s="95"/>
      <c r="ADB57" s="95"/>
      <c r="ADC57" s="95"/>
      <c r="ADD57" s="95"/>
      <c r="ADE57" s="95"/>
      <c r="ADF57" s="95"/>
      <c r="ADG57" s="95"/>
      <c r="ADH57" s="95"/>
      <c r="ADI57" s="95"/>
      <c r="ADJ57" s="95"/>
      <c r="ADK57" s="95"/>
      <c r="ADL57" s="95"/>
      <c r="ADM57" s="95"/>
      <c r="ADN57" s="95"/>
      <c r="ADO57" s="95"/>
      <c r="ADP57" s="95"/>
      <c r="ADQ57" s="95"/>
      <c r="ADR57" s="95"/>
      <c r="ADS57" s="95"/>
      <c r="ADT57" s="95"/>
      <c r="ADU57" s="95"/>
      <c r="ADV57" s="95"/>
      <c r="ADW57" s="95"/>
      <c r="ADX57" s="95"/>
      <c r="ADY57" s="95"/>
      <c r="ADZ57" s="95"/>
      <c r="AEA57" s="95"/>
      <c r="AEB57" s="95"/>
      <c r="AEC57" s="95"/>
      <c r="AED57" s="95"/>
      <c r="AEE57" s="95"/>
      <c r="AEF57" s="95"/>
      <c r="AEG57" s="95"/>
      <c r="AEH57" s="95"/>
      <c r="AEI57" s="95"/>
      <c r="AEJ57" s="95"/>
      <c r="AEK57" s="95"/>
      <c r="AEL57" s="95"/>
      <c r="AEM57" s="95"/>
      <c r="AEN57" s="95"/>
      <c r="AEO57" s="95"/>
      <c r="AEP57" s="95"/>
      <c r="AEQ57" s="95"/>
      <c r="AER57" s="95"/>
      <c r="AES57" s="95"/>
      <c r="AET57" s="95"/>
      <c r="AEU57" s="95"/>
      <c r="AEV57" s="95"/>
      <c r="AEW57" s="95"/>
      <c r="AEX57" s="95"/>
      <c r="AEY57" s="95"/>
      <c r="AEZ57" s="95"/>
      <c r="AFA57" s="95"/>
      <c r="AFB57" s="95"/>
      <c r="AFC57" s="95"/>
      <c r="AFD57" s="95"/>
      <c r="AFE57" s="95"/>
      <c r="AFF57" s="95"/>
      <c r="AFG57" s="95"/>
      <c r="AFH57" s="95"/>
      <c r="AFI57" s="95"/>
      <c r="AFJ57" s="95"/>
      <c r="AFK57" s="95"/>
      <c r="AFL57" s="95"/>
      <c r="AFM57" s="95"/>
      <c r="AFN57" s="95"/>
      <c r="AFO57" s="95"/>
      <c r="AFP57" s="95"/>
      <c r="AFQ57" s="95"/>
      <c r="AFR57" s="95"/>
      <c r="AFS57" s="95"/>
      <c r="AFT57" s="95"/>
      <c r="AFU57" s="95"/>
      <c r="AFV57" s="95"/>
      <c r="AFW57" s="95"/>
      <c r="AFX57" s="95"/>
      <c r="AFY57" s="95"/>
      <c r="AFZ57" s="95"/>
      <c r="AGA57" s="95"/>
      <c r="AGB57" s="95"/>
      <c r="AGC57" s="95"/>
      <c r="AGD57" s="95"/>
      <c r="AGE57" s="95"/>
      <c r="AGF57" s="95"/>
      <c r="AGG57" s="95"/>
      <c r="AGH57" s="95"/>
      <c r="AGI57" s="95"/>
      <c r="AGJ57" s="95"/>
      <c r="AGK57" s="95"/>
      <c r="AGL57" s="95"/>
      <c r="AGM57" s="95"/>
      <c r="AGN57" s="95"/>
      <c r="AGO57" s="95"/>
      <c r="AGP57" s="95"/>
      <c r="AGQ57" s="95"/>
      <c r="AGR57" s="95"/>
      <c r="AGS57" s="95"/>
      <c r="AGT57" s="95"/>
      <c r="AGU57" s="95"/>
      <c r="AGV57" s="95"/>
      <c r="AGW57" s="95"/>
      <c r="AGX57" s="95"/>
      <c r="AGY57" s="95"/>
      <c r="AGZ57" s="95"/>
      <c r="AHA57" s="95"/>
      <c r="AHB57" s="95"/>
      <c r="AHC57" s="95"/>
      <c r="AHD57" s="95"/>
      <c r="AHE57" s="95"/>
      <c r="AHF57" s="95"/>
      <c r="AHG57" s="95"/>
      <c r="AHH57" s="95"/>
      <c r="AHI57" s="95"/>
      <c r="AHJ57" s="95"/>
      <c r="AHK57" s="95"/>
      <c r="AHL57" s="95"/>
      <c r="AHM57" s="95"/>
      <c r="AHN57" s="95"/>
      <c r="AHO57" s="95"/>
      <c r="AHP57" s="95"/>
      <c r="AHQ57" s="95"/>
      <c r="AHR57" s="95"/>
      <c r="AHS57" s="95"/>
      <c r="AHT57" s="95"/>
      <c r="AHU57" s="95"/>
      <c r="AHV57" s="95"/>
      <c r="AHW57" s="95"/>
      <c r="AHX57" s="95"/>
      <c r="AHY57" s="95"/>
      <c r="AHZ57" s="95"/>
      <c r="AIA57" s="95"/>
      <c r="AIB57" s="95"/>
      <c r="AIC57" s="95"/>
      <c r="AID57" s="95"/>
      <c r="AIE57" s="95"/>
      <c r="AIF57" s="95"/>
      <c r="AIG57" s="95"/>
      <c r="AIH57" s="95"/>
      <c r="AII57" s="95"/>
      <c r="AIJ57" s="95"/>
      <c r="AIK57" s="95"/>
      <c r="AIL57" s="95"/>
      <c r="AIM57" s="95"/>
      <c r="AIN57" s="95"/>
      <c r="AIO57" s="95"/>
      <c r="AIP57" s="95"/>
      <c r="AIQ57" s="95"/>
      <c r="AIR57" s="95"/>
      <c r="AIS57" s="95"/>
      <c r="AIT57" s="95"/>
      <c r="AIU57" s="95"/>
      <c r="AIV57" s="95"/>
      <c r="AIW57" s="95"/>
      <c r="AIX57" s="95"/>
      <c r="AIY57" s="95"/>
      <c r="AIZ57" s="95"/>
      <c r="AJA57" s="95"/>
      <c r="AJB57" s="95"/>
      <c r="AJC57" s="95"/>
      <c r="AJD57" s="95"/>
      <c r="AJE57" s="95"/>
      <c r="AJF57" s="95"/>
      <c r="AJG57" s="95"/>
      <c r="AJH57" s="95"/>
      <c r="AJI57" s="95"/>
      <c r="AJJ57" s="95"/>
      <c r="AJK57" s="95"/>
      <c r="AJL57" s="95"/>
      <c r="AJM57" s="95"/>
      <c r="AJN57" s="95"/>
      <c r="AJO57" s="95"/>
      <c r="AJP57" s="95"/>
      <c r="AJQ57" s="95"/>
      <c r="AJR57" s="95"/>
      <c r="AJS57" s="95"/>
      <c r="AJT57" s="95"/>
      <c r="AJU57" s="95"/>
      <c r="AJV57" s="95"/>
      <c r="AJW57" s="95"/>
      <c r="AJX57" s="95"/>
      <c r="AJY57" s="95"/>
      <c r="AJZ57" s="95"/>
      <c r="AKA57" s="95"/>
      <c r="AKB57" s="95"/>
      <c r="AKC57" s="95"/>
      <c r="AKD57" s="95"/>
      <c r="AKE57" s="95"/>
      <c r="AKF57" s="95"/>
      <c r="AKG57" s="95"/>
      <c r="AKH57" s="95"/>
      <c r="AKI57" s="95"/>
      <c r="AKJ57" s="95"/>
      <c r="AKK57" s="95"/>
      <c r="AKL57" s="95"/>
      <c r="AKM57" s="95"/>
      <c r="AKN57" s="95"/>
      <c r="AKO57" s="95"/>
      <c r="AKP57" s="95"/>
      <c r="AKQ57" s="95"/>
      <c r="AKR57" s="95"/>
      <c r="AKS57" s="95"/>
      <c r="AKT57" s="95"/>
      <c r="AKU57" s="95"/>
      <c r="AKV57" s="95"/>
      <c r="AKW57" s="95"/>
      <c r="AKX57" s="95"/>
      <c r="AKY57" s="95"/>
      <c r="AKZ57" s="95"/>
      <c r="ALA57" s="95"/>
      <c r="ALB57" s="95"/>
      <c r="ALC57" s="95"/>
      <c r="ALD57" s="95"/>
      <c r="ALE57" s="95"/>
      <c r="ALF57" s="95"/>
      <c r="ALG57" s="95"/>
      <c r="ALH57" s="95"/>
      <c r="ALI57" s="95"/>
      <c r="ALJ57" s="95"/>
      <c r="ALK57" s="95"/>
      <c r="ALL57" s="95"/>
      <c r="ALM57" s="95"/>
      <c r="ALN57" s="95"/>
      <c r="ALO57" s="95"/>
      <c r="ALP57" s="95"/>
      <c r="ALQ57" s="95"/>
      <c r="ALR57" s="95"/>
      <c r="ALS57" s="95"/>
      <c r="ALT57" s="95"/>
      <c r="ALU57" s="95"/>
      <c r="ALV57" s="95"/>
      <c r="ALW57" s="95"/>
      <c r="ALX57" s="95"/>
      <c r="ALY57" s="95"/>
      <c r="ALZ57" s="95"/>
      <c r="AMA57" s="95"/>
      <c r="AMB57" s="95"/>
      <c r="AMC57" s="95"/>
      <c r="AMD57" s="95"/>
      <c r="AME57" s="95"/>
      <c r="AMF57" s="95"/>
      <c r="AMG57" s="95"/>
      <c r="AMH57" s="95"/>
      <c r="AMI57" s="95"/>
      <c r="AMJ57" s="95"/>
      <c r="AMK57" s="95"/>
      <c r="AML57" s="95"/>
      <c r="AMM57" s="95"/>
      <c r="AMN57" s="95"/>
      <c r="AMO57" s="95"/>
      <c r="AMP57" s="95"/>
      <c r="AMQ57" s="95"/>
      <c r="AMR57" s="95"/>
      <c r="AMS57" s="95"/>
      <c r="AMT57" s="95"/>
      <c r="AMU57" s="95"/>
      <c r="AMV57" s="95"/>
      <c r="AMW57" s="95"/>
      <c r="AMX57" s="95"/>
      <c r="AMY57" s="95"/>
      <c r="AMZ57" s="95"/>
      <c r="ANA57" s="95"/>
      <c r="ANB57" s="95"/>
      <c r="ANC57" s="95"/>
      <c r="AND57" s="95"/>
      <c r="ANE57" s="95"/>
      <c r="ANF57" s="95"/>
      <c r="ANG57" s="95"/>
      <c r="ANH57" s="95"/>
      <c r="ANI57" s="95"/>
      <c r="ANJ57" s="95"/>
      <c r="ANK57" s="95"/>
      <c r="ANL57" s="95"/>
      <c r="ANM57" s="95"/>
      <c r="ANN57" s="95"/>
      <c r="ANO57" s="95"/>
      <c r="ANP57" s="95"/>
      <c r="ANQ57" s="95"/>
      <c r="ANR57" s="95"/>
      <c r="ANS57" s="95"/>
      <c r="ANT57" s="95"/>
      <c r="ANU57" s="95"/>
      <c r="ANV57" s="95"/>
      <c r="ANW57" s="95"/>
      <c r="ANX57" s="95"/>
      <c r="ANY57" s="95"/>
      <c r="ANZ57" s="95"/>
      <c r="AOA57" s="95"/>
      <c r="AOB57" s="95"/>
      <c r="AOC57" s="95"/>
      <c r="AOD57" s="95"/>
      <c r="AOE57" s="95"/>
      <c r="AOF57" s="95"/>
      <c r="AOG57" s="95"/>
      <c r="AOH57" s="95"/>
      <c r="AOI57" s="95"/>
      <c r="AOJ57" s="95"/>
      <c r="AOK57" s="95"/>
      <c r="AOL57" s="95"/>
      <c r="AOM57" s="95"/>
      <c r="AON57" s="95"/>
      <c r="AOO57" s="95"/>
      <c r="AOP57" s="95"/>
      <c r="AOQ57" s="95"/>
      <c r="AOR57" s="95"/>
      <c r="AOS57" s="95"/>
      <c r="AOT57" s="95"/>
      <c r="AOU57" s="95"/>
      <c r="AOV57" s="95"/>
      <c r="AOW57" s="95"/>
      <c r="AOX57" s="95"/>
      <c r="AOY57" s="95"/>
      <c r="AOZ57" s="95"/>
      <c r="APA57" s="95"/>
      <c r="APB57" s="95"/>
      <c r="APC57" s="95"/>
      <c r="APD57" s="95"/>
      <c r="APE57" s="95"/>
      <c r="APF57" s="95"/>
      <c r="APG57" s="95"/>
      <c r="APH57" s="95"/>
      <c r="API57" s="95"/>
      <c r="APJ57" s="95"/>
      <c r="APK57" s="95"/>
      <c r="APL57" s="95"/>
      <c r="APM57" s="95"/>
      <c r="APN57" s="95"/>
      <c r="APO57" s="95"/>
      <c r="APP57" s="95"/>
      <c r="APQ57" s="95"/>
      <c r="APR57" s="95"/>
      <c r="APS57" s="95"/>
      <c r="APT57" s="95"/>
      <c r="APU57" s="95"/>
      <c r="APV57" s="95"/>
      <c r="APW57" s="95"/>
      <c r="APX57" s="95"/>
      <c r="APY57" s="95"/>
      <c r="APZ57" s="95"/>
      <c r="AQA57" s="95"/>
      <c r="AQB57" s="95"/>
      <c r="AQC57" s="95"/>
      <c r="AQD57" s="95"/>
      <c r="AQE57" s="95"/>
      <c r="AQF57" s="95"/>
      <c r="AQG57" s="95"/>
      <c r="AQH57" s="95"/>
      <c r="AQI57" s="95"/>
      <c r="AQJ57" s="95"/>
      <c r="AQK57" s="95"/>
      <c r="AQL57" s="95"/>
      <c r="AQM57" s="95"/>
      <c r="AQN57" s="95"/>
      <c r="AQO57" s="95"/>
      <c r="AQP57" s="95"/>
      <c r="AQQ57" s="95"/>
      <c r="AQR57" s="95"/>
      <c r="AQS57" s="95"/>
      <c r="AQT57" s="95"/>
      <c r="AQU57" s="95"/>
      <c r="AQV57" s="95"/>
      <c r="AQW57" s="95"/>
      <c r="AQX57" s="95"/>
      <c r="AQY57" s="95"/>
      <c r="AQZ57" s="95"/>
      <c r="ARA57" s="95"/>
      <c r="ARB57" s="95"/>
      <c r="ARC57" s="95"/>
      <c r="ARD57" s="95"/>
      <c r="ARE57" s="95"/>
      <c r="ARF57" s="95"/>
      <c r="ARG57" s="95"/>
      <c r="ARH57" s="95"/>
      <c r="ARI57" s="95"/>
      <c r="ARJ57" s="95"/>
      <c r="ARK57" s="95"/>
      <c r="ARL57" s="95"/>
      <c r="ARM57" s="95"/>
      <c r="ARN57" s="95"/>
      <c r="ARO57" s="95"/>
      <c r="ARP57" s="95"/>
      <c r="ARQ57" s="95"/>
      <c r="ARR57" s="95"/>
      <c r="ARS57" s="95"/>
      <c r="ART57" s="95"/>
      <c r="ARU57" s="95"/>
      <c r="ARV57" s="95"/>
      <c r="ARW57" s="95"/>
      <c r="ARX57" s="95"/>
      <c r="ARY57" s="95"/>
      <c r="ARZ57" s="95"/>
      <c r="ASA57" s="95"/>
      <c r="ASB57" s="95"/>
      <c r="ASC57" s="95"/>
      <c r="ASD57" s="95"/>
      <c r="ASE57" s="95"/>
      <c r="ASF57" s="95"/>
      <c r="ASG57" s="95"/>
      <c r="ASH57" s="95"/>
      <c r="ASI57" s="95"/>
      <c r="ASJ57" s="95"/>
      <c r="ASK57" s="95"/>
      <c r="ASL57" s="95"/>
      <c r="ASM57" s="95"/>
      <c r="ASN57" s="95"/>
      <c r="ASO57" s="95"/>
      <c r="ASP57" s="95"/>
      <c r="ASQ57" s="95"/>
      <c r="ASR57" s="95"/>
      <c r="ASS57" s="95"/>
      <c r="AST57" s="95"/>
      <c r="ASU57" s="95"/>
      <c r="ASV57" s="95"/>
      <c r="ASW57" s="95"/>
      <c r="ASX57" s="95"/>
      <c r="ASY57" s="95"/>
      <c r="ASZ57" s="95"/>
      <c r="ATA57" s="95"/>
      <c r="ATB57" s="95"/>
      <c r="ATC57" s="95"/>
      <c r="ATD57" s="95"/>
      <c r="ATE57" s="95"/>
      <c r="ATF57" s="95"/>
      <c r="ATG57" s="95"/>
      <c r="ATH57" s="95"/>
      <c r="ATI57" s="95"/>
      <c r="ATJ57" s="95"/>
      <c r="ATK57" s="95"/>
      <c r="ATL57" s="95"/>
      <c r="ATM57" s="95"/>
      <c r="ATN57" s="95"/>
      <c r="ATO57" s="95"/>
      <c r="ATP57" s="95"/>
      <c r="ATQ57" s="95"/>
      <c r="ATR57" s="95"/>
      <c r="ATS57" s="95"/>
      <c r="ATT57" s="95"/>
      <c r="ATU57" s="95"/>
      <c r="ATV57" s="95"/>
      <c r="ATW57" s="95"/>
      <c r="ATX57" s="95"/>
      <c r="ATY57" s="95"/>
      <c r="ATZ57" s="95"/>
      <c r="AUA57" s="95"/>
      <c r="AUB57" s="95"/>
      <c r="AUC57" s="95"/>
      <c r="AUD57" s="95"/>
      <c r="AUE57" s="95"/>
      <c r="AUF57" s="95"/>
      <c r="AUG57" s="95"/>
      <c r="AUH57" s="95"/>
      <c r="AUI57" s="95"/>
      <c r="AUJ57" s="95"/>
      <c r="AUK57" s="95"/>
      <c r="AUL57" s="95"/>
      <c r="AUM57" s="95"/>
      <c r="AUN57" s="95"/>
      <c r="AUO57" s="95"/>
      <c r="AUP57" s="95"/>
      <c r="AUQ57" s="95"/>
      <c r="AUR57" s="95"/>
      <c r="AUS57" s="95"/>
      <c r="AUT57" s="95"/>
      <c r="AUU57" s="95"/>
      <c r="AUV57" s="95"/>
      <c r="AUW57" s="95"/>
      <c r="AUX57" s="95"/>
      <c r="AUY57" s="95"/>
      <c r="AUZ57" s="95"/>
      <c r="AVA57" s="95"/>
      <c r="AVB57" s="95"/>
      <c r="AVC57" s="95"/>
      <c r="AVD57" s="95"/>
      <c r="AVE57" s="95"/>
      <c r="AVF57" s="95"/>
      <c r="AVG57" s="95"/>
      <c r="AVH57" s="95"/>
      <c r="AVI57" s="95"/>
      <c r="AVJ57" s="95"/>
      <c r="AVK57" s="95"/>
      <c r="AVL57" s="95"/>
      <c r="AVM57" s="95"/>
      <c r="AVN57" s="95"/>
      <c r="AVO57" s="95"/>
      <c r="AVP57" s="95"/>
      <c r="AVQ57" s="95"/>
      <c r="AVR57" s="95"/>
      <c r="AVS57" s="95"/>
      <c r="AVT57" s="95"/>
      <c r="AVU57" s="95"/>
      <c r="AVV57" s="95"/>
      <c r="AVW57" s="95"/>
      <c r="AVX57" s="95"/>
      <c r="AVY57" s="95"/>
      <c r="AVZ57" s="95"/>
      <c r="AWA57" s="95"/>
      <c r="AWB57" s="95"/>
      <c r="AWC57" s="95"/>
      <c r="AWD57" s="95"/>
      <c r="AWE57" s="95"/>
      <c r="AWF57" s="95"/>
      <c r="AWG57" s="95"/>
      <c r="AWH57" s="95"/>
      <c r="AWI57" s="95"/>
      <c r="AWJ57" s="95"/>
      <c r="AWK57" s="95"/>
      <c r="AWL57" s="95"/>
      <c r="AWM57" s="95"/>
      <c r="AWN57" s="95"/>
      <c r="AWO57" s="95"/>
      <c r="AWP57" s="95"/>
      <c r="AWQ57" s="95"/>
      <c r="AWR57" s="95"/>
      <c r="AWS57" s="95"/>
      <c r="AWT57" s="95"/>
      <c r="AWU57" s="95"/>
      <c r="AWV57" s="95"/>
      <c r="AWW57" s="95"/>
      <c r="AWX57" s="95"/>
      <c r="AWY57" s="95"/>
      <c r="AWZ57" s="95"/>
      <c r="AXA57" s="95"/>
      <c r="AXB57" s="95"/>
      <c r="AXC57" s="95"/>
      <c r="AXD57" s="95"/>
      <c r="AXE57" s="95"/>
      <c r="AXF57" s="95"/>
      <c r="AXG57" s="95"/>
      <c r="AXH57" s="95"/>
      <c r="AXI57" s="95"/>
      <c r="AXJ57" s="95"/>
      <c r="AXK57" s="95"/>
      <c r="AXL57" s="95"/>
      <c r="AXM57" s="95"/>
      <c r="AXN57" s="95"/>
      <c r="AXO57" s="95"/>
      <c r="AXP57" s="95"/>
      <c r="AXQ57" s="95"/>
      <c r="AXR57" s="95"/>
      <c r="AXS57" s="95"/>
      <c r="AXT57" s="95"/>
      <c r="AXU57" s="95"/>
      <c r="AXV57" s="95"/>
      <c r="AXW57" s="95"/>
      <c r="AXX57" s="95"/>
      <c r="AXY57" s="95"/>
      <c r="AXZ57" s="95"/>
      <c r="AYA57" s="95"/>
      <c r="AYB57" s="95"/>
      <c r="AYC57" s="95"/>
      <c r="AYD57" s="95"/>
      <c r="AYE57" s="95"/>
      <c r="AYF57" s="95"/>
      <c r="AYG57" s="95"/>
      <c r="AYH57" s="95"/>
      <c r="AYI57" s="95"/>
      <c r="AYJ57" s="95"/>
      <c r="AYK57" s="95"/>
      <c r="AYL57" s="95"/>
      <c r="AYM57" s="95"/>
      <c r="AYN57" s="95"/>
      <c r="AYO57" s="95"/>
      <c r="AYP57" s="95"/>
      <c r="AYQ57" s="95"/>
      <c r="AYR57" s="95"/>
      <c r="AYS57" s="95"/>
      <c r="AYT57" s="95"/>
      <c r="AYU57" s="95"/>
      <c r="AYV57" s="95"/>
      <c r="AYW57" s="95"/>
      <c r="AYX57" s="95"/>
      <c r="AYY57" s="95"/>
      <c r="AYZ57" s="95"/>
      <c r="AZA57" s="95"/>
      <c r="AZB57" s="95"/>
      <c r="AZC57" s="95"/>
      <c r="AZD57" s="95"/>
      <c r="AZE57" s="95"/>
      <c r="AZF57" s="95"/>
      <c r="AZG57" s="95"/>
      <c r="AZH57" s="95"/>
      <c r="AZI57" s="95"/>
      <c r="AZJ57" s="95"/>
      <c r="AZK57" s="95"/>
      <c r="AZL57" s="95"/>
      <c r="AZM57" s="95"/>
      <c r="AZN57" s="95"/>
      <c r="AZO57" s="95"/>
      <c r="AZP57" s="95"/>
      <c r="AZQ57" s="95"/>
      <c r="AZR57" s="95"/>
      <c r="AZS57" s="95"/>
      <c r="AZT57" s="95"/>
      <c r="AZU57" s="95"/>
      <c r="AZV57" s="95"/>
      <c r="AZW57" s="95"/>
      <c r="AZX57" s="95"/>
      <c r="AZY57" s="95"/>
      <c r="AZZ57" s="95"/>
      <c r="BAA57" s="95"/>
      <c r="BAB57" s="95"/>
      <c r="BAC57" s="95"/>
      <c r="BAD57" s="95"/>
      <c r="BAE57" s="95"/>
      <c r="BAF57" s="95"/>
      <c r="BAG57" s="95"/>
      <c r="BAH57" s="95"/>
      <c r="BAI57" s="95"/>
      <c r="BAJ57" s="95"/>
      <c r="BAK57" s="95"/>
      <c r="BAL57" s="95"/>
      <c r="BAM57" s="95"/>
      <c r="BAN57" s="95"/>
      <c r="BAO57" s="95"/>
      <c r="BAP57" s="95"/>
      <c r="BAQ57" s="95"/>
      <c r="BAR57" s="95"/>
      <c r="BAS57" s="95"/>
      <c r="BAT57" s="95"/>
      <c r="BAU57" s="95"/>
      <c r="BAV57" s="95"/>
      <c r="BAW57" s="95"/>
      <c r="BAX57" s="95"/>
      <c r="BAY57" s="95"/>
      <c r="BAZ57" s="95"/>
      <c r="BBA57" s="95"/>
      <c r="BBB57" s="95"/>
      <c r="BBC57" s="95"/>
      <c r="BBD57" s="95"/>
      <c r="BBE57" s="95"/>
      <c r="BBF57" s="95"/>
      <c r="BBG57" s="95"/>
      <c r="BBH57" s="95"/>
      <c r="BBI57" s="95"/>
      <c r="BBJ57" s="95"/>
      <c r="BBK57" s="95"/>
      <c r="BBL57" s="95"/>
      <c r="BBM57" s="95"/>
      <c r="BBN57" s="95"/>
      <c r="BBO57" s="95"/>
      <c r="BBP57" s="95"/>
      <c r="BBQ57" s="95"/>
      <c r="BBR57" s="95"/>
      <c r="BBS57" s="95"/>
      <c r="BBT57" s="95"/>
      <c r="BBU57" s="95"/>
      <c r="BBV57" s="95"/>
      <c r="BBW57" s="95"/>
      <c r="BBX57" s="95"/>
      <c r="BBY57" s="95"/>
      <c r="BBZ57" s="95"/>
      <c r="BCA57" s="95"/>
      <c r="BCB57" s="95"/>
      <c r="BCC57" s="95"/>
      <c r="BCD57" s="95"/>
      <c r="BCE57" s="95"/>
      <c r="BCF57" s="95"/>
      <c r="BCG57" s="95"/>
      <c r="BCH57" s="95"/>
      <c r="BCI57" s="95"/>
      <c r="BCJ57" s="95"/>
      <c r="BCK57" s="95"/>
      <c r="BCL57" s="95"/>
      <c r="BCM57" s="95"/>
      <c r="BCN57" s="95"/>
      <c r="BCO57" s="95"/>
      <c r="BCP57" s="95"/>
      <c r="BCQ57" s="95"/>
      <c r="BCR57" s="95"/>
      <c r="BCS57" s="95"/>
      <c r="BCT57" s="95"/>
      <c r="BCU57" s="95"/>
      <c r="BCV57" s="95"/>
      <c r="BCW57" s="95"/>
      <c r="BCX57" s="95"/>
      <c r="BCY57" s="95"/>
      <c r="BCZ57" s="95"/>
      <c r="BDA57" s="95"/>
      <c r="BDB57" s="95"/>
      <c r="BDC57" s="95"/>
      <c r="BDD57" s="95"/>
      <c r="BDE57" s="95"/>
      <c r="BDF57" s="95"/>
      <c r="BDG57" s="95"/>
      <c r="BDH57" s="95"/>
      <c r="BDI57" s="95"/>
      <c r="BDJ57" s="95"/>
      <c r="BDK57" s="95"/>
      <c r="BDL57" s="95"/>
      <c r="BDM57" s="95"/>
      <c r="BDN57" s="95"/>
      <c r="BDO57" s="95"/>
      <c r="BDP57" s="95"/>
      <c r="BDQ57" s="95"/>
      <c r="BDR57" s="95"/>
      <c r="BDS57" s="95"/>
      <c r="BDT57" s="95"/>
      <c r="BDU57" s="95"/>
      <c r="BDV57" s="95"/>
      <c r="BDW57" s="95"/>
      <c r="BDX57" s="95"/>
      <c r="BDY57" s="95"/>
      <c r="BDZ57" s="95"/>
      <c r="BEA57" s="95"/>
      <c r="BEB57" s="95"/>
      <c r="BEC57" s="95"/>
      <c r="BED57" s="95"/>
      <c r="BEE57" s="95"/>
      <c r="BEF57" s="95"/>
      <c r="BEG57" s="95"/>
      <c r="BEH57" s="95"/>
      <c r="BEI57" s="95"/>
      <c r="BEJ57" s="95"/>
      <c r="BEK57" s="95"/>
      <c r="BEL57" s="95"/>
      <c r="BEM57" s="95"/>
      <c r="BEN57" s="95"/>
      <c r="BEO57" s="95"/>
      <c r="BEP57" s="95"/>
      <c r="BEQ57" s="95"/>
      <c r="BER57" s="95"/>
      <c r="BES57" s="95"/>
      <c r="BET57" s="95"/>
      <c r="BEU57" s="95"/>
      <c r="BEV57" s="95"/>
      <c r="BEW57" s="95"/>
      <c r="BEX57" s="95"/>
      <c r="BEY57" s="95"/>
      <c r="BEZ57" s="95"/>
      <c r="BFA57" s="95"/>
      <c r="BFB57" s="95"/>
      <c r="BFC57" s="95"/>
      <c r="BFD57" s="95"/>
      <c r="BFE57" s="95"/>
      <c r="BFF57" s="95"/>
      <c r="BFG57" s="95"/>
      <c r="BFH57" s="95"/>
      <c r="BFI57" s="95"/>
      <c r="BFJ57" s="95"/>
      <c r="BFK57" s="95"/>
      <c r="BFL57" s="95"/>
      <c r="BFM57" s="95"/>
      <c r="BFN57" s="95"/>
      <c r="BFO57" s="95"/>
      <c r="BFP57" s="95"/>
      <c r="BFQ57" s="95"/>
      <c r="BFR57" s="95"/>
      <c r="BFS57" s="95"/>
      <c r="BFT57" s="95"/>
      <c r="BFU57" s="95"/>
      <c r="BFV57" s="95"/>
      <c r="BFW57" s="95"/>
      <c r="BFX57" s="95"/>
      <c r="BFY57" s="95"/>
      <c r="BFZ57" s="95"/>
      <c r="BGA57" s="95"/>
      <c r="BGB57" s="95"/>
      <c r="BGC57" s="95"/>
      <c r="BGD57" s="95"/>
      <c r="BGE57" s="95"/>
      <c r="BGF57" s="95"/>
      <c r="BGG57" s="95"/>
      <c r="BGH57" s="95"/>
      <c r="BGI57" s="95"/>
      <c r="BGJ57" s="95"/>
      <c r="BGK57" s="95"/>
      <c r="BGL57" s="95"/>
      <c r="BGM57" s="95"/>
      <c r="BGN57" s="95"/>
      <c r="BGO57" s="95"/>
      <c r="BGP57" s="95"/>
      <c r="BGQ57" s="95"/>
      <c r="BGR57" s="95"/>
      <c r="BGS57" s="95"/>
      <c r="BGT57" s="95"/>
      <c r="BGU57" s="95"/>
      <c r="BGV57" s="95"/>
      <c r="BGW57" s="95"/>
      <c r="BGX57" s="95"/>
      <c r="BGY57" s="95"/>
      <c r="BGZ57" s="95"/>
      <c r="BHA57" s="95"/>
      <c r="BHB57" s="95"/>
      <c r="BHC57" s="95"/>
      <c r="BHD57" s="95"/>
      <c r="BHE57" s="95"/>
      <c r="BHF57" s="95"/>
      <c r="BHG57" s="95"/>
      <c r="BHH57" s="95"/>
      <c r="BHI57" s="95"/>
      <c r="BHJ57" s="95"/>
      <c r="BHK57" s="95"/>
      <c r="BHL57" s="95"/>
      <c r="BHM57" s="95"/>
      <c r="BHN57" s="95"/>
      <c r="BHO57" s="95"/>
      <c r="BHP57" s="95"/>
      <c r="BHQ57" s="95"/>
      <c r="BHR57" s="95"/>
      <c r="BHS57" s="95"/>
      <c r="BHT57" s="95"/>
      <c r="BHU57" s="95"/>
      <c r="BHV57" s="95"/>
      <c r="BHW57" s="95"/>
      <c r="BHX57" s="95"/>
      <c r="BHY57" s="95"/>
      <c r="BHZ57" s="95"/>
      <c r="BIA57" s="95"/>
      <c r="BIB57" s="95"/>
      <c r="BIC57" s="95"/>
      <c r="BID57" s="95"/>
      <c r="BIE57" s="95"/>
      <c r="BIF57" s="95"/>
      <c r="BIG57" s="95"/>
      <c r="BIH57" s="95"/>
      <c r="BII57" s="95"/>
      <c r="BIJ57" s="95"/>
      <c r="BIK57" s="95"/>
      <c r="BIL57" s="95"/>
      <c r="BIM57" s="95"/>
      <c r="BIN57" s="95"/>
      <c r="BIO57" s="95"/>
      <c r="BIP57" s="95"/>
      <c r="BIQ57" s="95"/>
      <c r="BIR57" s="95"/>
      <c r="BIS57" s="95"/>
      <c r="BIT57" s="95"/>
      <c r="BIU57" s="95"/>
      <c r="BIV57" s="95"/>
      <c r="BIW57" s="95"/>
      <c r="BIX57" s="95"/>
      <c r="BIY57" s="95"/>
      <c r="BIZ57" s="95"/>
      <c r="BJA57" s="95"/>
      <c r="BJB57" s="95"/>
      <c r="BJC57" s="95"/>
      <c r="BJD57" s="95"/>
      <c r="BJE57" s="95"/>
      <c r="BJF57" s="95"/>
      <c r="BJG57" s="95"/>
      <c r="BJH57" s="95"/>
      <c r="BJI57" s="95"/>
      <c r="BJJ57" s="95"/>
      <c r="BJK57" s="95"/>
      <c r="BJL57" s="95"/>
      <c r="BJM57" s="95"/>
      <c r="BJN57" s="95"/>
      <c r="BJO57" s="95"/>
      <c r="BJP57" s="95"/>
      <c r="BJQ57" s="95"/>
      <c r="BJR57" s="95"/>
      <c r="BJS57" s="95"/>
      <c r="BJT57" s="95"/>
      <c r="BJU57" s="95"/>
      <c r="BJV57" s="95"/>
      <c r="BJW57" s="95"/>
      <c r="BJX57" s="95"/>
      <c r="BJY57" s="95"/>
      <c r="BJZ57" s="95"/>
      <c r="BKA57" s="95"/>
      <c r="BKB57" s="95"/>
      <c r="BKC57" s="95"/>
      <c r="BKD57" s="95"/>
      <c r="BKE57" s="95"/>
      <c r="BKF57" s="95"/>
      <c r="BKG57" s="95"/>
      <c r="BKH57" s="95"/>
      <c r="BKI57" s="95"/>
      <c r="BKJ57" s="95"/>
      <c r="BKK57" s="95"/>
      <c r="BKL57" s="95"/>
      <c r="BKM57" s="95"/>
      <c r="BKN57" s="95"/>
      <c r="BKO57" s="95"/>
      <c r="BKP57" s="95"/>
      <c r="BKQ57" s="95"/>
      <c r="BKR57" s="95"/>
      <c r="BKS57" s="95"/>
      <c r="BKT57" s="95"/>
      <c r="BKU57" s="95"/>
      <c r="BKV57" s="95"/>
      <c r="BKW57" s="95"/>
      <c r="BKX57" s="95"/>
      <c r="BKY57" s="95"/>
      <c r="BKZ57" s="95"/>
      <c r="BLA57" s="95"/>
      <c r="BLB57" s="95"/>
      <c r="BLC57" s="95"/>
      <c r="BLD57" s="95"/>
      <c r="BLE57" s="95"/>
      <c r="BLF57" s="95"/>
      <c r="BLG57" s="95"/>
      <c r="BLH57" s="95"/>
      <c r="BLI57" s="95"/>
      <c r="BLJ57" s="95"/>
      <c r="BLK57" s="95"/>
      <c r="BLL57" s="95"/>
      <c r="BLM57" s="95"/>
      <c r="BLN57" s="95"/>
      <c r="BLO57" s="95"/>
      <c r="BLP57" s="95"/>
      <c r="BLQ57" s="95"/>
      <c r="BLR57" s="95"/>
      <c r="BLS57" s="95"/>
      <c r="BLT57" s="95"/>
      <c r="BLU57" s="95"/>
      <c r="BLV57" s="95"/>
      <c r="BLW57" s="95"/>
      <c r="BLX57" s="95"/>
      <c r="BLY57" s="95"/>
      <c r="BLZ57" s="95"/>
      <c r="BMA57" s="95"/>
      <c r="BMB57" s="95"/>
      <c r="BMC57" s="95"/>
      <c r="BMD57" s="95"/>
      <c r="BME57" s="95"/>
      <c r="BMF57" s="95"/>
      <c r="BMG57" s="95"/>
      <c r="BMH57" s="95"/>
      <c r="BMI57" s="95"/>
      <c r="BMJ57" s="95"/>
      <c r="BMK57" s="95"/>
      <c r="BML57" s="95"/>
      <c r="BMM57" s="95"/>
      <c r="BMN57" s="95"/>
      <c r="BMO57" s="95"/>
      <c r="BMP57" s="95"/>
      <c r="BMQ57" s="95"/>
      <c r="BMR57" s="95"/>
      <c r="BMS57" s="95"/>
      <c r="BMT57" s="95"/>
      <c r="BMU57" s="95"/>
      <c r="BMV57" s="95"/>
      <c r="BMW57" s="95"/>
      <c r="BMX57" s="95"/>
      <c r="BMY57" s="95"/>
      <c r="BMZ57" s="95"/>
      <c r="BNA57" s="95"/>
      <c r="BNB57" s="95"/>
      <c r="BNC57" s="95"/>
      <c r="BND57" s="95"/>
      <c r="BNE57" s="95"/>
      <c r="BNF57" s="95"/>
      <c r="BNG57" s="95"/>
      <c r="BNH57" s="95"/>
      <c r="BNI57" s="95"/>
      <c r="BNJ57" s="95"/>
      <c r="BNK57" s="95"/>
      <c r="BNL57" s="95"/>
      <c r="BNM57" s="95"/>
      <c r="BNN57" s="95"/>
      <c r="BNO57" s="95"/>
      <c r="BNP57" s="95"/>
      <c r="BNQ57" s="95"/>
      <c r="BNR57" s="95"/>
      <c r="BNS57" s="95"/>
      <c r="BNT57" s="95"/>
      <c r="BNU57" s="95"/>
      <c r="BNV57" s="95"/>
      <c r="BNW57" s="95"/>
      <c r="BNX57" s="95"/>
      <c r="BNY57" s="95"/>
      <c r="BNZ57" s="95"/>
      <c r="BOA57" s="95"/>
      <c r="BOB57" s="95"/>
      <c r="BOC57" s="95"/>
      <c r="BOD57" s="95"/>
      <c r="BOE57" s="95"/>
      <c r="BOF57" s="95"/>
      <c r="BOG57" s="95"/>
      <c r="BOH57" s="95"/>
      <c r="BOI57" s="95"/>
      <c r="BOJ57" s="95"/>
      <c r="BOK57" s="95"/>
      <c r="BOL57" s="95"/>
      <c r="BOM57" s="95"/>
      <c r="BON57" s="95"/>
      <c r="BOO57" s="95"/>
      <c r="BOP57" s="95"/>
      <c r="BOQ57" s="95"/>
      <c r="BOR57" s="95"/>
      <c r="BOS57" s="95"/>
      <c r="BOT57" s="95"/>
      <c r="BOU57" s="95"/>
      <c r="BOV57" s="95"/>
      <c r="BOW57" s="95"/>
      <c r="BOX57" s="95"/>
      <c r="BOY57" s="95"/>
      <c r="BOZ57" s="95"/>
      <c r="BPA57" s="95"/>
      <c r="BPB57" s="95"/>
      <c r="BPC57" s="95"/>
      <c r="BPD57" s="95"/>
      <c r="BPE57" s="95"/>
      <c r="BPF57" s="95"/>
      <c r="BPG57" s="95"/>
      <c r="BPH57" s="95"/>
      <c r="BPI57" s="95"/>
      <c r="BPJ57" s="95"/>
      <c r="BPK57" s="95"/>
      <c r="BPL57" s="95"/>
      <c r="BPM57" s="95"/>
      <c r="BPN57" s="95"/>
      <c r="BPO57" s="95"/>
      <c r="BPP57" s="95"/>
      <c r="BPQ57" s="95"/>
      <c r="BPR57" s="95"/>
      <c r="BPS57" s="95"/>
      <c r="BPT57" s="95"/>
      <c r="BPU57" s="95"/>
      <c r="BPV57" s="95"/>
      <c r="BPW57" s="95"/>
      <c r="BPX57" s="95"/>
      <c r="BPY57" s="95"/>
      <c r="BPZ57" s="95"/>
      <c r="BQA57" s="95"/>
      <c r="BQB57" s="95"/>
      <c r="BQC57" s="95"/>
      <c r="BQD57" s="95"/>
      <c r="BQE57" s="95"/>
      <c r="BQF57" s="95"/>
      <c r="BQG57" s="95"/>
      <c r="BQH57" s="95"/>
      <c r="BQI57" s="95"/>
      <c r="BQJ57" s="95"/>
      <c r="BQK57" s="95"/>
      <c r="BQL57" s="95"/>
      <c r="BQM57" s="95"/>
      <c r="BQN57" s="95"/>
      <c r="BQO57" s="95"/>
      <c r="BQP57" s="95"/>
      <c r="BQQ57" s="95"/>
      <c r="BQR57" s="95"/>
      <c r="BQS57" s="95"/>
      <c r="BQT57" s="95"/>
      <c r="BQU57" s="95"/>
      <c r="BQV57" s="95"/>
      <c r="BQW57" s="95"/>
      <c r="BQX57" s="95"/>
      <c r="BQY57" s="95"/>
      <c r="BQZ57" s="95"/>
      <c r="BRA57" s="95"/>
      <c r="BRB57" s="95"/>
      <c r="BRC57" s="95"/>
      <c r="BRD57" s="95"/>
      <c r="BRE57" s="95"/>
      <c r="BRF57" s="95"/>
      <c r="BRG57" s="95"/>
      <c r="BRH57" s="95"/>
      <c r="BRI57" s="95"/>
      <c r="BRJ57" s="95"/>
      <c r="BRK57" s="95"/>
      <c r="BRL57" s="95"/>
      <c r="BRM57" s="95"/>
      <c r="BRN57" s="95"/>
      <c r="BRO57" s="95"/>
      <c r="BRP57" s="95"/>
      <c r="BRQ57" s="95"/>
      <c r="BRR57" s="95"/>
      <c r="BRS57" s="95"/>
      <c r="BRT57" s="95"/>
      <c r="BRU57" s="95"/>
      <c r="BRV57" s="95"/>
      <c r="BRW57" s="95"/>
      <c r="BRX57" s="95"/>
      <c r="BRY57" s="95"/>
      <c r="BRZ57" s="95"/>
      <c r="BSA57" s="95"/>
      <c r="BSB57" s="95"/>
      <c r="BSC57" s="95"/>
      <c r="BSD57" s="95"/>
      <c r="BSE57" s="95"/>
      <c r="BSF57" s="95"/>
      <c r="BSG57" s="95"/>
      <c r="BSH57" s="95"/>
      <c r="BSI57" s="95"/>
      <c r="BSJ57" s="95"/>
      <c r="BSK57" s="95"/>
      <c r="BSL57" s="95"/>
      <c r="BSM57" s="95"/>
      <c r="BSN57" s="95"/>
      <c r="BSO57" s="95"/>
      <c r="BSP57" s="95"/>
      <c r="BSQ57" s="95"/>
      <c r="BSR57" s="95"/>
      <c r="BSS57" s="95"/>
      <c r="BST57" s="95"/>
      <c r="BSU57" s="95"/>
      <c r="BSV57" s="95"/>
      <c r="BSW57" s="95"/>
      <c r="BSX57" s="95"/>
      <c r="BSY57" s="95"/>
      <c r="BSZ57" s="95"/>
      <c r="BTA57" s="95"/>
      <c r="BTB57" s="95"/>
      <c r="BTC57" s="95"/>
      <c r="BTD57" s="95"/>
      <c r="BTE57" s="95"/>
      <c r="BTF57" s="95"/>
      <c r="BTG57" s="95"/>
      <c r="BTH57" s="95"/>
      <c r="BTI57" s="95"/>
      <c r="BTJ57" s="95"/>
      <c r="BTK57" s="95"/>
      <c r="BTL57" s="95"/>
      <c r="BTM57" s="95"/>
      <c r="BTN57" s="95"/>
      <c r="BTO57" s="95"/>
      <c r="BTP57" s="95"/>
      <c r="BTQ57" s="95"/>
      <c r="BTR57" s="95"/>
      <c r="BTS57" s="95"/>
      <c r="BTT57" s="95"/>
      <c r="BTU57" s="95"/>
      <c r="BTV57" s="95"/>
      <c r="BTW57" s="95"/>
      <c r="BTX57" s="95"/>
      <c r="BTY57" s="95"/>
      <c r="BTZ57" s="95"/>
      <c r="BUA57" s="95"/>
      <c r="BUB57" s="95"/>
      <c r="BUC57" s="95"/>
      <c r="BUD57" s="95"/>
      <c r="BUE57" s="95"/>
      <c r="BUF57" s="95"/>
      <c r="BUG57" s="95"/>
      <c r="BUH57" s="95"/>
      <c r="BUI57" s="95"/>
      <c r="BUJ57" s="95"/>
      <c r="BUK57" s="95"/>
      <c r="BUL57" s="95"/>
      <c r="BUM57" s="95"/>
      <c r="BUN57" s="95"/>
      <c r="BUO57" s="95"/>
      <c r="BUP57" s="95"/>
      <c r="BUQ57" s="95"/>
      <c r="BUR57" s="95"/>
      <c r="BUS57" s="95"/>
      <c r="BUT57" s="95"/>
      <c r="BUU57" s="95"/>
      <c r="BUV57" s="95"/>
      <c r="BUW57" s="95"/>
      <c r="BUX57" s="95"/>
      <c r="BUY57" s="95"/>
      <c r="BUZ57" s="95"/>
      <c r="BVA57" s="95"/>
      <c r="BVB57" s="95"/>
      <c r="BVC57" s="95"/>
      <c r="BVD57" s="95"/>
      <c r="BVE57" s="95"/>
      <c r="BVF57" s="95"/>
      <c r="BVG57" s="95"/>
      <c r="BVH57" s="95"/>
      <c r="BVI57" s="95"/>
      <c r="BVJ57" s="95"/>
      <c r="BVK57" s="95"/>
      <c r="BVL57" s="95"/>
      <c r="BVM57" s="95"/>
      <c r="BVN57" s="95"/>
      <c r="BVO57" s="95"/>
      <c r="BVP57" s="95"/>
      <c r="BVQ57" s="95"/>
      <c r="BVR57" s="95"/>
      <c r="BVS57" s="95"/>
      <c r="BVT57" s="95"/>
      <c r="BVU57" s="95"/>
      <c r="BVV57" s="95"/>
      <c r="BVW57" s="95"/>
      <c r="BVX57" s="95"/>
      <c r="BVY57" s="95"/>
      <c r="BVZ57" s="95"/>
      <c r="BWA57" s="95"/>
      <c r="BWB57" s="95"/>
      <c r="BWC57" s="95"/>
      <c r="BWD57" s="95"/>
      <c r="BWE57" s="95"/>
      <c r="BWF57" s="95"/>
      <c r="BWG57" s="95"/>
      <c r="BWH57" s="95"/>
      <c r="BWI57" s="95"/>
      <c r="BWJ57" s="95"/>
      <c r="BWK57" s="95"/>
      <c r="BWL57" s="95"/>
      <c r="BWM57" s="95"/>
      <c r="BWN57" s="95"/>
      <c r="BWO57" s="95"/>
      <c r="BWP57" s="95"/>
      <c r="BWQ57" s="95"/>
      <c r="BWR57" s="95"/>
      <c r="BWS57" s="95"/>
      <c r="BWT57" s="95"/>
      <c r="BWU57" s="95"/>
      <c r="BWV57" s="95"/>
      <c r="BWW57" s="95"/>
      <c r="BWX57" s="95"/>
    </row>
    <row r="58" spans="1:1974" s="140" customFormat="1" ht="24.75" customHeight="1">
      <c r="A58" s="103"/>
      <c r="B58" s="163" t="s">
        <v>43</v>
      </c>
      <c r="C58" s="97"/>
      <c r="D58" s="164">
        <v>-0.08</v>
      </c>
      <c r="E58" s="167">
        <v>0.04</v>
      </c>
      <c r="F58" s="165">
        <v>-0.04</v>
      </c>
      <c r="G58" s="97"/>
      <c r="H58" s="164">
        <v>-0.02</v>
      </c>
      <c r="I58" s="167">
        <v>-0.02</v>
      </c>
      <c r="J58" s="165">
        <v>-0.04</v>
      </c>
      <c r="K58" s="97"/>
      <c r="L58" s="164">
        <v>7.0000000000000007E-2</v>
      </c>
      <c r="M58" s="167">
        <v>-1.0000000000000009E-2</v>
      </c>
      <c r="N58" s="165">
        <v>0.06</v>
      </c>
      <c r="O58" s="97"/>
      <c r="P58" s="164">
        <v>0.06</v>
      </c>
      <c r="Q58" s="167">
        <v>-0.08</v>
      </c>
      <c r="R58" s="165">
        <v>-0.02</v>
      </c>
      <c r="S58" s="97"/>
      <c r="T58" s="107"/>
      <c r="U58" s="107"/>
      <c r="V58" s="107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103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  <c r="IW58" s="95"/>
      <c r="IX58" s="95"/>
      <c r="IY58" s="95"/>
      <c r="IZ58" s="95"/>
      <c r="JA58" s="95"/>
      <c r="JB58" s="95"/>
      <c r="JC58" s="95"/>
      <c r="JD58" s="95"/>
      <c r="JE58" s="95"/>
      <c r="JF58" s="95"/>
      <c r="JG58" s="95"/>
      <c r="JH58" s="95"/>
      <c r="JI58" s="95"/>
      <c r="JJ58" s="95"/>
      <c r="JK58" s="95"/>
      <c r="JL58" s="95"/>
      <c r="JM58" s="95"/>
      <c r="JN58" s="95"/>
      <c r="JO58" s="95"/>
      <c r="JP58" s="95"/>
      <c r="JQ58" s="95"/>
      <c r="JR58" s="95"/>
      <c r="JS58" s="95"/>
      <c r="JT58" s="95"/>
      <c r="JU58" s="95"/>
      <c r="JV58" s="95"/>
      <c r="JW58" s="95"/>
      <c r="JX58" s="95"/>
      <c r="JY58" s="95"/>
      <c r="JZ58" s="95"/>
      <c r="KA58" s="95"/>
      <c r="KB58" s="95"/>
      <c r="KC58" s="95"/>
      <c r="KD58" s="95"/>
      <c r="KE58" s="95"/>
      <c r="KF58" s="95"/>
      <c r="KG58" s="95"/>
      <c r="KH58" s="95"/>
      <c r="KI58" s="95"/>
      <c r="KJ58" s="95"/>
      <c r="KK58" s="95"/>
      <c r="KL58" s="95"/>
      <c r="KM58" s="95"/>
      <c r="KN58" s="95"/>
      <c r="KO58" s="95"/>
      <c r="KP58" s="95"/>
      <c r="KQ58" s="95"/>
      <c r="KR58" s="95"/>
      <c r="KS58" s="95"/>
      <c r="KT58" s="95"/>
      <c r="KU58" s="95"/>
      <c r="KV58" s="95"/>
      <c r="KW58" s="95"/>
      <c r="KX58" s="95"/>
      <c r="KY58" s="95"/>
      <c r="KZ58" s="95"/>
      <c r="LA58" s="95"/>
      <c r="LB58" s="95"/>
      <c r="LC58" s="95"/>
      <c r="LD58" s="95"/>
      <c r="LE58" s="95"/>
      <c r="LF58" s="95"/>
      <c r="LG58" s="95"/>
      <c r="LH58" s="95"/>
      <c r="LI58" s="95"/>
      <c r="LJ58" s="95"/>
      <c r="LK58" s="95"/>
      <c r="LL58" s="95"/>
      <c r="LM58" s="95"/>
      <c r="LN58" s="95"/>
      <c r="LO58" s="95"/>
      <c r="LP58" s="95"/>
      <c r="LQ58" s="95"/>
      <c r="LR58" s="95"/>
      <c r="LS58" s="95"/>
      <c r="LT58" s="95"/>
      <c r="LU58" s="95"/>
      <c r="LV58" s="95"/>
      <c r="LW58" s="95"/>
      <c r="LX58" s="95"/>
      <c r="LY58" s="95"/>
      <c r="LZ58" s="95"/>
      <c r="MA58" s="95"/>
      <c r="MB58" s="95"/>
      <c r="MC58" s="95"/>
      <c r="MD58" s="95"/>
      <c r="ME58" s="95"/>
      <c r="MF58" s="95"/>
      <c r="MG58" s="95"/>
      <c r="MH58" s="95"/>
      <c r="MI58" s="95"/>
      <c r="MJ58" s="95"/>
      <c r="MK58" s="95"/>
      <c r="ML58" s="95"/>
      <c r="MM58" s="95"/>
      <c r="MN58" s="95"/>
      <c r="MO58" s="95"/>
      <c r="MP58" s="95"/>
      <c r="MQ58" s="95"/>
      <c r="MR58" s="95"/>
      <c r="MS58" s="95"/>
      <c r="MT58" s="95"/>
      <c r="MU58" s="95"/>
      <c r="MV58" s="95"/>
      <c r="MW58" s="95"/>
      <c r="MX58" s="95"/>
      <c r="MY58" s="95"/>
      <c r="MZ58" s="95"/>
      <c r="NA58" s="95"/>
      <c r="NB58" s="95"/>
      <c r="NC58" s="95"/>
      <c r="ND58" s="95"/>
      <c r="NE58" s="95"/>
      <c r="NF58" s="95"/>
      <c r="NG58" s="95"/>
      <c r="NH58" s="95"/>
      <c r="NI58" s="95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5"/>
      <c r="NX58" s="95"/>
      <c r="NY58" s="95"/>
      <c r="NZ58" s="95"/>
      <c r="OA58" s="95"/>
      <c r="OB58" s="95"/>
      <c r="OC58" s="95"/>
      <c r="OD58" s="95"/>
      <c r="OE58" s="95"/>
      <c r="OF58" s="95"/>
      <c r="OG58" s="95"/>
      <c r="OH58" s="95"/>
      <c r="OI58" s="95"/>
      <c r="OJ58" s="95"/>
      <c r="OK58" s="95"/>
      <c r="OL58" s="95"/>
      <c r="OM58" s="95"/>
      <c r="ON58" s="95"/>
      <c r="OO58" s="95"/>
      <c r="OP58" s="95"/>
      <c r="OQ58" s="95"/>
      <c r="OR58" s="95"/>
      <c r="OS58" s="95"/>
      <c r="OT58" s="95"/>
      <c r="OU58" s="95"/>
      <c r="OV58" s="95"/>
      <c r="OW58" s="95"/>
      <c r="OX58" s="95"/>
      <c r="OY58" s="95"/>
      <c r="OZ58" s="95"/>
      <c r="PA58" s="95"/>
      <c r="PB58" s="95"/>
      <c r="PC58" s="95"/>
      <c r="PD58" s="95"/>
      <c r="PE58" s="95"/>
      <c r="PF58" s="95"/>
      <c r="PG58" s="95"/>
      <c r="PH58" s="95"/>
      <c r="PI58" s="95"/>
      <c r="PJ58" s="95"/>
      <c r="PK58" s="95"/>
      <c r="PL58" s="95"/>
      <c r="PM58" s="95"/>
      <c r="PN58" s="95"/>
      <c r="PO58" s="95"/>
      <c r="PP58" s="95"/>
      <c r="PQ58" s="95"/>
      <c r="PR58" s="95"/>
      <c r="PS58" s="95"/>
      <c r="PT58" s="95"/>
      <c r="PU58" s="95"/>
      <c r="PV58" s="95"/>
      <c r="PW58" s="95"/>
      <c r="PX58" s="95"/>
      <c r="PY58" s="95"/>
      <c r="PZ58" s="95"/>
      <c r="QA58" s="95"/>
      <c r="QB58" s="95"/>
      <c r="QC58" s="95"/>
      <c r="QD58" s="95"/>
      <c r="QE58" s="95"/>
      <c r="QF58" s="95"/>
      <c r="QG58" s="95"/>
      <c r="QH58" s="95"/>
      <c r="QI58" s="95"/>
      <c r="QJ58" s="95"/>
      <c r="QK58" s="95"/>
      <c r="QL58" s="95"/>
      <c r="QM58" s="95"/>
      <c r="QN58" s="95"/>
      <c r="QO58" s="95"/>
      <c r="QP58" s="95"/>
      <c r="QQ58" s="95"/>
      <c r="QR58" s="95"/>
      <c r="QS58" s="95"/>
      <c r="QT58" s="95"/>
      <c r="QU58" s="95"/>
      <c r="QV58" s="95"/>
      <c r="QW58" s="95"/>
      <c r="QX58" s="95"/>
      <c r="QY58" s="95"/>
      <c r="QZ58" s="95"/>
      <c r="RA58" s="95"/>
      <c r="RB58" s="95"/>
      <c r="RC58" s="95"/>
      <c r="RD58" s="95"/>
      <c r="RE58" s="95"/>
      <c r="RF58" s="95"/>
      <c r="RG58" s="95"/>
      <c r="RH58" s="95"/>
      <c r="RI58" s="95"/>
      <c r="RJ58" s="95"/>
      <c r="RK58" s="95"/>
      <c r="RL58" s="95"/>
      <c r="RM58" s="95"/>
      <c r="RN58" s="95"/>
      <c r="RO58" s="95"/>
      <c r="RP58" s="95"/>
      <c r="RQ58" s="95"/>
      <c r="RR58" s="95"/>
      <c r="RS58" s="95"/>
      <c r="RT58" s="95"/>
      <c r="RU58" s="95"/>
      <c r="RV58" s="95"/>
      <c r="RW58" s="95"/>
      <c r="RX58" s="95"/>
      <c r="RY58" s="95"/>
      <c r="RZ58" s="95"/>
      <c r="SA58" s="95"/>
      <c r="SB58" s="95"/>
      <c r="SC58" s="95"/>
      <c r="SD58" s="95"/>
      <c r="SE58" s="95"/>
      <c r="SF58" s="95"/>
      <c r="SG58" s="95"/>
      <c r="SH58" s="95"/>
      <c r="SI58" s="95"/>
      <c r="SJ58" s="95"/>
      <c r="SK58" s="95"/>
      <c r="SL58" s="95"/>
      <c r="SM58" s="95"/>
      <c r="SN58" s="95"/>
      <c r="SO58" s="95"/>
      <c r="SP58" s="95"/>
      <c r="SQ58" s="95"/>
      <c r="SR58" s="95"/>
      <c r="SS58" s="95"/>
      <c r="ST58" s="95"/>
      <c r="SU58" s="95"/>
      <c r="SV58" s="95"/>
      <c r="SW58" s="95"/>
      <c r="SX58" s="95"/>
      <c r="SY58" s="95"/>
      <c r="SZ58" s="95"/>
      <c r="TA58" s="95"/>
      <c r="TB58" s="95"/>
      <c r="TC58" s="95"/>
      <c r="TD58" s="95"/>
      <c r="TE58" s="95"/>
      <c r="TF58" s="95"/>
      <c r="TG58" s="95"/>
      <c r="TH58" s="95"/>
      <c r="TI58" s="95"/>
      <c r="TJ58" s="95"/>
      <c r="TK58" s="95"/>
      <c r="TL58" s="95"/>
      <c r="TM58" s="95"/>
      <c r="TN58" s="95"/>
      <c r="TO58" s="95"/>
      <c r="TP58" s="95"/>
      <c r="TQ58" s="95"/>
      <c r="TR58" s="95"/>
      <c r="TS58" s="95"/>
      <c r="TT58" s="95"/>
      <c r="TU58" s="95"/>
      <c r="TV58" s="95"/>
      <c r="TW58" s="95"/>
      <c r="TX58" s="95"/>
      <c r="TY58" s="95"/>
      <c r="TZ58" s="95"/>
      <c r="UA58" s="95"/>
      <c r="UB58" s="95"/>
      <c r="UC58" s="95"/>
      <c r="UD58" s="95"/>
      <c r="UE58" s="95"/>
      <c r="UF58" s="95"/>
      <c r="UG58" s="95"/>
      <c r="UH58" s="95"/>
      <c r="UI58" s="95"/>
      <c r="UJ58" s="95"/>
      <c r="UK58" s="95"/>
      <c r="UL58" s="95"/>
      <c r="UM58" s="95"/>
      <c r="UN58" s="95"/>
      <c r="UO58" s="95"/>
      <c r="UP58" s="95"/>
      <c r="UQ58" s="95"/>
      <c r="UR58" s="95"/>
      <c r="US58" s="95"/>
      <c r="UT58" s="95"/>
      <c r="UU58" s="95"/>
      <c r="UV58" s="95"/>
      <c r="UW58" s="95"/>
      <c r="UX58" s="95"/>
      <c r="UY58" s="95"/>
      <c r="UZ58" s="95"/>
      <c r="VA58" s="95"/>
      <c r="VB58" s="95"/>
      <c r="VC58" s="95"/>
      <c r="VD58" s="95"/>
      <c r="VE58" s="95"/>
      <c r="VF58" s="95"/>
      <c r="VG58" s="95"/>
      <c r="VH58" s="95"/>
      <c r="VI58" s="95"/>
      <c r="VJ58" s="95"/>
      <c r="VK58" s="95"/>
      <c r="VL58" s="95"/>
      <c r="VM58" s="95"/>
      <c r="VN58" s="95"/>
      <c r="VO58" s="95"/>
      <c r="VP58" s="95"/>
      <c r="VQ58" s="95"/>
      <c r="VR58" s="95"/>
      <c r="VS58" s="95"/>
      <c r="VT58" s="95"/>
      <c r="VU58" s="95"/>
      <c r="VV58" s="95"/>
      <c r="VW58" s="95"/>
      <c r="VX58" s="95"/>
      <c r="VY58" s="95"/>
      <c r="VZ58" s="95"/>
      <c r="WA58" s="95"/>
      <c r="WB58" s="95"/>
      <c r="WC58" s="95"/>
      <c r="WD58" s="95"/>
      <c r="WE58" s="95"/>
      <c r="WF58" s="95"/>
      <c r="WG58" s="95"/>
      <c r="WH58" s="95"/>
      <c r="WI58" s="95"/>
      <c r="WJ58" s="95"/>
      <c r="WK58" s="95"/>
      <c r="WL58" s="95"/>
      <c r="WM58" s="95"/>
      <c r="WN58" s="95"/>
      <c r="WO58" s="95"/>
      <c r="WP58" s="95"/>
      <c r="WQ58" s="95"/>
      <c r="WR58" s="95"/>
      <c r="WS58" s="95"/>
      <c r="WT58" s="95"/>
      <c r="WU58" s="95"/>
      <c r="WV58" s="95"/>
      <c r="WW58" s="95"/>
      <c r="WX58" s="95"/>
      <c r="WY58" s="95"/>
      <c r="WZ58" s="95"/>
      <c r="XA58" s="95"/>
      <c r="XB58" s="95"/>
      <c r="XC58" s="95"/>
      <c r="XD58" s="95"/>
      <c r="XE58" s="95"/>
      <c r="XF58" s="95"/>
      <c r="XG58" s="95"/>
      <c r="XH58" s="95"/>
      <c r="XI58" s="95"/>
      <c r="XJ58" s="95"/>
      <c r="XK58" s="95"/>
      <c r="XL58" s="95"/>
      <c r="XM58" s="95"/>
      <c r="XN58" s="95"/>
      <c r="XO58" s="95"/>
      <c r="XP58" s="95"/>
      <c r="XQ58" s="95"/>
      <c r="XR58" s="95"/>
      <c r="XS58" s="95"/>
      <c r="XT58" s="95"/>
      <c r="XU58" s="95"/>
      <c r="XV58" s="95"/>
      <c r="XW58" s="95"/>
      <c r="XX58" s="95"/>
      <c r="XY58" s="95"/>
      <c r="XZ58" s="95"/>
      <c r="YA58" s="95"/>
      <c r="YB58" s="95"/>
      <c r="YC58" s="95"/>
      <c r="YD58" s="95"/>
      <c r="YE58" s="95"/>
      <c r="YF58" s="95"/>
      <c r="YG58" s="95"/>
      <c r="YH58" s="95"/>
      <c r="YI58" s="95"/>
      <c r="YJ58" s="95"/>
      <c r="YK58" s="95"/>
      <c r="YL58" s="95"/>
      <c r="YM58" s="95"/>
      <c r="YN58" s="95"/>
      <c r="YO58" s="95"/>
      <c r="YP58" s="95"/>
      <c r="YQ58" s="95"/>
      <c r="YR58" s="95"/>
      <c r="YS58" s="95"/>
      <c r="YT58" s="95"/>
      <c r="YU58" s="95"/>
      <c r="YV58" s="95"/>
      <c r="YW58" s="95"/>
      <c r="YX58" s="95"/>
      <c r="YY58" s="95"/>
      <c r="YZ58" s="95"/>
      <c r="ZA58" s="95"/>
      <c r="ZB58" s="95"/>
      <c r="ZC58" s="95"/>
      <c r="ZD58" s="95"/>
      <c r="ZE58" s="95"/>
      <c r="ZF58" s="95"/>
      <c r="ZG58" s="95"/>
      <c r="ZH58" s="95"/>
      <c r="ZI58" s="95"/>
      <c r="ZJ58" s="95"/>
      <c r="ZK58" s="95"/>
      <c r="ZL58" s="95"/>
      <c r="ZM58" s="95"/>
      <c r="ZN58" s="95"/>
      <c r="ZO58" s="95"/>
      <c r="ZP58" s="95"/>
      <c r="ZQ58" s="95"/>
      <c r="ZR58" s="95"/>
      <c r="ZS58" s="95"/>
      <c r="ZT58" s="95"/>
      <c r="ZU58" s="95"/>
      <c r="ZV58" s="95"/>
      <c r="ZW58" s="95"/>
      <c r="ZX58" s="95"/>
      <c r="ZY58" s="95"/>
      <c r="ZZ58" s="95"/>
      <c r="AAA58" s="95"/>
      <c r="AAB58" s="95"/>
      <c r="AAC58" s="95"/>
      <c r="AAD58" s="95"/>
      <c r="AAE58" s="95"/>
      <c r="AAF58" s="95"/>
      <c r="AAG58" s="95"/>
      <c r="AAH58" s="95"/>
      <c r="AAI58" s="95"/>
      <c r="AAJ58" s="95"/>
      <c r="AAK58" s="95"/>
      <c r="AAL58" s="95"/>
      <c r="AAM58" s="95"/>
      <c r="AAN58" s="95"/>
      <c r="AAO58" s="95"/>
      <c r="AAP58" s="95"/>
      <c r="AAQ58" s="95"/>
      <c r="AAR58" s="95"/>
      <c r="AAS58" s="95"/>
      <c r="AAT58" s="95"/>
      <c r="AAU58" s="95"/>
      <c r="AAV58" s="95"/>
      <c r="AAW58" s="95"/>
      <c r="AAX58" s="95"/>
      <c r="AAY58" s="95"/>
      <c r="AAZ58" s="95"/>
      <c r="ABA58" s="95"/>
      <c r="ABB58" s="95"/>
      <c r="ABC58" s="95"/>
      <c r="ABD58" s="95"/>
      <c r="ABE58" s="95"/>
      <c r="ABF58" s="95"/>
      <c r="ABG58" s="95"/>
      <c r="ABH58" s="95"/>
      <c r="ABI58" s="95"/>
      <c r="ABJ58" s="95"/>
      <c r="ABK58" s="95"/>
      <c r="ABL58" s="95"/>
      <c r="ABM58" s="95"/>
      <c r="ABN58" s="95"/>
      <c r="ABO58" s="95"/>
      <c r="ABP58" s="95"/>
      <c r="ABQ58" s="95"/>
      <c r="ABR58" s="95"/>
      <c r="ABS58" s="95"/>
      <c r="ABT58" s="95"/>
      <c r="ABU58" s="95"/>
      <c r="ABV58" s="95"/>
      <c r="ABW58" s="95"/>
      <c r="ABX58" s="95"/>
      <c r="ABY58" s="95"/>
      <c r="ABZ58" s="95"/>
      <c r="ACA58" s="95"/>
      <c r="ACB58" s="95"/>
      <c r="ACC58" s="95"/>
      <c r="ACD58" s="95"/>
      <c r="ACE58" s="95"/>
      <c r="ACF58" s="95"/>
      <c r="ACG58" s="95"/>
      <c r="ACH58" s="95"/>
      <c r="ACI58" s="95"/>
      <c r="ACJ58" s="95"/>
      <c r="ACK58" s="95"/>
      <c r="ACL58" s="95"/>
      <c r="ACM58" s="95"/>
      <c r="ACN58" s="95"/>
      <c r="ACO58" s="95"/>
      <c r="ACP58" s="95"/>
      <c r="ACQ58" s="95"/>
      <c r="ACR58" s="95"/>
      <c r="ACS58" s="95"/>
      <c r="ACT58" s="95"/>
      <c r="ACU58" s="95"/>
      <c r="ACV58" s="95"/>
      <c r="ACW58" s="95"/>
      <c r="ACX58" s="95"/>
      <c r="ACY58" s="95"/>
      <c r="ACZ58" s="95"/>
      <c r="ADA58" s="95"/>
      <c r="ADB58" s="95"/>
      <c r="ADC58" s="95"/>
      <c r="ADD58" s="95"/>
      <c r="ADE58" s="95"/>
      <c r="ADF58" s="95"/>
      <c r="ADG58" s="95"/>
      <c r="ADH58" s="95"/>
      <c r="ADI58" s="95"/>
      <c r="ADJ58" s="95"/>
      <c r="ADK58" s="95"/>
      <c r="ADL58" s="95"/>
      <c r="ADM58" s="95"/>
      <c r="ADN58" s="95"/>
      <c r="ADO58" s="95"/>
      <c r="ADP58" s="95"/>
      <c r="ADQ58" s="95"/>
      <c r="ADR58" s="95"/>
      <c r="ADS58" s="95"/>
      <c r="ADT58" s="95"/>
      <c r="ADU58" s="95"/>
      <c r="ADV58" s="95"/>
      <c r="ADW58" s="95"/>
      <c r="ADX58" s="95"/>
      <c r="ADY58" s="95"/>
      <c r="ADZ58" s="95"/>
      <c r="AEA58" s="95"/>
      <c r="AEB58" s="95"/>
      <c r="AEC58" s="95"/>
      <c r="AED58" s="95"/>
      <c r="AEE58" s="95"/>
      <c r="AEF58" s="95"/>
      <c r="AEG58" s="95"/>
      <c r="AEH58" s="95"/>
      <c r="AEI58" s="95"/>
      <c r="AEJ58" s="95"/>
      <c r="AEK58" s="95"/>
      <c r="AEL58" s="95"/>
      <c r="AEM58" s="95"/>
      <c r="AEN58" s="95"/>
      <c r="AEO58" s="95"/>
      <c r="AEP58" s="95"/>
      <c r="AEQ58" s="95"/>
      <c r="AER58" s="95"/>
      <c r="AES58" s="95"/>
      <c r="AET58" s="95"/>
      <c r="AEU58" s="95"/>
      <c r="AEV58" s="95"/>
      <c r="AEW58" s="95"/>
      <c r="AEX58" s="95"/>
      <c r="AEY58" s="95"/>
      <c r="AEZ58" s="95"/>
      <c r="AFA58" s="95"/>
      <c r="AFB58" s="95"/>
      <c r="AFC58" s="95"/>
      <c r="AFD58" s="95"/>
      <c r="AFE58" s="95"/>
      <c r="AFF58" s="95"/>
      <c r="AFG58" s="95"/>
      <c r="AFH58" s="95"/>
      <c r="AFI58" s="95"/>
      <c r="AFJ58" s="95"/>
      <c r="AFK58" s="95"/>
      <c r="AFL58" s="95"/>
      <c r="AFM58" s="95"/>
      <c r="AFN58" s="95"/>
      <c r="AFO58" s="95"/>
      <c r="AFP58" s="95"/>
      <c r="AFQ58" s="95"/>
      <c r="AFR58" s="95"/>
      <c r="AFS58" s="95"/>
      <c r="AFT58" s="95"/>
      <c r="AFU58" s="95"/>
      <c r="AFV58" s="95"/>
      <c r="AFW58" s="95"/>
      <c r="AFX58" s="95"/>
      <c r="AFY58" s="95"/>
      <c r="AFZ58" s="95"/>
      <c r="AGA58" s="95"/>
      <c r="AGB58" s="95"/>
      <c r="AGC58" s="95"/>
      <c r="AGD58" s="95"/>
      <c r="AGE58" s="95"/>
      <c r="AGF58" s="95"/>
      <c r="AGG58" s="95"/>
      <c r="AGH58" s="95"/>
      <c r="AGI58" s="95"/>
      <c r="AGJ58" s="95"/>
      <c r="AGK58" s="95"/>
      <c r="AGL58" s="95"/>
      <c r="AGM58" s="95"/>
      <c r="AGN58" s="95"/>
      <c r="AGO58" s="95"/>
      <c r="AGP58" s="95"/>
      <c r="AGQ58" s="95"/>
      <c r="AGR58" s="95"/>
      <c r="AGS58" s="95"/>
      <c r="AGT58" s="95"/>
      <c r="AGU58" s="95"/>
      <c r="AGV58" s="95"/>
      <c r="AGW58" s="95"/>
      <c r="AGX58" s="95"/>
      <c r="AGY58" s="95"/>
      <c r="AGZ58" s="95"/>
      <c r="AHA58" s="95"/>
      <c r="AHB58" s="95"/>
      <c r="AHC58" s="95"/>
      <c r="AHD58" s="95"/>
      <c r="AHE58" s="95"/>
      <c r="AHF58" s="95"/>
      <c r="AHG58" s="95"/>
      <c r="AHH58" s="95"/>
      <c r="AHI58" s="95"/>
      <c r="AHJ58" s="95"/>
      <c r="AHK58" s="95"/>
      <c r="AHL58" s="95"/>
      <c r="AHM58" s="95"/>
      <c r="AHN58" s="95"/>
      <c r="AHO58" s="95"/>
      <c r="AHP58" s="95"/>
      <c r="AHQ58" s="95"/>
      <c r="AHR58" s="95"/>
      <c r="AHS58" s="95"/>
      <c r="AHT58" s="95"/>
      <c r="AHU58" s="95"/>
      <c r="AHV58" s="95"/>
      <c r="AHW58" s="95"/>
      <c r="AHX58" s="95"/>
      <c r="AHY58" s="95"/>
      <c r="AHZ58" s="95"/>
      <c r="AIA58" s="95"/>
      <c r="AIB58" s="95"/>
      <c r="AIC58" s="95"/>
      <c r="AID58" s="95"/>
      <c r="AIE58" s="95"/>
      <c r="AIF58" s="95"/>
      <c r="AIG58" s="95"/>
      <c r="AIH58" s="95"/>
      <c r="AII58" s="95"/>
      <c r="AIJ58" s="95"/>
      <c r="AIK58" s="95"/>
      <c r="AIL58" s="95"/>
      <c r="AIM58" s="95"/>
      <c r="AIN58" s="95"/>
      <c r="AIO58" s="95"/>
      <c r="AIP58" s="95"/>
      <c r="AIQ58" s="95"/>
      <c r="AIR58" s="95"/>
      <c r="AIS58" s="95"/>
      <c r="AIT58" s="95"/>
      <c r="AIU58" s="95"/>
      <c r="AIV58" s="95"/>
      <c r="AIW58" s="95"/>
      <c r="AIX58" s="95"/>
      <c r="AIY58" s="95"/>
      <c r="AIZ58" s="95"/>
      <c r="AJA58" s="95"/>
      <c r="AJB58" s="95"/>
      <c r="AJC58" s="95"/>
      <c r="AJD58" s="95"/>
      <c r="AJE58" s="95"/>
      <c r="AJF58" s="95"/>
      <c r="AJG58" s="95"/>
      <c r="AJH58" s="95"/>
      <c r="AJI58" s="95"/>
      <c r="AJJ58" s="95"/>
      <c r="AJK58" s="95"/>
      <c r="AJL58" s="95"/>
      <c r="AJM58" s="95"/>
      <c r="AJN58" s="95"/>
      <c r="AJO58" s="95"/>
      <c r="AJP58" s="95"/>
      <c r="AJQ58" s="95"/>
      <c r="AJR58" s="95"/>
      <c r="AJS58" s="95"/>
      <c r="AJT58" s="95"/>
      <c r="AJU58" s="95"/>
      <c r="AJV58" s="95"/>
      <c r="AJW58" s="95"/>
      <c r="AJX58" s="95"/>
      <c r="AJY58" s="95"/>
      <c r="AJZ58" s="95"/>
      <c r="AKA58" s="95"/>
      <c r="AKB58" s="95"/>
      <c r="AKC58" s="95"/>
      <c r="AKD58" s="95"/>
      <c r="AKE58" s="95"/>
      <c r="AKF58" s="95"/>
      <c r="AKG58" s="95"/>
      <c r="AKH58" s="95"/>
      <c r="AKI58" s="95"/>
      <c r="AKJ58" s="95"/>
      <c r="AKK58" s="95"/>
      <c r="AKL58" s="95"/>
      <c r="AKM58" s="95"/>
      <c r="AKN58" s="95"/>
      <c r="AKO58" s="95"/>
      <c r="AKP58" s="95"/>
      <c r="AKQ58" s="95"/>
      <c r="AKR58" s="95"/>
      <c r="AKS58" s="95"/>
      <c r="AKT58" s="95"/>
      <c r="AKU58" s="95"/>
      <c r="AKV58" s="95"/>
      <c r="AKW58" s="95"/>
      <c r="AKX58" s="95"/>
      <c r="AKY58" s="95"/>
      <c r="AKZ58" s="95"/>
      <c r="ALA58" s="95"/>
      <c r="ALB58" s="95"/>
      <c r="ALC58" s="95"/>
      <c r="ALD58" s="95"/>
      <c r="ALE58" s="95"/>
      <c r="ALF58" s="95"/>
      <c r="ALG58" s="95"/>
      <c r="ALH58" s="95"/>
      <c r="ALI58" s="95"/>
      <c r="ALJ58" s="95"/>
      <c r="ALK58" s="95"/>
      <c r="ALL58" s="95"/>
      <c r="ALM58" s="95"/>
      <c r="ALN58" s="95"/>
      <c r="ALO58" s="95"/>
      <c r="ALP58" s="95"/>
      <c r="ALQ58" s="95"/>
      <c r="ALR58" s="95"/>
      <c r="ALS58" s="95"/>
      <c r="ALT58" s="95"/>
      <c r="ALU58" s="95"/>
      <c r="ALV58" s="95"/>
      <c r="ALW58" s="95"/>
      <c r="ALX58" s="95"/>
      <c r="ALY58" s="95"/>
      <c r="ALZ58" s="95"/>
      <c r="AMA58" s="95"/>
      <c r="AMB58" s="95"/>
      <c r="AMC58" s="95"/>
      <c r="AMD58" s="95"/>
      <c r="AME58" s="95"/>
      <c r="AMF58" s="95"/>
      <c r="AMG58" s="95"/>
      <c r="AMH58" s="95"/>
      <c r="AMI58" s="95"/>
      <c r="AMJ58" s="95"/>
      <c r="AMK58" s="95"/>
      <c r="AML58" s="95"/>
      <c r="AMM58" s="95"/>
      <c r="AMN58" s="95"/>
      <c r="AMO58" s="95"/>
      <c r="AMP58" s="95"/>
      <c r="AMQ58" s="95"/>
      <c r="AMR58" s="95"/>
      <c r="AMS58" s="95"/>
      <c r="AMT58" s="95"/>
      <c r="AMU58" s="95"/>
      <c r="AMV58" s="95"/>
      <c r="AMW58" s="95"/>
      <c r="AMX58" s="95"/>
      <c r="AMY58" s="95"/>
      <c r="AMZ58" s="95"/>
      <c r="ANA58" s="95"/>
      <c r="ANB58" s="95"/>
      <c r="ANC58" s="95"/>
      <c r="AND58" s="95"/>
      <c r="ANE58" s="95"/>
      <c r="ANF58" s="95"/>
      <c r="ANG58" s="95"/>
      <c r="ANH58" s="95"/>
      <c r="ANI58" s="95"/>
      <c r="ANJ58" s="95"/>
      <c r="ANK58" s="95"/>
      <c r="ANL58" s="95"/>
      <c r="ANM58" s="95"/>
      <c r="ANN58" s="95"/>
      <c r="ANO58" s="95"/>
      <c r="ANP58" s="95"/>
      <c r="ANQ58" s="95"/>
      <c r="ANR58" s="95"/>
      <c r="ANS58" s="95"/>
      <c r="ANT58" s="95"/>
      <c r="ANU58" s="95"/>
      <c r="ANV58" s="95"/>
      <c r="ANW58" s="95"/>
      <c r="ANX58" s="95"/>
      <c r="ANY58" s="95"/>
      <c r="ANZ58" s="95"/>
      <c r="AOA58" s="95"/>
      <c r="AOB58" s="95"/>
      <c r="AOC58" s="95"/>
      <c r="AOD58" s="95"/>
      <c r="AOE58" s="95"/>
      <c r="AOF58" s="95"/>
      <c r="AOG58" s="95"/>
      <c r="AOH58" s="95"/>
      <c r="AOI58" s="95"/>
      <c r="AOJ58" s="95"/>
      <c r="AOK58" s="95"/>
      <c r="AOL58" s="95"/>
      <c r="AOM58" s="95"/>
      <c r="AON58" s="95"/>
      <c r="AOO58" s="95"/>
      <c r="AOP58" s="95"/>
      <c r="AOQ58" s="95"/>
      <c r="AOR58" s="95"/>
      <c r="AOS58" s="95"/>
      <c r="AOT58" s="95"/>
      <c r="AOU58" s="95"/>
      <c r="AOV58" s="95"/>
      <c r="AOW58" s="95"/>
      <c r="AOX58" s="95"/>
      <c r="AOY58" s="95"/>
      <c r="AOZ58" s="95"/>
      <c r="APA58" s="95"/>
      <c r="APB58" s="95"/>
      <c r="APC58" s="95"/>
      <c r="APD58" s="95"/>
      <c r="APE58" s="95"/>
      <c r="APF58" s="95"/>
      <c r="APG58" s="95"/>
      <c r="APH58" s="95"/>
      <c r="API58" s="95"/>
      <c r="APJ58" s="95"/>
      <c r="APK58" s="95"/>
      <c r="APL58" s="95"/>
      <c r="APM58" s="95"/>
      <c r="APN58" s="95"/>
      <c r="APO58" s="95"/>
      <c r="APP58" s="95"/>
      <c r="APQ58" s="95"/>
      <c r="APR58" s="95"/>
      <c r="APS58" s="95"/>
      <c r="APT58" s="95"/>
      <c r="APU58" s="95"/>
      <c r="APV58" s="95"/>
      <c r="APW58" s="95"/>
      <c r="APX58" s="95"/>
      <c r="APY58" s="95"/>
      <c r="APZ58" s="95"/>
      <c r="AQA58" s="95"/>
      <c r="AQB58" s="95"/>
      <c r="AQC58" s="95"/>
      <c r="AQD58" s="95"/>
      <c r="AQE58" s="95"/>
      <c r="AQF58" s="95"/>
      <c r="AQG58" s="95"/>
      <c r="AQH58" s="95"/>
      <c r="AQI58" s="95"/>
      <c r="AQJ58" s="95"/>
      <c r="AQK58" s="95"/>
      <c r="AQL58" s="95"/>
      <c r="AQM58" s="95"/>
      <c r="AQN58" s="95"/>
      <c r="AQO58" s="95"/>
      <c r="AQP58" s="95"/>
      <c r="AQQ58" s="95"/>
      <c r="AQR58" s="95"/>
      <c r="AQS58" s="95"/>
      <c r="AQT58" s="95"/>
      <c r="AQU58" s="95"/>
      <c r="AQV58" s="95"/>
      <c r="AQW58" s="95"/>
      <c r="AQX58" s="95"/>
      <c r="AQY58" s="95"/>
      <c r="AQZ58" s="95"/>
      <c r="ARA58" s="95"/>
      <c r="ARB58" s="95"/>
      <c r="ARC58" s="95"/>
      <c r="ARD58" s="95"/>
      <c r="ARE58" s="95"/>
      <c r="ARF58" s="95"/>
      <c r="ARG58" s="95"/>
      <c r="ARH58" s="95"/>
      <c r="ARI58" s="95"/>
      <c r="ARJ58" s="95"/>
      <c r="ARK58" s="95"/>
      <c r="ARL58" s="95"/>
      <c r="ARM58" s="95"/>
      <c r="ARN58" s="95"/>
      <c r="ARO58" s="95"/>
      <c r="ARP58" s="95"/>
      <c r="ARQ58" s="95"/>
      <c r="ARR58" s="95"/>
      <c r="ARS58" s="95"/>
      <c r="ART58" s="95"/>
      <c r="ARU58" s="95"/>
      <c r="ARV58" s="95"/>
      <c r="ARW58" s="95"/>
      <c r="ARX58" s="95"/>
      <c r="ARY58" s="95"/>
      <c r="ARZ58" s="95"/>
      <c r="ASA58" s="95"/>
      <c r="ASB58" s="95"/>
      <c r="ASC58" s="95"/>
      <c r="ASD58" s="95"/>
      <c r="ASE58" s="95"/>
      <c r="ASF58" s="95"/>
      <c r="ASG58" s="95"/>
      <c r="ASH58" s="95"/>
      <c r="ASI58" s="95"/>
      <c r="ASJ58" s="95"/>
      <c r="ASK58" s="95"/>
      <c r="ASL58" s="95"/>
      <c r="ASM58" s="95"/>
      <c r="ASN58" s="95"/>
      <c r="ASO58" s="95"/>
      <c r="ASP58" s="95"/>
      <c r="ASQ58" s="95"/>
      <c r="ASR58" s="95"/>
      <c r="ASS58" s="95"/>
      <c r="AST58" s="95"/>
      <c r="ASU58" s="95"/>
      <c r="ASV58" s="95"/>
      <c r="ASW58" s="95"/>
      <c r="ASX58" s="95"/>
      <c r="ASY58" s="95"/>
      <c r="ASZ58" s="95"/>
      <c r="ATA58" s="95"/>
      <c r="ATB58" s="95"/>
      <c r="ATC58" s="95"/>
      <c r="ATD58" s="95"/>
      <c r="ATE58" s="95"/>
      <c r="ATF58" s="95"/>
      <c r="ATG58" s="95"/>
      <c r="ATH58" s="95"/>
      <c r="ATI58" s="95"/>
      <c r="ATJ58" s="95"/>
      <c r="ATK58" s="95"/>
      <c r="ATL58" s="95"/>
      <c r="ATM58" s="95"/>
      <c r="ATN58" s="95"/>
      <c r="ATO58" s="95"/>
      <c r="ATP58" s="95"/>
      <c r="ATQ58" s="95"/>
      <c r="ATR58" s="95"/>
      <c r="ATS58" s="95"/>
      <c r="ATT58" s="95"/>
      <c r="ATU58" s="95"/>
      <c r="ATV58" s="95"/>
      <c r="ATW58" s="95"/>
      <c r="ATX58" s="95"/>
      <c r="ATY58" s="95"/>
      <c r="ATZ58" s="95"/>
      <c r="AUA58" s="95"/>
      <c r="AUB58" s="95"/>
      <c r="AUC58" s="95"/>
      <c r="AUD58" s="95"/>
      <c r="AUE58" s="95"/>
      <c r="AUF58" s="95"/>
      <c r="AUG58" s="95"/>
      <c r="AUH58" s="95"/>
      <c r="AUI58" s="95"/>
      <c r="AUJ58" s="95"/>
      <c r="AUK58" s="95"/>
      <c r="AUL58" s="95"/>
      <c r="AUM58" s="95"/>
      <c r="AUN58" s="95"/>
      <c r="AUO58" s="95"/>
      <c r="AUP58" s="95"/>
      <c r="AUQ58" s="95"/>
      <c r="AUR58" s="95"/>
      <c r="AUS58" s="95"/>
      <c r="AUT58" s="95"/>
      <c r="AUU58" s="95"/>
      <c r="AUV58" s="95"/>
      <c r="AUW58" s="95"/>
      <c r="AUX58" s="95"/>
      <c r="AUY58" s="95"/>
      <c r="AUZ58" s="95"/>
      <c r="AVA58" s="95"/>
      <c r="AVB58" s="95"/>
      <c r="AVC58" s="95"/>
      <c r="AVD58" s="95"/>
      <c r="AVE58" s="95"/>
      <c r="AVF58" s="95"/>
      <c r="AVG58" s="95"/>
      <c r="AVH58" s="95"/>
      <c r="AVI58" s="95"/>
      <c r="AVJ58" s="95"/>
      <c r="AVK58" s="95"/>
      <c r="AVL58" s="95"/>
      <c r="AVM58" s="95"/>
      <c r="AVN58" s="95"/>
      <c r="AVO58" s="95"/>
      <c r="AVP58" s="95"/>
      <c r="AVQ58" s="95"/>
      <c r="AVR58" s="95"/>
      <c r="AVS58" s="95"/>
      <c r="AVT58" s="95"/>
      <c r="AVU58" s="95"/>
      <c r="AVV58" s="95"/>
      <c r="AVW58" s="95"/>
      <c r="AVX58" s="95"/>
      <c r="AVY58" s="95"/>
      <c r="AVZ58" s="95"/>
      <c r="AWA58" s="95"/>
      <c r="AWB58" s="95"/>
      <c r="AWC58" s="95"/>
      <c r="AWD58" s="95"/>
      <c r="AWE58" s="95"/>
      <c r="AWF58" s="95"/>
      <c r="AWG58" s="95"/>
      <c r="AWH58" s="95"/>
      <c r="AWI58" s="95"/>
      <c r="AWJ58" s="95"/>
      <c r="AWK58" s="95"/>
      <c r="AWL58" s="95"/>
      <c r="AWM58" s="95"/>
      <c r="AWN58" s="95"/>
      <c r="AWO58" s="95"/>
      <c r="AWP58" s="95"/>
      <c r="AWQ58" s="95"/>
      <c r="AWR58" s="95"/>
      <c r="AWS58" s="95"/>
      <c r="AWT58" s="95"/>
      <c r="AWU58" s="95"/>
      <c r="AWV58" s="95"/>
      <c r="AWW58" s="95"/>
      <c r="AWX58" s="95"/>
      <c r="AWY58" s="95"/>
      <c r="AWZ58" s="95"/>
      <c r="AXA58" s="95"/>
      <c r="AXB58" s="95"/>
      <c r="AXC58" s="95"/>
      <c r="AXD58" s="95"/>
      <c r="AXE58" s="95"/>
      <c r="AXF58" s="95"/>
      <c r="AXG58" s="95"/>
      <c r="AXH58" s="95"/>
      <c r="AXI58" s="95"/>
      <c r="AXJ58" s="95"/>
      <c r="AXK58" s="95"/>
      <c r="AXL58" s="95"/>
      <c r="AXM58" s="95"/>
      <c r="AXN58" s="95"/>
      <c r="AXO58" s="95"/>
      <c r="AXP58" s="95"/>
      <c r="AXQ58" s="95"/>
      <c r="AXR58" s="95"/>
      <c r="AXS58" s="95"/>
      <c r="AXT58" s="95"/>
      <c r="AXU58" s="95"/>
      <c r="AXV58" s="95"/>
      <c r="AXW58" s="95"/>
      <c r="AXX58" s="95"/>
      <c r="AXY58" s="95"/>
      <c r="AXZ58" s="95"/>
      <c r="AYA58" s="95"/>
      <c r="AYB58" s="95"/>
      <c r="AYC58" s="95"/>
      <c r="AYD58" s="95"/>
      <c r="AYE58" s="95"/>
      <c r="AYF58" s="95"/>
      <c r="AYG58" s="95"/>
      <c r="AYH58" s="95"/>
      <c r="AYI58" s="95"/>
      <c r="AYJ58" s="95"/>
      <c r="AYK58" s="95"/>
      <c r="AYL58" s="95"/>
      <c r="AYM58" s="95"/>
      <c r="AYN58" s="95"/>
      <c r="AYO58" s="95"/>
      <c r="AYP58" s="95"/>
      <c r="AYQ58" s="95"/>
      <c r="AYR58" s="95"/>
      <c r="AYS58" s="95"/>
      <c r="AYT58" s="95"/>
      <c r="AYU58" s="95"/>
      <c r="AYV58" s="95"/>
      <c r="AYW58" s="95"/>
      <c r="AYX58" s="95"/>
      <c r="AYY58" s="95"/>
      <c r="AYZ58" s="95"/>
      <c r="AZA58" s="95"/>
      <c r="AZB58" s="95"/>
      <c r="AZC58" s="95"/>
      <c r="AZD58" s="95"/>
      <c r="AZE58" s="95"/>
      <c r="AZF58" s="95"/>
      <c r="AZG58" s="95"/>
      <c r="AZH58" s="95"/>
      <c r="AZI58" s="95"/>
      <c r="AZJ58" s="95"/>
      <c r="AZK58" s="95"/>
      <c r="AZL58" s="95"/>
      <c r="AZM58" s="95"/>
      <c r="AZN58" s="95"/>
      <c r="AZO58" s="95"/>
      <c r="AZP58" s="95"/>
      <c r="AZQ58" s="95"/>
      <c r="AZR58" s="95"/>
      <c r="AZS58" s="95"/>
      <c r="AZT58" s="95"/>
      <c r="AZU58" s="95"/>
      <c r="AZV58" s="95"/>
      <c r="AZW58" s="95"/>
      <c r="AZX58" s="95"/>
      <c r="AZY58" s="95"/>
      <c r="AZZ58" s="95"/>
      <c r="BAA58" s="95"/>
      <c r="BAB58" s="95"/>
      <c r="BAC58" s="95"/>
      <c r="BAD58" s="95"/>
      <c r="BAE58" s="95"/>
      <c r="BAF58" s="95"/>
      <c r="BAG58" s="95"/>
      <c r="BAH58" s="95"/>
      <c r="BAI58" s="95"/>
      <c r="BAJ58" s="95"/>
      <c r="BAK58" s="95"/>
      <c r="BAL58" s="95"/>
      <c r="BAM58" s="95"/>
      <c r="BAN58" s="95"/>
      <c r="BAO58" s="95"/>
      <c r="BAP58" s="95"/>
      <c r="BAQ58" s="95"/>
      <c r="BAR58" s="95"/>
      <c r="BAS58" s="95"/>
      <c r="BAT58" s="95"/>
      <c r="BAU58" s="95"/>
      <c r="BAV58" s="95"/>
      <c r="BAW58" s="95"/>
      <c r="BAX58" s="95"/>
      <c r="BAY58" s="95"/>
      <c r="BAZ58" s="95"/>
      <c r="BBA58" s="95"/>
      <c r="BBB58" s="95"/>
      <c r="BBC58" s="95"/>
      <c r="BBD58" s="95"/>
      <c r="BBE58" s="95"/>
      <c r="BBF58" s="95"/>
      <c r="BBG58" s="95"/>
      <c r="BBH58" s="95"/>
      <c r="BBI58" s="95"/>
      <c r="BBJ58" s="95"/>
      <c r="BBK58" s="95"/>
      <c r="BBL58" s="95"/>
      <c r="BBM58" s="95"/>
      <c r="BBN58" s="95"/>
      <c r="BBO58" s="95"/>
      <c r="BBP58" s="95"/>
      <c r="BBQ58" s="95"/>
      <c r="BBR58" s="95"/>
      <c r="BBS58" s="95"/>
      <c r="BBT58" s="95"/>
      <c r="BBU58" s="95"/>
      <c r="BBV58" s="95"/>
      <c r="BBW58" s="95"/>
      <c r="BBX58" s="95"/>
      <c r="BBY58" s="95"/>
      <c r="BBZ58" s="95"/>
      <c r="BCA58" s="95"/>
      <c r="BCB58" s="95"/>
      <c r="BCC58" s="95"/>
      <c r="BCD58" s="95"/>
      <c r="BCE58" s="95"/>
      <c r="BCF58" s="95"/>
      <c r="BCG58" s="95"/>
      <c r="BCH58" s="95"/>
      <c r="BCI58" s="95"/>
      <c r="BCJ58" s="95"/>
      <c r="BCK58" s="95"/>
      <c r="BCL58" s="95"/>
      <c r="BCM58" s="95"/>
      <c r="BCN58" s="95"/>
      <c r="BCO58" s="95"/>
      <c r="BCP58" s="95"/>
      <c r="BCQ58" s="95"/>
      <c r="BCR58" s="95"/>
      <c r="BCS58" s="95"/>
      <c r="BCT58" s="95"/>
      <c r="BCU58" s="95"/>
      <c r="BCV58" s="95"/>
      <c r="BCW58" s="95"/>
      <c r="BCX58" s="95"/>
      <c r="BCY58" s="95"/>
      <c r="BCZ58" s="95"/>
      <c r="BDA58" s="95"/>
      <c r="BDB58" s="95"/>
      <c r="BDC58" s="95"/>
      <c r="BDD58" s="95"/>
      <c r="BDE58" s="95"/>
      <c r="BDF58" s="95"/>
      <c r="BDG58" s="95"/>
      <c r="BDH58" s="95"/>
      <c r="BDI58" s="95"/>
      <c r="BDJ58" s="95"/>
      <c r="BDK58" s="95"/>
      <c r="BDL58" s="95"/>
      <c r="BDM58" s="95"/>
      <c r="BDN58" s="95"/>
      <c r="BDO58" s="95"/>
      <c r="BDP58" s="95"/>
      <c r="BDQ58" s="95"/>
      <c r="BDR58" s="95"/>
      <c r="BDS58" s="95"/>
      <c r="BDT58" s="95"/>
      <c r="BDU58" s="95"/>
      <c r="BDV58" s="95"/>
      <c r="BDW58" s="95"/>
      <c r="BDX58" s="95"/>
      <c r="BDY58" s="95"/>
      <c r="BDZ58" s="95"/>
      <c r="BEA58" s="95"/>
      <c r="BEB58" s="95"/>
      <c r="BEC58" s="95"/>
      <c r="BED58" s="95"/>
      <c r="BEE58" s="95"/>
      <c r="BEF58" s="95"/>
      <c r="BEG58" s="95"/>
      <c r="BEH58" s="95"/>
      <c r="BEI58" s="95"/>
      <c r="BEJ58" s="95"/>
      <c r="BEK58" s="95"/>
      <c r="BEL58" s="95"/>
      <c r="BEM58" s="95"/>
      <c r="BEN58" s="95"/>
      <c r="BEO58" s="95"/>
      <c r="BEP58" s="95"/>
      <c r="BEQ58" s="95"/>
      <c r="BER58" s="95"/>
      <c r="BES58" s="95"/>
      <c r="BET58" s="95"/>
      <c r="BEU58" s="95"/>
      <c r="BEV58" s="95"/>
      <c r="BEW58" s="95"/>
      <c r="BEX58" s="95"/>
      <c r="BEY58" s="95"/>
      <c r="BEZ58" s="95"/>
      <c r="BFA58" s="95"/>
      <c r="BFB58" s="95"/>
      <c r="BFC58" s="95"/>
      <c r="BFD58" s="95"/>
      <c r="BFE58" s="95"/>
      <c r="BFF58" s="95"/>
      <c r="BFG58" s="95"/>
      <c r="BFH58" s="95"/>
      <c r="BFI58" s="95"/>
      <c r="BFJ58" s="95"/>
      <c r="BFK58" s="95"/>
      <c r="BFL58" s="95"/>
      <c r="BFM58" s="95"/>
      <c r="BFN58" s="95"/>
      <c r="BFO58" s="95"/>
      <c r="BFP58" s="95"/>
      <c r="BFQ58" s="95"/>
      <c r="BFR58" s="95"/>
      <c r="BFS58" s="95"/>
      <c r="BFT58" s="95"/>
      <c r="BFU58" s="95"/>
      <c r="BFV58" s="95"/>
      <c r="BFW58" s="95"/>
      <c r="BFX58" s="95"/>
      <c r="BFY58" s="95"/>
      <c r="BFZ58" s="95"/>
      <c r="BGA58" s="95"/>
      <c r="BGB58" s="95"/>
      <c r="BGC58" s="95"/>
      <c r="BGD58" s="95"/>
      <c r="BGE58" s="95"/>
      <c r="BGF58" s="95"/>
      <c r="BGG58" s="95"/>
      <c r="BGH58" s="95"/>
      <c r="BGI58" s="95"/>
      <c r="BGJ58" s="95"/>
      <c r="BGK58" s="95"/>
      <c r="BGL58" s="95"/>
      <c r="BGM58" s="95"/>
      <c r="BGN58" s="95"/>
      <c r="BGO58" s="95"/>
      <c r="BGP58" s="95"/>
      <c r="BGQ58" s="95"/>
      <c r="BGR58" s="95"/>
      <c r="BGS58" s="95"/>
      <c r="BGT58" s="95"/>
      <c r="BGU58" s="95"/>
      <c r="BGV58" s="95"/>
      <c r="BGW58" s="95"/>
      <c r="BGX58" s="95"/>
      <c r="BGY58" s="95"/>
      <c r="BGZ58" s="95"/>
      <c r="BHA58" s="95"/>
      <c r="BHB58" s="95"/>
      <c r="BHC58" s="95"/>
      <c r="BHD58" s="95"/>
      <c r="BHE58" s="95"/>
      <c r="BHF58" s="95"/>
      <c r="BHG58" s="95"/>
      <c r="BHH58" s="95"/>
      <c r="BHI58" s="95"/>
      <c r="BHJ58" s="95"/>
      <c r="BHK58" s="95"/>
      <c r="BHL58" s="95"/>
      <c r="BHM58" s="95"/>
      <c r="BHN58" s="95"/>
      <c r="BHO58" s="95"/>
      <c r="BHP58" s="95"/>
      <c r="BHQ58" s="95"/>
      <c r="BHR58" s="95"/>
      <c r="BHS58" s="95"/>
      <c r="BHT58" s="95"/>
      <c r="BHU58" s="95"/>
      <c r="BHV58" s="95"/>
      <c r="BHW58" s="95"/>
      <c r="BHX58" s="95"/>
      <c r="BHY58" s="95"/>
      <c r="BHZ58" s="95"/>
      <c r="BIA58" s="95"/>
      <c r="BIB58" s="95"/>
      <c r="BIC58" s="95"/>
      <c r="BID58" s="95"/>
      <c r="BIE58" s="95"/>
      <c r="BIF58" s="95"/>
      <c r="BIG58" s="95"/>
      <c r="BIH58" s="95"/>
      <c r="BII58" s="95"/>
      <c r="BIJ58" s="95"/>
      <c r="BIK58" s="95"/>
      <c r="BIL58" s="95"/>
      <c r="BIM58" s="95"/>
      <c r="BIN58" s="95"/>
      <c r="BIO58" s="95"/>
      <c r="BIP58" s="95"/>
      <c r="BIQ58" s="95"/>
      <c r="BIR58" s="95"/>
      <c r="BIS58" s="95"/>
      <c r="BIT58" s="95"/>
      <c r="BIU58" s="95"/>
      <c r="BIV58" s="95"/>
      <c r="BIW58" s="95"/>
      <c r="BIX58" s="95"/>
      <c r="BIY58" s="95"/>
      <c r="BIZ58" s="95"/>
      <c r="BJA58" s="95"/>
      <c r="BJB58" s="95"/>
      <c r="BJC58" s="95"/>
      <c r="BJD58" s="95"/>
      <c r="BJE58" s="95"/>
      <c r="BJF58" s="95"/>
      <c r="BJG58" s="95"/>
      <c r="BJH58" s="95"/>
      <c r="BJI58" s="95"/>
      <c r="BJJ58" s="95"/>
      <c r="BJK58" s="95"/>
      <c r="BJL58" s="95"/>
      <c r="BJM58" s="95"/>
      <c r="BJN58" s="95"/>
      <c r="BJO58" s="95"/>
      <c r="BJP58" s="95"/>
      <c r="BJQ58" s="95"/>
      <c r="BJR58" s="95"/>
      <c r="BJS58" s="95"/>
      <c r="BJT58" s="95"/>
      <c r="BJU58" s="95"/>
      <c r="BJV58" s="95"/>
      <c r="BJW58" s="95"/>
      <c r="BJX58" s="95"/>
      <c r="BJY58" s="95"/>
      <c r="BJZ58" s="95"/>
      <c r="BKA58" s="95"/>
      <c r="BKB58" s="95"/>
      <c r="BKC58" s="95"/>
      <c r="BKD58" s="95"/>
      <c r="BKE58" s="95"/>
      <c r="BKF58" s="95"/>
      <c r="BKG58" s="95"/>
      <c r="BKH58" s="95"/>
      <c r="BKI58" s="95"/>
      <c r="BKJ58" s="95"/>
      <c r="BKK58" s="95"/>
      <c r="BKL58" s="95"/>
      <c r="BKM58" s="95"/>
      <c r="BKN58" s="95"/>
      <c r="BKO58" s="95"/>
      <c r="BKP58" s="95"/>
      <c r="BKQ58" s="95"/>
      <c r="BKR58" s="95"/>
      <c r="BKS58" s="95"/>
      <c r="BKT58" s="95"/>
      <c r="BKU58" s="95"/>
      <c r="BKV58" s="95"/>
      <c r="BKW58" s="95"/>
      <c r="BKX58" s="95"/>
      <c r="BKY58" s="95"/>
      <c r="BKZ58" s="95"/>
      <c r="BLA58" s="95"/>
      <c r="BLB58" s="95"/>
      <c r="BLC58" s="95"/>
      <c r="BLD58" s="95"/>
      <c r="BLE58" s="95"/>
      <c r="BLF58" s="95"/>
      <c r="BLG58" s="95"/>
      <c r="BLH58" s="95"/>
      <c r="BLI58" s="95"/>
      <c r="BLJ58" s="95"/>
      <c r="BLK58" s="95"/>
      <c r="BLL58" s="95"/>
      <c r="BLM58" s="95"/>
      <c r="BLN58" s="95"/>
      <c r="BLO58" s="95"/>
      <c r="BLP58" s="95"/>
      <c r="BLQ58" s="95"/>
      <c r="BLR58" s="95"/>
      <c r="BLS58" s="95"/>
      <c r="BLT58" s="95"/>
      <c r="BLU58" s="95"/>
      <c r="BLV58" s="95"/>
      <c r="BLW58" s="95"/>
      <c r="BLX58" s="95"/>
      <c r="BLY58" s="95"/>
      <c r="BLZ58" s="95"/>
      <c r="BMA58" s="95"/>
      <c r="BMB58" s="95"/>
      <c r="BMC58" s="95"/>
      <c r="BMD58" s="95"/>
      <c r="BME58" s="95"/>
      <c r="BMF58" s="95"/>
      <c r="BMG58" s="95"/>
      <c r="BMH58" s="95"/>
      <c r="BMI58" s="95"/>
      <c r="BMJ58" s="95"/>
      <c r="BMK58" s="95"/>
      <c r="BML58" s="95"/>
      <c r="BMM58" s="95"/>
      <c r="BMN58" s="95"/>
      <c r="BMO58" s="95"/>
      <c r="BMP58" s="95"/>
      <c r="BMQ58" s="95"/>
      <c r="BMR58" s="95"/>
      <c r="BMS58" s="95"/>
      <c r="BMT58" s="95"/>
      <c r="BMU58" s="95"/>
      <c r="BMV58" s="95"/>
      <c r="BMW58" s="95"/>
      <c r="BMX58" s="95"/>
      <c r="BMY58" s="95"/>
      <c r="BMZ58" s="95"/>
      <c r="BNA58" s="95"/>
      <c r="BNB58" s="95"/>
      <c r="BNC58" s="95"/>
      <c r="BND58" s="95"/>
      <c r="BNE58" s="95"/>
      <c r="BNF58" s="95"/>
      <c r="BNG58" s="95"/>
      <c r="BNH58" s="95"/>
      <c r="BNI58" s="95"/>
      <c r="BNJ58" s="95"/>
      <c r="BNK58" s="95"/>
      <c r="BNL58" s="95"/>
      <c r="BNM58" s="95"/>
      <c r="BNN58" s="95"/>
      <c r="BNO58" s="95"/>
      <c r="BNP58" s="95"/>
      <c r="BNQ58" s="95"/>
      <c r="BNR58" s="95"/>
      <c r="BNS58" s="95"/>
      <c r="BNT58" s="95"/>
      <c r="BNU58" s="95"/>
      <c r="BNV58" s="95"/>
      <c r="BNW58" s="95"/>
      <c r="BNX58" s="95"/>
      <c r="BNY58" s="95"/>
      <c r="BNZ58" s="95"/>
      <c r="BOA58" s="95"/>
      <c r="BOB58" s="95"/>
      <c r="BOC58" s="95"/>
      <c r="BOD58" s="95"/>
      <c r="BOE58" s="95"/>
      <c r="BOF58" s="95"/>
      <c r="BOG58" s="95"/>
      <c r="BOH58" s="95"/>
      <c r="BOI58" s="95"/>
      <c r="BOJ58" s="95"/>
      <c r="BOK58" s="95"/>
      <c r="BOL58" s="95"/>
      <c r="BOM58" s="95"/>
      <c r="BON58" s="95"/>
      <c r="BOO58" s="95"/>
      <c r="BOP58" s="95"/>
      <c r="BOQ58" s="95"/>
      <c r="BOR58" s="95"/>
      <c r="BOS58" s="95"/>
      <c r="BOT58" s="95"/>
      <c r="BOU58" s="95"/>
      <c r="BOV58" s="95"/>
      <c r="BOW58" s="95"/>
      <c r="BOX58" s="95"/>
      <c r="BOY58" s="95"/>
      <c r="BOZ58" s="95"/>
      <c r="BPA58" s="95"/>
      <c r="BPB58" s="95"/>
      <c r="BPC58" s="95"/>
      <c r="BPD58" s="95"/>
      <c r="BPE58" s="95"/>
      <c r="BPF58" s="95"/>
      <c r="BPG58" s="95"/>
      <c r="BPH58" s="95"/>
      <c r="BPI58" s="95"/>
      <c r="BPJ58" s="95"/>
      <c r="BPK58" s="95"/>
      <c r="BPL58" s="95"/>
      <c r="BPM58" s="95"/>
      <c r="BPN58" s="95"/>
      <c r="BPO58" s="95"/>
      <c r="BPP58" s="95"/>
      <c r="BPQ58" s="95"/>
      <c r="BPR58" s="95"/>
      <c r="BPS58" s="95"/>
      <c r="BPT58" s="95"/>
      <c r="BPU58" s="95"/>
      <c r="BPV58" s="95"/>
      <c r="BPW58" s="95"/>
      <c r="BPX58" s="95"/>
      <c r="BPY58" s="95"/>
      <c r="BPZ58" s="95"/>
      <c r="BQA58" s="95"/>
      <c r="BQB58" s="95"/>
      <c r="BQC58" s="95"/>
      <c r="BQD58" s="95"/>
      <c r="BQE58" s="95"/>
      <c r="BQF58" s="95"/>
      <c r="BQG58" s="95"/>
      <c r="BQH58" s="95"/>
      <c r="BQI58" s="95"/>
      <c r="BQJ58" s="95"/>
      <c r="BQK58" s="95"/>
      <c r="BQL58" s="95"/>
      <c r="BQM58" s="95"/>
      <c r="BQN58" s="95"/>
      <c r="BQO58" s="95"/>
      <c r="BQP58" s="95"/>
      <c r="BQQ58" s="95"/>
      <c r="BQR58" s="95"/>
      <c r="BQS58" s="95"/>
      <c r="BQT58" s="95"/>
      <c r="BQU58" s="95"/>
      <c r="BQV58" s="95"/>
      <c r="BQW58" s="95"/>
      <c r="BQX58" s="95"/>
      <c r="BQY58" s="95"/>
      <c r="BQZ58" s="95"/>
      <c r="BRA58" s="95"/>
      <c r="BRB58" s="95"/>
      <c r="BRC58" s="95"/>
      <c r="BRD58" s="95"/>
      <c r="BRE58" s="95"/>
      <c r="BRF58" s="95"/>
      <c r="BRG58" s="95"/>
      <c r="BRH58" s="95"/>
      <c r="BRI58" s="95"/>
      <c r="BRJ58" s="95"/>
      <c r="BRK58" s="95"/>
      <c r="BRL58" s="95"/>
      <c r="BRM58" s="95"/>
      <c r="BRN58" s="95"/>
      <c r="BRO58" s="95"/>
      <c r="BRP58" s="95"/>
      <c r="BRQ58" s="95"/>
      <c r="BRR58" s="95"/>
      <c r="BRS58" s="95"/>
      <c r="BRT58" s="95"/>
      <c r="BRU58" s="95"/>
      <c r="BRV58" s="95"/>
      <c r="BRW58" s="95"/>
      <c r="BRX58" s="95"/>
      <c r="BRY58" s="95"/>
      <c r="BRZ58" s="95"/>
      <c r="BSA58" s="95"/>
      <c r="BSB58" s="95"/>
      <c r="BSC58" s="95"/>
      <c r="BSD58" s="95"/>
      <c r="BSE58" s="95"/>
      <c r="BSF58" s="95"/>
      <c r="BSG58" s="95"/>
      <c r="BSH58" s="95"/>
      <c r="BSI58" s="95"/>
      <c r="BSJ58" s="95"/>
      <c r="BSK58" s="95"/>
      <c r="BSL58" s="95"/>
      <c r="BSM58" s="95"/>
      <c r="BSN58" s="95"/>
      <c r="BSO58" s="95"/>
      <c r="BSP58" s="95"/>
      <c r="BSQ58" s="95"/>
      <c r="BSR58" s="95"/>
      <c r="BSS58" s="95"/>
      <c r="BST58" s="95"/>
      <c r="BSU58" s="95"/>
      <c r="BSV58" s="95"/>
      <c r="BSW58" s="95"/>
      <c r="BSX58" s="95"/>
      <c r="BSY58" s="95"/>
      <c r="BSZ58" s="95"/>
      <c r="BTA58" s="95"/>
      <c r="BTB58" s="95"/>
      <c r="BTC58" s="95"/>
      <c r="BTD58" s="95"/>
      <c r="BTE58" s="95"/>
      <c r="BTF58" s="95"/>
      <c r="BTG58" s="95"/>
      <c r="BTH58" s="95"/>
      <c r="BTI58" s="95"/>
      <c r="BTJ58" s="95"/>
      <c r="BTK58" s="95"/>
      <c r="BTL58" s="95"/>
      <c r="BTM58" s="95"/>
      <c r="BTN58" s="95"/>
      <c r="BTO58" s="95"/>
      <c r="BTP58" s="95"/>
      <c r="BTQ58" s="95"/>
      <c r="BTR58" s="95"/>
      <c r="BTS58" s="95"/>
      <c r="BTT58" s="95"/>
      <c r="BTU58" s="95"/>
      <c r="BTV58" s="95"/>
      <c r="BTW58" s="95"/>
      <c r="BTX58" s="95"/>
      <c r="BTY58" s="95"/>
      <c r="BTZ58" s="95"/>
      <c r="BUA58" s="95"/>
      <c r="BUB58" s="95"/>
      <c r="BUC58" s="95"/>
      <c r="BUD58" s="95"/>
      <c r="BUE58" s="95"/>
      <c r="BUF58" s="95"/>
      <c r="BUG58" s="95"/>
      <c r="BUH58" s="95"/>
      <c r="BUI58" s="95"/>
      <c r="BUJ58" s="95"/>
      <c r="BUK58" s="95"/>
      <c r="BUL58" s="95"/>
      <c r="BUM58" s="95"/>
      <c r="BUN58" s="95"/>
      <c r="BUO58" s="95"/>
      <c r="BUP58" s="95"/>
      <c r="BUQ58" s="95"/>
      <c r="BUR58" s="95"/>
      <c r="BUS58" s="95"/>
      <c r="BUT58" s="95"/>
      <c r="BUU58" s="95"/>
      <c r="BUV58" s="95"/>
      <c r="BUW58" s="95"/>
      <c r="BUX58" s="95"/>
      <c r="BUY58" s="95"/>
      <c r="BUZ58" s="95"/>
      <c r="BVA58" s="95"/>
      <c r="BVB58" s="95"/>
      <c r="BVC58" s="95"/>
      <c r="BVD58" s="95"/>
      <c r="BVE58" s="95"/>
      <c r="BVF58" s="95"/>
      <c r="BVG58" s="95"/>
      <c r="BVH58" s="95"/>
      <c r="BVI58" s="95"/>
      <c r="BVJ58" s="95"/>
      <c r="BVK58" s="95"/>
      <c r="BVL58" s="95"/>
      <c r="BVM58" s="95"/>
      <c r="BVN58" s="95"/>
      <c r="BVO58" s="95"/>
      <c r="BVP58" s="95"/>
      <c r="BVQ58" s="95"/>
      <c r="BVR58" s="95"/>
      <c r="BVS58" s="95"/>
      <c r="BVT58" s="95"/>
      <c r="BVU58" s="95"/>
      <c r="BVV58" s="95"/>
      <c r="BVW58" s="95"/>
      <c r="BVX58" s="95"/>
      <c r="BVY58" s="95"/>
      <c r="BVZ58" s="95"/>
      <c r="BWA58" s="95"/>
      <c r="BWB58" s="95"/>
      <c r="BWC58" s="95"/>
      <c r="BWD58" s="95"/>
      <c r="BWE58" s="95"/>
      <c r="BWF58" s="95"/>
      <c r="BWG58" s="95"/>
      <c r="BWH58" s="95"/>
      <c r="BWI58" s="95"/>
      <c r="BWJ58" s="95"/>
      <c r="BWK58" s="95"/>
      <c r="BWL58" s="95"/>
      <c r="BWM58" s="95"/>
      <c r="BWN58" s="95"/>
      <c r="BWO58" s="95"/>
      <c r="BWP58" s="95"/>
      <c r="BWQ58" s="95"/>
      <c r="BWR58" s="95"/>
      <c r="BWS58" s="95"/>
      <c r="BWT58" s="95"/>
      <c r="BWU58" s="95"/>
      <c r="BWV58" s="95"/>
      <c r="BWW58" s="95"/>
      <c r="BWX58" s="95"/>
    </row>
    <row r="59" spans="1:1974" s="140" customFormat="1" ht="24.75" customHeight="1">
      <c r="A59" s="95"/>
      <c r="B59" s="143"/>
      <c r="C59" s="95"/>
      <c r="G59" s="95"/>
      <c r="K59" s="95"/>
      <c r="O59" s="95"/>
      <c r="S59" s="95"/>
      <c r="T59" s="107"/>
      <c r="U59" s="107"/>
      <c r="V59" s="107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  <c r="IW59" s="95"/>
      <c r="IX59" s="95"/>
      <c r="IY59" s="95"/>
      <c r="IZ59" s="95"/>
      <c r="JA59" s="95"/>
      <c r="JB59" s="95"/>
      <c r="JC59" s="95"/>
      <c r="JD59" s="95"/>
      <c r="JE59" s="95"/>
      <c r="JF59" s="95"/>
      <c r="JG59" s="95"/>
      <c r="JH59" s="95"/>
      <c r="JI59" s="95"/>
      <c r="JJ59" s="95"/>
      <c r="JK59" s="95"/>
      <c r="JL59" s="95"/>
      <c r="JM59" s="95"/>
      <c r="JN59" s="95"/>
      <c r="JO59" s="95"/>
      <c r="JP59" s="95"/>
      <c r="JQ59" s="95"/>
      <c r="JR59" s="95"/>
      <c r="JS59" s="95"/>
      <c r="JT59" s="95"/>
      <c r="JU59" s="95"/>
      <c r="JV59" s="95"/>
      <c r="JW59" s="95"/>
      <c r="JX59" s="95"/>
      <c r="JY59" s="95"/>
      <c r="JZ59" s="95"/>
      <c r="KA59" s="95"/>
      <c r="KB59" s="95"/>
      <c r="KC59" s="95"/>
      <c r="KD59" s="95"/>
      <c r="KE59" s="95"/>
      <c r="KF59" s="95"/>
      <c r="KG59" s="95"/>
      <c r="KH59" s="95"/>
      <c r="KI59" s="95"/>
      <c r="KJ59" s="95"/>
      <c r="KK59" s="95"/>
      <c r="KL59" s="95"/>
      <c r="KM59" s="95"/>
      <c r="KN59" s="95"/>
      <c r="KO59" s="95"/>
      <c r="KP59" s="95"/>
      <c r="KQ59" s="95"/>
      <c r="KR59" s="95"/>
      <c r="KS59" s="95"/>
      <c r="KT59" s="95"/>
      <c r="KU59" s="95"/>
      <c r="KV59" s="95"/>
      <c r="KW59" s="95"/>
      <c r="KX59" s="95"/>
      <c r="KY59" s="95"/>
      <c r="KZ59" s="95"/>
      <c r="LA59" s="95"/>
      <c r="LB59" s="95"/>
      <c r="LC59" s="95"/>
      <c r="LD59" s="95"/>
      <c r="LE59" s="95"/>
      <c r="LF59" s="95"/>
      <c r="LG59" s="95"/>
      <c r="LH59" s="95"/>
      <c r="LI59" s="95"/>
      <c r="LJ59" s="95"/>
      <c r="LK59" s="95"/>
      <c r="LL59" s="95"/>
      <c r="LM59" s="95"/>
      <c r="LN59" s="95"/>
      <c r="LO59" s="95"/>
      <c r="LP59" s="95"/>
      <c r="LQ59" s="95"/>
      <c r="LR59" s="95"/>
      <c r="LS59" s="95"/>
      <c r="LT59" s="95"/>
      <c r="LU59" s="95"/>
      <c r="LV59" s="95"/>
      <c r="LW59" s="95"/>
      <c r="LX59" s="95"/>
      <c r="LY59" s="95"/>
      <c r="LZ59" s="95"/>
      <c r="MA59" s="95"/>
      <c r="MB59" s="95"/>
      <c r="MC59" s="95"/>
      <c r="MD59" s="95"/>
      <c r="ME59" s="95"/>
      <c r="MF59" s="95"/>
      <c r="MG59" s="95"/>
      <c r="MH59" s="95"/>
      <c r="MI59" s="95"/>
      <c r="MJ59" s="95"/>
      <c r="MK59" s="95"/>
      <c r="ML59" s="95"/>
      <c r="MM59" s="95"/>
      <c r="MN59" s="95"/>
      <c r="MO59" s="95"/>
      <c r="MP59" s="95"/>
      <c r="MQ59" s="95"/>
      <c r="MR59" s="95"/>
      <c r="MS59" s="95"/>
      <c r="MT59" s="95"/>
      <c r="MU59" s="95"/>
      <c r="MV59" s="95"/>
      <c r="MW59" s="95"/>
      <c r="MX59" s="95"/>
      <c r="MY59" s="95"/>
      <c r="MZ59" s="95"/>
      <c r="NA59" s="95"/>
      <c r="NB59" s="95"/>
      <c r="NC59" s="95"/>
      <c r="ND59" s="95"/>
      <c r="NE59" s="95"/>
      <c r="NF59" s="95"/>
      <c r="NG59" s="95"/>
      <c r="NH59" s="95"/>
      <c r="NI59" s="95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5"/>
      <c r="NX59" s="95"/>
      <c r="NY59" s="95"/>
      <c r="NZ59" s="95"/>
      <c r="OA59" s="95"/>
      <c r="OB59" s="95"/>
      <c r="OC59" s="95"/>
      <c r="OD59" s="95"/>
      <c r="OE59" s="95"/>
      <c r="OF59" s="95"/>
      <c r="OG59" s="95"/>
      <c r="OH59" s="95"/>
      <c r="OI59" s="95"/>
      <c r="OJ59" s="95"/>
      <c r="OK59" s="95"/>
      <c r="OL59" s="95"/>
      <c r="OM59" s="95"/>
      <c r="ON59" s="95"/>
      <c r="OO59" s="95"/>
      <c r="OP59" s="95"/>
      <c r="OQ59" s="95"/>
      <c r="OR59" s="95"/>
      <c r="OS59" s="95"/>
      <c r="OT59" s="95"/>
      <c r="OU59" s="95"/>
      <c r="OV59" s="95"/>
      <c r="OW59" s="95"/>
      <c r="OX59" s="95"/>
      <c r="OY59" s="95"/>
      <c r="OZ59" s="95"/>
      <c r="PA59" s="95"/>
      <c r="PB59" s="95"/>
      <c r="PC59" s="95"/>
      <c r="PD59" s="95"/>
      <c r="PE59" s="95"/>
      <c r="PF59" s="95"/>
      <c r="PG59" s="95"/>
      <c r="PH59" s="95"/>
      <c r="PI59" s="95"/>
      <c r="PJ59" s="95"/>
      <c r="PK59" s="95"/>
      <c r="PL59" s="95"/>
      <c r="PM59" s="95"/>
      <c r="PN59" s="95"/>
      <c r="PO59" s="95"/>
      <c r="PP59" s="95"/>
      <c r="PQ59" s="95"/>
      <c r="PR59" s="95"/>
      <c r="PS59" s="95"/>
      <c r="PT59" s="95"/>
      <c r="PU59" s="95"/>
      <c r="PV59" s="95"/>
      <c r="PW59" s="95"/>
      <c r="PX59" s="95"/>
      <c r="PY59" s="95"/>
      <c r="PZ59" s="95"/>
      <c r="QA59" s="95"/>
      <c r="QB59" s="95"/>
      <c r="QC59" s="95"/>
      <c r="QD59" s="95"/>
      <c r="QE59" s="95"/>
      <c r="QF59" s="95"/>
      <c r="QG59" s="95"/>
      <c r="QH59" s="95"/>
      <c r="QI59" s="95"/>
      <c r="QJ59" s="95"/>
      <c r="QK59" s="95"/>
      <c r="QL59" s="95"/>
      <c r="QM59" s="95"/>
      <c r="QN59" s="95"/>
      <c r="QO59" s="95"/>
      <c r="QP59" s="95"/>
      <c r="QQ59" s="95"/>
      <c r="QR59" s="95"/>
      <c r="QS59" s="95"/>
      <c r="QT59" s="95"/>
      <c r="QU59" s="95"/>
      <c r="QV59" s="95"/>
      <c r="QW59" s="95"/>
      <c r="QX59" s="95"/>
      <c r="QY59" s="95"/>
      <c r="QZ59" s="95"/>
      <c r="RA59" s="95"/>
      <c r="RB59" s="95"/>
      <c r="RC59" s="95"/>
      <c r="RD59" s="95"/>
      <c r="RE59" s="95"/>
      <c r="RF59" s="95"/>
      <c r="RG59" s="95"/>
      <c r="RH59" s="95"/>
      <c r="RI59" s="95"/>
      <c r="RJ59" s="95"/>
      <c r="RK59" s="95"/>
      <c r="RL59" s="95"/>
      <c r="RM59" s="95"/>
      <c r="RN59" s="95"/>
      <c r="RO59" s="95"/>
      <c r="RP59" s="95"/>
      <c r="RQ59" s="95"/>
      <c r="RR59" s="95"/>
      <c r="RS59" s="95"/>
      <c r="RT59" s="95"/>
      <c r="RU59" s="95"/>
      <c r="RV59" s="95"/>
      <c r="RW59" s="95"/>
      <c r="RX59" s="95"/>
      <c r="RY59" s="95"/>
      <c r="RZ59" s="95"/>
      <c r="SA59" s="95"/>
      <c r="SB59" s="95"/>
      <c r="SC59" s="95"/>
      <c r="SD59" s="95"/>
      <c r="SE59" s="95"/>
      <c r="SF59" s="95"/>
      <c r="SG59" s="95"/>
      <c r="SH59" s="95"/>
      <c r="SI59" s="95"/>
      <c r="SJ59" s="95"/>
      <c r="SK59" s="95"/>
      <c r="SL59" s="95"/>
      <c r="SM59" s="95"/>
      <c r="SN59" s="95"/>
      <c r="SO59" s="95"/>
      <c r="SP59" s="95"/>
      <c r="SQ59" s="95"/>
      <c r="SR59" s="95"/>
      <c r="SS59" s="95"/>
      <c r="ST59" s="95"/>
      <c r="SU59" s="95"/>
      <c r="SV59" s="95"/>
      <c r="SW59" s="95"/>
      <c r="SX59" s="95"/>
      <c r="SY59" s="95"/>
      <c r="SZ59" s="95"/>
      <c r="TA59" s="95"/>
      <c r="TB59" s="95"/>
      <c r="TC59" s="95"/>
      <c r="TD59" s="95"/>
      <c r="TE59" s="95"/>
      <c r="TF59" s="95"/>
      <c r="TG59" s="95"/>
      <c r="TH59" s="95"/>
      <c r="TI59" s="95"/>
      <c r="TJ59" s="95"/>
      <c r="TK59" s="95"/>
      <c r="TL59" s="95"/>
      <c r="TM59" s="95"/>
      <c r="TN59" s="95"/>
      <c r="TO59" s="95"/>
      <c r="TP59" s="95"/>
      <c r="TQ59" s="95"/>
      <c r="TR59" s="95"/>
      <c r="TS59" s="95"/>
      <c r="TT59" s="95"/>
      <c r="TU59" s="95"/>
      <c r="TV59" s="95"/>
      <c r="TW59" s="95"/>
      <c r="TX59" s="95"/>
      <c r="TY59" s="95"/>
      <c r="TZ59" s="95"/>
      <c r="UA59" s="95"/>
      <c r="UB59" s="95"/>
      <c r="UC59" s="95"/>
      <c r="UD59" s="95"/>
      <c r="UE59" s="95"/>
      <c r="UF59" s="95"/>
      <c r="UG59" s="95"/>
      <c r="UH59" s="95"/>
      <c r="UI59" s="95"/>
      <c r="UJ59" s="95"/>
      <c r="UK59" s="95"/>
      <c r="UL59" s="95"/>
      <c r="UM59" s="95"/>
      <c r="UN59" s="95"/>
      <c r="UO59" s="95"/>
      <c r="UP59" s="95"/>
      <c r="UQ59" s="95"/>
      <c r="UR59" s="95"/>
      <c r="US59" s="95"/>
      <c r="UT59" s="95"/>
      <c r="UU59" s="95"/>
      <c r="UV59" s="95"/>
      <c r="UW59" s="95"/>
      <c r="UX59" s="95"/>
      <c r="UY59" s="95"/>
      <c r="UZ59" s="95"/>
      <c r="VA59" s="95"/>
      <c r="VB59" s="95"/>
      <c r="VC59" s="95"/>
      <c r="VD59" s="95"/>
      <c r="VE59" s="95"/>
      <c r="VF59" s="95"/>
      <c r="VG59" s="95"/>
      <c r="VH59" s="95"/>
      <c r="VI59" s="95"/>
      <c r="VJ59" s="95"/>
      <c r="VK59" s="95"/>
      <c r="VL59" s="95"/>
      <c r="VM59" s="95"/>
      <c r="VN59" s="95"/>
      <c r="VO59" s="95"/>
      <c r="VP59" s="95"/>
      <c r="VQ59" s="95"/>
      <c r="VR59" s="95"/>
      <c r="VS59" s="95"/>
      <c r="VT59" s="95"/>
      <c r="VU59" s="95"/>
      <c r="VV59" s="95"/>
      <c r="VW59" s="95"/>
      <c r="VX59" s="95"/>
      <c r="VY59" s="95"/>
      <c r="VZ59" s="95"/>
      <c r="WA59" s="95"/>
      <c r="WB59" s="95"/>
      <c r="WC59" s="95"/>
      <c r="WD59" s="95"/>
      <c r="WE59" s="95"/>
      <c r="WF59" s="95"/>
      <c r="WG59" s="95"/>
      <c r="WH59" s="95"/>
      <c r="WI59" s="95"/>
      <c r="WJ59" s="95"/>
      <c r="WK59" s="95"/>
      <c r="WL59" s="95"/>
      <c r="WM59" s="95"/>
      <c r="WN59" s="95"/>
      <c r="WO59" s="95"/>
      <c r="WP59" s="95"/>
      <c r="WQ59" s="95"/>
      <c r="WR59" s="95"/>
      <c r="WS59" s="95"/>
      <c r="WT59" s="95"/>
      <c r="WU59" s="95"/>
      <c r="WV59" s="95"/>
      <c r="WW59" s="95"/>
      <c r="WX59" s="95"/>
      <c r="WY59" s="95"/>
      <c r="WZ59" s="95"/>
      <c r="XA59" s="95"/>
      <c r="XB59" s="95"/>
      <c r="XC59" s="95"/>
      <c r="XD59" s="95"/>
      <c r="XE59" s="95"/>
      <c r="XF59" s="95"/>
      <c r="XG59" s="95"/>
      <c r="XH59" s="95"/>
      <c r="XI59" s="95"/>
      <c r="XJ59" s="95"/>
      <c r="XK59" s="95"/>
      <c r="XL59" s="95"/>
      <c r="XM59" s="95"/>
      <c r="XN59" s="95"/>
      <c r="XO59" s="95"/>
      <c r="XP59" s="95"/>
      <c r="XQ59" s="95"/>
      <c r="XR59" s="95"/>
      <c r="XS59" s="95"/>
      <c r="XT59" s="95"/>
      <c r="XU59" s="95"/>
      <c r="XV59" s="95"/>
      <c r="XW59" s="95"/>
      <c r="XX59" s="95"/>
      <c r="XY59" s="95"/>
      <c r="XZ59" s="95"/>
      <c r="YA59" s="95"/>
      <c r="YB59" s="95"/>
      <c r="YC59" s="95"/>
      <c r="YD59" s="95"/>
      <c r="YE59" s="95"/>
      <c r="YF59" s="95"/>
      <c r="YG59" s="95"/>
      <c r="YH59" s="95"/>
      <c r="YI59" s="95"/>
      <c r="YJ59" s="95"/>
      <c r="YK59" s="95"/>
      <c r="YL59" s="95"/>
      <c r="YM59" s="95"/>
      <c r="YN59" s="95"/>
      <c r="YO59" s="95"/>
      <c r="YP59" s="95"/>
      <c r="YQ59" s="95"/>
      <c r="YR59" s="95"/>
      <c r="YS59" s="95"/>
      <c r="YT59" s="95"/>
      <c r="YU59" s="95"/>
      <c r="YV59" s="95"/>
      <c r="YW59" s="95"/>
      <c r="YX59" s="95"/>
      <c r="YY59" s="95"/>
      <c r="YZ59" s="95"/>
      <c r="ZA59" s="95"/>
      <c r="ZB59" s="95"/>
      <c r="ZC59" s="95"/>
      <c r="ZD59" s="95"/>
      <c r="ZE59" s="95"/>
      <c r="ZF59" s="95"/>
      <c r="ZG59" s="95"/>
      <c r="ZH59" s="95"/>
      <c r="ZI59" s="95"/>
      <c r="ZJ59" s="95"/>
      <c r="ZK59" s="95"/>
      <c r="ZL59" s="95"/>
      <c r="ZM59" s="95"/>
      <c r="ZN59" s="95"/>
      <c r="ZO59" s="95"/>
      <c r="ZP59" s="95"/>
      <c r="ZQ59" s="95"/>
      <c r="ZR59" s="95"/>
      <c r="ZS59" s="95"/>
      <c r="ZT59" s="95"/>
      <c r="ZU59" s="95"/>
      <c r="ZV59" s="95"/>
      <c r="ZW59" s="95"/>
      <c r="ZX59" s="95"/>
      <c r="ZY59" s="95"/>
      <c r="ZZ59" s="95"/>
      <c r="AAA59" s="95"/>
      <c r="AAB59" s="95"/>
      <c r="AAC59" s="95"/>
      <c r="AAD59" s="95"/>
      <c r="AAE59" s="95"/>
      <c r="AAF59" s="95"/>
      <c r="AAG59" s="95"/>
      <c r="AAH59" s="95"/>
      <c r="AAI59" s="95"/>
      <c r="AAJ59" s="95"/>
      <c r="AAK59" s="95"/>
      <c r="AAL59" s="95"/>
      <c r="AAM59" s="95"/>
      <c r="AAN59" s="95"/>
      <c r="AAO59" s="95"/>
      <c r="AAP59" s="95"/>
      <c r="AAQ59" s="95"/>
      <c r="AAR59" s="95"/>
      <c r="AAS59" s="95"/>
      <c r="AAT59" s="95"/>
      <c r="AAU59" s="95"/>
      <c r="AAV59" s="95"/>
      <c r="AAW59" s="95"/>
      <c r="AAX59" s="95"/>
      <c r="AAY59" s="95"/>
      <c r="AAZ59" s="95"/>
      <c r="ABA59" s="95"/>
      <c r="ABB59" s="95"/>
      <c r="ABC59" s="95"/>
      <c r="ABD59" s="95"/>
      <c r="ABE59" s="95"/>
      <c r="ABF59" s="95"/>
      <c r="ABG59" s="95"/>
      <c r="ABH59" s="95"/>
      <c r="ABI59" s="95"/>
      <c r="ABJ59" s="95"/>
      <c r="ABK59" s="95"/>
      <c r="ABL59" s="95"/>
      <c r="ABM59" s="95"/>
      <c r="ABN59" s="95"/>
      <c r="ABO59" s="95"/>
      <c r="ABP59" s="95"/>
      <c r="ABQ59" s="95"/>
      <c r="ABR59" s="95"/>
      <c r="ABS59" s="95"/>
      <c r="ABT59" s="95"/>
      <c r="ABU59" s="95"/>
      <c r="ABV59" s="95"/>
      <c r="ABW59" s="95"/>
      <c r="ABX59" s="95"/>
      <c r="ABY59" s="95"/>
      <c r="ABZ59" s="95"/>
      <c r="ACA59" s="95"/>
      <c r="ACB59" s="95"/>
      <c r="ACC59" s="95"/>
      <c r="ACD59" s="95"/>
      <c r="ACE59" s="95"/>
      <c r="ACF59" s="95"/>
      <c r="ACG59" s="95"/>
      <c r="ACH59" s="95"/>
      <c r="ACI59" s="95"/>
      <c r="ACJ59" s="95"/>
      <c r="ACK59" s="95"/>
      <c r="ACL59" s="95"/>
      <c r="ACM59" s="95"/>
      <c r="ACN59" s="95"/>
      <c r="ACO59" s="95"/>
      <c r="ACP59" s="95"/>
      <c r="ACQ59" s="95"/>
      <c r="ACR59" s="95"/>
      <c r="ACS59" s="95"/>
      <c r="ACT59" s="95"/>
      <c r="ACU59" s="95"/>
      <c r="ACV59" s="95"/>
      <c r="ACW59" s="95"/>
      <c r="ACX59" s="95"/>
      <c r="ACY59" s="95"/>
      <c r="ACZ59" s="95"/>
      <c r="ADA59" s="95"/>
      <c r="ADB59" s="95"/>
      <c r="ADC59" s="95"/>
      <c r="ADD59" s="95"/>
      <c r="ADE59" s="95"/>
      <c r="ADF59" s="95"/>
      <c r="ADG59" s="95"/>
      <c r="ADH59" s="95"/>
      <c r="ADI59" s="95"/>
      <c r="ADJ59" s="95"/>
      <c r="ADK59" s="95"/>
      <c r="ADL59" s="95"/>
      <c r="ADM59" s="95"/>
      <c r="ADN59" s="95"/>
      <c r="ADO59" s="95"/>
      <c r="ADP59" s="95"/>
      <c r="ADQ59" s="95"/>
      <c r="ADR59" s="95"/>
      <c r="ADS59" s="95"/>
      <c r="ADT59" s="95"/>
      <c r="ADU59" s="95"/>
      <c r="ADV59" s="95"/>
      <c r="ADW59" s="95"/>
      <c r="ADX59" s="95"/>
      <c r="ADY59" s="95"/>
      <c r="ADZ59" s="95"/>
      <c r="AEA59" s="95"/>
      <c r="AEB59" s="95"/>
      <c r="AEC59" s="95"/>
      <c r="AED59" s="95"/>
      <c r="AEE59" s="95"/>
      <c r="AEF59" s="95"/>
      <c r="AEG59" s="95"/>
      <c r="AEH59" s="95"/>
      <c r="AEI59" s="95"/>
      <c r="AEJ59" s="95"/>
      <c r="AEK59" s="95"/>
      <c r="AEL59" s="95"/>
      <c r="AEM59" s="95"/>
      <c r="AEN59" s="95"/>
      <c r="AEO59" s="95"/>
      <c r="AEP59" s="95"/>
      <c r="AEQ59" s="95"/>
      <c r="AER59" s="95"/>
      <c r="AES59" s="95"/>
      <c r="AET59" s="95"/>
      <c r="AEU59" s="95"/>
      <c r="AEV59" s="95"/>
      <c r="AEW59" s="95"/>
      <c r="AEX59" s="95"/>
      <c r="AEY59" s="95"/>
      <c r="AEZ59" s="95"/>
      <c r="AFA59" s="95"/>
      <c r="AFB59" s="95"/>
      <c r="AFC59" s="95"/>
      <c r="AFD59" s="95"/>
      <c r="AFE59" s="95"/>
      <c r="AFF59" s="95"/>
      <c r="AFG59" s="95"/>
      <c r="AFH59" s="95"/>
      <c r="AFI59" s="95"/>
      <c r="AFJ59" s="95"/>
      <c r="AFK59" s="95"/>
      <c r="AFL59" s="95"/>
      <c r="AFM59" s="95"/>
      <c r="AFN59" s="95"/>
      <c r="AFO59" s="95"/>
      <c r="AFP59" s="95"/>
      <c r="AFQ59" s="95"/>
      <c r="AFR59" s="95"/>
      <c r="AFS59" s="95"/>
      <c r="AFT59" s="95"/>
      <c r="AFU59" s="95"/>
      <c r="AFV59" s="95"/>
      <c r="AFW59" s="95"/>
      <c r="AFX59" s="95"/>
      <c r="AFY59" s="95"/>
      <c r="AFZ59" s="95"/>
      <c r="AGA59" s="95"/>
      <c r="AGB59" s="95"/>
      <c r="AGC59" s="95"/>
      <c r="AGD59" s="95"/>
      <c r="AGE59" s="95"/>
      <c r="AGF59" s="95"/>
      <c r="AGG59" s="95"/>
      <c r="AGH59" s="95"/>
      <c r="AGI59" s="95"/>
      <c r="AGJ59" s="95"/>
      <c r="AGK59" s="95"/>
      <c r="AGL59" s="95"/>
      <c r="AGM59" s="95"/>
      <c r="AGN59" s="95"/>
      <c r="AGO59" s="95"/>
      <c r="AGP59" s="95"/>
      <c r="AGQ59" s="95"/>
      <c r="AGR59" s="95"/>
      <c r="AGS59" s="95"/>
      <c r="AGT59" s="95"/>
      <c r="AGU59" s="95"/>
      <c r="AGV59" s="95"/>
      <c r="AGW59" s="95"/>
      <c r="AGX59" s="95"/>
      <c r="AGY59" s="95"/>
      <c r="AGZ59" s="95"/>
      <c r="AHA59" s="95"/>
      <c r="AHB59" s="95"/>
      <c r="AHC59" s="95"/>
      <c r="AHD59" s="95"/>
      <c r="AHE59" s="95"/>
      <c r="AHF59" s="95"/>
      <c r="AHG59" s="95"/>
      <c r="AHH59" s="95"/>
      <c r="AHI59" s="95"/>
      <c r="AHJ59" s="95"/>
      <c r="AHK59" s="95"/>
      <c r="AHL59" s="95"/>
      <c r="AHM59" s="95"/>
      <c r="AHN59" s="95"/>
      <c r="AHO59" s="95"/>
      <c r="AHP59" s="95"/>
      <c r="AHQ59" s="95"/>
      <c r="AHR59" s="95"/>
      <c r="AHS59" s="95"/>
      <c r="AHT59" s="95"/>
      <c r="AHU59" s="95"/>
      <c r="AHV59" s="95"/>
      <c r="AHW59" s="95"/>
      <c r="AHX59" s="95"/>
      <c r="AHY59" s="95"/>
      <c r="AHZ59" s="95"/>
      <c r="AIA59" s="95"/>
      <c r="AIB59" s="95"/>
      <c r="AIC59" s="95"/>
      <c r="AID59" s="95"/>
      <c r="AIE59" s="95"/>
      <c r="AIF59" s="95"/>
      <c r="AIG59" s="95"/>
      <c r="AIH59" s="95"/>
      <c r="AII59" s="95"/>
      <c r="AIJ59" s="95"/>
      <c r="AIK59" s="95"/>
      <c r="AIL59" s="95"/>
      <c r="AIM59" s="95"/>
      <c r="AIN59" s="95"/>
      <c r="AIO59" s="95"/>
      <c r="AIP59" s="95"/>
      <c r="AIQ59" s="95"/>
      <c r="AIR59" s="95"/>
      <c r="AIS59" s="95"/>
      <c r="AIT59" s="95"/>
      <c r="AIU59" s="95"/>
      <c r="AIV59" s="95"/>
      <c r="AIW59" s="95"/>
      <c r="AIX59" s="95"/>
      <c r="AIY59" s="95"/>
      <c r="AIZ59" s="95"/>
      <c r="AJA59" s="95"/>
      <c r="AJB59" s="95"/>
      <c r="AJC59" s="95"/>
      <c r="AJD59" s="95"/>
      <c r="AJE59" s="95"/>
      <c r="AJF59" s="95"/>
      <c r="AJG59" s="95"/>
      <c r="AJH59" s="95"/>
      <c r="AJI59" s="95"/>
      <c r="AJJ59" s="95"/>
      <c r="AJK59" s="95"/>
      <c r="AJL59" s="95"/>
      <c r="AJM59" s="95"/>
      <c r="AJN59" s="95"/>
      <c r="AJO59" s="95"/>
      <c r="AJP59" s="95"/>
      <c r="AJQ59" s="95"/>
      <c r="AJR59" s="95"/>
      <c r="AJS59" s="95"/>
      <c r="AJT59" s="95"/>
      <c r="AJU59" s="95"/>
      <c r="AJV59" s="95"/>
      <c r="AJW59" s="95"/>
      <c r="AJX59" s="95"/>
      <c r="AJY59" s="95"/>
      <c r="AJZ59" s="95"/>
      <c r="AKA59" s="95"/>
      <c r="AKB59" s="95"/>
      <c r="AKC59" s="95"/>
      <c r="AKD59" s="95"/>
      <c r="AKE59" s="95"/>
      <c r="AKF59" s="95"/>
      <c r="AKG59" s="95"/>
      <c r="AKH59" s="95"/>
      <c r="AKI59" s="95"/>
      <c r="AKJ59" s="95"/>
      <c r="AKK59" s="95"/>
      <c r="AKL59" s="95"/>
      <c r="AKM59" s="95"/>
      <c r="AKN59" s="95"/>
      <c r="AKO59" s="95"/>
      <c r="AKP59" s="95"/>
      <c r="AKQ59" s="95"/>
      <c r="AKR59" s="95"/>
      <c r="AKS59" s="95"/>
      <c r="AKT59" s="95"/>
      <c r="AKU59" s="95"/>
      <c r="AKV59" s="95"/>
      <c r="AKW59" s="95"/>
      <c r="AKX59" s="95"/>
      <c r="AKY59" s="95"/>
      <c r="AKZ59" s="95"/>
      <c r="ALA59" s="95"/>
      <c r="ALB59" s="95"/>
      <c r="ALC59" s="95"/>
      <c r="ALD59" s="95"/>
      <c r="ALE59" s="95"/>
      <c r="ALF59" s="95"/>
      <c r="ALG59" s="95"/>
      <c r="ALH59" s="95"/>
      <c r="ALI59" s="95"/>
      <c r="ALJ59" s="95"/>
      <c r="ALK59" s="95"/>
      <c r="ALL59" s="95"/>
      <c r="ALM59" s="95"/>
      <c r="ALN59" s="95"/>
      <c r="ALO59" s="95"/>
      <c r="ALP59" s="95"/>
      <c r="ALQ59" s="95"/>
      <c r="ALR59" s="95"/>
      <c r="ALS59" s="95"/>
      <c r="ALT59" s="95"/>
      <c r="ALU59" s="95"/>
      <c r="ALV59" s="95"/>
      <c r="ALW59" s="95"/>
      <c r="ALX59" s="95"/>
      <c r="ALY59" s="95"/>
      <c r="ALZ59" s="95"/>
      <c r="AMA59" s="95"/>
      <c r="AMB59" s="95"/>
      <c r="AMC59" s="95"/>
      <c r="AMD59" s="95"/>
      <c r="AME59" s="95"/>
      <c r="AMF59" s="95"/>
      <c r="AMG59" s="95"/>
      <c r="AMH59" s="95"/>
      <c r="AMI59" s="95"/>
      <c r="AMJ59" s="95"/>
      <c r="AMK59" s="95"/>
      <c r="AML59" s="95"/>
      <c r="AMM59" s="95"/>
      <c r="AMN59" s="95"/>
      <c r="AMO59" s="95"/>
      <c r="AMP59" s="95"/>
      <c r="AMQ59" s="95"/>
      <c r="AMR59" s="95"/>
      <c r="AMS59" s="95"/>
      <c r="AMT59" s="95"/>
      <c r="AMU59" s="95"/>
      <c r="AMV59" s="95"/>
      <c r="AMW59" s="95"/>
      <c r="AMX59" s="95"/>
      <c r="AMY59" s="95"/>
      <c r="AMZ59" s="95"/>
      <c r="ANA59" s="95"/>
      <c r="ANB59" s="95"/>
      <c r="ANC59" s="95"/>
      <c r="AND59" s="95"/>
      <c r="ANE59" s="95"/>
      <c r="ANF59" s="95"/>
      <c r="ANG59" s="95"/>
      <c r="ANH59" s="95"/>
      <c r="ANI59" s="95"/>
      <c r="ANJ59" s="95"/>
      <c r="ANK59" s="95"/>
      <c r="ANL59" s="95"/>
      <c r="ANM59" s="95"/>
      <c r="ANN59" s="95"/>
      <c r="ANO59" s="95"/>
      <c r="ANP59" s="95"/>
      <c r="ANQ59" s="95"/>
      <c r="ANR59" s="95"/>
      <c r="ANS59" s="95"/>
      <c r="ANT59" s="95"/>
      <c r="ANU59" s="95"/>
      <c r="ANV59" s="95"/>
      <c r="ANW59" s="95"/>
      <c r="ANX59" s="95"/>
      <c r="ANY59" s="95"/>
      <c r="ANZ59" s="95"/>
      <c r="AOA59" s="95"/>
      <c r="AOB59" s="95"/>
      <c r="AOC59" s="95"/>
      <c r="AOD59" s="95"/>
      <c r="AOE59" s="95"/>
      <c r="AOF59" s="95"/>
      <c r="AOG59" s="95"/>
      <c r="AOH59" s="95"/>
      <c r="AOI59" s="95"/>
      <c r="AOJ59" s="95"/>
      <c r="AOK59" s="95"/>
      <c r="AOL59" s="95"/>
      <c r="AOM59" s="95"/>
      <c r="AON59" s="95"/>
      <c r="AOO59" s="95"/>
      <c r="AOP59" s="95"/>
      <c r="AOQ59" s="95"/>
      <c r="AOR59" s="95"/>
      <c r="AOS59" s="95"/>
      <c r="AOT59" s="95"/>
      <c r="AOU59" s="95"/>
      <c r="AOV59" s="95"/>
      <c r="AOW59" s="95"/>
      <c r="AOX59" s="95"/>
      <c r="AOY59" s="95"/>
      <c r="AOZ59" s="95"/>
      <c r="APA59" s="95"/>
      <c r="APB59" s="95"/>
      <c r="APC59" s="95"/>
      <c r="APD59" s="95"/>
      <c r="APE59" s="95"/>
      <c r="APF59" s="95"/>
      <c r="APG59" s="95"/>
      <c r="APH59" s="95"/>
      <c r="API59" s="95"/>
      <c r="APJ59" s="95"/>
      <c r="APK59" s="95"/>
      <c r="APL59" s="95"/>
      <c r="APM59" s="95"/>
      <c r="APN59" s="95"/>
      <c r="APO59" s="95"/>
      <c r="APP59" s="95"/>
      <c r="APQ59" s="95"/>
      <c r="APR59" s="95"/>
      <c r="APS59" s="95"/>
      <c r="APT59" s="95"/>
      <c r="APU59" s="95"/>
      <c r="APV59" s="95"/>
      <c r="APW59" s="95"/>
      <c r="APX59" s="95"/>
      <c r="APY59" s="95"/>
      <c r="APZ59" s="95"/>
      <c r="AQA59" s="95"/>
      <c r="AQB59" s="95"/>
      <c r="AQC59" s="95"/>
      <c r="AQD59" s="95"/>
      <c r="AQE59" s="95"/>
      <c r="AQF59" s="95"/>
      <c r="AQG59" s="95"/>
      <c r="AQH59" s="95"/>
      <c r="AQI59" s="95"/>
      <c r="AQJ59" s="95"/>
      <c r="AQK59" s="95"/>
      <c r="AQL59" s="95"/>
      <c r="AQM59" s="95"/>
      <c r="AQN59" s="95"/>
      <c r="AQO59" s="95"/>
      <c r="AQP59" s="95"/>
      <c r="AQQ59" s="95"/>
      <c r="AQR59" s="95"/>
      <c r="AQS59" s="95"/>
      <c r="AQT59" s="95"/>
      <c r="AQU59" s="95"/>
      <c r="AQV59" s="95"/>
      <c r="AQW59" s="95"/>
      <c r="AQX59" s="95"/>
      <c r="AQY59" s="95"/>
      <c r="AQZ59" s="95"/>
      <c r="ARA59" s="95"/>
      <c r="ARB59" s="95"/>
      <c r="ARC59" s="95"/>
      <c r="ARD59" s="95"/>
      <c r="ARE59" s="95"/>
      <c r="ARF59" s="95"/>
      <c r="ARG59" s="95"/>
      <c r="ARH59" s="95"/>
      <c r="ARI59" s="95"/>
      <c r="ARJ59" s="95"/>
      <c r="ARK59" s="95"/>
      <c r="ARL59" s="95"/>
      <c r="ARM59" s="95"/>
      <c r="ARN59" s="95"/>
      <c r="ARO59" s="95"/>
      <c r="ARP59" s="95"/>
      <c r="ARQ59" s="95"/>
      <c r="ARR59" s="95"/>
      <c r="ARS59" s="95"/>
      <c r="ART59" s="95"/>
      <c r="ARU59" s="95"/>
      <c r="ARV59" s="95"/>
      <c r="ARW59" s="95"/>
      <c r="ARX59" s="95"/>
      <c r="ARY59" s="95"/>
      <c r="ARZ59" s="95"/>
      <c r="ASA59" s="95"/>
      <c r="ASB59" s="95"/>
      <c r="ASC59" s="95"/>
      <c r="ASD59" s="95"/>
      <c r="ASE59" s="95"/>
      <c r="ASF59" s="95"/>
      <c r="ASG59" s="95"/>
      <c r="ASH59" s="95"/>
      <c r="ASI59" s="95"/>
      <c r="ASJ59" s="95"/>
      <c r="ASK59" s="95"/>
      <c r="ASL59" s="95"/>
      <c r="ASM59" s="95"/>
      <c r="ASN59" s="95"/>
      <c r="ASO59" s="95"/>
      <c r="ASP59" s="95"/>
      <c r="ASQ59" s="95"/>
      <c r="ASR59" s="95"/>
      <c r="ASS59" s="95"/>
      <c r="AST59" s="95"/>
      <c r="ASU59" s="95"/>
      <c r="ASV59" s="95"/>
      <c r="ASW59" s="95"/>
      <c r="ASX59" s="95"/>
      <c r="ASY59" s="95"/>
      <c r="ASZ59" s="95"/>
      <c r="ATA59" s="95"/>
      <c r="ATB59" s="95"/>
      <c r="ATC59" s="95"/>
      <c r="ATD59" s="95"/>
      <c r="ATE59" s="95"/>
      <c r="ATF59" s="95"/>
      <c r="ATG59" s="95"/>
      <c r="ATH59" s="95"/>
      <c r="ATI59" s="95"/>
      <c r="ATJ59" s="95"/>
      <c r="ATK59" s="95"/>
      <c r="ATL59" s="95"/>
      <c r="ATM59" s="95"/>
      <c r="ATN59" s="95"/>
      <c r="ATO59" s="95"/>
      <c r="ATP59" s="95"/>
      <c r="ATQ59" s="95"/>
      <c r="ATR59" s="95"/>
      <c r="ATS59" s="95"/>
      <c r="ATT59" s="95"/>
      <c r="ATU59" s="95"/>
      <c r="ATV59" s="95"/>
      <c r="ATW59" s="95"/>
      <c r="ATX59" s="95"/>
      <c r="ATY59" s="95"/>
      <c r="ATZ59" s="95"/>
      <c r="AUA59" s="95"/>
      <c r="AUB59" s="95"/>
      <c r="AUC59" s="95"/>
      <c r="AUD59" s="95"/>
      <c r="AUE59" s="95"/>
      <c r="AUF59" s="95"/>
      <c r="AUG59" s="95"/>
      <c r="AUH59" s="95"/>
      <c r="AUI59" s="95"/>
      <c r="AUJ59" s="95"/>
      <c r="AUK59" s="95"/>
      <c r="AUL59" s="95"/>
      <c r="AUM59" s="95"/>
      <c r="AUN59" s="95"/>
      <c r="AUO59" s="95"/>
      <c r="AUP59" s="95"/>
      <c r="AUQ59" s="95"/>
      <c r="AUR59" s="95"/>
      <c r="AUS59" s="95"/>
      <c r="AUT59" s="95"/>
      <c r="AUU59" s="95"/>
      <c r="AUV59" s="95"/>
      <c r="AUW59" s="95"/>
      <c r="AUX59" s="95"/>
      <c r="AUY59" s="95"/>
      <c r="AUZ59" s="95"/>
      <c r="AVA59" s="95"/>
      <c r="AVB59" s="95"/>
      <c r="AVC59" s="95"/>
      <c r="AVD59" s="95"/>
      <c r="AVE59" s="95"/>
      <c r="AVF59" s="95"/>
      <c r="AVG59" s="95"/>
      <c r="AVH59" s="95"/>
      <c r="AVI59" s="95"/>
      <c r="AVJ59" s="95"/>
      <c r="AVK59" s="95"/>
      <c r="AVL59" s="95"/>
      <c r="AVM59" s="95"/>
      <c r="AVN59" s="95"/>
      <c r="AVO59" s="95"/>
      <c r="AVP59" s="95"/>
      <c r="AVQ59" s="95"/>
      <c r="AVR59" s="95"/>
      <c r="AVS59" s="95"/>
      <c r="AVT59" s="95"/>
      <c r="AVU59" s="95"/>
      <c r="AVV59" s="95"/>
      <c r="AVW59" s="95"/>
      <c r="AVX59" s="95"/>
      <c r="AVY59" s="95"/>
      <c r="AVZ59" s="95"/>
      <c r="AWA59" s="95"/>
      <c r="AWB59" s="95"/>
      <c r="AWC59" s="95"/>
      <c r="AWD59" s="95"/>
      <c r="AWE59" s="95"/>
      <c r="AWF59" s="95"/>
      <c r="AWG59" s="95"/>
      <c r="AWH59" s="95"/>
      <c r="AWI59" s="95"/>
      <c r="AWJ59" s="95"/>
      <c r="AWK59" s="95"/>
      <c r="AWL59" s="95"/>
      <c r="AWM59" s="95"/>
      <c r="AWN59" s="95"/>
      <c r="AWO59" s="95"/>
      <c r="AWP59" s="95"/>
      <c r="AWQ59" s="95"/>
      <c r="AWR59" s="95"/>
      <c r="AWS59" s="95"/>
      <c r="AWT59" s="95"/>
      <c r="AWU59" s="95"/>
      <c r="AWV59" s="95"/>
      <c r="AWW59" s="95"/>
      <c r="AWX59" s="95"/>
      <c r="AWY59" s="95"/>
      <c r="AWZ59" s="95"/>
      <c r="AXA59" s="95"/>
      <c r="AXB59" s="95"/>
      <c r="AXC59" s="95"/>
      <c r="AXD59" s="95"/>
      <c r="AXE59" s="95"/>
      <c r="AXF59" s="95"/>
      <c r="AXG59" s="95"/>
      <c r="AXH59" s="95"/>
      <c r="AXI59" s="95"/>
      <c r="AXJ59" s="95"/>
      <c r="AXK59" s="95"/>
      <c r="AXL59" s="95"/>
      <c r="AXM59" s="95"/>
      <c r="AXN59" s="95"/>
      <c r="AXO59" s="95"/>
      <c r="AXP59" s="95"/>
      <c r="AXQ59" s="95"/>
      <c r="AXR59" s="95"/>
      <c r="AXS59" s="95"/>
      <c r="AXT59" s="95"/>
      <c r="AXU59" s="95"/>
      <c r="AXV59" s="95"/>
      <c r="AXW59" s="95"/>
      <c r="AXX59" s="95"/>
      <c r="AXY59" s="95"/>
      <c r="AXZ59" s="95"/>
      <c r="AYA59" s="95"/>
      <c r="AYB59" s="95"/>
      <c r="AYC59" s="95"/>
      <c r="AYD59" s="95"/>
      <c r="AYE59" s="95"/>
      <c r="AYF59" s="95"/>
      <c r="AYG59" s="95"/>
      <c r="AYH59" s="95"/>
      <c r="AYI59" s="95"/>
      <c r="AYJ59" s="95"/>
      <c r="AYK59" s="95"/>
      <c r="AYL59" s="95"/>
      <c r="AYM59" s="95"/>
      <c r="AYN59" s="95"/>
      <c r="AYO59" s="95"/>
      <c r="AYP59" s="95"/>
      <c r="AYQ59" s="95"/>
      <c r="AYR59" s="95"/>
      <c r="AYS59" s="95"/>
      <c r="AYT59" s="95"/>
      <c r="AYU59" s="95"/>
      <c r="AYV59" s="95"/>
      <c r="AYW59" s="95"/>
      <c r="AYX59" s="95"/>
      <c r="AYY59" s="95"/>
      <c r="AYZ59" s="95"/>
      <c r="AZA59" s="95"/>
      <c r="AZB59" s="95"/>
      <c r="AZC59" s="95"/>
      <c r="AZD59" s="95"/>
      <c r="AZE59" s="95"/>
      <c r="AZF59" s="95"/>
      <c r="AZG59" s="95"/>
      <c r="AZH59" s="95"/>
      <c r="AZI59" s="95"/>
      <c r="AZJ59" s="95"/>
      <c r="AZK59" s="95"/>
      <c r="AZL59" s="95"/>
      <c r="AZM59" s="95"/>
      <c r="AZN59" s="95"/>
      <c r="AZO59" s="95"/>
      <c r="AZP59" s="95"/>
      <c r="AZQ59" s="95"/>
      <c r="AZR59" s="95"/>
      <c r="AZS59" s="95"/>
      <c r="AZT59" s="95"/>
      <c r="AZU59" s="95"/>
      <c r="AZV59" s="95"/>
      <c r="AZW59" s="95"/>
      <c r="AZX59" s="95"/>
      <c r="AZY59" s="95"/>
      <c r="AZZ59" s="95"/>
      <c r="BAA59" s="95"/>
      <c r="BAB59" s="95"/>
      <c r="BAC59" s="95"/>
      <c r="BAD59" s="95"/>
      <c r="BAE59" s="95"/>
      <c r="BAF59" s="95"/>
      <c r="BAG59" s="95"/>
      <c r="BAH59" s="95"/>
      <c r="BAI59" s="95"/>
      <c r="BAJ59" s="95"/>
      <c r="BAK59" s="95"/>
      <c r="BAL59" s="95"/>
      <c r="BAM59" s="95"/>
      <c r="BAN59" s="95"/>
      <c r="BAO59" s="95"/>
      <c r="BAP59" s="95"/>
      <c r="BAQ59" s="95"/>
      <c r="BAR59" s="95"/>
      <c r="BAS59" s="95"/>
      <c r="BAT59" s="95"/>
      <c r="BAU59" s="95"/>
      <c r="BAV59" s="95"/>
      <c r="BAW59" s="95"/>
      <c r="BAX59" s="95"/>
      <c r="BAY59" s="95"/>
      <c r="BAZ59" s="95"/>
      <c r="BBA59" s="95"/>
      <c r="BBB59" s="95"/>
      <c r="BBC59" s="95"/>
      <c r="BBD59" s="95"/>
      <c r="BBE59" s="95"/>
      <c r="BBF59" s="95"/>
      <c r="BBG59" s="95"/>
      <c r="BBH59" s="95"/>
      <c r="BBI59" s="95"/>
      <c r="BBJ59" s="95"/>
      <c r="BBK59" s="95"/>
      <c r="BBL59" s="95"/>
      <c r="BBM59" s="95"/>
      <c r="BBN59" s="95"/>
      <c r="BBO59" s="95"/>
      <c r="BBP59" s="95"/>
      <c r="BBQ59" s="95"/>
      <c r="BBR59" s="95"/>
      <c r="BBS59" s="95"/>
      <c r="BBT59" s="95"/>
      <c r="BBU59" s="95"/>
      <c r="BBV59" s="95"/>
      <c r="BBW59" s="95"/>
      <c r="BBX59" s="95"/>
      <c r="BBY59" s="95"/>
      <c r="BBZ59" s="95"/>
      <c r="BCA59" s="95"/>
      <c r="BCB59" s="95"/>
      <c r="BCC59" s="95"/>
      <c r="BCD59" s="95"/>
      <c r="BCE59" s="95"/>
      <c r="BCF59" s="95"/>
      <c r="BCG59" s="95"/>
      <c r="BCH59" s="95"/>
      <c r="BCI59" s="95"/>
      <c r="BCJ59" s="95"/>
      <c r="BCK59" s="95"/>
      <c r="BCL59" s="95"/>
      <c r="BCM59" s="95"/>
      <c r="BCN59" s="95"/>
      <c r="BCO59" s="95"/>
      <c r="BCP59" s="95"/>
      <c r="BCQ59" s="95"/>
      <c r="BCR59" s="95"/>
      <c r="BCS59" s="95"/>
      <c r="BCT59" s="95"/>
      <c r="BCU59" s="95"/>
      <c r="BCV59" s="95"/>
      <c r="BCW59" s="95"/>
      <c r="BCX59" s="95"/>
      <c r="BCY59" s="95"/>
      <c r="BCZ59" s="95"/>
      <c r="BDA59" s="95"/>
      <c r="BDB59" s="95"/>
      <c r="BDC59" s="95"/>
      <c r="BDD59" s="95"/>
      <c r="BDE59" s="95"/>
      <c r="BDF59" s="95"/>
      <c r="BDG59" s="95"/>
      <c r="BDH59" s="95"/>
      <c r="BDI59" s="95"/>
      <c r="BDJ59" s="95"/>
      <c r="BDK59" s="95"/>
      <c r="BDL59" s="95"/>
      <c r="BDM59" s="95"/>
      <c r="BDN59" s="95"/>
      <c r="BDO59" s="95"/>
      <c r="BDP59" s="95"/>
      <c r="BDQ59" s="95"/>
      <c r="BDR59" s="95"/>
      <c r="BDS59" s="95"/>
      <c r="BDT59" s="95"/>
      <c r="BDU59" s="95"/>
      <c r="BDV59" s="95"/>
      <c r="BDW59" s="95"/>
      <c r="BDX59" s="95"/>
      <c r="BDY59" s="95"/>
      <c r="BDZ59" s="95"/>
      <c r="BEA59" s="95"/>
      <c r="BEB59" s="95"/>
      <c r="BEC59" s="95"/>
      <c r="BED59" s="95"/>
      <c r="BEE59" s="95"/>
      <c r="BEF59" s="95"/>
      <c r="BEG59" s="95"/>
      <c r="BEH59" s="95"/>
      <c r="BEI59" s="95"/>
      <c r="BEJ59" s="95"/>
      <c r="BEK59" s="95"/>
      <c r="BEL59" s="95"/>
      <c r="BEM59" s="95"/>
      <c r="BEN59" s="95"/>
      <c r="BEO59" s="95"/>
      <c r="BEP59" s="95"/>
      <c r="BEQ59" s="95"/>
      <c r="BER59" s="95"/>
      <c r="BES59" s="95"/>
      <c r="BET59" s="95"/>
      <c r="BEU59" s="95"/>
      <c r="BEV59" s="95"/>
      <c r="BEW59" s="95"/>
      <c r="BEX59" s="95"/>
      <c r="BEY59" s="95"/>
      <c r="BEZ59" s="95"/>
      <c r="BFA59" s="95"/>
      <c r="BFB59" s="95"/>
      <c r="BFC59" s="95"/>
      <c r="BFD59" s="95"/>
      <c r="BFE59" s="95"/>
      <c r="BFF59" s="95"/>
      <c r="BFG59" s="95"/>
      <c r="BFH59" s="95"/>
      <c r="BFI59" s="95"/>
      <c r="BFJ59" s="95"/>
      <c r="BFK59" s="95"/>
      <c r="BFL59" s="95"/>
      <c r="BFM59" s="95"/>
      <c r="BFN59" s="95"/>
      <c r="BFO59" s="95"/>
      <c r="BFP59" s="95"/>
      <c r="BFQ59" s="95"/>
      <c r="BFR59" s="95"/>
      <c r="BFS59" s="95"/>
      <c r="BFT59" s="95"/>
      <c r="BFU59" s="95"/>
      <c r="BFV59" s="95"/>
      <c r="BFW59" s="95"/>
      <c r="BFX59" s="95"/>
      <c r="BFY59" s="95"/>
      <c r="BFZ59" s="95"/>
      <c r="BGA59" s="95"/>
      <c r="BGB59" s="95"/>
      <c r="BGC59" s="95"/>
      <c r="BGD59" s="95"/>
      <c r="BGE59" s="95"/>
      <c r="BGF59" s="95"/>
      <c r="BGG59" s="95"/>
      <c r="BGH59" s="95"/>
      <c r="BGI59" s="95"/>
      <c r="BGJ59" s="95"/>
      <c r="BGK59" s="95"/>
      <c r="BGL59" s="95"/>
      <c r="BGM59" s="95"/>
      <c r="BGN59" s="95"/>
      <c r="BGO59" s="95"/>
      <c r="BGP59" s="95"/>
      <c r="BGQ59" s="95"/>
      <c r="BGR59" s="95"/>
      <c r="BGS59" s="95"/>
      <c r="BGT59" s="95"/>
      <c r="BGU59" s="95"/>
      <c r="BGV59" s="95"/>
      <c r="BGW59" s="95"/>
      <c r="BGX59" s="95"/>
      <c r="BGY59" s="95"/>
      <c r="BGZ59" s="95"/>
      <c r="BHA59" s="95"/>
      <c r="BHB59" s="95"/>
      <c r="BHC59" s="95"/>
      <c r="BHD59" s="95"/>
      <c r="BHE59" s="95"/>
      <c r="BHF59" s="95"/>
      <c r="BHG59" s="95"/>
      <c r="BHH59" s="95"/>
      <c r="BHI59" s="95"/>
      <c r="BHJ59" s="95"/>
      <c r="BHK59" s="95"/>
      <c r="BHL59" s="95"/>
      <c r="BHM59" s="95"/>
      <c r="BHN59" s="95"/>
      <c r="BHO59" s="95"/>
      <c r="BHP59" s="95"/>
      <c r="BHQ59" s="95"/>
      <c r="BHR59" s="95"/>
      <c r="BHS59" s="95"/>
      <c r="BHT59" s="95"/>
      <c r="BHU59" s="95"/>
      <c r="BHV59" s="95"/>
      <c r="BHW59" s="95"/>
      <c r="BHX59" s="95"/>
      <c r="BHY59" s="95"/>
      <c r="BHZ59" s="95"/>
      <c r="BIA59" s="95"/>
      <c r="BIB59" s="95"/>
      <c r="BIC59" s="95"/>
      <c r="BID59" s="95"/>
      <c r="BIE59" s="95"/>
      <c r="BIF59" s="95"/>
      <c r="BIG59" s="95"/>
      <c r="BIH59" s="95"/>
      <c r="BII59" s="95"/>
      <c r="BIJ59" s="95"/>
      <c r="BIK59" s="95"/>
      <c r="BIL59" s="95"/>
      <c r="BIM59" s="95"/>
      <c r="BIN59" s="95"/>
      <c r="BIO59" s="95"/>
      <c r="BIP59" s="95"/>
      <c r="BIQ59" s="95"/>
      <c r="BIR59" s="95"/>
      <c r="BIS59" s="95"/>
      <c r="BIT59" s="95"/>
      <c r="BIU59" s="95"/>
      <c r="BIV59" s="95"/>
      <c r="BIW59" s="95"/>
      <c r="BIX59" s="95"/>
      <c r="BIY59" s="95"/>
      <c r="BIZ59" s="95"/>
      <c r="BJA59" s="95"/>
      <c r="BJB59" s="95"/>
      <c r="BJC59" s="95"/>
      <c r="BJD59" s="95"/>
      <c r="BJE59" s="95"/>
      <c r="BJF59" s="95"/>
      <c r="BJG59" s="95"/>
      <c r="BJH59" s="95"/>
      <c r="BJI59" s="95"/>
      <c r="BJJ59" s="95"/>
      <c r="BJK59" s="95"/>
      <c r="BJL59" s="95"/>
      <c r="BJM59" s="95"/>
      <c r="BJN59" s="95"/>
      <c r="BJO59" s="95"/>
      <c r="BJP59" s="95"/>
      <c r="BJQ59" s="95"/>
      <c r="BJR59" s="95"/>
      <c r="BJS59" s="95"/>
      <c r="BJT59" s="95"/>
      <c r="BJU59" s="95"/>
      <c r="BJV59" s="95"/>
      <c r="BJW59" s="95"/>
      <c r="BJX59" s="95"/>
      <c r="BJY59" s="95"/>
      <c r="BJZ59" s="95"/>
      <c r="BKA59" s="95"/>
      <c r="BKB59" s="95"/>
      <c r="BKC59" s="95"/>
      <c r="BKD59" s="95"/>
      <c r="BKE59" s="95"/>
      <c r="BKF59" s="95"/>
      <c r="BKG59" s="95"/>
      <c r="BKH59" s="95"/>
      <c r="BKI59" s="95"/>
      <c r="BKJ59" s="95"/>
      <c r="BKK59" s="95"/>
      <c r="BKL59" s="95"/>
      <c r="BKM59" s="95"/>
      <c r="BKN59" s="95"/>
      <c r="BKO59" s="95"/>
      <c r="BKP59" s="95"/>
      <c r="BKQ59" s="95"/>
      <c r="BKR59" s="95"/>
      <c r="BKS59" s="95"/>
      <c r="BKT59" s="95"/>
      <c r="BKU59" s="95"/>
      <c r="BKV59" s="95"/>
      <c r="BKW59" s="95"/>
      <c r="BKX59" s="95"/>
      <c r="BKY59" s="95"/>
      <c r="BKZ59" s="95"/>
      <c r="BLA59" s="95"/>
      <c r="BLB59" s="95"/>
      <c r="BLC59" s="95"/>
      <c r="BLD59" s="95"/>
      <c r="BLE59" s="95"/>
      <c r="BLF59" s="95"/>
      <c r="BLG59" s="95"/>
      <c r="BLH59" s="95"/>
      <c r="BLI59" s="95"/>
      <c r="BLJ59" s="95"/>
      <c r="BLK59" s="95"/>
      <c r="BLL59" s="95"/>
      <c r="BLM59" s="95"/>
      <c r="BLN59" s="95"/>
      <c r="BLO59" s="95"/>
      <c r="BLP59" s="95"/>
      <c r="BLQ59" s="95"/>
      <c r="BLR59" s="95"/>
      <c r="BLS59" s="95"/>
      <c r="BLT59" s="95"/>
      <c r="BLU59" s="95"/>
      <c r="BLV59" s="95"/>
      <c r="BLW59" s="95"/>
      <c r="BLX59" s="95"/>
      <c r="BLY59" s="95"/>
      <c r="BLZ59" s="95"/>
      <c r="BMA59" s="95"/>
      <c r="BMB59" s="95"/>
      <c r="BMC59" s="95"/>
      <c r="BMD59" s="95"/>
      <c r="BME59" s="95"/>
      <c r="BMF59" s="95"/>
      <c r="BMG59" s="95"/>
      <c r="BMH59" s="95"/>
      <c r="BMI59" s="95"/>
      <c r="BMJ59" s="95"/>
      <c r="BMK59" s="95"/>
      <c r="BML59" s="95"/>
      <c r="BMM59" s="95"/>
      <c r="BMN59" s="95"/>
      <c r="BMO59" s="95"/>
      <c r="BMP59" s="95"/>
      <c r="BMQ59" s="95"/>
      <c r="BMR59" s="95"/>
      <c r="BMS59" s="95"/>
      <c r="BMT59" s="95"/>
      <c r="BMU59" s="95"/>
      <c r="BMV59" s="95"/>
      <c r="BMW59" s="95"/>
      <c r="BMX59" s="95"/>
      <c r="BMY59" s="95"/>
      <c r="BMZ59" s="95"/>
      <c r="BNA59" s="95"/>
      <c r="BNB59" s="95"/>
      <c r="BNC59" s="95"/>
      <c r="BND59" s="95"/>
      <c r="BNE59" s="95"/>
      <c r="BNF59" s="95"/>
      <c r="BNG59" s="95"/>
      <c r="BNH59" s="95"/>
      <c r="BNI59" s="95"/>
      <c r="BNJ59" s="95"/>
      <c r="BNK59" s="95"/>
      <c r="BNL59" s="95"/>
      <c r="BNM59" s="95"/>
      <c r="BNN59" s="95"/>
      <c r="BNO59" s="95"/>
      <c r="BNP59" s="95"/>
      <c r="BNQ59" s="95"/>
      <c r="BNR59" s="95"/>
      <c r="BNS59" s="95"/>
      <c r="BNT59" s="95"/>
      <c r="BNU59" s="95"/>
      <c r="BNV59" s="95"/>
      <c r="BNW59" s="95"/>
      <c r="BNX59" s="95"/>
      <c r="BNY59" s="95"/>
      <c r="BNZ59" s="95"/>
      <c r="BOA59" s="95"/>
      <c r="BOB59" s="95"/>
      <c r="BOC59" s="95"/>
      <c r="BOD59" s="95"/>
      <c r="BOE59" s="95"/>
      <c r="BOF59" s="95"/>
      <c r="BOG59" s="95"/>
      <c r="BOH59" s="95"/>
      <c r="BOI59" s="95"/>
      <c r="BOJ59" s="95"/>
      <c r="BOK59" s="95"/>
      <c r="BOL59" s="95"/>
      <c r="BOM59" s="95"/>
      <c r="BON59" s="95"/>
      <c r="BOO59" s="95"/>
      <c r="BOP59" s="95"/>
      <c r="BOQ59" s="95"/>
      <c r="BOR59" s="95"/>
      <c r="BOS59" s="95"/>
      <c r="BOT59" s="95"/>
      <c r="BOU59" s="95"/>
      <c r="BOV59" s="95"/>
      <c r="BOW59" s="95"/>
      <c r="BOX59" s="95"/>
      <c r="BOY59" s="95"/>
      <c r="BOZ59" s="95"/>
      <c r="BPA59" s="95"/>
      <c r="BPB59" s="95"/>
      <c r="BPC59" s="95"/>
      <c r="BPD59" s="95"/>
      <c r="BPE59" s="95"/>
      <c r="BPF59" s="95"/>
      <c r="BPG59" s="95"/>
      <c r="BPH59" s="95"/>
      <c r="BPI59" s="95"/>
      <c r="BPJ59" s="95"/>
      <c r="BPK59" s="95"/>
      <c r="BPL59" s="95"/>
      <c r="BPM59" s="95"/>
      <c r="BPN59" s="95"/>
      <c r="BPO59" s="95"/>
      <c r="BPP59" s="95"/>
      <c r="BPQ59" s="95"/>
      <c r="BPR59" s="95"/>
      <c r="BPS59" s="95"/>
      <c r="BPT59" s="95"/>
      <c r="BPU59" s="95"/>
      <c r="BPV59" s="95"/>
      <c r="BPW59" s="95"/>
      <c r="BPX59" s="95"/>
      <c r="BPY59" s="95"/>
      <c r="BPZ59" s="95"/>
      <c r="BQA59" s="95"/>
      <c r="BQB59" s="95"/>
      <c r="BQC59" s="95"/>
      <c r="BQD59" s="95"/>
      <c r="BQE59" s="95"/>
      <c r="BQF59" s="95"/>
      <c r="BQG59" s="95"/>
      <c r="BQH59" s="95"/>
      <c r="BQI59" s="95"/>
      <c r="BQJ59" s="95"/>
      <c r="BQK59" s="95"/>
      <c r="BQL59" s="95"/>
      <c r="BQM59" s="95"/>
      <c r="BQN59" s="95"/>
      <c r="BQO59" s="95"/>
      <c r="BQP59" s="95"/>
      <c r="BQQ59" s="95"/>
      <c r="BQR59" s="95"/>
      <c r="BQS59" s="95"/>
      <c r="BQT59" s="95"/>
      <c r="BQU59" s="95"/>
      <c r="BQV59" s="95"/>
      <c r="BQW59" s="95"/>
      <c r="BQX59" s="95"/>
      <c r="BQY59" s="95"/>
      <c r="BQZ59" s="95"/>
      <c r="BRA59" s="95"/>
      <c r="BRB59" s="95"/>
      <c r="BRC59" s="95"/>
      <c r="BRD59" s="95"/>
      <c r="BRE59" s="95"/>
      <c r="BRF59" s="95"/>
      <c r="BRG59" s="95"/>
      <c r="BRH59" s="95"/>
      <c r="BRI59" s="95"/>
      <c r="BRJ59" s="95"/>
      <c r="BRK59" s="95"/>
      <c r="BRL59" s="95"/>
      <c r="BRM59" s="95"/>
      <c r="BRN59" s="95"/>
      <c r="BRO59" s="95"/>
      <c r="BRP59" s="95"/>
      <c r="BRQ59" s="95"/>
      <c r="BRR59" s="95"/>
      <c r="BRS59" s="95"/>
      <c r="BRT59" s="95"/>
      <c r="BRU59" s="95"/>
      <c r="BRV59" s="95"/>
      <c r="BRW59" s="95"/>
      <c r="BRX59" s="95"/>
      <c r="BRY59" s="95"/>
      <c r="BRZ59" s="95"/>
      <c r="BSA59" s="95"/>
      <c r="BSB59" s="95"/>
      <c r="BSC59" s="95"/>
      <c r="BSD59" s="95"/>
      <c r="BSE59" s="95"/>
      <c r="BSF59" s="95"/>
      <c r="BSG59" s="95"/>
      <c r="BSH59" s="95"/>
      <c r="BSI59" s="95"/>
      <c r="BSJ59" s="95"/>
      <c r="BSK59" s="95"/>
      <c r="BSL59" s="95"/>
      <c r="BSM59" s="95"/>
      <c r="BSN59" s="95"/>
      <c r="BSO59" s="95"/>
      <c r="BSP59" s="95"/>
      <c r="BSQ59" s="95"/>
      <c r="BSR59" s="95"/>
      <c r="BSS59" s="95"/>
      <c r="BST59" s="95"/>
      <c r="BSU59" s="95"/>
      <c r="BSV59" s="95"/>
      <c r="BSW59" s="95"/>
      <c r="BSX59" s="95"/>
      <c r="BSY59" s="95"/>
      <c r="BSZ59" s="95"/>
      <c r="BTA59" s="95"/>
      <c r="BTB59" s="95"/>
      <c r="BTC59" s="95"/>
      <c r="BTD59" s="95"/>
      <c r="BTE59" s="95"/>
      <c r="BTF59" s="95"/>
      <c r="BTG59" s="95"/>
      <c r="BTH59" s="95"/>
      <c r="BTI59" s="95"/>
      <c r="BTJ59" s="95"/>
      <c r="BTK59" s="95"/>
      <c r="BTL59" s="95"/>
      <c r="BTM59" s="95"/>
      <c r="BTN59" s="95"/>
      <c r="BTO59" s="95"/>
      <c r="BTP59" s="95"/>
      <c r="BTQ59" s="95"/>
      <c r="BTR59" s="95"/>
      <c r="BTS59" s="95"/>
      <c r="BTT59" s="95"/>
      <c r="BTU59" s="95"/>
      <c r="BTV59" s="95"/>
      <c r="BTW59" s="95"/>
      <c r="BTX59" s="95"/>
      <c r="BTY59" s="95"/>
      <c r="BTZ59" s="95"/>
      <c r="BUA59" s="95"/>
      <c r="BUB59" s="95"/>
      <c r="BUC59" s="95"/>
      <c r="BUD59" s="95"/>
      <c r="BUE59" s="95"/>
      <c r="BUF59" s="95"/>
      <c r="BUG59" s="95"/>
      <c r="BUH59" s="95"/>
      <c r="BUI59" s="95"/>
      <c r="BUJ59" s="95"/>
      <c r="BUK59" s="95"/>
      <c r="BUL59" s="95"/>
      <c r="BUM59" s="95"/>
      <c r="BUN59" s="95"/>
      <c r="BUO59" s="95"/>
      <c r="BUP59" s="95"/>
      <c r="BUQ59" s="95"/>
      <c r="BUR59" s="95"/>
      <c r="BUS59" s="95"/>
      <c r="BUT59" s="95"/>
      <c r="BUU59" s="95"/>
      <c r="BUV59" s="95"/>
      <c r="BUW59" s="95"/>
      <c r="BUX59" s="95"/>
      <c r="BUY59" s="95"/>
      <c r="BUZ59" s="95"/>
      <c r="BVA59" s="95"/>
      <c r="BVB59" s="95"/>
      <c r="BVC59" s="95"/>
      <c r="BVD59" s="95"/>
      <c r="BVE59" s="95"/>
      <c r="BVF59" s="95"/>
      <c r="BVG59" s="95"/>
      <c r="BVH59" s="95"/>
      <c r="BVI59" s="95"/>
      <c r="BVJ59" s="95"/>
      <c r="BVK59" s="95"/>
      <c r="BVL59" s="95"/>
      <c r="BVM59" s="95"/>
      <c r="BVN59" s="95"/>
      <c r="BVO59" s="95"/>
      <c r="BVP59" s="95"/>
      <c r="BVQ59" s="95"/>
      <c r="BVR59" s="95"/>
      <c r="BVS59" s="95"/>
      <c r="BVT59" s="95"/>
      <c r="BVU59" s="95"/>
      <c r="BVV59" s="95"/>
      <c r="BVW59" s="95"/>
      <c r="BVX59" s="95"/>
      <c r="BVY59" s="95"/>
      <c r="BVZ59" s="95"/>
      <c r="BWA59" s="95"/>
      <c r="BWB59" s="95"/>
      <c r="BWC59" s="95"/>
      <c r="BWD59" s="95"/>
      <c r="BWE59" s="95"/>
      <c r="BWF59" s="95"/>
      <c r="BWG59" s="95"/>
      <c r="BWH59" s="95"/>
      <c r="BWI59" s="95"/>
      <c r="BWJ59" s="95"/>
      <c r="BWK59" s="95"/>
      <c r="BWL59" s="95"/>
      <c r="BWM59" s="95"/>
      <c r="BWN59" s="95"/>
      <c r="BWO59" s="95"/>
      <c r="BWP59" s="95"/>
      <c r="BWQ59" s="95"/>
      <c r="BWR59" s="95"/>
      <c r="BWS59" s="95"/>
      <c r="BWT59" s="95"/>
      <c r="BWU59" s="95"/>
      <c r="BWV59" s="95"/>
      <c r="BWW59" s="95"/>
      <c r="BWX59" s="95"/>
    </row>
    <row r="60" spans="1:1974" s="140" customFormat="1" ht="24.75" customHeight="1">
      <c r="A60" s="95"/>
      <c r="B60" s="144" t="s">
        <v>44</v>
      </c>
      <c r="C60" s="95"/>
      <c r="G60" s="95"/>
      <c r="K60" s="95"/>
      <c r="O60" s="95"/>
      <c r="S60" s="95"/>
      <c r="T60" s="107"/>
      <c r="U60" s="107"/>
      <c r="V60" s="107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5"/>
      <c r="MX60" s="95"/>
      <c r="MY60" s="95"/>
      <c r="MZ60" s="95"/>
      <c r="NA60" s="95"/>
      <c r="NB60" s="95"/>
      <c r="NC60" s="95"/>
      <c r="ND60" s="95"/>
      <c r="NE60" s="95"/>
      <c r="NF60" s="95"/>
      <c r="NG60" s="95"/>
      <c r="NH60" s="95"/>
      <c r="NI60" s="95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5"/>
      <c r="NX60" s="95"/>
      <c r="NY60" s="95"/>
      <c r="NZ60" s="95"/>
      <c r="OA60" s="95"/>
      <c r="OB60" s="95"/>
      <c r="OC60" s="95"/>
      <c r="OD60" s="95"/>
      <c r="OE60" s="95"/>
      <c r="OF60" s="95"/>
      <c r="OG60" s="95"/>
      <c r="OH60" s="95"/>
      <c r="OI60" s="95"/>
      <c r="OJ60" s="95"/>
      <c r="OK60" s="95"/>
      <c r="OL60" s="95"/>
      <c r="OM60" s="95"/>
      <c r="ON60" s="95"/>
      <c r="OO60" s="95"/>
      <c r="OP60" s="95"/>
      <c r="OQ60" s="95"/>
      <c r="OR60" s="95"/>
      <c r="OS60" s="95"/>
      <c r="OT60" s="95"/>
      <c r="OU60" s="95"/>
      <c r="OV60" s="95"/>
      <c r="OW60" s="95"/>
      <c r="OX60" s="95"/>
      <c r="OY60" s="95"/>
      <c r="OZ60" s="95"/>
      <c r="PA60" s="95"/>
      <c r="PB60" s="95"/>
      <c r="PC60" s="95"/>
      <c r="PD60" s="95"/>
      <c r="PE60" s="95"/>
      <c r="PF60" s="95"/>
      <c r="PG60" s="95"/>
      <c r="PH60" s="95"/>
      <c r="PI60" s="95"/>
      <c r="PJ60" s="95"/>
      <c r="PK60" s="95"/>
      <c r="PL60" s="95"/>
      <c r="PM60" s="95"/>
      <c r="PN60" s="95"/>
      <c r="PO60" s="95"/>
      <c r="PP60" s="95"/>
      <c r="PQ60" s="95"/>
      <c r="PR60" s="95"/>
      <c r="PS60" s="95"/>
      <c r="PT60" s="95"/>
      <c r="PU60" s="95"/>
      <c r="PV60" s="95"/>
      <c r="PW60" s="95"/>
      <c r="PX60" s="95"/>
      <c r="PY60" s="95"/>
      <c r="PZ60" s="95"/>
      <c r="QA60" s="95"/>
      <c r="QB60" s="95"/>
      <c r="QC60" s="95"/>
      <c r="QD60" s="95"/>
      <c r="QE60" s="95"/>
      <c r="QF60" s="95"/>
      <c r="QG60" s="95"/>
      <c r="QH60" s="95"/>
      <c r="QI60" s="95"/>
      <c r="QJ60" s="95"/>
      <c r="QK60" s="95"/>
      <c r="QL60" s="95"/>
      <c r="QM60" s="95"/>
      <c r="QN60" s="95"/>
      <c r="QO60" s="95"/>
      <c r="QP60" s="95"/>
      <c r="QQ60" s="95"/>
      <c r="QR60" s="95"/>
      <c r="QS60" s="95"/>
      <c r="QT60" s="95"/>
      <c r="QU60" s="95"/>
      <c r="QV60" s="95"/>
      <c r="QW60" s="95"/>
      <c r="QX60" s="95"/>
      <c r="QY60" s="95"/>
      <c r="QZ60" s="95"/>
      <c r="RA60" s="95"/>
      <c r="RB60" s="95"/>
      <c r="RC60" s="95"/>
      <c r="RD60" s="95"/>
      <c r="RE60" s="95"/>
      <c r="RF60" s="95"/>
      <c r="RG60" s="95"/>
      <c r="RH60" s="95"/>
      <c r="RI60" s="95"/>
      <c r="RJ60" s="95"/>
      <c r="RK60" s="95"/>
      <c r="RL60" s="95"/>
      <c r="RM60" s="95"/>
      <c r="RN60" s="95"/>
      <c r="RO60" s="95"/>
      <c r="RP60" s="95"/>
      <c r="RQ60" s="95"/>
      <c r="RR60" s="95"/>
      <c r="RS60" s="95"/>
      <c r="RT60" s="95"/>
      <c r="RU60" s="95"/>
      <c r="RV60" s="95"/>
      <c r="RW60" s="95"/>
      <c r="RX60" s="95"/>
      <c r="RY60" s="95"/>
      <c r="RZ60" s="95"/>
      <c r="SA60" s="95"/>
      <c r="SB60" s="95"/>
      <c r="SC60" s="95"/>
      <c r="SD60" s="95"/>
      <c r="SE60" s="95"/>
      <c r="SF60" s="95"/>
      <c r="SG60" s="95"/>
      <c r="SH60" s="95"/>
      <c r="SI60" s="95"/>
      <c r="SJ60" s="95"/>
      <c r="SK60" s="95"/>
      <c r="SL60" s="95"/>
      <c r="SM60" s="95"/>
      <c r="SN60" s="95"/>
      <c r="SO60" s="95"/>
      <c r="SP60" s="95"/>
      <c r="SQ60" s="95"/>
      <c r="SR60" s="95"/>
      <c r="SS60" s="95"/>
      <c r="ST60" s="95"/>
      <c r="SU60" s="95"/>
      <c r="SV60" s="95"/>
      <c r="SW60" s="95"/>
      <c r="SX60" s="95"/>
      <c r="SY60" s="95"/>
      <c r="SZ60" s="95"/>
      <c r="TA60" s="95"/>
      <c r="TB60" s="95"/>
      <c r="TC60" s="95"/>
      <c r="TD60" s="95"/>
      <c r="TE60" s="95"/>
      <c r="TF60" s="95"/>
      <c r="TG60" s="95"/>
      <c r="TH60" s="95"/>
      <c r="TI60" s="95"/>
      <c r="TJ60" s="95"/>
      <c r="TK60" s="95"/>
      <c r="TL60" s="95"/>
      <c r="TM60" s="95"/>
      <c r="TN60" s="95"/>
      <c r="TO60" s="95"/>
      <c r="TP60" s="95"/>
      <c r="TQ60" s="95"/>
      <c r="TR60" s="95"/>
      <c r="TS60" s="95"/>
      <c r="TT60" s="95"/>
      <c r="TU60" s="95"/>
      <c r="TV60" s="95"/>
      <c r="TW60" s="95"/>
      <c r="TX60" s="95"/>
      <c r="TY60" s="95"/>
      <c r="TZ60" s="95"/>
      <c r="UA60" s="95"/>
      <c r="UB60" s="95"/>
      <c r="UC60" s="95"/>
      <c r="UD60" s="95"/>
      <c r="UE60" s="95"/>
      <c r="UF60" s="95"/>
      <c r="UG60" s="95"/>
      <c r="UH60" s="95"/>
      <c r="UI60" s="95"/>
      <c r="UJ60" s="95"/>
      <c r="UK60" s="95"/>
      <c r="UL60" s="95"/>
      <c r="UM60" s="95"/>
      <c r="UN60" s="95"/>
      <c r="UO60" s="95"/>
      <c r="UP60" s="95"/>
      <c r="UQ60" s="95"/>
      <c r="UR60" s="95"/>
      <c r="US60" s="95"/>
      <c r="UT60" s="95"/>
      <c r="UU60" s="95"/>
      <c r="UV60" s="95"/>
      <c r="UW60" s="95"/>
      <c r="UX60" s="95"/>
      <c r="UY60" s="95"/>
      <c r="UZ60" s="95"/>
      <c r="VA60" s="95"/>
      <c r="VB60" s="95"/>
      <c r="VC60" s="95"/>
      <c r="VD60" s="95"/>
      <c r="VE60" s="95"/>
      <c r="VF60" s="95"/>
      <c r="VG60" s="95"/>
      <c r="VH60" s="95"/>
      <c r="VI60" s="95"/>
      <c r="VJ60" s="95"/>
      <c r="VK60" s="95"/>
      <c r="VL60" s="95"/>
      <c r="VM60" s="95"/>
      <c r="VN60" s="95"/>
      <c r="VO60" s="95"/>
      <c r="VP60" s="95"/>
      <c r="VQ60" s="95"/>
      <c r="VR60" s="95"/>
      <c r="VS60" s="95"/>
      <c r="VT60" s="95"/>
      <c r="VU60" s="95"/>
      <c r="VV60" s="95"/>
      <c r="VW60" s="95"/>
      <c r="VX60" s="95"/>
      <c r="VY60" s="95"/>
      <c r="VZ60" s="95"/>
      <c r="WA60" s="95"/>
      <c r="WB60" s="95"/>
      <c r="WC60" s="95"/>
      <c r="WD60" s="95"/>
      <c r="WE60" s="95"/>
      <c r="WF60" s="95"/>
      <c r="WG60" s="95"/>
      <c r="WH60" s="95"/>
      <c r="WI60" s="95"/>
      <c r="WJ60" s="95"/>
      <c r="WK60" s="95"/>
      <c r="WL60" s="95"/>
      <c r="WM60" s="95"/>
      <c r="WN60" s="95"/>
      <c r="WO60" s="95"/>
      <c r="WP60" s="95"/>
      <c r="WQ60" s="95"/>
      <c r="WR60" s="95"/>
      <c r="WS60" s="95"/>
      <c r="WT60" s="95"/>
      <c r="WU60" s="95"/>
      <c r="WV60" s="95"/>
      <c r="WW60" s="95"/>
      <c r="WX60" s="95"/>
      <c r="WY60" s="95"/>
      <c r="WZ60" s="95"/>
      <c r="XA60" s="95"/>
      <c r="XB60" s="95"/>
      <c r="XC60" s="95"/>
      <c r="XD60" s="95"/>
      <c r="XE60" s="95"/>
      <c r="XF60" s="95"/>
      <c r="XG60" s="95"/>
      <c r="XH60" s="95"/>
      <c r="XI60" s="95"/>
      <c r="XJ60" s="95"/>
      <c r="XK60" s="95"/>
      <c r="XL60" s="95"/>
      <c r="XM60" s="95"/>
      <c r="XN60" s="95"/>
      <c r="XO60" s="95"/>
      <c r="XP60" s="95"/>
      <c r="XQ60" s="95"/>
      <c r="XR60" s="95"/>
      <c r="XS60" s="95"/>
      <c r="XT60" s="95"/>
      <c r="XU60" s="95"/>
      <c r="XV60" s="95"/>
      <c r="XW60" s="95"/>
      <c r="XX60" s="95"/>
      <c r="XY60" s="95"/>
      <c r="XZ60" s="95"/>
      <c r="YA60" s="95"/>
      <c r="YB60" s="95"/>
      <c r="YC60" s="95"/>
      <c r="YD60" s="95"/>
      <c r="YE60" s="95"/>
      <c r="YF60" s="95"/>
      <c r="YG60" s="95"/>
      <c r="YH60" s="95"/>
      <c r="YI60" s="95"/>
      <c r="YJ60" s="95"/>
      <c r="YK60" s="95"/>
      <c r="YL60" s="95"/>
      <c r="YM60" s="95"/>
      <c r="YN60" s="95"/>
      <c r="YO60" s="95"/>
      <c r="YP60" s="95"/>
      <c r="YQ60" s="95"/>
      <c r="YR60" s="95"/>
      <c r="YS60" s="95"/>
      <c r="YT60" s="95"/>
      <c r="YU60" s="95"/>
      <c r="YV60" s="95"/>
      <c r="YW60" s="95"/>
      <c r="YX60" s="95"/>
      <c r="YY60" s="95"/>
      <c r="YZ60" s="95"/>
      <c r="ZA60" s="95"/>
      <c r="ZB60" s="95"/>
      <c r="ZC60" s="95"/>
      <c r="ZD60" s="95"/>
      <c r="ZE60" s="95"/>
      <c r="ZF60" s="95"/>
      <c r="ZG60" s="95"/>
      <c r="ZH60" s="95"/>
      <c r="ZI60" s="95"/>
      <c r="ZJ60" s="95"/>
      <c r="ZK60" s="95"/>
      <c r="ZL60" s="95"/>
      <c r="ZM60" s="95"/>
      <c r="ZN60" s="95"/>
      <c r="ZO60" s="95"/>
      <c r="ZP60" s="95"/>
      <c r="ZQ60" s="95"/>
      <c r="ZR60" s="95"/>
      <c r="ZS60" s="95"/>
      <c r="ZT60" s="95"/>
      <c r="ZU60" s="95"/>
      <c r="ZV60" s="95"/>
      <c r="ZW60" s="95"/>
      <c r="ZX60" s="95"/>
      <c r="ZY60" s="95"/>
      <c r="ZZ60" s="95"/>
      <c r="AAA60" s="95"/>
      <c r="AAB60" s="95"/>
      <c r="AAC60" s="95"/>
      <c r="AAD60" s="95"/>
      <c r="AAE60" s="95"/>
      <c r="AAF60" s="95"/>
      <c r="AAG60" s="95"/>
      <c r="AAH60" s="95"/>
      <c r="AAI60" s="95"/>
      <c r="AAJ60" s="95"/>
      <c r="AAK60" s="95"/>
      <c r="AAL60" s="95"/>
      <c r="AAM60" s="95"/>
      <c r="AAN60" s="95"/>
      <c r="AAO60" s="95"/>
      <c r="AAP60" s="95"/>
      <c r="AAQ60" s="95"/>
      <c r="AAR60" s="95"/>
      <c r="AAS60" s="95"/>
      <c r="AAT60" s="95"/>
      <c r="AAU60" s="95"/>
      <c r="AAV60" s="95"/>
      <c r="AAW60" s="95"/>
      <c r="AAX60" s="95"/>
      <c r="AAY60" s="95"/>
      <c r="AAZ60" s="95"/>
      <c r="ABA60" s="95"/>
      <c r="ABB60" s="95"/>
      <c r="ABC60" s="95"/>
      <c r="ABD60" s="95"/>
      <c r="ABE60" s="95"/>
      <c r="ABF60" s="95"/>
      <c r="ABG60" s="95"/>
      <c r="ABH60" s="95"/>
      <c r="ABI60" s="95"/>
      <c r="ABJ60" s="95"/>
      <c r="ABK60" s="95"/>
      <c r="ABL60" s="95"/>
      <c r="ABM60" s="95"/>
      <c r="ABN60" s="95"/>
      <c r="ABO60" s="95"/>
      <c r="ABP60" s="95"/>
      <c r="ABQ60" s="95"/>
      <c r="ABR60" s="95"/>
      <c r="ABS60" s="95"/>
      <c r="ABT60" s="95"/>
      <c r="ABU60" s="95"/>
      <c r="ABV60" s="95"/>
      <c r="ABW60" s="95"/>
      <c r="ABX60" s="95"/>
      <c r="ABY60" s="95"/>
      <c r="ABZ60" s="95"/>
      <c r="ACA60" s="95"/>
      <c r="ACB60" s="95"/>
      <c r="ACC60" s="95"/>
      <c r="ACD60" s="95"/>
      <c r="ACE60" s="95"/>
      <c r="ACF60" s="95"/>
      <c r="ACG60" s="95"/>
      <c r="ACH60" s="95"/>
      <c r="ACI60" s="95"/>
      <c r="ACJ60" s="95"/>
      <c r="ACK60" s="95"/>
      <c r="ACL60" s="95"/>
      <c r="ACM60" s="95"/>
      <c r="ACN60" s="95"/>
      <c r="ACO60" s="95"/>
      <c r="ACP60" s="95"/>
      <c r="ACQ60" s="95"/>
      <c r="ACR60" s="95"/>
      <c r="ACS60" s="95"/>
      <c r="ACT60" s="95"/>
      <c r="ACU60" s="95"/>
      <c r="ACV60" s="95"/>
      <c r="ACW60" s="95"/>
      <c r="ACX60" s="95"/>
      <c r="ACY60" s="95"/>
      <c r="ACZ60" s="95"/>
      <c r="ADA60" s="95"/>
      <c r="ADB60" s="95"/>
      <c r="ADC60" s="95"/>
      <c r="ADD60" s="95"/>
      <c r="ADE60" s="95"/>
      <c r="ADF60" s="95"/>
      <c r="ADG60" s="95"/>
      <c r="ADH60" s="95"/>
      <c r="ADI60" s="95"/>
      <c r="ADJ60" s="95"/>
      <c r="ADK60" s="95"/>
      <c r="ADL60" s="95"/>
      <c r="ADM60" s="95"/>
      <c r="ADN60" s="95"/>
      <c r="ADO60" s="95"/>
      <c r="ADP60" s="95"/>
      <c r="ADQ60" s="95"/>
      <c r="ADR60" s="95"/>
      <c r="ADS60" s="95"/>
      <c r="ADT60" s="95"/>
      <c r="ADU60" s="95"/>
      <c r="ADV60" s="95"/>
      <c r="ADW60" s="95"/>
      <c r="ADX60" s="95"/>
      <c r="ADY60" s="95"/>
      <c r="ADZ60" s="95"/>
      <c r="AEA60" s="95"/>
      <c r="AEB60" s="95"/>
      <c r="AEC60" s="95"/>
      <c r="AED60" s="95"/>
      <c r="AEE60" s="95"/>
      <c r="AEF60" s="95"/>
      <c r="AEG60" s="95"/>
      <c r="AEH60" s="95"/>
      <c r="AEI60" s="95"/>
      <c r="AEJ60" s="95"/>
      <c r="AEK60" s="95"/>
      <c r="AEL60" s="95"/>
      <c r="AEM60" s="95"/>
      <c r="AEN60" s="95"/>
      <c r="AEO60" s="95"/>
      <c r="AEP60" s="95"/>
      <c r="AEQ60" s="95"/>
      <c r="AER60" s="95"/>
      <c r="AES60" s="95"/>
      <c r="AET60" s="95"/>
      <c r="AEU60" s="95"/>
      <c r="AEV60" s="95"/>
      <c r="AEW60" s="95"/>
      <c r="AEX60" s="95"/>
      <c r="AEY60" s="95"/>
      <c r="AEZ60" s="95"/>
      <c r="AFA60" s="95"/>
      <c r="AFB60" s="95"/>
      <c r="AFC60" s="95"/>
      <c r="AFD60" s="95"/>
      <c r="AFE60" s="95"/>
      <c r="AFF60" s="95"/>
      <c r="AFG60" s="95"/>
      <c r="AFH60" s="95"/>
      <c r="AFI60" s="95"/>
      <c r="AFJ60" s="95"/>
      <c r="AFK60" s="95"/>
      <c r="AFL60" s="95"/>
      <c r="AFM60" s="95"/>
      <c r="AFN60" s="95"/>
      <c r="AFO60" s="95"/>
      <c r="AFP60" s="95"/>
      <c r="AFQ60" s="95"/>
      <c r="AFR60" s="95"/>
      <c r="AFS60" s="95"/>
      <c r="AFT60" s="95"/>
      <c r="AFU60" s="95"/>
      <c r="AFV60" s="95"/>
      <c r="AFW60" s="95"/>
      <c r="AFX60" s="95"/>
      <c r="AFY60" s="95"/>
      <c r="AFZ60" s="95"/>
      <c r="AGA60" s="95"/>
      <c r="AGB60" s="95"/>
      <c r="AGC60" s="95"/>
      <c r="AGD60" s="95"/>
      <c r="AGE60" s="95"/>
      <c r="AGF60" s="95"/>
      <c r="AGG60" s="95"/>
      <c r="AGH60" s="95"/>
      <c r="AGI60" s="95"/>
      <c r="AGJ60" s="95"/>
      <c r="AGK60" s="95"/>
      <c r="AGL60" s="95"/>
      <c r="AGM60" s="95"/>
      <c r="AGN60" s="95"/>
      <c r="AGO60" s="95"/>
      <c r="AGP60" s="95"/>
      <c r="AGQ60" s="95"/>
      <c r="AGR60" s="95"/>
      <c r="AGS60" s="95"/>
      <c r="AGT60" s="95"/>
      <c r="AGU60" s="95"/>
      <c r="AGV60" s="95"/>
      <c r="AGW60" s="95"/>
      <c r="AGX60" s="95"/>
      <c r="AGY60" s="95"/>
      <c r="AGZ60" s="95"/>
      <c r="AHA60" s="95"/>
      <c r="AHB60" s="95"/>
      <c r="AHC60" s="95"/>
      <c r="AHD60" s="95"/>
      <c r="AHE60" s="95"/>
      <c r="AHF60" s="95"/>
      <c r="AHG60" s="95"/>
      <c r="AHH60" s="95"/>
      <c r="AHI60" s="95"/>
      <c r="AHJ60" s="95"/>
      <c r="AHK60" s="95"/>
      <c r="AHL60" s="95"/>
      <c r="AHM60" s="95"/>
      <c r="AHN60" s="95"/>
      <c r="AHO60" s="95"/>
      <c r="AHP60" s="95"/>
      <c r="AHQ60" s="95"/>
      <c r="AHR60" s="95"/>
      <c r="AHS60" s="95"/>
      <c r="AHT60" s="95"/>
      <c r="AHU60" s="95"/>
      <c r="AHV60" s="95"/>
      <c r="AHW60" s="95"/>
      <c r="AHX60" s="95"/>
      <c r="AHY60" s="95"/>
      <c r="AHZ60" s="95"/>
      <c r="AIA60" s="95"/>
      <c r="AIB60" s="95"/>
      <c r="AIC60" s="95"/>
      <c r="AID60" s="95"/>
      <c r="AIE60" s="95"/>
      <c r="AIF60" s="95"/>
      <c r="AIG60" s="95"/>
      <c r="AIH60" s="95"/>
      <c r="AII60" s="95"/>
      <c r="AIJ60" s="95"/>
      <c r="AIK60" s="95"/>
      <c r="AIL60" s="95"/>
      <c r="AIM60" s="95"/>
      <c r="AIN60" s="95"/>
      <c r="AIO60" s="95"/>
      <c r="AIP60" s="95"/>
      <c r="AIQ60" s="95"/>
      <c r="AIR60" s="95"/>
      <c r="AIS60" s="95"/>
      <c r="AIT60" s="95"/>
      <c r="AIU60" s="95"/>
      <c r="AIV60" s="95"/>
      <c r="AIW60" s="95"/>
      <c r="AIX60" s="95"/>
      <c r="AIY60" s="95"/>
      <c r="AIZ60" s="95"/>
      <c r="AJA60" s="95"/>
      <c r="AJB60" s="95"/>
      <c r="AJC60" s="95"/>
      <c r="AJD60" s="95"/>
      <c r="AJE60" s="95"/>
      <c r="AJF60" s="95"/>
      <c r="AJG60" s="95"/>
      <c r="AJH60" s="95"/>
      <c r="AJI60" s="95"/>
      <c r="AJJ60" s="95"/>
      <c r="AJK60" s="95"/>
      <c r="AJL60" s="95"/>
      <c r="AJM60" s="95"/>
      <c r="AJN60" s="95"/>
      <c r="AJO60" s="95"/>
      <c r="AJP60" s="95"/>
      <c r="AJQ60" s="95"/>
      <c r="AJR60" s="95"/>
      <c r="AJS60" s="95"/>
      <c r="AJT60" s="95"/>
      <c r="AJU60" s="95"/>
      <c r="AJV60" s="95"/>
      <c r="AJW60" s="95"/>
      <c r="AJX60" s="95"/>
      <c r="AJY60" s="95"/>
      <c r="AJZ60" s="95"/>
      <c r="AKA60" s="95"/>
      <c r="AKB60" s="95"/>
      <c r="AKC60" s="95"/>
      <c r="AKD60" s="95"/>
      <c r="AKE60" s="95"/>
      <c r="AKF60" s="95"/>
      <c r="AKG60" s="95"/>
      <c r="AKH60" s="95"/>
      <c r="AKI60" s="95"/>
      <c r="AKJ60" s="95"/>
      <c r="AKK60" s="95"/>
      <c r="AKL60" s="95"/>
      <c r="AKM60" s="95"/>
      <c r="AKN60" s="95"/>
      <c r="AKO60" s="95"/>
      <c r="AKP60" s="95"/>
      <c r="AKQ60" s="95"/>
      <c r="AKR60" s="95"/>
      <c r="AKS60" s="95"/>
      <c r="AKT60" s="95"/>
      <c r="AKU60" s="95"/>
      <c r="AKV60" s="95"/>
      <c r="AKW60" s="95"/>
      <c r="AKX60" s="95"/>
      <c r="AKY60" s="95"/>
      <c r="AKZ60" s="95"/>
      <c r="ALA60" s="95"/>
      <c r="ALB60" s="95"/>
      <c r="ALC60" s="95"/>
      <c r="ALD60" s="95"/>
      <c r="ALE60" s="95"/>
      <c r="ALF60" s="95"/>
      <c r="ALG60" s="95"/>
      <c r="ALH60" s="95"/>
      <c r="ALI60" s="95"/>
      <c r="ALJ60" s="95"/>
      <c r="ALK60" s="95"/>
      <c r="ALL60" s="95"/>
      <c r="ALM60" s="95"/>
      <c r="ALN60" s="95"/>
      <c r="ALO60" s="95"/>
      <c r="ALP60" s="95"/>
      <c r="ALQ60" s="95"/>
      <c r="ALR60" s="95"/>
      <c r="ALS60" s="95"/>
      <c r="ALT60" s="95"/>
      <c r="ALU60" s="95"/>
      <c r="ALV60" s="95"/>
      <c r="ALW60" s="95"/>
      <c r="ALX60" s="95"/>
      <c r="ALY60" s="95"/>
      <c r="ALZ60" s="95"/>
      <c r="AMA60" s="95"/>
      <c r="AMB60" s="95"/>
      <c r="AMC60" s="95"/>
      <c r="AMD60" s="95"/>
      <c r="AME60" s="95"/>
      <c r="AMF60" s="95"/>
      <c r="AMG60" s="95"/>
      <c r="AMH60" s="95"/>
      <c r="AMI60" s="95"/>
      <c r="AMJ60" s="95"/>
      <c r="AMK60" s="95"/>
      <c r="AML60" s="95"/>
      <c r="AMM60" s="95"/>
      <c r="AMN60" s="95"/>
      <c r="AMO60" s="95"/>
      <c r="AMP60" s="95"/>
      <c r="AMQ60" s="95"/>
      <c r="AMR60" s="95"/>
      <c r="AMS60" s="95"/>
      <c r="AMT60" s="95"/>
      <c r="AMU60" s="95"/>
      <c r="AMV60" s="95"/>
      <c r="AMW60" s="95"/>
      <c r="AMX60" s="95"/>
      <c r="AMY60" s="95"/>
      <c r="AMZ60" s="95"/>
      <c r="ANA60" s="95"/>
      <c r="ANB60" s="95"/>
      <c r="ANC60" s="95"/>
      <c r="AND60" s="95"/>
      <c r="ANE60" s="95"/>
      <c r="ANF60" s="95"/>
      <c r="ANG60" s="95"/>
      <c r="ANH60" s="95"/>
      <c r="ANI60" s="95"/>
      <c r="ANJ60" s="95"/>
      <c r="ANK60" s="95"/>
      <c r="ANL60" s="95"/>
      <c r="ANM60" s="95"/>
      <c r="ANN60" s="95"/>
      <c r="ANO60" s="95"/>
      <c r="ANP60" s="95"/>
      <c r="ANQ60" s="95"/>
      <c r="ANR60" s="95"/>
      <c r="ANS60" s="95"/>
      <c r="ANT60" s="95"/>
      <c r="ANU60" s="95"/>
      <c r="ANV60" s="95"/>
      <c r="ANW60" s="95"/>
      <c r="ANX60" s="95"/>
      <c r="ANY60" s="95"/>
      <c r="ANZ60" s="95"/>
      <c r="AOA60" s="95"/>
      <c r="AOB60" s="95"/>
      <c r="AOC60" s="95"/>
      <c r="AOD60" s="95"/>
      <c r="AOE60" s="95"/>
      <c r="AOF60" s="95"/>
      <c r="AOG60" s="95"/>
      <c r="AOH60" s="95"/>
      <c r="AOI60" s="95"/>
      <c r="AOJ60" s="95"/>
      <c r="AOK60" s="95"/>
      <c r="AOL60" s="95"/>
      <c r="AOM60" s="95"/>
      <c r="AON60" s="95"/>
      <c r="AOO60" s="95"/>
      <c r="AOP60" s="95"/>
      <c r="AOQ60" s="95"/>
      <c r="AOR60" s="95"/>
      <c r="AOS60" s="95"/>
      <c r="AOT60" s="95"/>
      <c r="AOU60" s="95"/>
      <c r="AOV60" s="95"/>
      <c r="AOW60" s="95"/>
      <c r="AOX60" s="95"/>
      <c r="AOY60" s="95"/>
      <c r="AOZ60" s="95"/>
      <c r="APA60" s="95"/>
      <c r="APB60" s="95"/>
      <c r="APC60" s="95"/>
      <c r="APD60" s="95"/>
      <c r="APE60" s="95"/>
      <c r="APF60" s="95"/>
      <c r="APG60" s="95"/>
      <c r="APH60" s="95"/>
      <c r="API60" s="95"/>
      <c r="APJ60" s="95"/>
      <c r="APK60" s="95"/>
      <c r="APL60" s="95"/>
      <c r="APM60" s="95"/>
      <c r="APN60" s="95"/>
      <c r="APO60" s="95"/>
      <c r="APP60" s="95"/>
      <c r="APQ60" s="95"/>
      <c r="APR60" s="95"/>
      <c r="APS60" s="95"/>
      <c r="APT60" s="95"/>
      <c r="APU60" s="95"/>
      <c r="APV60" s="95"/>
      <c r="APW60" s="95"/>
      <c r="APX60" s="95"/>
      <c r="APY60" s="95"/>
      <c r="APZ60" s="95"/>
      <c r="AQA60" s="95"/>
      <c r="AQB60" s="95"/>
      <c r="AQC60" s="95"/>
      <c r="AQD60" s="95"/>
      <c r="AQE60" s="95"/>
      <c r="AQF60" s="95"/>
      <c r="AQG60" s="95"/>
      <c r="AQH60" s="95"/>
      <c r="AQI60" s="95"/>
      <c r="AQJ60" s="95"/>
      <c r="AQK60" s="95"/>
      <c r="AQL60" s="95"/>
      <c r="AQM60" s="95"/>
      <c r="AQN60" s="95"/>
      <c r="AQO60" s="95"/>
      <c r="AQP60" s="95"/>
      <c r="AQQ60" s="95"/>
      <c r="AQR60" s="95"/>
      <c r="AQS60" s="95"/>
      <c r="AQT60" s="95"/>
      <c r="AQU60" s="95"/>
      <c r="AQV60" s="95"/>
      <c r="AQW60" s="95"/>
      <c r="AQX60" s="95"/>
      <c r="AQY60" s="95"/>
      <c r="AQZ60" s="95"/>
      <c r="ARA60" s="95"/>
      <c r="ARB60" s="95"/>
      <c r="ARC60" s="95"/>
      <c r="ARD60" s="95"/>
      <c r="ARE60" s="95"/>
      <c r="ARF60" s="95"/>
      <c r="ARG60" s="95"/>
      <c r="ARH60" s="95"/>
      <c r="ARI60" s="95"/>
      <c r="ARJ60" s="95"/>
      <c r="ARK60" s="95"/>
      <c r="ARL60" s="95"/>
      <c r="ARM60" s="95"/>
      <c r="ARN60" s="95"/>
      <c r="ARO60" s="95"/>
      <c r="ARP60" s="95"/>
      <c r="ARQ60" s="95"/>
      <c r="ARR60" s="95"/>
      <c r="ARS60" s="95"/>
      <c r="ART60" s="95"/>
      <c r="ARU60" s="95"/>
      <c r="ARV60" s="95"/>
      <c r="ARW60" s="95"/>
      <c r="ARX60" s="95"/>
      <c r="ARY60" s="95"/>
      <c r="ARZ60" s="95"/>
      <c r="ASA60" s="95"/>
      <c r="ASB60" s="95"/>
      <c r="ASC60" s="95"/>
      <c r="ASD60" s="95"/>
      <c r="ASE60" s="95"/>
      <c r="ASF60" s="95"/>
      <c r="ASG60" s="95"/>
      <c r="ASH60" s="95"/>
      <c r="ASI60" s="95"/>
      <c r="ASJ60" s="95"/>
      <c r="ASK60" s="95"/>
      <c r="ASL60" s="95"/>
      <c r="ASM60" s="95"/>
      <c r="ASN60" s="95"/>
      <c r="ASO60" s="95"/>
      <c r="ASP60" s="95"/>
      <c r="ASQ60" s="95"/>
      <c r="ASR60" s="95"/>
      <c r="ASS60" s="95"/>
      <c r="AST60" s="95"/>
      <c r="ASU60" s="95"/>
      <c r="ASV60" s="95"/>
      <c r="ASW60" s="95"/>
      <c r="ASX60" s="95"/>
      <c r="ASY60" s="95"/>
      <c r="ASZ60" s="95"/>
      <c r="ATA60" s="95"/>
      <c r="ATB60" s="95"/>
      <c r="ATC60" s="95"/>
      <c r="ATD60" s="95"/>
      <c r="ATE60" s="95"/>
      <c r="ATF60" s="95"/>
      <c r="ATG60" s="95"/>
      <c r="ATH60" s="95"/>
      <c r="ATI60" s="95"/>
      <c r="ATJ60" s="95"/>
      <c r="ATK60" s="95"/>
      <c r="ATL60" s="95"/>
      <c r="ATM60" s="95"/>
      <c r="ATN60" s="95"/>
      <c r="ATO60" s="95"/>
      <c r="ATP60" s="95"/>
      <c r="ATQ60" s="95"/>
      <c r="ATR60" s="95"/>
      <c r="ATS60" s="95"/>
      <c r="ATT60" s="95"/>
      <c r="ATU60" s="95"/>
      <c r="ATV60" s="95"/>
      <c r="ATW60" s="95"/>
      <c r="ATX60" s="95"/>
      <c r="ATY60" s="95"/>
      <c r="ATZ60" s="95"/>
      <c r="AUA60" s="95"/>
      <c r="AUB60" s="95"/>
      <c r="AUC60" s="95"/>
      <c r="AUD60" s="95"/>
      <c r="AUE60" s="95"/>
      <c r="AUF60" s="95"/>
      <c r="AUG60" s="95"/>
      <c r="AUH60" s="95"/>
      <c r="AUI60" s="95"/>
      <c r="AUJ60" s="95"/>
      <c r="AUK60" s="95"/>
      <c r="AUL60" s="95"/>
      <c r="AUM60" s="95"/>
      <c r="AUN60" s="95"/>
      <c r="AUO60" s="95"/>
      <c r="AUP60" s="95"/>
      <c r="AUQ60" s="95"/>
      <c r="AUR60" s="95"/>
      <c r="AUS60" s="95"/>
      <c r="AUT60" s="95"/>
      <c r="AUU60" s="95"/>
      <c r="AUV60" s="95"/>
      <c r="AUW60" s="95"/>
      <c r="AUX60" s="95"/>
      <c r="AUY60" s="95"/>
      <c r="AUZ60" s="95"/>
      <c r="AVA60" s="95"/>
      <c r="AVB60" s="95"/>
      <c r="AVC60" s="95"/>
      <c r="AVD60" s="95"/>
      <c r="AVE60" s="95"/>
      <c r="AVF60" s="95"/>
      <c r="AVG60" s="95"/>
      <c r="AVH60" s="95"/>
      <c r="AVI60" s="95"/>
      <c r="AVJ60" s="95"/>
      <c r="AVK60" s="95"/>
      <c r="AVL60" s="95"/>
      <c r="AVM60" s="95"/>
      <c r="AVN60" s="95"/>
      <c r="AVO60" s="95"/>
      <c r="AVP60" s="95"/>
      <c r="AVQ60" s="95"/>
      <c r="AVR60" s="95"/>
      <c r="AVS60" s="95"/>
      <c r="AVT60" s="95"/>
      <c r="AVU60" s="95"/>
      <c r="AVV60" s="95"/>
      <c r="AVW60" s="95"/>
      <c r="AVX60" s="95"/>
      <c r="AVY60" s="95"/>
      <c r="AVZ60" s="95"/>
      <c r="AWA60" s="95"/>
      <c r="AWB60" s="95"/>
      <c r="AWC60" s="95"/>
      <c r="AWD60" s="95"/>
      <c r="AWE60" s="95"/>
      <c r="AWF60" s="95"/>
      <c r="AWG60" s="95"/>
      <c r="AWH60" s="95"/>
      <c r="AWI60" s="95"/>
      <c r="AWJ60" s="95"/>
      <c r="AWK60" s="95"/>
      <c r="AWL60" s="95"/>
      <c r="AWM60" s="95"/>
      <c r="AWN60" s="95"/>
      <c r="AWO60" s="95"/>
      <c r="AWP60" s="95"/>
      <c r="AWQ60" s="95"/>
      <c r="AWR60" s="95"/>
      <c r="AWS60" s="95"/>
      <c r="AWT60" s="95"/>
      <c r="AWU60" s="95"/>
      <c r="AWV60" s="95"/>
      <c r="AWW60" s="95"/>
      <c r="AWX60" s="95"/>
      <c r="AWY60" s="95"/>
      <c r="AWZ60" s="95"/>
      <c r="AXA60" s="95"/>
      <c r="AXB60" s="95"/>
      <c r="AXC60" s="95"/>
      <c r="AXD60" s="95"/>
      <c r="AXE60" s="95"/>
      <c r="AXF60" s="95"/>
      <c r="AXG60" s="95"/>
      <c r="AXH60" s="95"/>
      <c r="AXI60" s="95"/>
      <c r="AXJ60" s="95"/>
      <c r="AXK60" s="95"/>
      <c r="AXL60" s="95"/>
      <c r="AXM60" s="95"/>
      <c r="AXN60" s="95"/>
      <c r="AXO60" s="95"/>
      <c r="AXP60" s="95"/>
      <c r="AXQ60" s="95"/>
      <c r="AXR60" s="95"/>
      <c r="AXS60" s="95"/>
      <c r="AXT60" s="95"/>
      <c r="AXU60" s="95"/>
      <c r="AXV60" s="95"/>
      <c r="AXW60" s="95"/>
      <c r="AXX60" s="95"/>
      <c r="AXY60" s="95"/>
      <c r="AXZ60" s="95"/>
      <c r="AYA60" s="95"/>
      <c r="AYB60" s="95"/>
      <c r="AYC60" s="95"/>
      <c r="AYD60" s="95"/>
      <c r="AYE60" s="95"/>
      <c r="AYF60" s="95"/>
      <c r="AYG60" s="95"/>
      <c r="AYH60" s="95"/>
      <c r="AYI60" s="95"/>
      <c r="AYJ60" s="95"/>
      <c r="AYK60" s="95"/>
      <c r="AYL60" s="95"/>
      <c r="AYM60" s="95"/>
      <c r="AYN60" s="95"/>
      <c r="AYO60" s="95"/>
      <c r="AYP60" s="95"/>
      <c r="AYQ60" s="95"/>
      <c r="AYR60" s="95"/>
      <c r="AYS60" s="95"/>
      <c r="AYT60" s="95"/>
      <c r="AYU60" s="95"/>
      <c r="AYV60" s="95"/>
      <c r="AYW60" s="95"/>
      <c r="AYX60" s="95"/>
      <c r="AYY60" s="95"/>
      <c r="AYZ60" s="95"/>
      <c r="AZA60" s="95"/>
      <c r="AZB60" s="95"/>
      <c r="AZC60" s="95"/>
      <c r="AZD60" s="95"/>
      <c r="AZE60" s="95"/>
      <c r="AZF60" s="95"/>
      <c r="AZG60" s="95"/>
      <c r="AZH60" s="95"/>
      <c r="AZI60" s="95"/>
      <c r="AZJ60" s="95"/>
      <c r="AZK60" s="95"/>
      <c r="AZL60" s="95"/>
      <c r="AZM60" s="95"/>
      <c r="AZN60" s="95"/>
      <c r="AZO60" s="95"/>
      <c r="AZP60" s="95"/>
      <c r="AZQ60" s="95"/>
      <c r="AZR60" s="95"/>
      <c r="AZS60" s="95"/>
      <c r="AZT60" s="95"/>
      <c r="AZU60" s="95"/>
      <c r="AZV60" s="95"/>
      <c r="AZW60" s="95"/>
      <c r="AZX60" s="95"/>
      <c r="AZY60" s="95"/>
      <c r="AZZ60" s="95"/>
      <c r="BAA60" s="95"/>
      <c r="BAB60" s="95"/>
      <c r="BAC60" s="95"/>
      <c r="BAD60" s="95"/>
      <c r="BAE60" s="95"/>
      <c r="BAF60" s="95"/>
      <c r="BAG60" s="95"/>
      <c r="BAH60" s="95"/>
      <c r="BAI60" s="95"/>
      <c r="BAJ60" s="95"/>
      <c r="BAK60" s="95"/>
      <c r="BAL60" s="95"/>
      <c r="BAM60" s="95"/>
      <c r="BAN60" s="95"/>
      <c r="BAO60" s="95"/>
      <c r="BAP60" s="95"/>
      <c r="BAQ60" s="95"/>
      <c r="BAR60" s="95"/>
      <c r="BAS60" s="95"/>
      <c r="BAT60" s="95"/>
      <c r="BAU60" s="95"/>
      <c r="BAV60" s="95"/>
      <c r="BAW60" s="95"/>
      <c r="BAX60" s="95"/>
      <c r="BAY60" s="95"/>
      <c r="BAZ60" s="95"/>
      <c r="BBA60" s="95"/>
      <c r="BBB60" s="95"/>
      <c r="BBC60" s="95"/>
      <c r="BBD60" s="95"/>
      <c r="BBE60" s="95"/>
      <c r="BBF60" s="95"/>
      <c r="BBG60" s="95"/>
      <c r="BBH60" s="95"/>
      <c r="BBI60" s="95"/>
      <c r="BBJ60" s="95"/>
      <c r="BBK60" s="95"/>
      <c r="BBL60" s="95"/>
      <c r="BBM60" s="95"/>
      <c r="BBN60" s="95"/>
      <c r="BBO60" s="95"/>
      <c r="BBP60" s="95"/>
      <c r="BBQ60" s="95"/>
      <c r="BBR60" s="95"/>
      <c r="BBS60" s="95"/>
      <c r="BBT60" s="95"/>
      <c r="BBU60" s="95"/>
      <c r="BBV60" s="95"/>
      <c r="BBW60" s="95"/>
      <c r="BBX60" s="95"/>
      <c r="BBY60" s="95"/>
      <c r="BBZ60" s="95"/>
      <c r="BCA60" s="95"/>
      <c r="BCB60" s="95"/>
      <c r="BCC60" s="95"/>
      <c r="BCD60" s="95"/>
      <c r="BCE60" s="95"/>
      <c r="BCF60" s="95"/>
      <c r="BCG60" s="95"/>
      <c r="BCH60" s="95"/>
      <c r="BCI60" s="95"/>
      <c r="BCJ60" s="95"/>
      <c r="BCK60" s="95"/>
      <c r="BCL60" s="95"/>
      <c r="BCM60" s="95"/>
      <c r="BCN60" s="95"/>
      <c r="BCO60" s="95"/>
      <c r="BCP60" s="95"/>
      <c r="BCQ60" s="95"/>
      <c r="BCR60" s="95"/>
      <c r="BCS60" s="95"/>
      <c r="BCT60" s="95"/>
      <c r="BCU60" s="95"/>
      <c r="BCV60" s="95"/>
      <c r="BCW60" s="95"/>
      <c r="BCX60" s="95"/>
      <c r="BCY60" s="95"/>
      <c r="BCZ60" s="95"/>
      <c r="BDA60" s="95"/>
      <c r="BDB60" s="95"/>
      <c r="BDC60" s="95"/>
      <c r="BDD60" s="95"/>
      <c r="BDE60" s="95"/>
      <c r="BDF60" s="95"/>
      <c r="BDG60" s="95"/>
      <c r="BDH60" s="95"/>
      <c r="BDI60" s="95"/>
      <c r="BDJ60" s="95"/>
      <c r="BDK60" s="95"/>
      <c r="BDL60" s="95"/>
      <c r="BDM60" s="95"/>
      <c r="BDN60" s="95"/>
      <c r="BDO60" s="95"/>
      <c r="BDP60" s="95"/>
      <c r="BDQ60" s="95"/>
      <c r="BDR60" s="95"/>
      <c r="BDS60" s="95"/>
      <c r="BDT60" s="95"/>
      <c r="BDU60" s="95"/>
      <c r="BDV60" s="95"/>
      <c r="BDW60" s="95"/>
      <c r="BDX60" s="95"/>
      <c r="BDY60" s="95"/>
      <c r="BDZ60" s="95"/>
      <c r="BEA60" s="95"/>
      <c r="BEB60" s="95"/>
      <c r="BEC60" s="95"/>
      <c r="BED60" s="95"/>
      <c r="BEE60" s="95"/>
      <c r="BEF60" s="95"/>
      <c r="BEG60" s="95"/>
      <c r="BEH60" s="95"/>
      <c r="BEI60" s="95"/>
      <c r="BEJ60" s="95"/>
      <c r="BEK60" s="95"/>
      <c r="BEL60" s="95"/>
      <c r="BEM60" s="95"/>
      <c r="BEN60" s="95"/>
      <c r="BEO60" s="95"/>
      <c r="BEP60" s="95"/>
      <c r="BEQ60" s="95"/>
      <c r="BER60" s="95"/>
      <c r="BES60" s="95"/>
      <c r="BET60" s="95"/>
      <c r="BEU60" s="95"/>
      <c r="BEV60" s="95"/>
      <c r="BEW60" s="95"/>
      <c r="BEX60" s="95"/>
      <c r="BEY60" s="95"/>
      <c r="BEZ60" s="95"/>
      <c r="BFA60" s="95"/>
      <c r="BFB60" s="95"/>
      <c r="BFC60" s="95"/>
      <c r="BFD60" s="95"/>
      <c r="BFE60" s="95"/>
      <c r="BFF60" s="95"/>
      <c r="BFG60" s="95"/>
      <c r="BFH60" s="95"/>
      <c r="BFI60" s="95"/>
      <c r="BFJ60" s="95"/>
      <c r="BFK60" s="95"/>
      <c r="BFL60" s="95"/>
      <c r="BFM60" s="95"/>
      <c r="BFN60" s="95"/>
      <c r="BFO60" s="95"/>
      <c r="BFP60" s="95"/>
      <c r="BFQ60" s="95"/>
      <c r="BFR60" s="95"/>
      <c r="BFS60" s="95"/>
      <c r="BFT60" s="95"/>
      <c r="BFU60" s="95"/>
      <c r="BFV60" s="95"/>
      <c r="BFW60" s="95"/>
      <c r="BFX60" s="95"/>
      <c r="BFY60" s="95"/>
      <c r="BFZ60" s="95"/>
      <c r="BGA60" s="95"/>
      <c r="BGB60" s="95"/>
      <c r="BGC60" s="95"/>
      <c r="BGD60" s="95"/>
      <c r="BGE60" s="95"/>
      <c r="BGF60" s="95"/>
      <c r="BGG60" s="95"/>
      <c r="BGH60" s="95"/>
      <c r="BGI60" s="95"/>
      <c r="BGJ60" s="95"/>
      <c r="BGK60" s="95"/>
      <c r="BGL60" s="95"/>
      <c r="BGM60" s="95"/>
      <c r="BGN60" s="95"/>
      <c r="BGO60" s="95"/>
      <c r="BGP60" s="95"/>
      <c r="BGQ60" s="95"/>
      <c r="BGR60" s="95"/>
      <c r="BGS60" s="95"/>
      <c r="BGT60" s="95"/>
      <c r="BGU60" s="95"/>
      <c r="BGV60" s="95"/>
      <c r="BGW60" s="95"/>
      <c r="BGX60" s="95"/>
      <c r="BGY60" s="95"/>
      <c r="BGZ60" s="95"/>
      <c r="BHA60" s="95"/>
      <c r="BHB60" s="95"/>
      <c r="BHC60" s="95"/>
      <c r="BHD60" s="95"/>
      <c r="BHE60" s="95"/>
      <c r="BHF60" s="95"/>
      <c r="BHG60" s="95"/>
      <c r="BHH60" s="95"/>
      <c r="BHI60" s="95"/>
      <c r="BHJ60" s="95"/>
      <c r="BHK60" s="95"/>
      <c r="BHL60" s="95"/>
      <c r="BHM60" s="95"/>
      <c r="BHN60" s="95"/>
      <c r="BHO60" s="95"/>
      <c r="BHP60" s="95"/>
      <c r="BHQ60" s="95"/>
      <c r="BHR60" s="95"/>
      <c r="BHS60" s="95"/>
      <c r="BHT60" s="95"/>
      <c r="BHU60" s="95"/>
      <c r="BHV60" s="95"/>
      <c r="BHW60" s="95"/>
      <c r="BHX60" s="95"/>
      <c r="BHY60" s="95"/>
      <c r="BHZ60" s="95"/>
      <c r="BIA60" s="95"/>
      <c r="BIB60" s="95"/>
      <c r="BIC60" s="95"/>
      <c r="BID60" s="95"/>
      <c r="BIE60" s="95"/>
      <c r="BIF60" s="95"/>
      <c r="BIG60" s="95"/>
      <c r="BIH60" s="95"/>
      <c r="BII60" s="95"/>
      <c r="BIJ60" s="95"/>
      <c r="BIK60" s="95"/>
      <c r="BIL60" s="95"/>
      <c r="BIM60" s="95"/>
      <c r="BIN60" s="95"/>
      <c r="BIO60" s="95"/>
      <c r="BIP60" s="95"/>
      <c r="BIQ60" s="95"/>
      <c r="BIR60" s="95"/>
      <c r="BIS60" s="95"/>
      <c r="BIT60" s="95"/>
      <c r="BIU60" s="95"/>
      <c r="BIV60" s="95"/>
      <c r="BIW60" s="95"/>
      <c r="BIX60" s="95"/>
      <c r="BIY60" s="95"/>
      <c r="BIZ60" s="95"/>
      <c r="BJA60" s="95"/>
      <c r="BJB60" s="95"/>
      <c r="BJC60" s="95"/>
      <c r="BJD60" s="95"/>
      <c r="BJE60" s="95"/>
      <c r="BJF60" s="95"/>
      <c r="BJG60" s="95"/>
      <c r="BJH60" s="95"/>
      <c r="BJI60" s="95"/>
      <c r="BJJ60" s="95"/>
      <c r="BJK60" s="95"/>
      <c r="BJL60" s="95"/>
      <c r="BJM60" s="95"/>
      <c r="BJN60" s="95"/>
      <c r="BJO60" s="95"/>
      <c r="BJP60" s="95"/>
      <c r="BJQ60" s="95"/>
      <c r="BJR60" s="95"/>
      <c r="BJS60" s="95"/>
      <c r="BJT60" s="95"/>
      <c r="BJU60" s="95"/>
      <c r="BJV60" s="95"/>
      <c r="BJW60" s="95"/>
      <c r="BJX60" s="95"/>
      <c r="BJY60" s="95"/>
      <c r="BJZ60" s="95"/>
      <c r="BKA60" s="95"/>
      <c r="BKB60" s="95"/>
      <c r="BKC60" s="95"/>
      <c r="BKD60" s="95"/>
      <c r="BKE60" s="95"/>
      <c r="BKF60" s="95"/>
      <c r="BKG60" s="95"/>
      <c r="BKH60" s="95"/>
      <c r="BKI60" s="95"/>
      <c r="BKJ60" s="95"/>
      <c r="BKK60" s="95"/>
      <c r="BKL60" s="95"/>
      <c r="BKM60" s="95"/>
      <c r="BKN60" s="95"/>
      <c r="BKO60" s="95"/>
      <c r="BKP60" s="95"/>
      <c r="BKQ60" s="95"/>
      <c r="BKR60" s="95"/>
      <c r="BKS60" s="95"/>
      <c r="BKT60" s="95"/>
      <c r="BKU60" s="95"/>
      <c r="BKV60" s="95"/>
      <c r="BKW60" s="95"/>
      <c r="BKX60" s="95"/>
      <c r="BKY60" s="95"/>
      <c r="BKZ60" s="95"/>
      <c r="BLA60" s="95"/>
      <c r="BLB60" s="95"/>
      <c r="BLC60" s="95"/>
      <c r="BLD60" s="95"/>
      <c r="BLE60" s="95"/>
      <c r="BLF60" s="95"/>
      <c r="BLG60" s="95"/>
      <c r="BLH60" s="95"/>
      <c r="BLI60" s="95"/>
      <c r="BLJ60" s="95"/>
      <c r="BLK60" s="95"/>
      <c r="BLL60" s="95"/>
      <c r="BLM60" s="95"/>
      <c r="BLN60" s="95"/>
      <c r="BLO60" s="95"/>
      <c r="BLP60" s="95"/>
      <c r="BLQ60" s="95"/>
      <c r="BLR60" s="95"/>
      <c r="BLS60" s="95"/>
      <c r="BLT60" s="95"/>
      <c r="BLU60" s="95"/>
      <c r="BLV60" s="95"/>
      <c r="BLW60" s="95"/>
      <c r="BLX60" s="95"/>
      <c r="BLY60" s="95"/>
      <c r="BLZ60" s="95"/>
      <c r="BMA60" s="95"/>
      <c r="BMB60" s="95"/>
      <c r="BMC60" s="95"/>
      <c r="BMD60" s="95"/>
      <c r="BME60" s="95"/>
      <c r="BMF60" s="95"/>
      <c r="BMG60" s="95"/>
      <c r="BMH60" s="95"/>
      <c r="BMI60" s="95"/>
      <c r="BMJ60" s="95"/>
      <c r="BMK60" s="95"/>
      <c r="BML60" s="95"/>
      <c r="BMM60" s="95"/>
      <c r="BMN60" s="95"/>
      <c r="BMO60" s="95"/>
      <c r="BMP60" s="95"/>
      <c r="BMQ60" s="95"/>
      <c r="BMR60" s="95"/>
      <c r="BMS60" s="95"/>
      <c r="BMT60" s="95"/>
      <c r="BMU60" s="95"/>
      <c r="BMV60" s="95"/>
      <c r="BMW60" s="95"/>
      <c r="BMX60" s="95"/>
      <c r="BMY60" s="95"/>
      <c r="BMZ60" s="95"/>
      <c r="BNA60" s="95"/>
      <c r="BNB60" s="95"/>
      <c r="BNC60" s="95"/>
      <c r="BND60" s="95"/>
      <c r="BNE60" s="95"/>
      <c r="BNF60" s="95"/>
      <c r="BNG60" s="95"/>
      <c r="BNH60" s="95"/>
      <c r="BNI60" s="95"/>
      <c r="BNJ60" s="95"/>
      <c r="BNK60" s="95"/>
      <c r="BNL60" s="95"/>
      <c r="BNM60" s="95"/>
      <c r="BNN60" s="95"/>
      <c r="BNO60" s="95"/>
      <c r="BNP60" s="95"/>
      <c r="BNQ60" s="95"/>
      <c r="BNR60" s="95"/>
      <c r="BNS60" s="95"/>
      <c r="BNT60" s="95"/>
      <c r="BNU60" s="95"/>
      <c r="BNV60" s="95"/>
      <c r="BNW60" s="95"/>
      <c r="BNX60" s="95"/>
      <c r="BNY60" s="95"/>
      <c r="BNZ60" s="95"/>
      <c r="BOA60" s="95"/>
      <c r="BOB60" s="95"/>
      <c r="BOC60" s="95"/>
      <c r="BOD60" s="95"/>
      <c r="BOE60" s="95"/>
      <c r="BOF60" s="95"/>
      <c r="BOG60" s="95"/>
      <c r="BOH60" s="95"/>
      <c r="BOI60" s="95"/>
      <c r="BOJ60" s="95"/>
      <c r="BOK60" s="95"/>
      <c r="BOL60" s="95"/>
      <c r="BOM60" s="95"/>
      <c r="BON60" s="95"/>
      <c r="BOO60" s="95"/>
      <c r="BOP60" s="95"/>
      <c r="BOQ60" s="95"/>
      <c r="BOR60" s="95"/>
      <c r="BOS60" s="95"/>
      <c r="BOT60" s="95"/>
      <c r="BOU60" s="95"/>
      <c r="BOV60" s="95"/>
      <c r="BOW60" s="95"/>
      <c r="BOX60" s="95"/>
      <c r="BOY60" s="95"/>
      <c r="BOZ60" s="95"/>
      <c r="BPA60" s="95"/>
      <c r="BPB60" s="95"/>
      <c r="BPC60" s="95"/>
      <c r="BPD60" s="95"/>
      <c r="BPE60" s="95"/>
      <c r="BPF60" s="95"/>
      <c r="BPG60" s="95"/>
      <c r="BPH60" s="95"/>
      <c r="BPI60" s="95"/>
      <c r="BPJ60" s="95"/>
      <c r="BPK60" s="95"/>
      <c r="BPL60" s="95"/>
      <c r="BPM60" s="95"/>
      <c r="BPN60" s="95"/>
      <c r="BPO60" s="95"/>
      <c r="BPP60" s="95"/>
      <c r="BPQ60" s="95"/>
      <c r="BPR60" s="95"/>
      <c r="BPS60" s="95"/>
      <c r="BPT60" s="95"/>
      <c r="BPU60" s="95"/>
      <c r="BPV60" s="95"/>
      <c r="BPW60" s="95"/>
      <c r="BPX60" s="95"/>
      <c r="BPY60" s="95"/>
      <c r="BPZ60" s="95"/>
      <c r="BQA60" s="95"/>
      <c r="BQB60" s="95"/>
      <c r="BQC60" s="95"/>
      <c r="BQD60" s="95"/>
      <c r="BQE60" s="95"/>
      <c r="BQF60" s="95"/>
      <c r="BQG60" s="95"/>
      <c r="BQH60" s="95"/>
      <c r="BQI60" s="95"/>
      <c r="BQJ60" s="95"/>
      <c r="BQK60" s="95"/>
      <c r="BQL60" s="95"/>
      <c r="BQM60" s="95"/>
      <c r="BQN60" s="95"/>
      <c r="BQO60" s="95"/>
      <c r="BQP60" s="95"/>
      <c r="BQQ60" s="95"/>
      <c r="BQR60" s="95"/>
      <c r="BQS60" s="95"/>
      <c r="BQT60" s="95"/>
      <c r="BQU60" s="95"/>
      <c r="BQV60" s="95"/>
      <c r="BQW60" s="95"/>
      <c r="BQX60" s="95"/>
      <c r="BQY60" s="95"/>
      <c r="BQZ60" s="95"/>
      <c r="BRA60" s="95"/>
      <c r="BRB60" s="95"/>
      <c r="BRC60" s="95"/>
      <c r="BRD60" s="95"/>
      <c r="BRE60" s="95"/>
      <c r="BRF60" s="95"/>
      <c r="BRG60" s="95"/>
      <c r="BRH60" s="95"/>
      <c r="BRI60" s="95"/>
      <c r="BRJ60" s="95"/>
      <c r="BRK60" s="95"/>
      <c r="BRL60" s="95"/>
      <c r="BRM60" s="95"/>
      <c r="BRN60" s="95"/>
      <c r="BRO60" s="95"/>
      <c r="BRP60" s="95"/>
      <c r="BRQ60" s="95"/>
      <c r="BRR60" s="95"/>
      <c r="BRS60" s="95"/>
      <c r="BRT60" s="95"/>
      <c r="BRU60" s="95"/>
      <c r="BRV60" s="95"/>
      <c r="BRW60" s="95"/>
      <c r="BRX60" s="95"/>
      <c r="BRY60" s="95"/>
      <c r="BRZ60" s="95"/>
      <c r="BSA60" s="95"/>
      <c r="BSB60" s="95"/>
      <c r="BSC60" s="95"/>
      <c r="BSD60" s="95"/>
      <c r="BSE60" s="95"/>
      <c r="BSF60" s="95"/>
      <c r="BSG60" s="95"/>
      <c r="BSH60" s="95"/>
      <c r="BSI60" s="95"/>
      <c r="BSJ60" s="95"/>
      <c r="BSK60" s="95"/>
      <c r="BSL60" s="95"/>
      <c r="BSM60" s="95"/>
      <c r="BSN60" s="95"/>
      <c r="BSO60" s="95"/>
      <c r="BSP60" s="95"/>
      <c r="BSQ60" s="95"/>
      <c r="BSR60" s="95"/>
      <c r="BSS60" s="95"/>
      <c r="BST60" s="95"/>
      <c r="BSU60" s="95"/>
      <c r="BSV60" s="95"/>
      <c r="BSW60" s="95"/>
      <c r="BSX60" s="95"/>
      <c r="BSY60" s="95"/>
      <c r="BSZ60" s="95"/>
      <c r="BTA60" s="95"/>
      <c r="BTB60" s="95"/>
      <c r="BTC60" s="95"/>
      <c r="BTD60" s="95"/>
      <c r="BTE60" s="95"/>
      <c r="BTF60" s="95"/>
      <c r="BTG60" s="95"/>
      <c r="BTH60" s="95"/>
      <c r="BTI60" s="95"/>
      <c r="BTJ60" s="95"/>
      <c r="BTK60" s="95"/>
      <c r="BTL60" s="95"/>
      <c r="BTM60" s="95"/>
      <c r="BTN60" s="95"/>
      <c r="BTO60" s="95"/>
      <c r="BTP60" s="95"/>
      <c r="BTQ60" s="95"/>
      <c r="BTR60" s="95"/>
      <c r="BTS60" s="95"/>
      <c r="BTT60" s="95"/>
      <c r="BTU60" s="95"/>
      <c r="BTV60" s="95"/>
      <c r="BTW60" s="95"/>
      <c r="BTX60" s="95"/>
      <c r="BTY60" s="95"/>
      <c r="BTZ60" s="95"/>
      <c r="BUA60" s="95"/>
      <c r="BUB60" s="95"/>
      <c r="BUC60" s="95"/>
      <c r="BUD60" s="95"/>
      <c r="BUE60" s="95"/>
      <c r="BUF60" s="95"/>
      <c r="BUG60" s="95"/>
      <c r="BUH60" s="95"/>
      <c r="BUI60" s="95"/>
      <c r="BUJ60" s="95"/>
      <c r="BUK60" s="95"/>
      <c r="BUL60" s="95"/>
      <c r="BUM60" s="95"/>
      <c r="BUN60" s="95"/>
      <c r="BUO60" s="95"/>
      <c r="BUP60" s="95"/>
      <c r="BUQ60" s="95"/>
      <c r="BUR60" s="95"/>
      <c r="BUS60" s="95"/>
      <c r="BUT60" s="95"/>
      <c r="BUU60" s="95"/>
      <c r="BUV60" s="95"/>
      <c r="BUW60" s="95"/>
      <c r="BUX60" s="95"/>
      <c r="BUY60" s="95"/>
      <c r="BUZ60" s="95"/>
      <c r="BVA60" s="95"/>
      <c r="BVB60" s="95"/>
      <c r="BVC60" s="95"/>
      <c r="BVD60" s="95"/>
      <c r="BVE60" s="95"/>
      <c r="BVF60" s="95"/>
      <c r="BVG60" s="95"/>
      <c r="BVH60" s="95"/>
      <c r="BVI60" s="95"/>
      <c r="BVJ60" s="95"/>
      <c r="BVK60" s="95"/>
      <c r="BVL60" s="95"/>
      <c r="BVM60" s="95"/>
      <c r="BVN60" s="95"/>
      <c r="BVO60" s="95"/>
      <c r="BVP60" s="95"/>
      <c r="BVQ60" s="95"/>
      <c r="BVR60" s="95"/>
      <c r="BVS60" s="95"/>
      <c r="BVT60" s="95"/>
      <c r="BVU60" s="95"/>
      <c r="BVV60" s="95"/>
      <c r="BVW60" s="95"/>
      <c r="BVX60" s="95"/>
      <c r="BVY60" s="95"/>
      <c r="BVZ60" s="95"/>
      <c r="BWA60" s="95"/>
      <c r="BWB60" s="95"/>
      <c r="BWC60" s="95"/>
      <c r="BWD60" s="95"/>
      <c r="BWE60" s="95"/>
      <c r="BWF60" s="95"/>
      <c r="BWG60" s="95"/>
      <c r="BWH60" s="95"/>
      <c r="BWI60" s="95"/>
      <c r="BWJ60" s="95"/>
      <c r="BWK60" s="95"/>
      <c r="BWL60" s="95"/>
      <c r="BWM60" s="95"/>
      <c r="BWN60" s="95"/>
      <c r="BWO60" s="95"/>
      <c r="BWP60" s="95"/>
      <c r="BWQ60" s="95"/>
      <c r="BWR60" s="95"/>
      <c r="BWS60" s="95"/>
      <c r="BWT60" s="95"/>
      <c r="BWU60" s="95"/>
      <c r="BWV60" s="95"/>
      <c r="BWW60" s="95"/>
      <c r="BWX60" s="95"/>
    </row>
    <row r="61" spans="1:1974" s="140" customFormat="1" ht="24.75" customHeight="1">
      <c r="A61" s="99"/>
      <c r="B61" s="148" t="s">
        <v>42</v>
      </c>
      <c r="C61" s="90"/>
      <c r="D61" s="149">
        <v>939</v>
      </c>
      <c r="E61" s="149"/>
      <c r="F61" s="149">
        <v>939</v>
      </c>
      <c r="G61" s="90"/>
      <c r="H61" s="149">
        <v>945</v>
      </c>
      <c r="I61" s="149"/>
      <c r="J61" s="149">
        <v>945</v>
      </c>
      <c r="K61" s="90"/>
      <c r="L61" s="149">
        <v>957</v>
      </c>
      <c r="M61" s="149"/>
      <c r="N61" s="149">
        <v>957</v>
      </c>
      <c r="O61" s="90"/>
      <c r="P61" s="149">
        <v>965</v>
      </c>
      <c r="Q61" s="149"/>
      <c r="R61" s="149">
        <v>965</v>
      </c>
      <c r="S61" s="90"/>
      <c r="T61" s="107"/>
      <c r="U61" s="107"/>
      <c r="V61" s="107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9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5"/>
      <c r="NI61" s="95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5"/>
      <c r="NX61" s="95"/>
      <c r="NY61" s="95"/>
      <c r="NZ61" s="95"/>
      <c r="OA61" s="95"/>
      <c r="OB61" s="95"/>
      <c r="OC61" s="95"/>
      <c r="OD61" s="95"/>
      <c r="OE61" s="95"/>
      <c r="OF61" s="95"/>
      <c r="OG61" s="95"/>
      <c r="OH61" s="95"/>
      <c r="OI61" s="95"/>
      <c r="OJ61" s="95"/>
      <c r="OK61" s="95"/>
      <c r="OL61" s="95"/>
      <c r="OM61" s="95"/>
      <c r="ON61" s="95"/>
      <c r="OO61" s="95"/>
      <c r="OP61" s="95"/>
      <c r="OQ61" s="95"/>
      <c r="OR61" s="95"/>
      <c r="OS61" s="95"/>
      <c r="OT61" s="95"/>
      <c r="OU61" s="95"/>
      <c r="OV61" s="95"/>
      <c r="OW61" s="95"/>
      <c r="OX61" s="95"/>
      <c r="OY61" s="95"/>
      <c r="OZ61" s="95"/>
      <c r="PA61" s="95"/>
      <c r="PB61" s="95"/>
      <c r="PC61" s="95"/>
      <c r="PD61" s="95"/>
      <c r="PE61" s="95"/>
      <c r="PF61" s="95"/>
      <c r="PG61" s="95"/>
      <c r="PH61" s="95"/>
      <c r="PI61" s="95"/>
      <c r="PJ61" s="95"/>
      <c r="PK61" s="95"/>
      <c r="PL61" s="95"/>
      <c r="PM61" s="95"/>
      <c r="PN61" s="95"/>
      <c r="PO61" s="95"/>
      <c r="PP61" s="95"/>
      <c r="PQ61" s="95"/>
      <c r="PR61" s="95"/>
      <c r="PS61" s="95"/>
      <c r="PT61" s="95"/>
      <c r="PU61" s="95"/>
      <c r="PV61" s="95"/>
      <c r="PW61" s="95"/>
      <c r="PX61" s="95"/>
      <c r="PY61" s="95"/>
      <c r="PZ61" s="95"/>
      <c r="QA61" s="95"/>
      <c r="QB61" s="95"/>
      <c r="QC61" s="95"/>
      <c r="QD61" s="95"/>
      <c r="QE61" s="95"/>
      <c r="QF61" s="95"/>
      <c r="QG61" s="95"/>
      <c r="QH61" s="95"/>
      <c r="QI61" s="95"/>
      <c r="QJ61" s="95"/>
      <c r="QK61" s="95"/>
      <c r="QL61" s="95"/>
      <c r="QM61" s="95"/>
      <c r="QN61" s="95"/>
      <c r="QO61" s="95"/>
      <c r="QP61" s="95"/>
      <c r="QQ61" s="95"/>
      <c r="QR61" s="95"/>
      <c r="QS61" s="95"/>
      <c r="QT61" s="95"/>
      <c r="QU61" s="95"/>
      <c r="QV61" s="95"/>
      <c r="QW61" s="95"/>
      <c r="QX61" s="95"/>
      <c r="QY61" s="95"/>
      <c r="QZ61" s="95"/>
      <c r="RA61" s="95"/>
      <c r="RB61" s="95"/>
      <c r="RC61" s="95"/>
      <c r="RD61" s="95"/>
      <c r="RE61" s="95"/>
      <c r="RF61" s="95"/>
      <c r="RG61" s="95"/>
      <c r="RH61" s="95"/>
      <c r="RI61" s="95"/>
      <c r="RJ61" s="95"/>
      <c r="RK61" s="95"/>
      <c r="RL61" s="95"/>
      <c r="RM61" s="95"/>
      <c r="RN61" s="95"/>
      <c r="RO61" s="95"/>
      <c r="RP61" s="95"/>
      <c r="RQ61" s="95"/>
      <c r="RR61" s="95"/>
      <c r="RS61" s="95"/>
      <c r="RT61" s="95"/>
      <c r="RU61" s="95"/>
      <c r="RV61" s="95"/>
      <c r="RW61" s="95"/>
      <c r="RX61" s="95"/>
      <c r="RY61" s="95"/>
      <c r="RZ61" s="95"/>
      <c r="SA61" s="95"/>
      <c r="SB61" s="95"/>
      <c r="SC61" s="95"/>
      <c r="SD61" s="95"/>
      <c r="SE61" s="95"/>
      <c r="SF61" s="95"/>
      <c r="SG61" s="95"/>
      <c r="SH61" s="95"/>
      <c r="SI61" s="95"/>
      <c r="SJ61" s="95"/>
      <c r="SK61" s="95"/>
      <c r="SL61" s="95"/>
      <c r="SM61" s="95"/>
      <c r="SN61" s="95"/>
      <c r="SO61" s="95"/>
      <c r="SP61" s="95"/>
      <c r="SQ61" s="95"/>
      <c r="SR61" s="95"/>
      <c r="SS61" s="95"/>
      <c r="ST61" s="95"/>
      <c r="SU61" s="95"/>
      <c r="SV61" s="95"/>
      <c r="SW61" s="95"/>
      <c r="SX61" s="95"/>
      <c r="SY61" s="95"/>
      <c r="SZ61" s="95"/>
      <c r="TA61" s="95"/>
      <c r="TB61" s="95"/>
      <c r="TC61" s="95"/>
      <c r="TD61" s="95"/>
      <c r="TE61" s="95"/>
      <c r="TF61" s="95"/>
      <c r="TG61" s="95"/>
      <c r="TH61" s="95"/>
      <c r="TI61" s="95"/>
      <c r="TJ61" s="95"/>
      <c r="TK61" s="95"/>
      <c r="TL61" s="95"/>
      <c r="TM61" s="95"/>
      <c r="TN61" s="95"/>
      <c r="TO61" s="95"/>
      <c r="TP61" s="95"/>
      <c r="TQ61" s="95"/>
      <c r="TR61" s="95"/>
      <c r="TS61" s="95"/>
      <c r="TT61" s="95"/>
      <c r="TU61" s="95"/>
      <c r="TV61" s="95"/>
      <c r="TW61" s="95"/>
      <c r="TX61" s="95"/>
      <c r="TY61" s="95"/>
      <c r="TZ61" s="95"/>
      <c r="UA61" s="95"/>
      <c r="UB61" s="95"/>
      <c r="UC61" s="95"/>
      <c r="UD61" s="95"/>
      <c r="UE61" s="95"/>
      <c r="UF61" s="95"/>
      <c r="UG61" s="95"/>
      <c r="UH61" s="95"/>
      <c r="UI61" s="95"/>
      <c r="UJ61" s="95"/>
      <c r="UK61" s="95"/>
      <c r="UL61" s="95"/>
      <c r="UM61" s="95"/>
      <c r="UN61" s="95"/>
      <c r="UO61" s="95"/>
      <c r="UP61" s="95"/>
      <c r="UQ61" s="95"/>
      <c r="UR61" s="95"/>
      <c r="US61" s="95"/>
      <c r="UT61" s="95"/>
      <c r="UU61" s="95"/>
      <c r="UV61" s="95"/>
      <c r="UW61" s="95"/>
      <c r="UX61" s="95"/>
      <c r="UY61" s="95"/>
      <c r="UZ61" s="95"/>
      <c r="VA61" s="95"/>
      <c r="VB61" s="95"/>
      <c r="VC61" s="95"/>
      <c r="VD61" s="95"/>
      <c r="VE61" s="95"/>
      <c r="VF61" s="95"/>
      <c r="VG61" s="95"/>
      <c r="VH61" s="95"/>
      <c r="VI61" s="95"/>
      <c r="VJ61" s="95"/>
      <c r="VK61" s="95"/>
      <c r="VL61" s="95"/>
      <c r="VM61" s="95"/>
      <c r="VN61" s="95"/>
      <c r="VO61" s="95"/>
      <c r="VP61" s="95"/>
      <c r="VQ61" s="95"/>
      <c r="VR61" s="95"/>
      <c r="VS61" s="95"/>
      <c r="VT61" s="95"/>
      <c r="VU61" s="95"/>
      <c r="VV61" s="95"/>
      <c r="VW61" s="95"/>
      <c r="VX61" s="95"/>
      <c r="VY61" s="95"/>
      <c r="VZ61" s="95"/>
      <c r="WA61" s="95"/>
      <c r="WB61" s="95"/>
      <c r="WC61" s="95"/>
      <c r="WD61" s="95"/>
      <c r="WE61" s="95"/>
      <c r="WF61" s="95"/>
      <c r="WG61" s="95"/>
      <c r="WH61" s="95"/>
      <c r="WI61" s="95"/>
      <c r="WJ61" s="95"/>
      <c r="WK61" s="95"/>
      <c r="WL61" s="95"/>
      <c r="WM61" s="95"/>
      <c r="WN61" s="95"/>
      <c r="WO61" s="95"/>
      <c r="WP61" s="95"/>
      <c r="WQ61" s="95"/>
      <c r="WR61" s="95"/>
      <c r="WS61" s="95"/>
      <c r="WT61" s="95"/>
      <c r="WU61" s="95"/>
      <c r="WV61" s="95"/>
      <c r="WW61" s="95"/>
      <c r="WX61" s="95"/>
      <c r="WY61" s="95"/>
      <c r="WZ61" s="95"/>
      <c r="XA61" s="95"/>
      <c r="XB61" s="95"/>
      <c r="XC61" s="95"/>
      <c r="XD61" s="95"/>
      <c r="XE61" s="95"/>
      <c r="XF61" s="95"/>
      <c r="XG61" s="95"/>
      <c r="XH61" s="95"/>
      <c r="XI61" s="95"/>
      <c r="XJ61" s="95"/>
      <c r="XK61" s="95"/>
      <c r="XL61" s="95"/>
      <c r="XM61" s="95"/>
      <c r="XN61" s="95"/>
      <c r="XO61" s="95"/>
      <c r="XP61" s="95"/>
      <c r="XQ61" s="95"/>
      <c r="XR61" s="95"/>
      <c r="XS61" s="95"/>
      <c r="XT61" s="95"/>
      <c r="XU61" s="95"/>
      <c r="XV61" s="95"/>
      <c r="XW61" s="95"/>
      <c r="XX61" s="95"/>
      <c r="XY61" s="95"/>
      <c r="XZ61" s="95"/>
      <c r="YA61" s="95"/>
      <c r="YB61" s="95"/>
      <c r="YC61" s="95"/>
      <c r="YD61" s="95"/>
      <c r="YE61" s="95"/>
      <c r="YF61" s="95"/>
      <c r="YG61" s="95"/>
      <c r="YH61" s="95"/>
      <c r="YI61" s="95"/>
      <c r="YJ61" s="95"/>
      <c r="YK61" s="95"/>
      <c r="YL61" s="95"/>
      <c r="YM61" s="95"/>
      <c r="YN61" s="95"/>
      <c r="YO61" s="95"/>
      <c r="YP61" s="95"/>
      <c r="YQ61" s="95"/>
      <c r="YR61" s="95"/>
      <c r="YS61" s="95"/>
      <c r="YT61" s="95"/>
      <c r="YU61" s="95"/>
      <c r="YV61" s="95"/>
      <c r="YW61" s="95"/>
      <c r="YX61" s="95"/>
      <c r="YY61" s="95"/>
      <c r="YZ61" s="95"/>
      <c r="ZA61" s="95"/>
      <c r="ZB61" s="95"/>
      <c r="ZC61" s="95"/>
      <c r="ZD61" s="95"/>
      <c r="ZE61" s="95"/>
      <c r="ZF61" s="95"/>
      <c r="ZG61" s="95"/>
      <c r="ZH61" s="95"/>
      <c r="ZI61" s="95"/>
      <c r="ZJ61" s="95"/>
      <c r="ZK61" s="95"/>
      <c r="ZL61" s="95"/>
      <c r="ZM61" s="95"/>
      <c r="ZN61" s="95"/>
      <c r="ZO61" s="95"/>
      <c r="ZP61" s="95"/>
      <c r="ZQ61" s="95"/>
      <c r="ZR61" s="95"/>
      <c r="ZS61" s="95"/>
      <c r="ZT61" s="95"/>
      <c r="ZU61" s="95"/>
      <c r="ZV61" s="95"/>
      <c r="ZW61" s="95"/>
      <c r="ZX61" s="95"/>
      <c r="ZY61" s="95"/>
      <c r="ZZ61" s="95"/>
      <c r="AAA61" s="95"/>
      <c r="AAB61" s="95"/>
      <c r="AAC61" s="95"/>
      <c r="AAD61" s="95"/>
      <c r="AAE61" s="95"/>
      <c r="AAF61" s="95"/>
      <c r="AAG61" s="95"/>
      <c r="AAH61" s="95"/>
      <c r="AAI61" s="95"/>
      <c r="AAJ61" s="95"/>
      <c r="AAK61" s="95"/>
      <c r="AAL61" s="95"/>
      <c r="AAM61" s="95"/>
      <c r="AAN61" s="95"/>
      <c r="AAO61" s="95"/>
      <c r="AAP61" s="95"/>
      <c r="AAQ61" s="95"/>
      <c r="AAR61" s="95"/>
      <c r="AAS61" s="95"/>
      <c r="AAT61" s="95"/>
      <c r="AAU61" s="95"/>
      <c r="AAV61" s="95"/>
      <c r="AAW61" s="95"/>
      <c r="AAX61" s="95"/>
      <c r="AAY61" s="95"/>
      <c r="AAZ61" s="95"/>
      <c r="ABA61" s="95"/>
      <c r="ABB61" s="95"/>
      <c r="ABC61" s="95"/>
      <c r="ABD61" s="95"/>
      <c r="ABE61" s="95"/>
      <c r="ABF61" s="95"/>
      <c r="ABG61" s="95"/>
      <c r="ABH61" s="95"/>
      <c r="ABI61" s="95"/>
      <c r="ABJ61" s="95"/>
      <c r="ABK61" s="95"/>
      <c r="ABL61" s="95"/>
      <c r="ABM61" s="95"/>
      <c r="ABN61" s="95"/>
      <c r="ABO61" s="95"/>
      <c r="ABP61" s="95"/>
      <c r="ABQ61" s="95"/>
      <c r="ABR61" s="95"/>
      <c r="ABS61" s="95"/>
      <c r="ABT61" s="95"/>
      <c r="ABU61" s="95"/>
      <c r="ABV61" s="95"/>
      <c r="ABW61" s="95"/>
      <c r="ABX61" s="95"/>
      <c r="ABY61" s="95"/>
      <c r="ABZ61" s="95"/>
      <c r="ACA61" s="95"/>
      <c r="ACB61" s="95"/>
      <c r="ACC61" s="95"/>
      <c r="ACD61" s="95"/>
      <c r="ACE61" s="95"/>
      <c r="ACF61" s="95"/>
      <c r="ACG61" s="95"/>
      <c r="ACH61" s="95"/>
      <c r="ACI61" s="95"/>
      <c r="ACJ61" s="95"/>
      <c r="ACK61" s="95"/>
      <c r="ACL61" s="95"/>
      <c r="ACM61" s="95"/>
      <c r="ACN61" s="95"/>
      <c r="ACO61" s="95"/>
      <c r="ACP61" s="95"/>
      <c r="ACQ61" s="95"/>
      <c r="ACR61" s="95"/>
      <c r="ACS61" s="95"/>
      <c r="ACT61" s="95"/>
      <c r="ACU61" s="95"/>
      <c r="ACV61" s="95"/>
      <c r="ACW61" s="95"/>
      <c r="ACX61" s="95"/>
      <c r="ACY61" s="95"/>
      <c r="ACZ61" s="95"/>
      <c r="ADA61" s="95"/>
      <c r="ADB61" s="95"/>
      <c r="ADC61" s="95"/>
      <c r="ADD61" s="95"/>
      <c r="ADE61" s="95"/>
      <c r="ADF61" s="95"/>
      <c r="ADG61" s="95"/>
      <c r="ADH61" s="95"/>
      <c r="ADI61" s="95"/>
      <c r="ADJ61" s="95"/>
      <c r="ADK61" s="95"/>
      <c r="ADL61" s="95"/>
      <c r="ADM61" s="95"/>
      <c r="ADN61" s="95"/>
      <c r="ADO61" s="95"/>
      <c r="ADP61" s="95"/>
      <c r="ADQ61" s="95"/>
      <c r="ADR61" s="95"/>
      <c r="ADS61" s="95"/>
      <c r="ADT61" s="95"/>
      <c r="ADU61" s="95"/>
      <c r="ADV61" s="95"/>
      <c r="ADW61" s="95"/>
      <c r="ADX61" s="95"/>
      <c r="ADY61" s="95"/>
      <c r="ADZ61" s="95"/>
      <c r="AEA61" s="95"/>
      <c r="AEB61" s="95"/>
      <c r="AEC61" s="95"/>
      <c r="AED61" s="95"/>
      <c r="AEE61" s="95"/>
      <c r="AEF61" s="95"/>
      <c r="AEG61" s="95"/>
      <c r="AEH61" s="95"/>
      <c r="AEI61" s="95"/>
      <c r="AEJ61" s="95"/>
      <c r="AEK61" s="95"/>
      <c r="AEL61" s="95"/>
      <c r="AEM61" s="95"/>
      <c r="AEN61" s="95"/>
      <c r="AEO61" s="95"/>
      <c r="AEP61" s="95"/>
      <c r="AEQ61" s="95"/>
      <c r="AER61" s="95"/>
      <c r="AES61" s="95"/>
      <c r="AET61" s="95"/>
      <c r="AEU61" s="95"/>
      <c r="AEV61" s="95"/>
      <c r="AEW61" s="95"/>
      <c r="AEX61" s="95"/>
      <c r="AEY61" s="95"/>
      <c r="AEZ61" s="95"/>
      <c r="AFA61" s="95"/>
      <c r="AFB61" s="95"/>
      <c r="AFC61" s="95"/>
      <c r="AFD61" s="95"/>
      <c r="AFE61" s="95"/>
      <c r="AFF61" s="95"/>
      <c r="AFG61" s="95"/>
      <c r="AFH61" s="95"/>
      <c r="AFI61" s="95"/>
      <c r="AFJ61" s="95"/>
      <c r="AFK61" s="95"/>
      <c r="AFL61" s="95"/>
      <c r="AFM61" s="95"/>
      <c r="AFN61" s="95"/>
      <c r="AFO61" s="95"/>
      <c r="AFP61" s="95"/>
      <c r="AFQ61" s="95"/>
      <c r="AFR61" s="95"/>
      <c r="AFS61" s="95"/>
      <c r="AFT61" s="95"/>
      <c r="AFU61" s="95"/>
      <c r="AFV61" s="95"/>
      <c r="AFW61" s="95"/>
      <c r="AFX61" s="95"/>
      <c r="AFY61" s="95"/>
      <c r="AFZ61" s="95"/>
      <c r="AGA61" s="95"/>
      <c r="AGB61" s="95"/>
      <c r="AGC61" s="95"/>
      <c r="AGD61" s="95"/>
      <c r="AGE61" s="95"/>
      <c r="AGF61" s="95"/>
      <c r="AGG61" s="95"/>
      <c r="AGH61" s="95"/>
      <c r="AGI61" s="95"/>
      <c r="AGJ61" s="95"/>
      <c r="AGK61" s="95"/>
      <c r="AGL61" s="95"/>
      <c r="AGM61" s="95"/>
      <c r="AGN61" s="95"/>
      <c r="AGO61" s="95"/>
      <c r="AGP61" s="95"/>
      <c r="AGQ61" s="95"/>
      <c r="AGR61" s="95"/>
      <c r="AGS61" s="95"/>
      <c r="AGT61" s="95"/>
      <c r="AGU61" s="95"/>
      <c r="AGV61" s="95"/>
      <c r="AGW61" s="95"/>
      <c r="AGX61" s="95"/>
      <c r="AGY61" s="95"/>
      <c r="AGZ61" s="95"/>
      <c r="AHA61" s="95"/>
      <c r="AHB61" s="95"/>
      <c r="AHC61" s="95"/>
      <c r="AHD61" s="95"/>
      <c r="AHE61" s="95"/>
      <c r="AHF61" s="95"/>
      <c r="AHG61" s="95"/>
      <c r="AHH61" s="95"/>
      <c r="AHI61" s="95"/>
      <c r="AHJ61" s="95"/>
      <c r="AHK61" s="95"/>
      <c r="AHL61" s="95"/>
      <c r="AHM61" s="95"/>
      <c r="AHN61" s="95"/>
      <c r="AHO61" s="95"/>
      <c r="AHP61" s="95"/>
      <c r="AHQ61" s="95"/>
      <c r="AHR61" s="95"/>
      <c r="AHS61" s="95"/>
      <c r="AHT61" s="95"/>
      <c r="AHU61" s="95"/>
      <c r="AHV61" s="95"/>
      <c r="AHW61" s="95"/>
      <c r="AHX61" s="95"/>
      <c r="AHY61" s="95"/>
      <c r="AHZ61" s="95"/>
      <c r="AIA61" s="95"/>
      <c r="AIB61" s="95"/>
      <c r="AIC61" s="95"/>
      <c r="AID61" s="95"/>
      <c r="AIE61" s="95"/>
      <c r="AIF61" s="95"/>
      <c r="AIG61" s="95"/>
      <c r="AIH61" s="95"/>
      <c r="AII61" s="95"/>
      <c r="AIJ61" s="95"/>
      <c r="AIK61" s="95"/>
      <c r="AIL61" s="95"/>
      <c r="AIM61" s="95"/>
      <c r="AIN61" s="95"/>
      <c r="AIO61" s="95"/>
      <c r="AIP61" s="95"/>
      <c r="AIQ61" s="95"/>
      <c r="AIR61" s="95"/>
      <c r="AIS61" s="95"/>
      <c r="AIT61" s="95"/>
      <c r="AIU61" s="95"/>
      <c r="AIV61" s="95"/>
      <c r="AIW61" s="95"/>
      <c r="AIX61" s="95"/>
      <c r="AIY61" s="95"/>
      <c r="AIZ61" s="95"/>
      <c r="AJA61" s="95"/>
      <c r="AJB61" s="95"/>
      <c r="AJC61" s="95"/>
      <c r="AJD61" s="95"/>
      <c r="AJE61" s="95"/>
      <c r="AJF61" s="95"/>
      <c r="AJG61" s="95"/>
      <c r="AJH61" s="95"/>
      <c r="AJI61" s="95"/>
      <c r="AJJ61" s="95"/>
      <c r="AJK61" s="95"/>
      <c r="AJL61" s="95"/>
      <c r="AJM61" s="95"/>
      <c r="AJN61" s="95"/>
      <c r="AJO61" s="95"/>
      <c r="AJP61" s="95"/>
      <c r="AJQ61" s="95"/>
      <c r="AJR61" s="95"/>
      <c r="AJS61" s="95"/>
      <c r="AJT61" s="95"/>
      <c r="AJU61" s="95"/>
      <c r="AJV61" s="95"/>
      <c r="AJW61" s="95"/>
      <c r="AJX61" s="95"/>
      <c r="AJY61" s="95"/>
      <c r="AJZ61" s="95"/>
      <c r="AKA61" s="95"/>
      <c r="AKB61" s="95"/>
      <c r="AKC61" s="95"/>
      <c r="AKD61" s="95"/>
      <c r="AKE61" s="95"/>
      <c r="AKF61" s="95"/>
      <c r="AKG61" s="95"/>
      <c r="AKH61" s="95"/>
      <c r="AKI61" s="95"/>
      <c r="AKJ61" s="95"/>
      <c r="AKK61" s="95"/>
      <c r="AKL61" s="95"/>
      <c r="AKM61" s="95"/>
      <c r="AKN61" s="95"/>
      <c r="AKO61" s="95"/>
      <c r="AKP61" s="95"/>
      <c r="AKQ61" s="95"/>
      <c r="AKR61" s="95"/>
      <c r="AKS61" s="95"/>
      <c r="AKT61" s="95"/>
      <c r="AKU61" s="95"/>
      <c r="AKV61" s="95"/>
      <c r="AKW61" s="95"/>
      <c r="AKX61" s="95"/>
      <c r="AKY61" s="95"/>
      <c r="AKZ61" s="95"/>
      <c r="ALA61" s="95"/>
      <c r="ALB61" s="95"/>
      <c r="ALC61" s="95"/>
      <c r="ALD61" s="95"/>
      <c r="ALE61" s="95"/>
      <c r="ALF61" s="95"/>
      <c r="ALG61" s="95"/>
      <c r="ALH61" s="95"/>
      <c r="ALI61" s="95"/>
      <c r="ALJ61" s="95"/>
      <c r="ALK61" s="95"/>
      <c r="ALL61" s="95"/>
      <c r="ALM61" s="95"/>
      <c r="ALN61" s="95"/>
      <c r="ALO61" s="95"/>
      <c r="ALP61" s="95"/>
      <c r="ALQ61" s="95"/>
      <c r="ALR61" s="95"/>
      <c r="ALS61" s="95"/>
      <c r="ALT61" s="95"/>
      <c r="ALU61" s="95"/>
      <c r="ALV61" s="95"/>
      <c r="ALW61" s="95"/>
      <c r="ALX61" s="95"/>
      <c r="ALY61" s="95"/>
      <c r="ALZ61" s="95"/>
      <c r="AMA61" s="95"/>
      <c r="AMB61" s="95"/>
      <c r="AMC61" s="95"/>
      <c r="AMD61" s="95"/>
      <c r="AME61" s="95"/>
      <c r="AMF61" s="95"/>
      <c r="AMG61" s="95"/>
      <c r="AMH61" s="95"/>
      <c r="AMI61" s="95"/>
      <c r="AMJ61" s="95"/>
      <c r="AMK61" s="95"/>
      <c r="AML61" s="95"/>
      <c r="AMM61" s="95"/>
      <c r="AMN61" s="95"/>
      <c r="AMO61" s="95"/>
      <c r="AMP61" s="95"/>
      <c r="AMQ61" s="95"/>
      <c r="AMR61" s="95"/>
      <c r="AMS61" s="95"/>
      <c r="AMT61" s="95"/>
      <c r="AMU61" s="95"/>
      <c r="AMV61" s="95"/>
      <c r="AMW61" s="95"/>
      <c r="AMX61" s="95"/>
      <c r="AMY61" s="95"/>
      <c r="AMZ61" s="95"/>
      <c r="ANA61" s="95"/>
      <c r="ANB61" s="95"/>
      <c r="ANC61" s="95"/>
      <c r="AND61" s="95"/>
      <c r="ANE61" s="95"/>
      <c r="ANF61" s="95"/>
      <c r="ANG61" s="95"/>
      <c r="ANH61" s="95"/>
      <c r="ANI61" s="95"/>
      <c r="ANJ61" s="95"/>
      <c r="ANK61" s="95"/>
      <c r="ANL61" s="95"/>
      <c r="ANM61" s="95"/>
      <c r="ANN61" s="95"/>
      <c r="ANO61" s="95"/>
      <c r="ANP61" s="95"/>
      <c r="ANQ61" s="95"/>
      <c r="ANR61" s="95"/>
      <c r="ANS61" s="95"/>
      <c r="ANT61" s="95"/>
      <c r="ANU61" s="95"/>
      <c r="ANV61" s="95"/>
      <c r="ANW61" s="95"/>
      <c r="ANX61" s="95"/>
      <c r="ANY61" s="95"/>
      <c r="ANZ61" s="95"/>
      <c r="AOA61" s="95"/>
      <c r="AOB61" s="95"/>
      <c r="AOC61" s="95"/>
      <c r="AOD61" s="95"/>
      <c r="AOE61" s="95"/>
      <c r="AOF61" s="95"/>
      <c r="AOG61" s="95"/>
      <c r="AOH61" s="95"/>
      <c r="AOI61" s="95"/>
      <c r="AOJ61" s="95"/>
      <c r="AOK61" s="95"/>
      <c r="AOL61" s="95"/>
      <c r="AOM61" s="95"/>
      <c r="AON61" s="95"/>
      <c r="AOO61" s="95"/>
      <c r="AOP61" s="95"/>
      <c r="AOQ61" s="95"/>
      <c r="AOR61" s="95"/>
      <c r="AOS61" s="95"/>
      <c r="AOT61" s="95"/>
      <c r="AOU61" s="95"/>
      <c r="AOV61" s="95"/>
      <c r="AOW61" s="95"/>
      <c r="AOX61" s="95"/>
      <c r="AOY61" s="95"/>
      <c r="AOZ61" s="95"/>
      <c r="APA61" s="95"/>
      <c r="APB61" s="95"/>
      <c r="APC61" s="95"/>
      <c r="APD61" s="95"/>
      <c r="APE61" s="95"/>
      <c r="APF61" s="95"/>
      <c r="APG61" s="95"/>
      <c r="APH61" s="95"/>
      <c r="API61" s="95"/>
      <c r="APJ61" s="95"/>
      <c r="APK61" s="95"/>
      <c r="APL61" s="95"/>
      <c r="APM61" s="95"/>
      <c r="APN61" s="95"/>
      <c r="APO61" s="95"/>
      <c r="APP61" s="95"/>
      <c r="APQ61" s="95"/>
      <c r="APR61" s="95"/>
      <c r="APS61" s="95"/>
      <c r="APT61" s="95"/>
      <c r="APU61" s="95"/>
      <c r="APV61" s="95"/>
      <c r="APW61" s="95"/>
      <c r="APX61" s="95"/>
      <c r="APY61" s="95"/>
      <c r="APZ61" s="95"/>
      <c r="AQA61" s="95"/>
      <c r="AQB61" s="95"/>
      <c r="AQC61" s="95"/>
      <c r="AQD61" s="95"/>
      <c r="AQE61" s="95"/>
      <c r="AQF61" s="95"/>
      <c r="AQG61" s="95"/>
      <c r="AQH61" s="95"/>
      <c r="AQI61" s="95"/>
      <c r="AQJ61" s="95"/>
      <c r="AQK61" s="95"/>
      <c r="AQL61" s="95"/>
      <c r="AQM61" s="95"/>
      <c r="AQN61" s="95"/>
      <c r="AQO61" s="95"/>
      <c r="AQP61" s="95"/>
      <c r="AQQ61" s="95"/>
      <c r="AQR61" s="95"/>
      <c r="AQS61" s="95"/>
      <c r="AQT61" s="95"/>
      <c r="AQU61" s="95"/>
      <c r="AQV61" s="95"/>
      <c r="AQW61" s="95"/>
      <c r="AQX61" s="95"/>
      <c r="AQY61" s="95"/>
      <c r="AQZ61" s="95"/>
      <c r="ARA61" s="95"/>
      <c r="ARB61" s="95"/>
      <c r="ARC61" s="95"/>
      <c r="ARD61" s="95"/>
      <c r="ARE61" s="95"/>
      <c r="ARF61" s="95"/>
      <c r="ARG61" s="95"/>
      <c r="ARH61" s="95"/>
      <c r="ARI61" s="95"/>
      <c r="ARJ61" s="95"/>
      <c r="ARK61" s="95"/>
      <c r="ARL61" s="95"/>
      <c r="ARM61" s="95"/>
      <c r="ARN61" s="95"/>
      <c r="ARO61" s="95"/>
      <c r="ARP61" s="95"/>
      <c r="ARQ61" s="95"/>
      <c r="ARR61" s="95"/>
      <c r="ARS61" s="95"/>
      <c r="ART61" s="95"/>
      <c r="ARU61" s="95"/>
      <c r="ARV61" s="95"/>
      <c r="ARW61" s="95"/>
      <c r="ARX61" s="95"/>
      <c r="ARY61" s="95"/>
      <c r="ARZ61" s="95"/>
      <c r="ASA61" s="95"/>
      <c r="ASB61" s="95"/>
      <c r="ASC61" s="95"/>
      <c r="ASD61" s="95"/>
      <c r="ASE61" s="95"/>
      <c r="ASF61" s="95"/>
      <c r="ASG61" s="95"/>
      <c r="ASH61" s="95"/>
      <c r="ASI61" s="95"/>
      <c r="ASJ61" s="95"/>
      <c r="ASK61" s="95"/>
      <c r="ASL61" s="95"/>
      <c r="ASM61" s="95"/>
      <c r="ASN61" s="95"/>
      <c r="ASO61" s="95"/>
      <c r="ASP61" s="95"/>
      <c r="ASQ61" s="95"/>
      <c r="ASR61" s="95"/>
      <c r="ASS61" s="95"/>
      <c r="AST61" s="95"/>
      <c r="ASU61" s="95"/>
      <c r="ASV61" s="95"/>
      <c r="ASW61" s="95"/>
      <c r="ASX61" s="95"/>
      <c r="ASY61" s="95"/>
      <c r="ASZ61" s="95"/>
      <c r="ATA61" s="95"/>
      <c r="ATB61" s="95"/>
      <c r="ATC61" s="95"/>
      <c r="ATD61" s="95"/>
      <c r="ATE61" s="95"/>
      <c r="ATF61" s="95"/>
      <c r="ATG61" s="95"/>
      <c r="ATH61" s="95"/>
      <c r="ATI61" s="95"/>
      <c r="ATJ61" s="95"/>
      <c r="ATK61" s="95"/>
      <c r="ATL61" s="95"/>
      <c r="ATM61" s="95"/>
      <c r="ATN61" s="95"/>
      <c r="ATO61" s="95"/>
      <c r="ATP61" s="95"/>
      <c r="ATQ61" s="95"/>
      <c r="ATR61" s="95"/>
      <c r="ATS61" s="95"/>
      <c r="ATT61" s="95"/>
      <c r="ATU61" s="95"/>
      <c r="ATV61" s="95"/>
      <c r="ATW61" s="95"/>
      <c r="ATX61" s="95"/>
      <c r="ATY61" s="95"/>
      <c r="ATZ61" s="95"/>
      <c r="AUA61" s="95"/>
      <c r="AUB61" s="95"/>
      <c r="AUC61" s="95"/>
      <c r="AUD61" s="95"/>
      <c r="AUE61" s="95"/>
      <c r="AUF61" s="95"/>
      <c r="AUG61" s="95"/>
      <c r="AUH61" s="95"/>
      <c r="AUI61" s="95"/>
      <c r="AUJ61" s="95"/>
      <c r="AUK61" s="95"/>
      <c r="AUL61" s="95"/>
      <c r="AUM61" s="95"/>
      <c r="AUN61" s="95"/>
      <c r="AUO61" s="95"/>
      <c r="AUP61" s="95"/>
      <c r="AUQ61" s="95"/>
      <c r="AUR61" s="95"/>
      <c r="AUS61" s="95"/>
      <c r="AUT61" s="95"/>
      <c r="AUU61" s="95"/>
      <c r="AUV61" s="95"/>
      <c r="AUW61" s="95"/>
      <c r="AUX61" s="95"/>
      <c r="AUY61" s="95"/>
      <c r="AUZ61" s="95"/>
      <c r="AVA61" s="95"/>
      <c r="AVB61" s="95"/>
      <c r="AVC61" s="95"/>
      <c r="AVD61" s="95"/>
      <c r="AVE61" s="95"/>
      <c r="AVF61" s="95"/>
      <c r="AVG61" s="95"/>
      <c r="AVH61" s="95"/>
      <c r="AVI61" s="95"/>
      <c r="AVJ61" s="95"/>
      <c r="AVK61" s="95"/>
      <c r="AVL61" s="95"/>
      <c r="AVM61" s="95"/>
      <c r="AVN61" s="95"/>
      <c r="AVO61" s="95"/>
      <c r="AVP61" s="95"/>
      <c r="AVQ61" s="95"/>
      <c r="AVR61" s="95"/>
      <c r="AVS61" s="95"/>
      <c r="AVT61" s="95"/>
      <c r="AVU61" s="95"/>
      <c r="AVV61" s="95"/>
      <c r="AVW61" s="95"/>
      <c r="AVX61" s="95"/>
      <c r="AVY61" s="95"/>
      <c r="AVZ61" s="95"/>
      <c r="AWA61" s="95"/>
      <c r="AWB61" s="95"/>
      <c r="AWC61" s="95"/>
      <c r="AWD61" s="95"/>
      <c r="AWE61" s="95"/>
      <c r="AWF61" s="95"/>
      <c r="AWG61" s="95"/>
      <c r="AWH61" s="95"/>
      <c r="AWI61" s="95"/>
      <c r="AWJ61" s="95"/>
      <c r="AWK61" s="95"/>
      <c r="AWL61" s="95"/>
      <c r="AWM61" s="95"/>
      <c r="AWN61" s="95"/>
      <c r="AWO61" s="95"/>
      <c r="AWP61" s="95"/>
      <c r="AWQ61" s="95"/>
      <c r="AWR61" s="95"/>
      <c r="AWS61" s="95"/>
      <c r="AWT61" s="95"/>
      <c r="AWU61" s="95"/>
      <c r="AWV61" s="95"/>
      <c r="AWW61" s="95"/>
      <c r="AWX61" s="95"/>
      <c r="AWY61" s="95"/>
      <c r="AWZ61" s="95"/>
      <c r="AXA61" s="95"/>
      <c r="AXB61" s="95"/>
      <c r="AXC61" s="95"/>
      <c r="AXD61" s="95"/>
      <c r="AXE61" s="95"/>
      <c r="AXF61" s="95"/>
      <c r="AXG61" s="95"/>
      <c r="AXH61" s="95"/>
      <c r="AXI61" s="95"/>
      <c r="AXJ61" s="95"/>
      <c r="AXK61" s="95"/>
      <c r="AXL61" s="95"/>
      <c r="AXM61" s="95"/>
      <c r="AXN61" s="95"/>
      <c r="AXO61" s="95"/>
      <c r="AXP61" s="95"/>
      <c r="AXQ61" s="95"/>
      <c r="AXR61" s="95"/>
      <c r="AXS61" s="95"/>
      <c r="AXT61" s="95"/>
      <c r="AXU61" s="95"/>
      <c r="AXV61" s="95"/>
      <c r="AXW61" s="95"/>
      <c r="AXX61" s="95"/>
      <c r="AXY61" s="95"/>
      <c r="AXZ61" s="95"/>
      <c r="AYA61" s="95"/>
      <c r="AYB61" s="95"/>
      <c r="AYC61" s="95"/>
      <c r="AYD61" s="95"/>
      <c r="AYE61" s="95"/>
      <c r="AYF61" s="95"/>
      <c r="AYG61" s="95"/>
      <c r="AYH61" s="95"/>
      <c r="AYI61" s="95"/>
      <c r="AYJ61" s="95"/>
      <c r="AYK61" s="95"/>
      <c r="AYL61" s="95"/>
      <c r="AYM61" s="95"/>
      <c r="AYN61" s="95"/>
      <c r="AYO61" s="95"/>
      <c r="AYP61" s="95"/>
      <c r="AYQ61" s="95"/>
      <c r="AYR61" s="95"/>
      <c r="AYS61" s="95"/>
      <c r="AYT61" s="95"/>
      <c r="AYU61" s="95"/>
      <c r="AYV61" s="95"/>
      <c r="AYW61" s="95"/>
      <c r="AYX61" s="95"/>
      <c r="AYY61" s="95"/>
      <c r="AYZ61" s="95"/>
      <c r="AZA61" s="95"/>
      <c r="AZB61" s="95"/>
      <c r="AZC61" s="95"/>
      <c r="AZD61" s="95"/>
      <c r="AZE61" s="95"/>
      <c r="AZF61" s="95"/>
      <c r="AZG61" s="95"/>
      <c r="AZH61" s="95"/>
      <c r="AZI61" s="95"/>
      <c r="AZJ61" s="95"/>
      <c r="AZK61" s="95"/>
      <c r="AZL61" s="95"/>
      <c r="AZM61" s="95"/>
      <c r="AZN61" s="95"/>
      <c r="AZO61" s="95"/>
      <c r="AZP61" s="95"/>
      <c r="AZQ61" s="95"/>
      <c r="AZR61" s="95"/>
      <c r="AZS61" s="95"/>
      <c r="AZT61" s="95"/>
      <c r="AZU61" s="95"/>
      <c r="AZV61" s="95"/>
      <c r="AZW61" s="95"/>
      <c r="AZX61" s="95"/>
      <c r="AZY61" s="95"/>
      <c r="AZZ61" s="95"/>
      <c r="BAA61" s="95"/>
      <c r="BAB61" s="95"/>
      <c r="BAC61" s="95"/>
      <c r="BAD61" s="95"/>
      <c r="BAE61" s="95"/>
      <c r="BAF61" s="95"/>
      <c r="BAG61" s="95"/>
      <c r="BAH61" s="95"/>
      <c r="BAI61" s="95"/>
      <c r="BAJ61" s="95"/>
      <c r="BAK61" s="95"/>
      <c r="BAL61" s="95"/>
      <c r="BAM61" s="95"/>
      <c r="BAN61" s="95"/>
      <c r="BAO61" s="95"/>
      <c r="BAP61" s="95"/>
      <c r="BAQ61" s="95"/>
      <c r="BAR61" s="95"/>
      <c r="BAS61" s="95"/>
      <c r="BAT61" s="95"/>
      <c r="BAU61" s="95"/>
      <c r="BAV61" s="95"/>
      <c r="BAW61" s="95"/>
      <c r="BAX61" s="95"/>
      <c r="BAY61" s="95"/>
      <c r="BAZ61" s="95"/>
      <c r="BBA61" s="95"/>
      <c r="BBB61" s="95"/>
      <c r="BBC61" s="95"/>
      <c r="BBD61" s="95"/>
      <c r="BBE61" s="95"/>
      <c r="BBF61" s="95"/>
      <c r="BBG61" s="95"/>
      <c r="BBH61" s="95"/>
      <c r="BBI61" s="95"/>
      <c r="BBJ61" s="95"/>
      <c r="BBK61" s="95"/>
      <c r="BBL61" s="95"/>
      <c r="BBM61" s="95"/>
      <c r="BBN61" s="95"/>
      <c r="BBO61" s="95"/>
      <c r="BBP61" s="95"/>
      <c r="BBQ61" s="95"/>
      <c r="BBR61" s="95"/>
      <c r="BBS61" s="95"/>
      <c r="BBT61" s="95"/>
      <c r="BBU61" s="95"/>
      <c r="BBV61" s="95"/>
      <c r="BBW61" s="95"/>
      <c r="BBX61" s="95"/>
      <c r="BBY61" s="95"/>
      <c r="BBZ61" s="95"/>
      <c r="BCA61" s="95"/>
      <c r="BCB61" s="95"/>
      <c r="BCC61" s="95"/>
      <c r="BCD61" s="95"/>
      <c r="BCE61" s="95"/>
      <c r="BCF61" s="95"/>
      <c r="BCG61" s="95"/>
      <c r="BCH61" s="95"/>
      <c r="BCI61" s="95"/>
      <c r="BCJ61" s="95"/>
      <c r="BCK61" s="95"/>
      <c r="BCL61" s="95"/>
      <c r="BCM61" s="95"/>
      <c r="BCN61" s="95"/>
      <c r="BCO61" s="95"/>
      <c r="BCP61" s="95"/>
      <c r="BCQ61" s="95"/>
      <c r="BCR61" s="95"/>
      <c r="BCS61" s="95"/>
      <c r="BCT61" s="95"/>
      <c r="BCU61" s="95"/>
      <c r="BCV61" s="95"/>
      <c r="BCW61" s="95"/>
      <c r="BCX61" s="95"/>
      <c r="BCY61" s="95"/>
      <c r="BCZ61" s="95"/>
      <c r="BDA61" s="95"/>
      <c r="BDB61" s="95"/>
      <c r="BDC61" s="95"/>
      <c r="BDD61" s="95"/>
      <c r="BDE61" s="95"/>
      <c r="BDF61" s="95"/>
      <c r="BDG61" s="95"/>
      <c r="BDH61" s="95"/>
      <c r="BDI61" s="95"/>
      <c r="BDJ61" s="95"/>
      <c r="BDK61" s="95"/>
      <c r="BDL61" s="95"/>
      <c r="BDM61" s="95"/>
      <c r="BDN61" s="95"/>
      <c r="BDO61" s="95"/>
      <c r="BDP61" s="95"/>
      <c r="BDQ61" s="95"/>
      <c r="BDR61" s="95"/>
      <c r="BDS61" s="95"/>
      <c r="BDT61" s="95"/>
      <c r="BDU61" s="95"/>
      <c r="BDV61" s="95"/>
      <c r="BDW61" s="95"/>
      <c r="BDX61" s="95"/>
      <c r="BDY61" s="95"/>
      <c r="BDZ61" s="95"/>
      <c r="BEA61" s="95"/>
      <c r="BEB61" s="95"/>
      <c r="BEC61" s="95"/>
      <c r="BED61" s="95"/>
      <c r="BEE61" s="95"/>
      <c r="BEF61" s="95"/>
      <c r="BEG61" s="95"/>
      <c r="BEH61" s="95"/>
      <c r="BEI61" s="95"/>
      <c r="BEJ61" s="95"/>
      <c r="BEK61" s="95"/>
      <c r="BEL61" s="95"/>
      <c r="BEM61" s="95"/>
      <c r="BEN61" s="95"/>
      <c r="BEO61" s="95"/>
      <c r="BEP61" s="95"/>
      <c r="BEQ61" s="95"/>
      <c r="BER61" s="95"/>
      <c r="BES61" s="95"/>
      <c r="BET61" s="95"/>
      <c r="BEU61" s="95"/>
      <c r="BEV61" s="95"/>
      <c r="BEW61" s="95"/>
      <c r="BEX61" s="95"/>
      <c r="BEY61" s="95"/>
      <c r="BEZ61" s="95"/>
      <c r="BFA61" s="95"/>
      <c r="BFB61" s="95"/>
      <c r="BFC61" s="95"/>
      <c r="BFD61" s="95"/>
      <c r="BFE61" s="95"/>
      <c r="BFF61" s="95"/>
      <c r="BFG61" s="95"/>
      <c r="BFH61" s="95"/>
      <c r="BFI61" s="95"/>
      <c r="BFJ61" s="95"/>
      <c r="BFK61" s="95"/>
      <c r="BFL61" s="95"/>
      <c r="BFM61" s="95"/>
      <c r="BFN61" s="95"/>
      <c r="BFO61" s="95"/>
      <c r="BFP61" s="95"/>
      <c r="BFQ61" s="95"/>
      <c r="BFR61" s="95"/>
      <c r="BFS61" s="95"/>
      <c r="BFT61" s="95"/>
      <c r="BFU61" s="95"/>
      <c r="BFV61" s="95"/>
      <c r="BFW61" s="95"/>
      <c r="BFX61" s="95"/>
      <c r="BFY61" s="95"/>
      <c r="BFZ61" s="95"/>
      <c r="BGA61" s="95"/>
      <c r="BGB61" s="95"/>
      <c r="BGC61" s="95"/>
      <c r="BGD61" s="95"/>
      <c r="BGE61" s="95"/>
      <c r="BGF61" s="95"/>
      <c r="BGG61" s="95"/>
      <c r="BGH61" s="95"/>
      <c r="BGI61" s="95"/>
      <c r="BGJ61" s="95"/>
      <c r="BGK61" s="95"/>
      <c r="BGL61" s="95"/>
      <c r="BGM61" s="95"/>
      <c r="BGN61" s="95"/>
      <c r="BGO61" s="95"/>
      <c r="BGP61" s="95"/>
      <c r="BGQ61" s="95"/>
      <c r="BGR61" s="95"/>
      <c r="BGS61" s="95"/>
      <c r="BGT61" s="95"/>
      <c r="BGU61" s="95"/>
      <c r="BGV61" s="95"/>
      <c r="BGW61" s="95"/>
      <c r="BGX61" s="95"/>
      <c r="BGY61" s="95"/>
      <c r="BGZ61" s="95"/>
      <c r="BHA61" s="95"/>
      <c r="BHB61" s="95"/>
      <c r="BHC61" s="95"/>
      <c r="BHD61" s="95"/>
      <c r="BHE61" s="95"/>
      <c r="BHF61" s="95"/>
      <c r="BHG61" s="95"/>
      <c r="BHH61" s="95"/>
      <c r="BHI61" s="95"/>
      <c r="BHJ61" s="95"/>
      <c r="BHK61" s="95"/>
      <c r="BHL61" s="95"/>
      <c r="BHM61" s="95"/>
      <c r="BHN61" s="95"/>
      <c r="BHO61" s="95"/>
      <c r="BHP61" s="95"/>
      <c r="BHQ61" s="95"/>
      <c r="BHR61" s="95"/>
      <c r="BHS61" s="95"/>
      <c r="BHT61" s="95"/>
      <c r="BHU61" s="95"/>
      <c r="BHV61" s="95"/>
      <c r="BHW61" s="95"/>
      <c r="BHX61" s="95"/>
      <c r="BHY61" s="95"/>
      <c r="BHZ61" s="95"/>
      <c r="BIA61" s="95"/>
      <c r="BIB61" s="95"/>
      <c r="BIC61" s="95"/>
      <c r="BID61" s="95"/>
      <c r="BIE61" s="95"/>
      <c r="BIF61" s="95"/>
      <c r="BIG61" s="95"/>
      <c r="BIH61" s="95"/>
      <c r="BII61" s="95"/>
      <c r="BIJ61" s="95"/>
      <c r="BIK61" s="95"/>
      <c r="BIL61" s="95"/>
      <c r="BIM61" s="95"/>
      <c r="BIN61" s="95"/>
      <c r="BIO61" s="95"/>
      <c r="BIP61" s="95"/>
      <c r="BIQ61" s="95"/>
      <c r="BIR61" s="95"/>
      <c r="BIS61" s="95"/>
      <c r="BIT61" s="95"/>
      <c r="BIU61" s="95"/>
      <c r="BIV61" s="95"/>
      <c r="BIW61" s="95"/>
      <c r="BIX61" s="95"/>
      <c r="BIY61" s="95"/>
      <c r="BIZ61" s="95"/>
      <c r="BJA61" s="95"/>
      <c r="BJB61" s="95"/>
      <c r="BJC61" s="95"/>
      <c r="BJD61" s="95"/>
      <c r="BJE61" s="95"/>
      <c r="BJF61" s="95"/>
      <c r="BJG61" s="95"/>
      <c r="BJH61" s="95"/>
      <c r="BJI61" s="95"/>
      <c r="BJJ61" s="95"/>
      <c r="BJK61" s="95"/>
      <c r="BJL61" s="95"/>
      <c r="BJM61" s="95"/>
      <c r="BJN61" s="95"/>
      <c r="BJO61" s="95"/>
      <c r="BJP61" s="95"/>
      <c r="BJQ61" s="95"/>
      <c r="BJR61" s="95"/>
      <c r="BJS61" s="95"/>
      <c r="BJT61" s="95"/>
      <c r="BJU61" s="95"/>
      <c r="BJV61" s="95"/>
      <c r="BJW61" s="95"/>
      <c r="BJX61" s="95"/>
      <c r="BJY61" s="95"/>
      <c r="BJZ61" s="95"/>
      <c r="BKA61" s="95"/>
      <c r="BKB61" s="95"/>
      <c r="BKC61" s="95"/>
      <c r="BKD61" s="95"/>
      <c r="BKE61" s="95"/>
      <c r="BKF61" s="95"/>
      <c r="BKG61" s="95"/>
      <c r="BKH61" s="95"/>
      <c r="BKI61" s="95"/>
      <c r="BKJ61" s="95"/>
      <c r="BKK61" s="95"/>
      <c r="BKL61" s="95"/>
      <c r="BKM61" s="95"/>
      <c r="BKN61" s="95"/>
      <c r="BKO61" s="95"/>
      <c r="BKP61" s="95"/>
      <c r="BKQ61" s="95"/>
      <c r="BKR61" s="95"/>
      <c r="BKS61" s="95"/>
      <c r="BKT61" s="95"/>
      <c r="BKU61" s="95"/>
      <c r="BKV61" s="95"/>
      <c r="BKW61" s="95"/>
      <c r="BKX61" s="95"/>
      <c r="BKY61" s="95"/>
      <c r="BKZ61" s="95"/>
      <c r="BLA61" s="95"/>
      <c r="BLB61" s="95"/>
      <c r="BLC61" s="95"/>
      <c r="BLD61" s="95"/>
      <c r="BLE61" s="95"/>
      <c r="BLF61" s="95"/>
      <c r="BLG61" s="95"/>
      <c r="BLH61" s="95"/>
      <c r="BLI61" s="95"/>
      <c r="BLJ61" s="95"/>
      <c r="BLK61" s="95"/>
      <c r="BLL61" s="95"/>
      <c r="BLM61" s="95"/>
      <c r="BLN61" s="95"/>
      <c r="BLO61" s="95"/>
      <c r="BLP61" s="95"/>
      <c r="BLQ61" s="95"/>
      <c r="BLR61" s="95"/>
      <c r="BLS61" s="95"/>
      <c r="BLT61" s="95"/>
      <c r="BLU61" s="95"/>
      <c r="BLV61" s="95"/>
      <c r="BLW61" s="95"/>
      <c r="BLX61" s="95"/>
      <c r="BLY61" s="95"/>
      <c r="BLZ61" s="95"/>
      <c r="BMA61" s="95"/>
      <c r="BMB61" s="95"/>
      <c r="BMC61" s="95"/>
      <c r="BMD61" s="95"/>
      <c r="BME61" s="95"/>
      <c r="BMF61" s="95"/>
      <c r="BMG61" s="95"/>
      <c r="BMH61" s="95"/>
      <c r="BMI61" s="95"/>
      <c r="BMJ61" s="95"/>
      <c r="BMK61" s="95"/>
      <c r="BML61" s="95"/>
      <c r="BMM61" s="95"/>
      <c r="BMN61" s="95"/>
      <c r="BMO61" s="95"/>
      <c r="BMP61" s="95"/>
      <c r="BMQ61" s="95"/>
      <c r="BMR61" s="95"/>
      <c r="BMS61" s="95"/>
      <c r="BMT61" s="95"/>
      <c r="BMU61" s="95"/>
      <c r="BMV61" s="95"/>
      <c r="BMW61" s="95"/>
      <c r="BMX61" s="95"/>
      <c r="BMY61" s="95"/>
      <c r="BMZ61" s="95"/>
      <c r="BNA61" s="95"/>
      <c r="BNB61" s="95"/>
      <c r="BNC61" s="95"/>
      <c r="BND61" s="95"/>
      <c r="BNE61" s="95"/>
      <c r="BNF61" s="95"/>
      <c r="BNG61" s="95"/>
      <c r="BNH61" s="95"/>
      <c r="BNI61" s="95"/>
      <c r="BNJ61" s="95"/>
      <c r="BNK61" s="95"/>
      <c r="BNL61" s="95"/>
      <c r="BNM61" s="95"/>
      <c r="BNN61" s="95"/>
      <c r="BNO61" s="95"/>
      <c r="BNP61" s="95"/>
      <c r="BNQ61" s="95"/>
      <c r="BNR61" s="95"/>
      <c r="BNS61" s="95"/>
      <c r="BNT61" s="95"/>
      <c r="BNU61" s="95"/>
      <c r="BNV61" s="95"/>
      <c r="BNW61" s="95"/>
      <c r="BNX61" s="95"/>
      <c r="BNY61" s="95"/>
      <c r="BNZ61" s="95"/>
      <c r="BOA61" s="95"/>
      <c r="BOB61" s="95"/>
      <c r="BOC61" s="95"/>
      <c r="BOD61" s="95"/>
      <c r="BOE61" s="95"/>
      <c r="BOF61" s="95"/>
      <c r="BOG61" s="95"/>
      <c r="BOH61" s="95"/>
      <c r="BOI61" s="95"/>
      <c r="BOJ61" s="95"/>
      <c r="BOK61" s="95"/>
      <c r="BOL61" s="95"/>
      <c r="BOM61" s="95"/>
      <c r="BON61" s="95"/>
      <c r="BOO61" s="95"/>
      <c r="BOP61" s="95"/>
      <c r="BOQ61" s="95"/>
      <c r="BOR61" s="95"/>
      <c r="BOS61" s="95"/>
      <c r="BOT61" s="95"/>
      <c r="BOU61" s="95"/>
      <c r="BOV61" s="95"/>
      <c r="BOW61" s="95"/>
      <c r="BOX61" s="95"/>
      <c r="BOY61" s="95"/>
      <c r="BOZ61" s="95"/>
      <c r="BPA61" s="95"/>
      <c r="BPB61" s="95"/>
      <c r="BPC61" s="95"/>
      <c r="BPD61" s="95"/>
      <c r="BPE61" s="95"/>
      <c r="BPF61" s="95"/>
      <c r="BPG61" s="95"/>
      <c r="BPH61" s="95"/>
      <c r="BPI61" s="95"/>
      <c r="BPJ61" s="95"/>
      <c r="BPK61" s="95"/>
      <c r="BPL61" s="95"/>
      <c r="BPM61" s="95"/>
      <c r="BPN61" s="95"/>
      <c r="BPO61" s="95"/>
      <c r="BPP61" s="95"/>
      <c r="BPQ61" s="95"/>
      <c r="BPR61" s="95"/>
      <c r="BPS61" s="95"/>
      <c r="BPT61" s="95"/>
      <c r="BPU61" s="95"/>
      <c r="BPV61" s="95"/>
      <c r="BPW61" s="95"/>
      <c r="BPX61" s="95"/>
      <c r="BPY61" s="95"/>
      <c r="BPZ61" s="95"/>
      <c r="BQA61" s="95"/>
      <c r="BQB61" s="95"/>
      <c r="BQC61" s="95"/>
      <c r="BQD61" s="95"/>
      <c r="BQE61" s="95"/>
      <c r="BQF61" s="95"/>
      <c r="BQG61" s="95"/>
      <c r="BQH61" s="95"/>
      <c r="BQI61" s="95"/>
      <c r="BQJ61" s="95"/>
      <c r="BQK61" s="95"/>
      <c r="BQL61" s="95"/>
      <c r="BQM61" s="95"/>
      <c r="BQN61" s="95"/>
      <c r="BQO61" s="95"/>
      <c r="BQP61" s="95"/>
      <c r="BQQ61" s="95"/>
      <c r="BQR61" s="95"/>
      <c r="BQS61" s="95"/>
      <c r="BQT61" s="95"/>
      <c r="BQU61" s="95"/>
      <c r="BQV61" s="95"/>
      <c r="BQW61" s="95"/>
      <c r="BQX61" s="95"/>
      <c r="BQY61" s="95"/>
      <c r="BQZ61" s="95"/>
      <c r="BRA61" s="95"/>
      <c r="BRB61" s="95"/>
      <c r="BRC61" s="95"/>
      <c r="BRD61" s="95"/>
      <c r="BRE61" s="95"/>
      <c r="BRF61" s="95"/>
      <c r="BRG61" s="95"/>
      <c r="BRH61" s="95"/>
      <c r="BRI61" s="95"/>
      <c r="BRJ61" s="95"/>
      <c r="BRK61" s="95"/>
      <c r="BRL61" s="95"/>
      <c r="BRM61" s="95"/>
      <c r="BRN61" s="95"/>
      <c r="BRO61" s="95"/>
      <c r="BRP61" s="95"/>
      <c r="BRQ61" s="95"/>
      <c r="BRR61" s="95"/>
      <c r="BRS61" s="95"/>
      <c r="BRT61" s="95"/>
      <c r="BRU61" s="95"/>
      <c r="BRV61" s="95"/>
      <c r="BRW61" s="95"/>
      <c r="BRX61" s="95"/>
      <c r="BRY61" s="95"/>
      <c r="BRZ61" s="95"/>
      <c r="BSA61" s="95"/>
      <c r="BSB61" s="95"/>
      <c r="BSC61" s="95"/>
      <c r="BSD61" s="95"/>
      <c r="BSE61" s="95"/>
      <c r="BSF61" s="95"/>
      <c r="BSG61" s="95"/>
      <c r="BSH61" s="95"/>
      <c r="BSI61" s="95"/>
      <c r="BSJ61" s="95"/>
      <c r="BSK61" s="95"/>
      <c r="BSL61" s="95"/>
      <c r="BSM61" s="95"/>
      <c r="BSN61" s="95"/>
      <c r="BSO61" s="95"/>
      <c r="BSP61" s="95"/>
      <c r="BSQ61" s="95"/>
      <c r="BSR61" s="95"/>
      <c r="BSS61" s="95"/>
      <c r="BST61" s="95"/>
      <c r="BSU61" s="95"/>
      <c r="BSV61" s="95"/>
      <c r="BSW61" s="95"/>
      <c r="BSX61" s="95"/>
      <c r="BSY61" s="95"/>
      <c r="BSZ61" s="95"/>
      <c r="BTA61" s="95"/>
      <c r="BTB61" s="95"/>
      <c r="BTC61" s="95"/>
      <c r="BTD61" s="95"/>
      <c r="BTE61" s="95"/>
      <c r="BTF61" s="95"/>
      <c r="BTG61" s="95"/>
      <c r="BTH61" s="95"/>
      <c r="BTI61" s="95"/>
      <c r="BTJ61" s="95"/>
      <c r="BTK61" s="95"/>
      <c r="BTL61" s="95"/>
      <c r="BTM61" s="95"/>
      <c r="BTN61" s="95"/>
      <c r="BTO61" s="95"/>
      <c r="BTP61" s="95"/>
      <c r="BTQ61" s="95"/>
      <c r="BTR61" s="95"/>
      <c r="BTS61" s="95"/>
      <c r="BTT61" s="95"/>
      <c r="BTU61" s="95"/>
      <c r="BTV61" s="95"/>
      <c r="BTW61" s="95"/>
      <c r="BTX61" s="95"/>
      <c r="BTY61" s="95"/>
      <c r="BTZ61" s="95"/>
      <c r="BUA61" s="95"/>
      <c r="BUB61" s="95"/>
      <c r="BUC61" s="95"/>
      <c r="BUD61" s="95"/>
      <c r="BUE61" s="95"/>
      <c r="BUF61" s="95"/>
      <c r="BUG61" s="95"/>
      <c r="BUH61" s="95"/>
      <c r="BUI61" s="95"/>
      <c r="BUJ61" s="95"/>
      <c r="BUK61" s="95"/>
      <c r="BUL61" s="95"/>
      <c r="BUM61" s="95"/>
      <c r="BUN61" s="95"/>
      <c r="BUO61" s="95"/>
      <c r="BUP61" s="95"/>
      <c r="BUQ61" s="95"/>
      <c r="BUR61" s="95"/>
      <c r="BUS61" s="95"/>
      <c r="BUT61" s="95"/>
      <c r="BUU61" s="95"/>
      <c r="BUV61" s="95"/>
      <c r="BUW61" s="95"/>
      <c r="BUX61" s="95"/>
      <c r="BUY61" s="95"/>
      <c r="BUZ61" s="95"/>
      <c r="BVA61" s="95"/>
      <c r="BVB61" s="95"/>
      <c r="BVC61" s="95"/>
      <c r="BVD61" s="95"/>
      <c r="BVE61" s="95"/>
      <c r="BVF61" s="95"/>
      <c r="BVG61" s="95"/>
      <c r="BVH61" s="95"/>
      <c r="BVI61" s="95"/>
      <c r="BVJ61" s="95"/>
      <c r="BVK61" s="95"/>
      <c r="BVL61" s="95"/>
      <c r="BVM61" s="95"/>
      <c r="BVN61" s="95"/>
      <c r="BVO61" s="95"/>
      <c r="BVP61" s="95"/>
      <c r="BVQ61" s="95"/>
      <c r="BVR61" s="95"/>
      <c r="BVS61" s="95"/>
      <c r="BVT61" s="95"/>
      <c r="BVU61" s="95"/>
      <c r="BVV61" s="95"/>
      <c r="BVW61" s="95"/>
      <c r="BVX61" s="95"/>
      <c r="BVY61" s="95"/>
      <c r="BVZ61" s="95"/>
      <c r="BWA61" s="95"/>
      <c r="BWB61" s="95"/>
      <c r="BWC61" s="95"/>
      <c r="BWD61" s="95"/>
      <c r="BWE61" s="95"/>
      <c r="BWF61" s="95"/>
      <c r="BWG61" s="95"/>
      <c r="BWH61" s="95"/>
      <c r="BWI61" s="95"/>
      <c r="BWJ61" s="95"/>
      <c r="BWK61" s="95"/>
      <c r="BWL61" s="95"/>
      <c r="BWM61" s="95"/>
      <c r="BWN61" s="95"/>
      <c r="BWO61" s="95"/>
      <c r="BWP61" s="95"/>
      <c r="BWQ61" s="95"/>
      <c r="BWR61" s="95"/>
      <c r="BWS61" s="95"/>
      <c r="BWT61" s="95"/>
      <c r="BWU61" s="95"/>
      <c r="BWV61" s="95"/>
      <c r="BWW61" s="95"/>
      <c r="BWX61" s="95"/>
    </row>
    <row r="62" spans="1:1974" s="146" customFormat="1" ht="24.75" customHeight="1" thickBot="1">
      <c r="A62" s="99"/>
      <c r="B62" s="145" t="s">
        <v>43</v>
      </c>
      <c r="C62" s="90"/>
      <c r="D62" s="139">
        <v>939</v>
      </c>
      <c r="E62" s="139"/>
      <c r="F62" s="139">
        <v>939</v>
      </c>
      <c r="G62" s="90"/>
      <c r="H62" s="139">
        <v>945</v>
      </c>
      <c r="I62" s="139"/>
      <c r="J62" s="139">
        <v>945</v>
      </c>
      <c r="K62" s="90"/>
      <c r="L62" s="139">
        <v>1042</v>
      </c>
      <c r="M62" s="139"/>
      <c r="N62" s="139">
        <v>1042</v>
      </c>
      <c r="O62" s="90"/>
      <c r="P62" s="139">
        <v>1037</v>
      </c>
      <c r="Q62" s="139"/>
      <c r="R62" s="139">
        <v>965</v>
      </c>
      <c r="S62" s="90"/>
      <c r="T62" s="107"/>
      <c r="U62" s="107"/>
      <c r="V62" s="107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9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  <c r="JF62" s="95"/>
      <c r="JG62" s="95"/>
      <c r="JH62" s="95"/>
      <c r="JI62" s="95"/>
      <c r="JJ62" s="95"/>
      <c r="JK62" s="95"/>
      <c r="JL62" s="95"/>
      <c r="JM62" s="95"/>
      <c r="JN62" s="95"/>
      <c r="JO62" s="95"/>
      <c r="JP62" s="95"/>
      <c r="JQ62" s="95"/>
      <c r="JR62" s="95"/>
      <c r="JS62" s="95"/>
      <c r="JT62" s="95"/>
      <c r="JU62" s="95"/>
      <c r="JV62" s="95"/>
      <c r="JW62" s="95"/>
      <c r="JX62" s="95"/>
      <c r="JY62" s="95"/>
      <c r="JZ62" s="95"/>
      <c r="KA62" s="95"/>
      <c r="KB62" s="95"/>
      <c r="KC62" s="95"/>
      <c r="KD62" s="95"/>
      <c r="KE62" s="95"/>
      <c r="KF62" s="95"/>
      <c r="KG62" s="95"/>
      <c r="KH62" s="95"/>
      <c r="KI62" s="95"/>
      <c r="KJ62" s="95"/>
      <c r="KK62" s="95"/>
      <c r="KL62" s="95"/>
      <c r="KM62" s="95"/>
      <c r="KN62" s="95"/>
      <c r="KO62" s="95"/>
      <c r="KP62" s="95"/>
      <c r="KQ62" s="95"/>
      <c r="KR62" s="95"/>
      <c r="KS62" s="95"/>
      <c r="KT62" s="95"/>
      <c r="KU62" s="95"/>
      <c r="KV62" s="95"/>
      <c r="KW62" s="95"/>
      <c r="KX62" s="95"/>
      <c r="KY62" s="95"/>
      <c r="KZ62" s="95"/>
      <c r="LA62" s="95"/>
      <c r="LB62" s="95"/>
      <c r="LC62" s="95"/>
      <c r="LD62" s="95"/>
      <c r="LE62" s="95"/>
      <c r="LF62" s="95"/>
      <c r="LG62" s="95"/>
      <c r="LH62" s="95"/>
      <c r="LI62" s="95"/>
      <c r="LJ62" s="95"/>
      <c r="LK62" s="95"/>
      <c r="LL62" s="95"/>
      <c r="LM62" s="95"/>
      <c r="LN62" s="95"/>
      <c r="LO62" s="95"/>
      <c r="LP62" s="95"/>
      <c r="LQ62" s="95"/>
      <c r="LR62" s="95"/>
      <c r="LS62" s="95"/>
      <c r="LT62" s="95"/>
      <c r="LU62" s="95"/>
      <c r="LV62" s="95"/>
      <c r="LW62" s="95"/>
      <c r="LX62" s="95"/>
      <c r="LY62" s="95"/>
      <c r="LZ62" s="95"/>
      <c r="MA62" s="95"/>
      <c r="MB62" s="95"/>
      <c r="MC62" s="95"/>
      <c r="MD62" s="95"/>
      <c r="ME62" s="95"/>
      <c r="MF62" s="95"/>
      <c r="MG62" s="95"/>
      <c r="MH62" s="95"/>
      <c r="MI62" s="95"/>
      <c r="MJ62" s="95"/>
      <c r="MK62" s="95"/>
      <c r="ML62" s="95"/>
      <c r="MM62" s="95"/>
      <c r="MN62" s="95"/>
      <c r="MO62" s="95"/>
      <c r="MP62" s="95"/>
      <c r="MQ62" s="95"/>
      <c r="MR62" s="95"/>
      <c r="MS62" s="95"/>
      <c r="MT62" s="95"/>
      <c r="MU62" s="95"/>
      <c r="MV62" s="95"/>
      <c r="MW62" s="95"/>
      <c r="MX62" s="95"/>
      <c r="MY62" s="95"/>
      <c r="MZ62" s="95"/>
      <c r="NA62" s="95"/>
      <c r="NB62" s="95"/>
      <c r="NC62" s="95"/>
      <c r="ND62" s="95"/>
      <c r="NE62" s="95"/>
      <c r="NF62" s="95"/>
      <c r="NG62" s="95"/>
      <c r="NH62" s="95"/>
      <c r="NI62" s="95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5"/>
      <c r="NX62" s="95"/>
      <c r="NY62" s="95"/>
      <c r="NZ62" s="95"/>
      <c r="OA62" s="95"/>
      <c r="OB62" s="95"/>
      <c r="OC62" s="95"/>
      <c r="OD62" s="95"/>
      <c r="OE62" s="95"/>
      <c r="OF62" s="95"/>
      <c r="OG62" s="95"/>
      <c r="OH62" s="95"/>
      <c r="OI62" s="95"/>
      <c r="OJ62" s="95"/>
      <c r="OK62" s="95"/>
      <c r="OL62" s="95"/>
      <c r="OM62" s="95"/>
      <c r="ON62" s="95"/>
      <c r="OO62" s="95"/>
      <c r="OP62" s="95"/>
      <c r="OQ62" s="95"/>
      <c r="OR62" s="95"/>
      <c r="OS62" s="95"/>
      <c r="OT62" s="95"/>
      <c r="OU62" s="95"/>
      <c r="OV62" s="95"/>
      <c r="OW62" s="95"/>
      <c r="OX62" s="95"/>
      <c r="OY62" s="95"/>
      <c r="OZ62" s="95"/>
      <c r="PA62" s="95"/>
      <c r="PB62" s="95"/>
      <c r="PC62" s="95"/>
      <c r="PD62" s="95"/>
      <c r="PE62" s="95"/>
      <c r="PF62" s="95"/>
      <c r="PG62" s="95"/>
      <c r="PH62" s="95"/>
      <c r="PI62" s="95"/>
      <c r="PJ62" s="95"/>
      <c r="PK62" s="95"/>
      <c r="PL62" s="95"/>
      <c r="PM62" s="95"/>
      <c r="PN62" s="95"/>
      <c r="PO62" s="95"/>
      <c r="PP62" s="95"/>
      <c r="PQ62" s="95"/>
      <c r="PR62" s="95"/>
      <c r="PS62" s="95"/>
      <c r="PT62" s="95"/>
      <c r="PU62" s="95"/>
      <c r="PV62" s="95"/>
      <c r="PW62" s="95"/>
      <c r="PX62" s="95"/>
      <c r="PY62" s="95"/>
      <c r="PZ62" s="95"/>
      <c r="QA62" s="95"/>
      <c r="QB62" s="95"/>
      <c r="QC62" s="95"/>
      <c r="QD62" s="95"/>
      <c r="QE62" s="95"/>
      <c r="QF62" s="95"/>
      <c r="QG62" s="95"/>
      <c r="QH62" s="95"/>
      <c r="QI62" s="95"/>
      <c r="QJ62" s="95"/>
      <c r="QK62" s="95"/>
      <c r="QL62" s="95"/>
      <c r="QM62" s="95"/>
      <c r="QN62" s="95"/>
      <c r="QO62" s="95"/>
      <c r="QP62" s="95"/>
      <c r="QQ62" s="95"/>
      <c r="QR62" s="95"/>
      <c r="QS62" s="95"/>
      <c r="QT62" s="95"/>
      <c r="QU62" s="95"/>
      <c r="QV62" s="95"/>
      <c r="QW62" s="95"/>
      <c r="QX62" s="95"/>
      <c r="QY62" s="95"/>
      <c r="QZ62" s="95"/>
      <c r="RA62" s="95"/>
      <c r="RB62" s="95"/>
      <c r="RC62" s="95"/>
      <c r="RD62" s="95"/>
      <c r="RE62" s="95"/>
      <c r="RF62" s="95"/>
      <c r="RG62" s="95"/>
      <c r="RH62" s="95"/>
      <c r="RI62" s="95"/>
      <c r="RJ62" s="95"/>
      <c r="RK62" s="95"/>
      <c r="RL62" s="95"/>
      <c r="RM62" s="95"/>
      <c r="RN62" s="95"/>
      <c r="RO62" s="95"/>
      <c r="RP62" s="95"/>
      <c r="RQ62" s="95"/>
      <c r="RR62" s="95"/>
      <c r="RS62" s="95"/>
      <c r="RT62" s="95"/>
      <c r="RU62" s="95"/>
      <c r="RV62" s="95"/>
      <c r="RW62" s="95"/>
      <c r="RX62" s="95"/>
      <c r="RY62" s="95"/>
      <c r="RZ62" s="95"/>
      <c r="SA62" s="95"/>
      <c r="SB62" s="95"/>
      <c r="SC62" s="95"/>
      <c r="SD62" s="95"/>
      <c r="SE62" s="95"/>
      <c r="SF62" s="95"/>
      <c r="SG62" s="95"/>
      <c r="SH62" s="95"/>
      <c r="SI62" s="95"/>
      <c r="SJ62" s="95"/>
      <c r="SK62" s="95"/>
      <c r="SL62" s="95"/>
      <c r="SM62" s="95"/>
      <c r="SN62" s="95"/>
      <c r="SO62" s="95"/>
      <c r="SP62" s="95"/>
      <c r="SQ62" s="95"/>
      <c r="SR62" s="95"/>
      <c r="SS62" s="95"/>
      <c r="ST62" s="95"/>
      <c r="SU62" s="95"/>
      <c r="SV62" s="95"/>
      <c r="SW62" s="95"/>
      <c r="SX62" s="95"/>
      <c r="SY62" s="95"/>
      <c r="SZ62" s="95"/>
      <c r="TA62" s="95"/>
      <c r="TB62" s="95"/>
      <c r="TC62" s="95"/>
      <c r="TD62" s="95"/>
      <c r="TE62" s="95"/>
      <c r="TF62" s="95"/>
      <c r="TG62" s="95"/>
      <c r="TH62" s="95"/>
      <c r="TI62" s="95"/>
      <c r="TJ62" s="95"/>
      <c r="TK62" s="95"/>
      <c r="TL62" s="95"/>
      <c r="TM62" s="95"/>
      <c r="TN62" s="95"/>
      <c r="TO62" s="95"/>
      <c r="TP62" s="95"/>
      <c r="TQ62" s="95"/>
      <c r="TR62" s="95"/>
      <c r="TS62" s="95"/>
      <c r="TT62" s="95"/>
      <c r="TU62" s="95"/>
      <c r="TV62" s="95"/>
      <c r="TW62" s="95"/>
      <c r="TX62" s="95"/>
      <c r="TY62" s="95"/>
      <c r="TZ62" s="95"/>
      <c r="UA62" s="95"/>
      <c r="UB62" s="95"/>
      <c r="UC62" s="95"/>
      <c r="UD62" s="95"/>
      <c r="UE62" s="95"/>
      <c r="UF62" s="95"/>
      <c r="UG62" s="95"/>
      <c r="UH62" s="95"/>
      <c r="UI62" s="95"/>
      <c r="UJ62" s="95"/>
      <c r="UK62" s="95"/>
      <c r="UL62" s="95"/>
      <c r="UM62" s="95"/>
      <c r="UN62" s="95"/>
      <c r="UO62" s="95"/>
      <c r="UP62" s="95"/>
      <c r="UQ62" s="95"/>
      <c r="UR62" s="95"/>
      <c r="US62" s="95"/>
      <c r="UT62" s="95"/>
      <c r="UU62" s="95"/>
      <c r="UV62" s="95"/>
      <c r="UW62" s="95"/>
      <c r="UX62" s="95"/>
      <c r="UY62" s="95"/>
      <c r="UZ62" s="95"/>
      <c r="VA62" s="95"/>
      <c r="VB62" s="95"/>
      <c r="VC62" s="95"/>
      <c r="VD62" s="95"/>
      <c r="VE62" s="95"/>
      <c r="VF62" s="95"/>
      <c r="VG62" s="95"/>
      <c r="VH62" s="95"/>
      <c r="VI62" s="95"/>
      <c r="VJ62" s="95"/>
      <c r="VK62" s="95"/>
      <c r="VL62" s="95"/>
      <c r="VM62" s="95"/>
      <c r="VN62" s="95"/>
      <c r="VO62" s="95"/>
      <c r="VP62" s="95"/>
      <c r="VQ62" s="95"/>
      <c r="VR62" s="95"/>
      <c r="VS62" s="95"/>
      <c r="VT62" s="95"/>
      <c r="VU62" s="95"/>
      <c r="VV62" s="95"/>
      <c r="VW62" s="95"/>
      <c r="VX62" s="95"/>
      <c r="VY62" s="95"/>
      <c r="VZ62" s="95"/>
      <c r="WA62" s="95"/>
      <c r="WB62" s="95"/>
      <c r="WC62" s="95"/>
      <c r="WD62" s="95"/>
      <c r="WE62" s="95"/>
      <c r="WF62" s="95"/>
      <c r="WG62" s="95"/>
      <c r="WH62" s="95"/>
      <c r="WI62" s="95"/>
      <c r="WJ62" s="95"/>
      <c r="WK62" s="95"/>
      <c r="WL62" s="95"/>
      <c r="WM62" s="95"/>
      <c r="WN62" s="95"/>
      <c r="WO62" s="95"/>
      <c r="WP62" s="95"/>
      <c r="WQ62" s="95"/>
      <c r="WR62" s="95"/>
      <c r="WS62" s="95"/>
      <c r="WT62" s="95"/>
      <c r="WU62" s="95"/>
      <c r="WV62" s="95"/>
      <c r="WW62" s="95"/>
      <c r="WX62" s="95"/>
      <c r="WY62" s="95"/>
      <c r="WZ62" s="95"/>
      <c r="XA62" s="95"/>
      <c r="XB62" s="95"/>
      <c r="XC62" s="95"/>
      <c r="XD62" s="95"/>
      <c r="XE62" s="95"/>
      <c r="XF62" s="95"/>
      <c r="XG62" s="95"/>
      <c r="XH62" s="95"/>
      <c r="XI62" s="95"/>
      <c r="XJ62" s="95"/>
      <c r="XK62" s="95"/>
      <c r="XL62" s="95"/>
      <c r="XM62" s="95"/>
      <c r="XN62" s="95"/>
      <c r="XO62" s="95"/>
      <c r="XP62" s="95"/>
      <c r="XQ62" s="95"/>
      <c r="XR62" s="95"/>
      <c r="XS62" s="95"/>
      <c r="XT62" s="95"/>
      <c r="XU62" s="95"/>
      <c r="XV62" s="95"/>
      <c r="XW62" s="95"/>
      <c r="XX62" s="95"/>
      <c r="XY62" s="95"/>
      <c r="XZ62" s="95"/>
      <c r="YA62" s="95"/>
      <c r="YB62" s="95"/>
      <c r="YC62" s="95"/>
      <c r="YD62" s="95"/>
      <c r="YE62" s="95"/>
      <c r="YF62" s="95"/>
      <c r="YG62" s="95"/>
      <c r="YH62" s="95"/>
      <c r="YI62" s="95"/>
      <c r="YJ62" s="95"/>
      <c r="YK62" s="95"/>
      <c r="YL62" s="95"/>
      <c r="YM62" s="95"/>
      <c r="YN62" s="95"/>
      <c r="YO62" s="95"/>
      <c r="YP62" s="95"/>
      <c r="YQ62" s="95"/>
      <c r="YR62" s="95"/>
      <c r="YS62" s="95"/>
      <c r="YT62" s="95"/>
      <c r="YU62" s="95"/>
      <c r="YV62" s="95"/>
      <c r="YW62" s="95"/>
      <c r="YX62" s="95"/>
      <c r="YY62" s="95"/>
      <c r="YZ62" s="95"/>
      <c r="ZA62" s="95"/>
      <c r="ZB62" s="95"/>
      <c r="ZC62" s="95"/>
      <c r="ZD62" s="95"/>
      <c r="ZE62" s="95"/>
      <c r="ZF62" s="95"/>
      <c r="ZG62" s="95"/>
      <c r="ZH62" s="95"/>
      <c r="ZI62" s="95"/>
      <c r="ZJ62" s="95"/>
      <c r="ZK62" s="95"/>
      <c r="ZL62" s="95"/>
      <c r="ZM62" s="95"/>
      <c r="ZN62" s="95"/>
      <c r="ZO62" s="95"/>
      <c r="ZP62" s="95"/>
      <c r="ZQ62" s="95"/>
      <c r="ZR62" s="95"/>
      <c r="ZS62" s="95"/>
      <c r="ZT62" s="95"/>
      <c r="ZU62" s="95"/>
      <c r="ZV62" s="95"/>
      <c r="ZW62" s="95"/>
      <c r="ZX62" s="95"/>
      <c r="ZY62" s="95"/>
      <c r="ZZ62" s="95"/>
      <c r="AAA62" s="95"/>
      <c r="AAB62" s="95"/>
      <c r="AAC62" s="95"/>
      <c r="AAD62" s="95"/>
      <c r="AAE62" s="95"/>
      <c r="AAF62" s="95"/>
      <c r="AAG62" s="95"/>
      <c r="AAH62" s="95"/>
      <c r="AAI62" s="95"/>
      <c r="AAJ62" s="95"/>
      <c r="AAK62" s="95"/>
      <c r="AAL62" s="95"/>
      <c r="AAM62" s="95"/>
      <c r="AAN62" s="95"/>
      <c r="AAO62" s="95"/>
      <c r="AAP62" s="95"/>
      <c r="AAQ62" s="95"/>
      <c r="AAR62" s="95"/>
      <c r="AAS62" s="95"/>
      <c r="AAT62" s="95"/>
      <c r="AAU62" s="95"/>
      <c r="AAV62" s="95"/>
      <c r="AAW62" s="95"/>
      <c r="AAX62" s="95"/>
      <c r="AAY62" s="95"/>
      <c r="AAZ62" s="95"/>
      <c r="ABA62" s="95"/>
      <c r="ABB62" s="95"/>
      <c r="ABC62" s="95"/>
      <c r="ABD62" s="95"/>
      <c r="ABE62" s="95"/>
      <c r="ABF62" s="95"/>
      <c r="ABG62" s="95"/>
      <c r="ABH62" s="95"/>
      <c r="ABI62" s="95"/>
      <c r="ABJ62" s="95"/>
      <c r="ABK62" s="95"/>
      <c r="ABL62" s="95"/>
      <c r="ABM62" s="95"/>
      <c r="ABN62" s="95"/>
      <c r="ABO62" s="95"/>
      <c r="ABP62" s="95"/>
      <c r="ABQ62" s="95"/>
      <c r="ABR62" s="95"/>
      <c r="ABS62" s="95"/>
      <c r="ABT62" s="95"/>
      <c r="ABU62" s="95"/>
      <c r="ABV62" s="95"/>
      <c r="ABW62" s="95"/>
      <c r="ABX62" s="95"/>
      <c r="ABY62" s="95"/>
      <c r="ABZ62" s="95"/>
      <c r="ACA62" s="95"/>
      <c r="ACB62" s="95"/>
      <c r="ACC62" s="95"/>
      <c r="ACD62" s="95"/>
      <c r="ACE62" s="95"/>
      <c r="ACF62" s="95"/>
      <c r="ACG62" s="95"/>
      <c r="ACH62" s="95"/>
      <c r="ACI62" s="95"/>
      <c r="ACJ62" s="95"/>
      <c r="ACK62" s="95"/>
      <c r="ACL62" s="95"/>
      <c r="ACM62" s="95"/>
      <c r="ACN62" s="95"/>
      <c r="ACO62" s="95"/>
      <c r="ACP62" s="95"/>
      <c r="ACQ62" s="95"/>
      <c r="ACR62" s="95"/>
      <c r="ACS62" s="95"/>
      <c r="ACT62" s="95"/>
      <c r="ACU62" s="95"/>
      <c r="ACV62" s="95"/>
      <c r="ACW62" s="95"/>
      <c r="ACX62" s="95"/>
      <c r="ACY62" s="95"/>
      <c r="ACZ62" s="95"/>
      <c r="ADA62" s="95"/>
      <c r="ADB62" s="95"/>
      <c r="ADC62" s="95"/>
      <c r="ADD62" s="95"/>
      <c r="ADE62" s="95"/>
      <c r="ADF62" s="95"/>
      <c r="ADG62" s="95"/>
      <c r="ADH62" s="95"/>
      <c r="ADI62" s="95"/>
      <c r="ADJ62" s="95"/>
      <c r="ADK62" s="95"/>
      <c r="ADL62" s="95"/>
      <c r="ADM62" s="95"/>
      <c r="ADN62" s="95"/>
      <c r="ADO62" s="95"/>
      <c r="ADP62" s="95"/>
      <c r="ADQ62" s="95"/>
      <c r="ADR62" s="95"/>
      <c r="ADS62" s="95"/>
      <c r="ADT62" s="95"/>
      <c r="ADU62" s="95"/>
      <c r="ADV62" s="95"/>
      <c r="ADW62" s="95"/>
      <c r="ADX62" s="95"/>
      <c r="ADY62" s="95"/>
      <c r="ADZ62" s="95"/>
      <c r="AEA62" s="95"/>
      <c r="AEB62" s="95"/>
      <c r="AEC62" s="95"/>
      <c r="AED62" s="95"/>
      <c r="AEE62" s="95"/>
      <c r="AEF62" s="95"/>
      <c r="AEG62" s="95"/>
      <c r="AEH62" s="95"/>
      <c r="AEI62" s="95"/>
      <c r="AEJ62" s="95"/>
      <c r="AEK62" s="95"/>
      <c r="AEL62" s="95"/>
      <c r="AEM62" s="95"/>
      <c r="AEN62" s="95"/>
      <c r="AEO62" s="95"/>
      <c r="AEP62" s="95"/>
      <c r="AEQ62" s="95"/>
      <c r="AER62" s="95"/>
      <c r="AES62" s="95"/>
      <c r="AET62" s="95"/>
      <c r="AEU62" s="95"/>
      <c r="AEV62" s="95"/>
      <c r="AEW62" s="95"/>
      <c r="AEX62" s="95"/>
      <c r="AEY62" s="95"/>
      <c r="AEZ62" s="95"/>
      <c r="AFA62" s="95"/>
      <c r="AFB62" s="95"/>
      <c r="AFC62" s="95"/>
      <c r="AFD62" s="95"/>
      <c r="AFE62" s="95"/>
      <c r="AFF62" s="95"/>
      <c r="AFG62" s="95"/>
      <c r="AFH62" s="95"/>
      <c r="AFI62" s="95"/>
      <c r="AFJ62" s="95"/>
      <c r="AFK62" s="95"/>
      <c r="AFL62" s="95"/>
      <c r="AFM62" s="95"/>
      <c r="AFN62" s="95"/>
      <c r="AFO62" s="95"/>
      <c r="AFP62" s="95"/>
      <c r="AFQ62" s="95"/>
      <c r="AFR62" s="95"/>
      <c r="AFS62" s="95"/>
      <c r="AFT62" s="95"/>
      <c r="AFU62" s="95"/>
      <c r="AFV62" s="95"/>
      <c r="AFW62" s="95"/>
      <c r="AFX62" s="95"/>
      <c r="AFY62" s="95"/>
      <c r="AFZ62" s="95"/>
      <c r="AGA62" s="95"/>
      <c r="AGB62" s="95"/>
      <c r="AGC62" s="95"/>
      <c r="AGD62" s="95"/>
      <c r="AGE62" s="95"/>
      <c r="AGF62" s="95"/>
      <c r="AGG62" s="95"/>
      <c r="AGH62" s="95"/>
      <c r="AGI62" s="95"/>
      <c r="AGJ62" s="95"/>
      <c r="AGK62" s="95"/>
      <c r="AGL62" s="95"/>
      <c r="AGM62" s="95"/>
      <c r="AGN62" s="95"/>
      <c r="AGO62" s="95"/>
      <c r="AGP62" s="95"/>
      <c r="AGQ62" s="95"/>
      <c r="AGR62" s="95"/>
      <c r="AGS62" s="95"/>
      <c r="AGT62" s="95"/>
      <c r="AGU62" s="95"/>
      <c r="AGV62" s="95"/>
      <c r="AGW62" s="95"/>
      <c r="AGX62" s="95"/>
      <c r="AGY62" s="95"/>
      <c r="AGZ62" s="95"/>
      <c r="AHA62" s="95"/>
      <c r="AHB62" s="95"/>
      <c r="AHC62" s="95"/>
      <c r="AHD62" s="95"/>
      <c r="AHE62" s="95"/>
      <c r="AHF62" s="95"/>
      <c r="AHG62" s="95"/>
      <c r="AHH62" s="95"/>
      <c r="AHI62" s="95"/>
      <c r="AHJ62" s="95"/>
      <c r="AHK62" s="95"/>
      <c r="AHL62" s="95"/>
      <c r="AHM62" s="95"/>
      <c r="AHN62" s="95"/>
      <c r="AHO62" s="95"/>
      <c r="AHP62" s="95"/>
      <c r="AHQ62" s="95"/>
      <c r="AHR62" s="95"/>
      <c r="AHS62" s="95"/>
      <c r="AHT62" s="95"/>
      <c r="AHU62" s="95"/>
      <c r="AHV62" s="95"/>
      <c r="AHW62" s="95"/>
      <c r="AHX62" s="95"/>
      <c r="AHY62" s="95"/>
      <c r="AHZ62" s="95"/>
      <c r="AIA62" s="95"/>
      <c r="AIB62" s="95"/>
      <c r="AIC62" s="95"/>
      <c r="AID62" s="95"/>
      <c r="AIE62" s="95"/>
      <c r="AIF62" s="95"/>
      <c r="AIG62" s="95"/>
      <c r="AIH62" s="95"/>
      <c r="AII62" s="95"/>
      <c r="AIJ62" s="95"/>
      <c r="AIK62" s="95"/>
      <c r="AIL62" s="95"/>
      <c r="AIM62" s="95"/>
      <c r="AIN62" s="95"/>
      <c r="AIO62" s="95"/>
      <c r="AIP62" s="95"/>
      <c r="AIQ62" s="95"/>
      <c r="AIR62" s="95"/>
      <c r="AIS62" s="95"/>
      <c r="AIT62" s="95"/>
      <c r="AIU62" s="95"/>
      <c r="AIV62" s="95"/>
      <c r="AIW62" s="95"/>
      <c r="AIX62" s="95"/>
      <c r="AIY62" s="95"/>
      <c r="AIZ62" s="95"/>
      <c r="AJA62" s="95"/>
      <c r="AJB62" s="95"/>
      <c r="AJC62" s="95"/>
      <c r="AJD62" s="95"/>
      <c r="AJE62" s="95"/>
      <c r="AJF62" s="95"/>
      <c r="AJG62" s="95"/>
      <c r="AJH62" s="95"/>
      <c r="AJI62" s="95"/>
      <c r="AJJ62" s="95"/>
      <c r="AJK62" s="95"/>
      <c r="AJL62" s="95"/>
      <c r="AJM62" s="95"/>
      <c r="AJN62" s="95"/>
      <c r="AJO62" s="95"/>
      <c r="AJP62" s="95"/>
      <c r="AJQ62" s="95"/>
      <c r="AJR62" s="95"/>
      <c r="AJS62" s="95"/>
      <c r="AJT62" s="95"/>
      <c r="AJU62" s="95"/>
      <c r="AJV62" s="95"/>
      <c r="AJW62" s="95"/>
      <c r="AJX62" s="95"/>
      <c r="AJY62" s="95"/>
      <c r="AJZ62" s="95"/>
      <c r="AKA62" s="95"/>
      <c r="AKB62" s="95"/>
      <c r="AKC62" s="95"/>
      <c r="AKD62" s="95"/>
      <c r="AKE62" s="95"/>
      <c r="AKF62" s="95"/>
      <c r="AKG62" s="95"/>
      <c r="AKH62" s="95"/>
      <c r="AKI62" s="95"/>
      <c r="AKJ62" s="95"/>
      <c r="AKK62" s="95"/>
      <c r="AKL62" s="95"/>
      <c r="AKM62" s="95"/>
      <c r="AKN62" s="95"/>
      <c r="AKO62" s="95"/>
      <c r="AKP62" s="95"/>
      <c r="AKQ62" s="95"/>
      <c r="AKR62" s="95"/>
      <c r="AKS62" s="95"/>
      <c r="AKT62" s="95"/>
      <c r="AKU62" s="95"/>
      <c r="AKV62" s="95"/>
      <c r="AKW62" s="95"/>
      <c r="AKX62" s="95"/>
      <c r="AKY62" s="95"/>
      <c r="AKZ62" s="95"/>
      <c r="ALA62" s="95"/>
      <c r="ALB62" s="95"/>
      <c r="ALC62" s="95"/>
      <c r="ALD62" s="95"/>
      <c r="ALE62" s="95"/>
      <c r="ALF62" s="95"/>
      <c r="ALG62" s="95"/>
      <c r="ALH62" s="95"/>
      <c r="ALI62" s="95"/>
      <c r="ALJ62" s="95"/>
      <c r="ALK62" s="95"/>
      <c r="ALL62" s="95"/>
      <c r="ALM62" s="95"/>
      <c r="ALN62" s="95"/>
      <c r="ALO62" s="95"/>
      <c r="ALP62" s="95"/>
      <c r="ALQ62" s="95"/>
      <c r="ALR62" s="95"/>
      <c r="ALS62" s="95"/>
      <c r="ALT62" s="95"/>
      <c r="ALU62" s="95"/>
      <c r="ALV62" s="95"/>
      <c r="ALW62" s="95"/>
      <c r="ALX62" s="95"/>
      <c r="ALY62" s="95"/>
      <c r="ALZ62" s="95"/>
      <c r="AMA62" s="95"/>
      <c r="AMB62" s="95"/>
      <c r="AMC62" s="95"/>
      <c r="AMD62" s="95"/>
      <c r="AME62" s="95"/>
      <c r="AMF62" s="95"/>
      <c r="AMG62" s="95"/>
      <c r="AMH62" s="95"/>
      <c r="AMI62" s="95"/>
      <c r="AMJ62" s="95"/>
      <c r="AMK62" s="95"/>
      <c r="AML62" s="95"/>
      <c r="AMM62" s="95"/>
      <c r="AMN62" s="95"/>
      <c r="AMO62" s="95"/>
      <c r="AMP62" s="95"/>
      <c r="AMQ62" s="95"/>
      <c r="AMR62" s="95"/>
      <c r="AMS62" s="95"/>
      <c r="AMT62" s="95"/>
      <c r="AMU62" s="95"/>
      <c r="AMV62" s="95"/>
      <c r="AMW62" s="95"/>
      <c r="AMX62" s="95"/>
      <c r="AMY62" s="95"/>
      <c r="AMZ62" s="95"/>
      <c r="ANA62" s="95"/>
      <c r="ANB62" s="95"/>
      <c r="ANC62" s="95"/>
      <c r="AND62" s="95"/>
      <c r="ANE62" s="95"/>
      <c r="ANF62" s="95"/>
      <c r="ANG62" s="95"/>
      <c r="ANH62" s="95"/>
      <c r="ANI62" s="95"/>
      <c r="ANJ62" s="95"/>
      <c r="ANK62" s="95"/>
      <c r="ANL62" s="95"/>
      <c r="ANM62" s="95"/>
      <c r="ANN62" s="95"/>
      <c r="ANO62" s="95"/>
      <c r="ANP62" s="95"/>
      <c r="ANQ62" s="95"/>
      <c r="ANR62" s="95"/>
      <c r="ANS62" s="95"/>
      <c r="ANT62" s="95"/>
      <c r="ANU62" s="95"/>
      <c r="ANV62" s="95"/>
      <c r="ANW62" s="95"/>
      <c r="ANX62" s="95"/>
      <c r="ANY62" s="95"/>
      <c r="ANZ62" s="95"/>
      <c r="AOA62" s="95"/>
      <c r="AOB62" s="95"/>
      <c r="AOC62" s="95"/>
      <c r="AOD62" s="95"/>
      <c r="AOE62" s="95"/>
      <c r="AOF62" s="95"/>
      <c r="AOG62" s="95"/>
      <c r="AOH62" s="95"/>
      <c r="AOI62" s="95"/>
      <c r="AOJ62" s="95"/>
      <c r="AOK62" s="95"/>
      <c r="AOL62" s="95"/>
      <c r="AOM62" s="95"/>
      <c r="AON62" s="95"/>
      <c r="AOO62" s="95"/>
      <c r="AOP62" s="95"/>
      <c r="AOQ62" s="95"/>
      <c r="AOR62" s="95"/>
      <c r="AOS62" s="95"/>
      <c r="AOT62" s="95"/>
      <c r="AOU62" s="95"/>
      <c r="AOV62" s="95"/>
      <c r="AOW62" s="95"/>
      <c r="AOX62" s="95"/>
      <c r="AOY62" s="95"/>
      <c r="AOZ62" s="95"/>
      <c r="APA62" s="95"/>
      <c r="APB62" s="95"/>
      <c r="APC62" s="95"/>
      <c r="APD62" s="95"/>
      <c r="APE62" s="95"/>
      <c r="APF62" s="95"/>
      <c r="APG62" s="95"/>
      <c r="APH62" s="95"/>
      <c r="API62" s="95"/>
      <c r="APJ62" s="95"/>
      <c r="APK62" s="95"/>
      <c r="APL62" s="95"/>
      <c r="APM62" s="95"/>
      <c r="APN62" s="95"/>
      <c r="APO62" s="95"/>
      <c r="APP62" s="95"/>
      <c r="APQ62" s="95"/>
      <c r="APR62" s="95"/>
      <c r="APS62" s="95"/>
      <c r="APT62" s="95"/>
      <c r="APU62" s="95"/>
      <c r="APV62" s="95"/>
      <c r="APW62" s="95"/>
      <c r="APX62" s="95"/>
      <c r="APY62" s="95"/>
      <c r="APZ62" s="95"/>
      <c r="AQA62" s="95"/>
      <c r="AQB62" s="95"/>
      <c r="AQC62" s="95"/>
      <c r="AQD62" s="95"/>
      <c r="AQE62" s="95"/>
      <c r="AQF62" s="95"/>
      <c r="AQG62" s="95"/>
      <c r="AQH62" s="95"/>
      <c r="AQI62" s="95"/>
      <c r="AQJ62" s="95"/>
      <c r="AQK62" s="95"/>
      <c r="AQL62" s="95"/>
      <c r="AQM62" s="95"/>
      <c r="AQN62" s="95"/>
      <c r="AQO62" s="95"/>
      <c r="AQP62" s="95"/>
      <c r="AQQ62" s="95"/>
      <c r="AQR62" s="95"/>
      <c r="AQS62" s="95"/>
      <c r="AQT62" s="95"/>
      <c r="AQU62" s="95"/>
      <c r="AQV62" s="95"/>
      <c r="AQW62" s="95"/>
      <c r="AQX62" s="95"/>
      <c r="AQY62" s="95"/>
      <c r="AQZ62" s="95"/>
      <c r="ARA62" s="95"/>
      <c r="ARB62" s="95"/>
      <c r="ARC62" s="95"/>
      <c r="ARD62" s="95"/>
      <c r="ARE62" s="95"/>
      <c r="ARF62" s="95"/>
      <c r="ARG62" s="95"/>
      <c r="ARH62" s="95"/>
      <c r="ARI62" s="95"/>
      <c r="ARJ62" s="95"/>
      <c r="ARK62" s="95"/>
      <c r="ARL62" s="95"/>
      <c r="ARM62" s="95"/>
      <c r="ARN62" s="95"/>
      <c r="ARO62" s="95"/>
      <c r="ARP62" s="95"/>
      <c r="ARQ62" s="95"/>
      <c r="ARR62" s="95"/>
      <c r="ARS62" s="95"/>
      <c r="ART62" s="95"/>
      <c r="ARU62" s="95"/>
      <c r="ARV62" s="95"/>
      <c r="ARW62" s="95"/>
      <c r="ARX62" s="95"/>
      <c r="ARY62" s="95"/>
      <c r="ARZ62" s="95"/>
      <c r="ASA62" s="95"/>
      <c r="ASB62" s="95"/>
      <c r="ASC62" s="95"/>
      <c r="ASD62" s="95"/>
      <c r="ASE62" s="95"/>
      <c r="ASF62" s="95"/>
      <c r="ASG62" s="95"/>
      <c r="ASH62" s="95"/>
      <c r="ASI62" s="95"/>
      <c r="ASJ62" s="95"/>
      <c r="ASK62" s="95"/>
      <c r="ASL62" s="95"/>
      <c r="ASM62" s="95"/>
      <c r="ASN62" s="95"/>
      <c r="ASO62" s="95"/>
      <c r="ASP62" s="95"/>
      <c r="ASQ62" s="95"/>
      <c r="ASR62" s="95"/>
      <c r="ASS62" s="95"/>
      <c r="AST62" s="95"/>
      <c r="ASU62" s="95"/>
      <c r="ASV62" s="95"/>
      <c r="ASW62" s="95"/>
      <c r="ASX62" s="95"/>
      <c r="ASY62" s="95"/>
      <c r="ASZ62" s="95"/>
      <c r="ATA62" s="95"/>
      <c r="ATB62" s="95"/>
      <c r="ATC62" s="95"/>
      <c r="ATD62" s="95"/>
      <c r="ATE62" s="95"/>
      <c r="ATF62" s="95"/>
      <c r="ATG62" s="95"/>
      <c r="ATH62" s="95"/>
      <c r="ATI62" s="95"/>
      <c r="ATJ62" s="95"/>
      <c r="ATK62" s="95"/>
      <c r="ATL62" s="95"/>
      <c r="ATM62" s="95"/>
      <c r="ATN62" s="95"/>
      <c r="ATO62" s="95"/>
      <c r="ATP62" s="95"/>
      <c r="ATQ62" s="95"/>
      <c r="ATR62" s="95"/>
      <c r="ATS62" s="95"/>
      <c r="ATT62" s="95"/>
      <c r="ATU62" s="95"/>
      <c r="ATV62" s="95"/>
      <c r="ATW62" s="95"/>
      <c r="ATX62" s="95"/>
      <c r="ATY62" s="95"/>
      <c r="ATZ62" s="95"/>
      <c r="AUA62" s="95"/>
      <c r="AUB62" s="95"/>
      <c r="AUC62" s="95"/>
      <c r="AUD62" s="95"/>
      <c r="AUE62" s="95"/>
      <c r="AUF62" s="95"/>
      <c r="AUG62" s="95"/>
      <c r="AUH62" s="95"/>
      <c r="AUI62" s="95"/>
      <c r="AUJ62" s="95"/>
      <c r="AUK62" s="95"/>
      <c r="AUL62" s="95"/>
      <c r="AUM62" s="95"/>
      <c r="AUN62" s="95"/>
      <c r="AUO62" s="95"/>
      <c r="AUP62" s="95"/>
      <c r="AUQ62" s="95"/>
      <c r="AUR62" s="95"/>
      <c r="AUS62" s="95"/>
      <c r="AUT62" s="95"/>
      <c r="AUU62" s="95"/>
      <c r="AUV62" s="95"/>
      <c r="AUW62" s="95"/>
      <c r="AUX62" s="95"/>
      <c r="AUY62" s="95"/>
      <c r="AUZ62" s="95"/>
      <c r="AVA62" s="95"/>
      <c r="AVB62" s="95"/>
      <c r="AVC62" s="95"/>
      <c r="AVD62" s="95"/>
      <c r="AVE62" s="95"/>
      <c r="AVF62" s="95"/>
      <c r="AVG62" s="95"/>
      <c r="AVH62" s="95"/>
      <c r="AVI62" s="95"/>
      <c r="AVJ62" s="95"/>
      <c r="AVK62" s="95"/>
      <c r="AVL62" s="95"/>
      <c r="AVM62" s="95"/>
      <c r="AVN62" s="95"/>
      <c r="AVO62" s="95"/>
      <c r="AVP62" s="95"/>
      <c r="AVQ62" s="95"/>
      <c r="AVR62" s="95"/>
      <c r="AVS62" s="95"/>
      <c r="AVT62" s="95"/>
      <c r="AVU62" s="95"/>
      <c r="AVV62" s="95"/>
      <c r="AVW62" s="95"/>
      <c r="AVX62" s="95"/>
      <c r="AVY62" s="95"/>
      <c r="AVZ62" s="95"/>
      <c r="AWA62" s="95"/>
      <c r="AWB62" s="95"/>
      <c r="AWC62" s="95"/>
      <c r="AWD62" s="95"/>
      <c r="AWE62" s="95"/>
      <c r="AWF62" s="95"/>
      <c r="AWG62" s="95"/>
      <c r="AWH62" s="95"/>
      <c r="AWI62" s="95"/>
      <c r="AWJ62" s="95"/>
      <c r="AWK62" s="95"/>
      <c r="AWL62" s="95"/>
      <c r="AWM62" s="95"/>
      <c r="AWN62" s="95"/>
      <c r="AWO62" s="95"/>
      <c r="AWP62" s="95"/>
      <c r="AWQ62" s="95"/>
      <c r="AWR62" s="95"/>
      <c r="AWS62" s="95"/>
      <c r="AWT62" s="95"/>
      <c r="AWU62" s="95"/>
      <c r="AWV62" s="95"/>
      <c r="AWW62" s="95"/>
      <c r="AWX62" s="95"/>
      <c r="AWY62" s="95"/>
      <c r="AWZ62" s="95"/>
      <c r="AXA62" s="95"/>
      <c r="AXB62" s="95"/>
      <c r="AXC62" s="95"/>
      <c r="AXD62" s="95"/>
      <c r="AXE62" s="95"/>
      <c r="AXF62" s="95"/>
      <c r="AXG62" s="95"/>
      <c r="AXH62" s="95"/>
      <c r="AXI62" s="95"/>
      <c r="AXJ62" s="95"/>
      <c r="AXK62" s="95"/>
      <c r="AXL62" s="95"/>
      <c r="AXM62" s="95"/>
      <c r="AXN62" s="95"/>
      <c r="AXO62" s="95"/>
      <c r="AXP62" s="95"/>
      <c r="AXQ62" s="95"/>
      <c r="AXR62" s="95"/>
      <c r="AXS62" s="95"/>
      <c r="AXT62" s="95"/>
      <c r="AXU62" s="95"/>
      <c r="AXV62" s="95"/>
      <c r="AXW62" s="95"/>
      <c r="AXX62" s="95"/>
      <c r="AXY62" s="95"/>
      <c r="AXZ62" s="95"/>
      <c r="AYA62" s="95"/>
      <c r="AYB62" s="95"/>
      <c r="AYC62" s="95"/>
      <c r="AYD62" s="95"/>
      <c r="AYE62" s="95"/>
      <c r="AYF62" s="95"/>
      <c r="AYG62" s="95"/>
      <c r="AYH62" s="95"/>
      <c r="AYI62" s="95"/>
      <c r="AYJ62" s="95"/>
      <c r="AYK62" s="95"/>
      <c r="AYL62" s="95"/>
      <c r="AYM62" s="95"/>
      <c r="AYN62" s="95"/>
      <c r="AYO62" s="95"/>
      <c r="AYP62" s="95"/>
      <c r="AYQ62" s="95"/>
      <c r="AYR62" s="95"/>
      <c r="AYS62" s="95"/>
      <c r="AYT62" s="95"/>
      <c r="AYU62" s="95"/>
      <c r="AYV62" s="95"/>
      <c r="AYW62" s="95"/>
      <c r="AYX62" s="95"/>
      <c r="AYY62" s="95"/>
      <c r="AYZ62" s="95"/>
      <c r="AZA62" s="95"/>
      <c r="AZB62" s="95"/>
      <c r="AZC62" s="95"/>
      <c r="AZD62" s="95"/>
      <c r="AZE62" s="95"/>
      <c r="AZF62" s="95"/>
      <c r="AZG62" s="95"/>
      <c r="AZH62" s="95"/>
      <c r="AZI62" s="95"/>
      <c r="AZJ62" s="95"/>
      <c r="AZK62" s="95"/>
      <c r="AZL62" s="95"/>
      <c r="AZM62" s="95"/>
      <c r="AZN62" s="95"/>
      <c r="AZO62" s="95"/>
      <c r="AZP62" s="95"/>
      <c r="AZQ62" s="95"/>
      <c r="AZR62" s="95"/>
      <c r="AZS62" s="95"/>
      <c r="AZT62" s="95"/>
      <c r="AZU62" s="95"/>
      <c r="AZV62" s="95"/>
      <c r="AZW62" s="95"/>
      <c r="AZX62" s="95"/>
      <c r="AZY62" s="95"/>
      <c r="AZZ62" s="95"/>
      <c r="BAA62" s="95"/>
      <c r="BAB62" s="95"/>
      <c r="BAC62" s="95"/>
      <c r="BAD62" s="95"/>
      <c r="BAE62" s="95"/>
      <c r="BAF62" s="95"/>
      <c r="BAG62" s="95"/>
      <c r="BAH62" s="95"/>
      <c r="BAI62" s="95"/>
      <c r="BAJ62" s="95"/>
      <c r="BAK62" s="95"/>
      <c r="BAL62" s="95"/>
      <c r="BAM62" s="95"/>
      <c r="BAN62" s="95"/>
      <c r="BAO62" s="95"/>
      <c r="BAP62" s="95"/>
      <c r="BAQ62" s="95"/>
      <c r="BAR62" s="95"/>
      <c r="BAS62" s="95"/>
      <c r="BAT62" s="95"/>
      <c r="BAU62" s="95"/>
      <c r="BAV62" s="95"/>
      <c r="BAW62" s="95"/>
      <c r="BAX62" s="95"/>
      <c r="BAY62" s="95"/>
      <c r="BAZ62" s="95"/>
      <c r="BBA62" s="95"/>
      <c r="BBB62" s="95"/>
      <c r="BBC62" s="95"/>
      <c r="BBD62" s="95"/>
      <c r="BBE62" s="95"/>
      <c r="BBF62" s="95"/>
      <c r="BBG62" s="95"/>
      <c r="BBH62" s="95"/>
      <c r="BBI62" s="95"/>
      <c r="BBJ62" s="95"/>
      <c r="BBK62" s="95"/>
      <c r="BBL62" s="95"/>
      <c r="BBM62" s="95"/>
      <c r="BBN62" s="95"/>
      <c r="BBO62" s="95"/>
      <c r="BBP62" s="95"/>
      <c r="BBQ62" s="95"/>
      <c r="BBR62" s="95"/>
      <c r="BBS62" s="95"/>
      <c r="BBT62" s="95"/>
      <c r="BBU62" s="95"/>
      <c r="BBV62" s="95"/>
      <c r="BBW62" s="95"/>
      <c r="BBX62" s="95"/>
      <c r="BBY62" s="95"/>
      <c r="BBZ62" s="95"/>
      <c r="BCA62" s="95"/>
      <c r="BCB62" s="95"/>
      <c r="BCC62" s="95"/>
      <c r="BCD62" s="95"/>
      <c r="BCE62" s="95"/>
      <c r="BCF62" s="95"/>
      <c r="BCG62" s="95"/>
      <c r="BCH62" s="95"/>
      <c r="BCI62" s="95"/>
      <c r="BCJ62" s="95"/>
      <c r="BCK62" s="95"/>
      <c r="BCL62" s="95"/>
      <c r="BCM62" s="95"/>
      <c r="BCN62" s="95"/>
      <c r="BCO62" s="95"/>
      <c r="BCP62" s="95"/>
      <c r="BCQ62" s="95"/>
      <c r="BCR62" s="95"/>
      <c r="BCS62" s="95"/>
      <c r="BCT62" s="95"/>
      <c r="BCU62" s="95"/>
      <c r="BCV62" s="95"/>
      <c r="BCW62" s="95"/>
      <c r="BCX62" s="95"/>
      <c r="BCY62" s="95"/>
      <c r="BCZ62" s="95"/>
      <c r="BDA62" s="95"/>
      <c r="BDB62" s="95"/>
      <c r="BDC62" s="95"/>
      <c r="BDD62" s="95"/>
      <c r="BDE62" s="95"/>
      <c r="BDF62" s="95"/>
      <c r="BDG62" s="95"/>
      <c r="BDH62" s="95"/>
      <c r="BDI62" s="95"/>
      <c r="BDJ62" s="95"/>
      <c r="BDK62" s="95"/>
      <c r="BDL62" s="95"/>
      <c r="BDM62" s="95"/>
      <c r="BDN62" s="95"/>
      <c r="BDO62" s="95"/>
      <c r="BDP62" s="95"/>
      <c r="BDQ62" s="95"/>
      <c r="BDR62" s="95"/>
      <c r="BDS62" s="95"/>
      <c r="BDT62" s="95"/>
      <c r="BDU62" s="95"/>
      <c r="BDV62" s="95"/>
      <c r="BDW62" s="95"/>
      <c r="BDX62" s="95"/>
      <c r="BDY62" s="95"/>
      <c r="BDZ62" s="95"/>
      <c r="BEA62" s="95"/>
      <c r="BEB62" s="95"/>
      <c r="BEC62" s="95"/>
      <c r="BED62" s="95"/>
      <c r="BEE62" s="95"/>
      <c r="BEF62" s="95"/>
      <c r="BEG62" s="95"/>
      <c r="BEH62" s="95"/>
      <c r="BEI62" s="95"/>
      <c r="BEJ62" s="95"/>
      <c r="BEK62" s="95"/>
      <c r="BEL62" s="95"/>
      <c r="BEM62" s="95"/>
      <c r="BEN62" s="95"/>
      <c r="BEO62" s="95"/>
      <c r="BEP62" s="95"/>
      <c r="BEQ62" s="95"/>
      <c r="BER62" s="95"/>
      <c r="BES62" s="95"/>
      <c r="BET62" s="95"/>
      <c r="BEU62" s="95"/>
      <c r="BEV62" s="95"/>
      <c r="BEW62" s="95"/>
      <c r="BEX62" s="95"/>
      <c r="BEY62" s="95"/>
      <c r="BEZ62" s="95"/>
      <c r="BFA62" s="95"/>
      <c r="BFB62" s="95"/>
      <c r="BFC62" s="95"/>
      <c r="BFD62" s="95"/>
      <c r="BFE62" s="95"/>
      <c r="BFF62" s="95"/>
      <c r="BFG62" s="95"/>
      <c r="BFH62" s="95"/>
      <c r="BFI62" s="95"/>
      <c r="BFJ62" s="95"/>
      <c r="BFK62" s="95"/>
      <c r="BFL62" s="95"/>
      <c r="BFM62" s="95"/>
      <c r="BFN62" s="95"/>
      <c r="BFO62" s="95"/>
      <c r="BFP62" s="95"/>
      <c r="BFQ62" s="95"/>
      <c r="BFR62" s="95"/>
      <c r="BFS62" s="95"/>
      <c r="BFT62" s="95"/>
      <c r="BFU62" s="95"/>
      <c r="BFV62" s="95"/>
      <c r="BFW62" s="95"/>
      <c r="BFX62" s="95"/>
      <c r="BFY62" s="95"/>
      <c r="BFZ62" s="95"/>
      <c r="BGA62" s="95"/>
      <c r="BGB62" s="95"/>
      <c r="BGC62" s="95"/>
      <c r="BGD62" s="95"/>
      <c r="BGE62" s="95"/>
      <c r="BGF62" s="95"/>
      <c r="BGG62" s="95"/>
      <c r="BGH62" s="95"/>
      <c r="BGI62" s="95"/>
      <c r="BGJ62" s="95"/>
      <c r="BGK62" s="95"/>
      <c r="BGL62" s="95"/>
      <c r="BGM62" s="95"/>
      <c r="BGN62" s="95"/>
      <c r="BGO62" s="95"/>
      <c r="BGP62" s="95"/>
      <c r="BGQ62" s="95"/>
      <c r="BGR62" s="95"/>
      <c r="BGS62" s="95"/>
      <c r="BGT62" s="95"/>
      <c r="BGU62" s="95"/>
      <c r="BGV62" s="95"/>
      <c r="BGW62" s="95"/>
      <c r="BGX62" s="95"/>
      <c r="BGY62" s="95"/>
      <c r="BGZ62" s="95"/>
      <c r="BHA62" s="95"/>
      <c r="BHB62" s="95"/>
      <c r="BHC62" s="95"/>
      <c r="BHD62" s="95"/>
      <c r="BHE62" s="95"/>
      <c r="BHF62" s="95"/>
      <c r="BHG62" s="95"/>
      <c r="BHH62" s="95"/>
      <c r="BHI62" s="95"/>
      <c r="BHJ62" s="95"/>
      <c r="BHK62" s="95"/>
      <c r="BHL62" s="95"/>
      <c r="BHM62" s="95"/>
      <c r="BHN62" s="95"/>
      <c r="BHO62" s="95"/>
      <c r="BHP62" s="95"/>
      <c r="BHQ62" s="95"/>
      <c r="BHR62" s="95"/>
      <c r="BHS62" s="95"/>
      <c r="BHT62" s="95"/>
      <c r="BHU62" s="95"/>
      <c r="BHV62" s="95"/>
      <c r="BHW62" s="95"/>
      <c r="BHX62" s="95"/>
      <c r="BHY62" s="95"/>
      <c r="BHZ62" s="95"/>
      <c r="BIA62" s="95"/>
      <c r="BIB62" s="95"/>
      <c r="BIC62" s="95"/>
      <c r="BID62" s="95"/>
      <c r="BIE62" s="95"/>
      <c r="BIF62" s="95"/>
      <c r="BIG62" s="95"/>
      <c r="BIH62" s="95"/>
      <c r="BII62" s="95"/>
      <c r="BIJ62" s="95"/>
      <c r="BIK62" s="95"/>
      <c r="BIL62" s="95"/>
      <c r="BIM62" s="95"/>
      <c r="BIN62" s="95"/>
      <c r="BIO62" s="95"/>
      <c r="BIP62" s="95"/>
      <c r="BIQ62" s="95"/>
      <c r="BIR62" s="95"/>
      <c r="BIS62" s="95"/>
      <c r="BIT62" s="95"/>
      <c r="BIU62" s="95"/>
      <c r="BIV62" s="95"/>
      <c r="BIW62" s="95"/>
      <c r="BIX62" s="95"/>
      <c r="BIY62" s="95"/>
      <c r="BIZ62" s="95"/>
      <c r="BJA62" s="95"/>
      <c r="BJB62" s="95"/>
      <c r="BJC62" s="95"/>
      <c r="BJD62" s="95"/>
      <c r="BJE62" s="95"/>
      <c r="BJF62" s="95"/>
      <c r="BJG62" s="95"/>
      <c r="BJH62" s="95"/>
      <c r="BJI62" s="95"/>
      <c r="BJJ62" s="95"/>
      <c r="BJK62" s="95"/>
      <c r="BJL62" s="95"/>
      <c r="BJM62" s="95"/>
      <c r="BJN62" s="95"/>
      <c r="BJO62" s="95"/>
      <c r="BJP62" s="95"/>
      <c r="BJQ62" s="95"/>
      <c r="BJR62" s="95"/>
      <c r="BJS62" s="95"/>
      <c r="BJT62" s="95"/>
      <c r="BJU62" s="95"/>
      <c r="BJV62" s="95"/>
      <c r="BJW62" s="95"/>
      <c r="BJX62" s="95"/>
      <c r="BJY62" s="95"/>
      <c r="BJZ62" s="95"/>
      <c r="BKA62" s="95"/>
      <c r="BKB62" s="95"/>
      <c r="BKC62" s="95"/>
      <c r="BKD62" s="95"/>
      <c r="BKE62" s="95"/>
      <c r="BKF62" s="95"/>
      <c r="BKG62" s="95"/>
      <c r="BKH62" s="95"/>
      <c r="BKI62" s="95"/>
      <c r="BKJ62" s="95"/>
      <c r="BKK62" s="95"/>
      <c r="BKL62" s="95"/>
      <c r="BKM62" s="95"/>
      <c r="BKN62" s="95"/>
      <c r="BKO62" s="95"/>
      <c r="BKP62" s="95"/>
      <c r="BKQ62" s="95"/>
      <c r="BKR62" s="95"/>
      <c r="BKS62" s="95"/>
      <c r="BKT62" s="95"/>
      <c r="BKU62" s="95"/>
      <c r="BKV62" s="95"/>
      <c r="BKW62" s="95"/>
      <c r="BKX62" s="95"/>
      <c r="BKY62" s="95"/>
      <c r="BKZ62" s="95"/>
      <c r="BLA62" s="95"/>
      <c r="BLB62" s="95"/>
      <c r="BLC62" s="95"/>
      <c r="BLD62" s="95"/>
      <c r="BLE62" s="95"/>
      <c r="BLF62" s="95"/>
      <c r="BLG62" s="95"/>
      <c r="BLH62" s="95"/>
      <c r="BLI62" s="95"/>
      <c r="BLJ62" s="95"/>
      <c r="BLK62" s="95"/>
      <c r="BLL62" s="95"/>
      <c r="BLM62" s="95"/>
      <c r="BLN62" s="95"/>
      <c r="BLO62" s="95"/>
      <c r="BLP62" s="95"/>
      <c r="BLQ62" s="95"/>
      <c r="BLR62" s="95"/>
      <c r="BLS62" s="95"/>
      <c r="BLT62" s="95"/>
      <c r="BLU62" s="95"/>
      <c r="BLV62" s="95"/>
      <c r="BLW62" s="95"/>
      <c r="BLX62" s="95"/>
      <c r="BLY62" s="95"/>
      <c r="BLZ62" s="95"/>
      <c r="BMA62" s="95"/>
      <c r="BMB62" s="95"/>
      <c r="BMC62" s="95"/>
      <c r="BMD62" s="95"/>
      <c r="BME62" s="95"/>
      <c r="BMF62" s="95"/>
      <c r="BMG62" s="95"/>
      <c r="BMH62" s="95"/>
      <c r="BMI62" s="95"/>
      <c r="BMJ62" s="95"/>
      <c r="BMK62" s="95"/>
      <c r="BML62" s="95"/>
      <c r="BMM62" s="95"/>
      <c r="BMN62" s="95"/>
      <c r="BMO62" s="95"/>
      <c r="BMP62" s="95"/>
      <c r="BMQ62" s="95"/>
      <c r="BMR62" s="95"/>
      <c r="BMS62" s="95"/>
      <c r="BMT62" s="95"/>
      <c r="BMU62" s="95"/>
      <c r="BMV62" s="95"/>
      <c r="BMW62" s="95"/>
      <c r="BMX62" s="95"/>
      <c r="BMY62" s="95"/>
      <c r="BMZ62" s="95"/>
      <c r="BNA62" s="95"/>
      <c r="BNB62" s="95"/>
      <c r="BNC62" s="95"/>
      <c r="BND62" s="95"/>
      <c r="BNE62" s="95"/>
      <c r="BNF62" s="95"/>
      <c r="BNG62" s="95"/>
      <c r="BNH62" s="95"/>
      <c r="BNI62" s="95"/>
      <c r="BNJ62" s="95"/>
      <c r="BNK62" s="95"/>
      <c r="BNL62" s="95"/>
      <c r="BNM62" s="95"/>
      <c r="BNN62" s="95"/>
      <c r="BNO62" s="95"/>
      <c r="BNP62" s="95"/>
      <c r="BNQ62" s="95"/>
      <c r="BNR62" s="95"/>
      <c r="BNS62" s="95"/>
      <c r="BNT62" s="95"/>
      <c r="BNU62" s="95"/>
      <c r="BNV62" s="95"/>
      <c r="BNW62" s="95"/>
      <c r="BNX62" s="95"/>
      <c r="BNY62" s="95"/>
      <c r="BNZ62" s="95"/>
      <c r="BOA62" s="95"/>
      <c r="BOB62" s="95"/>
      <c r="BOC62" s="95"/>
      <c r="BOD62" s="95"/>
      <c r="BOE62" s="95"/>
      <c r="BOF62" s="95"/>
      <c r="BOG62" s="95"/>
      <c r="BOH62" s="95"/>
      <c r="BOI62" s="95"/>
      <c r="BOJ62" s="95"/>
      <c r="BOK62" s="95"/>
      <c r="BOL62" s="95"/>
      <c r="BOM62" s="95"/>
      <c r="BON62" s="95"/>
      <c r="BOO62" s="95"/>
      <c r="BOP62" s="95"/>
      <c r="BOQ62" s="95"/>
      <c r="BOR62" s="95"/>
      <c r="BOS62" s="95"/>
      <c r="BOT62" s="95"/>
      <c r="BOU62" s="95"/>
      <c r="BOV62" s="95"/>
      <c r="BOW62" s="95"/>
      <c r="BOX62" s="95"/>
      <c r="BOY62" s="95"/>
      <c r="BOZ62" s="95"/>
      <c r="BPA62" s="95"/>
      <c r="BPB62" s="95"/>
      <c r="BPC62" s="95"/>
      <c r="BPD62" s="95"/>
      <c r="BPE62" s="95"/>
      <c r="BPF62" s="95"/>
      <c r="BPG62" s="95"/>
      <c r="BPH62" s="95"/>
      <c r="BPI62" s="95"/>
      <c r="BPJ62" s="95"/>
      <c r="BPK62" s="95"/>
      <c r="BPL62" s="95"/>
      <c r="BPM62" s="95"/>
      <c r="BPN62" s="95"/>
      <c r="BPO62" s="95"/>
      <c r="BPP62" s="95"/>
      <c r="BPQ62" s="95"/>
      <c r="BPR62" s="95"/>
      <c r="BPS62" s="95"/>
      <c r="BPT62" s="95"/>
      <c r="BPU62" s="95"/>
      <c r="BPV62" s="95"/>
      <c r="BPW62" s="95"/>
      <c r="BPX62" s="95"/>
      <c r="BPY62" s="95"/>
      <c r="BPZ62" s="95"/>
      <c r="BQA62" s="95"/>
      <c r="BQB62" s="95"/>
      <c r="BQC62" s="95"/>
      <c r="BQD62" s="95"/>
      <c r="BQE62" s="95"/>
      <c r="BQF62" s="95"/>
      <c r="BQG62" s="95"/>
      <c r="BQH62" s="95"/>
      <c r="BQI62" s="95"/>
      <c r="BQJ62" s="95"/>
      <c r="BQK62" s="95"/>
      <c r="BQL62" s="95"/>
      <c r="BQM62" s="95"/>
      <c r="BQN62" s="95"/>
      <c r="BQO62" s="95"/>
      <c r="BQP62" s="95"/>
      <c r="BQQ62" s="95"/>
      <c r="BQR62" s="95"/>
      <c r="BQS62" s="95"/>
      <c r="BQT62" s="95"/>
      <c r="BQU62" s="95"/>
      <c r="BQV62" s="95"/>
      <c r="BQW62" s="95"/>
      <c r="BQX62" s="95"/>
      <c r="BQY62" s="95"/>
      <c r="BQZ62" s="95"/>
      <c r="BRA62" s="95"/>
      <c r="BRB62" s="95"/>
      <c r="BRC62" s="95"/>
      <c r="BRD62" s="95"/>
      <c r="BRE62" s="95"/>
      <c r="BRF62" s="95"/>
      <c r="BRG62" s="95"/>
      <c r="BRH62" s="95"/>
      <c r="BRI62" s="95"/>
      <c r="BRJ62" s="95"/>
      <c r="BRK62" s="95"/>
      <c r="BRL62" s="95"/>
      <c r="BRM62" s="95"/>
      <c r="BRN62" s="95"/>
      <c r="BRO62" s="95"/>
      <c r="BRP62" s="95"/>
      <c r="BRQ62" s="95"/>
      <c r="BRR62" s="95"/>
      <c r="BRS62" s="95"/>
      <c r="BRT62" s="95"/>
      <c r="BRU62" s="95"/>
      <c r="BRV62" s="95"/>
      <c r="BRW62" s="95"/>
      <c r="BRX62" s="95"/>
      <c r="BRY62" s="95"/>
      <c r="BRZ62" s="95"/>
      <c r="BSA62" s="95"/>
      <c r="BSB62" s="95"/>
      <c r="BSC62" s="95"/>
      <c r="BSD62" s="95"/>
      <c r="BSE62" s="95"/>
      <c r="BSF62" s="95"/>
      <c r="BSG62" s="95"/>
      <c r="BSH62" s="95"/>
      <c r="BSI62" s="95"/>
      <c r="BSJ62" s="95"/>
      <c r="BSK62" s="95"/>
      <c r="BSL62" s="95"/>
      <c r="BSM62" s="95"/>
      <c r="BSN62" s="95"/>
      <c r="BSO62" s="95"/>
      <c r="BSP62" s="95"/>
      <c r="BSQ62" s="95"/>
      <c r="BSR62" s="95"/>
      <c r="BSS62" s="95"/>
      <c r="BST62" s="95"/>
      <c r="BSU62" s="95"/>
      <c r="BSV62" s="95"/>
      <c r="BSW62" s="95"/>
      <c r="BSX62" s="95"/>
      <c r="BSY62" s="95"/>
      <c r="BSZ62" s="95"/>
      <c r="BTA62" s="95"/>
      <c r="BTB62" s="95"/>
      <c r="BTC62" s="95"/>
      <c r="BTD62" s="95"/>
      <c r="BTE62" s="95"/>
      <c r="BTF62" s="95"/>
      <c r="BTG62" s="95"/>
      <c r="BTH62" s="95"/>
      <c r="BTI62" s="95"/>
      <c r="BTJ62" s="95"/>
      <c r="BTK62" s="95"/>
      <c r="BTL62" s="95"/>
      <c r="BTM62" s="95"/>
      <c r="BTN62" s="95"/>
      <c r="BTO62" s="95"/>
      <c r="BTP62" s="95"/>
      <c r="BTQ62" s="95"/>
      <c r="BTR62" s="95"/>
      <c r="BTS62" s="95"/>
      <c r="BTT62" s="95"/>
      <c r="BTU62" s="95"/>
      <c r="BTV62" s="95"/>
      <c r="BTW62" s="95"/>
      <c r="BTX62" s="95"/>
      <c r="BTY62" s="95"/>
      <c r="BTZ62" s="95"/>
      <c r="BUA62" s="95"/>
      <c r="BUB62" s="95"/>
      <c r="BUC62" s="95"/>
      <c r="BUD62" s="95"/>
      <c r="BUE62" s="95"/>
      <c r="BUF62" s="95"/>
      <c r="BUG62" s="95"/>
      <c r="BUH62" s="95"/>
      <c r="BUI62" s="95"/>
      <c r="BUJ62" s="95"/>
      <c r="BUK62" s="95"/>
      <c r="BUL62" s="95"/>
      <c r="BUM62" s="95"/>
      <c r="BUN62" s="95"/>
      <c r="BUO62" s="95"/>
      <c r="BUP62" s="95"/>
      <c r="BUQ62" s="95"/>
      <c r="BUR62" s="95"/>
      <c r="BUS62" s="95"/>
      <c r="BUT62" s="95"/>
      <c r="BUU62" s="95"/>
      <c r="BUV62" s="95"/>
      <c r="BUW62" s="95"/>
      <c r="BUX62" s="95"/>
      <c r="BUY62" s="95"/>
      <c r="BUZ62" s="95"/>
      <c r="BVA62" s="95"/>
      <c r="BVB62" s="95"/>
      <c r="BVC62" s="95"/>
      <c r="BVD62" s="95"/>
      <c r="BVE62" s="95"/>
      <c r="BVF62" s="95"/>
      <c r="BVG62" s="95"/>
      <c r="BVH62" s="95"/>
      <c r="BVI62" s="95"/>
      <c r="BVJ62" s="95"/>
      <c r="BVK62" s="95"/>
      <c r="BVL62" s="95"/>
      <c r="BVM62" s="95"/>
      <c r="BVN62" s="95"/>
      <c r="BVO62" s="95"/>
      <c r="BVP62" s="95"/>
      <c r="BVQ62" s="95"/>
      <c r="BVR62" s="95"/>
      <c r="BVS62" s="95"/>
      <c r="BVT62" s="95"/>
      <c r="BVU62" s="95"/>
      <c r="BVV62" s="95"/>
      <c r="BVW62" s="95"/>
      <c r="BVX62" s="95"/>
      <c r="BVY62" s="95"/>
      <c r="BVZ62" s="95"/>
      <c r="BWA62" s="95"/>
      <c r="BWB62" s="95"/>
      <c r="BWC62" s="95"/>
      <c r="BWD62" s="95"/>
      <c r="BWE62" s="95"/>
      <c r="BWF62" s="95"/>
      <c r="BWG62" s="95"/>
      <c r="BWH62" s="95"/>
      <c r="BWI62" s="95"/>
      <c r="BWJ62" s="95"/>
      <c r="BWK62" s="95"/>
      <c r="BWL62" s="95"/>
      <c r="BWM62" s="95"/>
      <c r="BWN62" s="95"/>
      <c r="BWO62" s="95"/>
      <c r="BWP62" s="95"/>
      <c r="BWQ62" s="95"/>
      <c r="BWR62" s="95"/>
      <c r="BWS62" s="95"/>
      <c r="BWT62" s="95"/>
      <c r="BWU62" s="95"/>
      <c r="BWV62" s="95"/>
      <c r="BWW62" s="95"/>
      <c r="BWX62" s="95"/>
    </row>
    <row r="63" spans="1:1974" s="95" customFormat="1" ht="24.75" customHeight="1">
      <c r="A63" s="99"/>
      <c r="B63" s="143"/>
      <c r="C63" s="90"/>
      <c r="D63" s="99"/>
      <c r="E63" s="99"/>
      <c r="F63" s="99"/>
      <c r="G63" s="90"/>
      <c r="H63" s="99"/>
      <c r="I63" s="99"/>
      <c r="J63" s="99"/>
      <c r="K63" s="90"/>
      <c r="L63" s="99"/>
      <c r="M63" s="99"/>
      <c r="N63" s="99"/>
      <c r="O63" s="90"/>
      <c r="P63" s="99"/>
      <c r="Q63" s="99"/>
      <c r="R63" s="99"/>
      <c r="S63" s="90"/>
      <c r="T63" s="107"/>
      <c r="U63" s="107"/>
      <c r="V63" s="107"/>
      <c r="AQ63" s="99"/>
    </row>
    <row r="64" spans="1:1974" ht="24.75" customHeight="1">
      <c r="B64" s="108" t="s">
        <v>125</v>
      </c>
    </row>
    <row r="65" spans="1:1974" ht="24.75" customHeight="1">
      <c r="B65" s="378" t="s">
        <v>197</v>
      </c>
    </row>
    <row r="66" spans="1:1974" ht="24.75" customHeight="1">
      <c r="B66" s="109" t="s">
        <v>0</v>
      </c>
    </row>
    <row r="67" spans="1:1974" ht="24.75" customHeight="1" thickBot="1">
      <c r="B67" s="109"/>
    </row>
    <row r="68" spans="1:1974" s="108" customFormat="1" ht="24.75" customHeight="1" thickTop="1">
      <c r="A68" s="83"/>
      <c r="B68" s="182"/>
      <c r="C68" s="95"/>
      <c r="D68" s="131"/>
      <c r="E68" s="131">
        <v>2016</v>
      </c>
      <c r="F68" s="131"/>
      <c r="G68" s="95"/>
      <c r="H68" s="131"/>
      <c r="I68" s="131">
        <v>2017</v>
      </c>
      <c r="J68" s="131"/>
      <c r="K68" s="95"/>
      <c r="L68" s="107"/>
      <c r="M68" s="107"/>
      <c r="N68" s="107"/>
      <c r="O68" s="95"/>
      <c r="P68" s="107"/>
      <c r="Q68" s="107"/>
      <c r="R68" s="107"/>
      <c r="S68" s="95"/>
      <c r="T68" s="107"/>
      <c r="U68" s="107"/>
      <c r="V68" s="107"/>
      <c r="W68" s="83"/>
      <c r="X68" s="95"/>
      <c r="Y68" s="95"/>
      <c r="Z68" s="95"/>
      <c r="AA68" s="95"/>
      <c r="AB68" s="95"/>
      <c r="AC68" s="95"/>
      <c r="AD68" s="95"/>
      <c r="AE68" s="95"/>
      <c r="AF68" s="152"/>
      <c r="AG68" s="152"/>
      <c r="AH68" s="152"/>
      <c r="AI68" s="95"/>
      <c r="AJ68" s="152"/>
      <c r="AK68" s="152"/>
      <c r="AL68" s="152"/>
      <c r="AM68" s="95"/>
      <c r="AN68" s="152"/>
      <c r="AO68" s="152"/>
      <c r="AP68" s="152"/>
      <c r="AQ68" s="110"/>
      <c r="AR68" s="399"/>
      <c r="AS68" s="152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399"/>
      <c r="CF68" s="399"/>
      <c r="CG68" s="399"/>
      <c r="CH68" s="399"/>
      <c r="CI68" s="399"/>
      <c r="CJ68" s="399"/>
      <c r="CK68" s="399"/>
      <c r="CL68" s="399"/>
      <c r="CM68" s="399"/>
      <c r="CN68" s="399"/>
      <c r="CO68" s="399"/>
      <c r="CP68" s="399"/>
      <c r="CQ68" s="399"/>
      <c r="CR68" s="399"/>
      <c r="CS68" s="399"/>
      <c r="CT68" s="399"/>
      <c r="CU68" s="399"/>
      <c r="CV68" s="399"/>
      <c r="CW68" s="399"/>
      <c r="CX68" s="399"/>
      <c r="CY68" s="399"/>
      <c r="CZ68" s="399"/>
      <c r="DA68" s="399"/>
      <c r="DB68" s="399"/>
      <c r="DC68" s="399"/>
      <c r="DD68" s="399"/>
      <c r="DE68" s="399"/>
      <c r="DF68" s="399"/>
      <c r="DG68" s="399"/>
      <c r="DH68" s="399"/>
      <c r="DI68" s="399"/>
      <c r="DJ68" s="399"/>
      <c r="DK68" s="399"/>
      <c r="DL68" s="399"/>
      <c r="DM68" s="399"/>
      <c r="DN68" s="399"/>
      <c r="DO68" s="399"/>
      <c r="DP68" s="399"/>
      <c r="DQ68" s="399"/>
      <c r="DR68" s="399"/>
      <c r="DS68" s="399"/>
      <c r="DT68" s="399"/>
      <c r="DU68" s="399"/>
      <c r="DV68" s="399"/>
      <c r="DW68" s="399"/>
      <c r="DX68" s="399"/>
      <c r="DY68" s="399"/>
      <c r="DZ68" s="399"/>
      <c r="EA68" s="399"/>
      <c r="EB68" s="399"/>
      <c r="EC68" s="399"/>
      <c r="ED68" s="399"/>
      <c r="EE68" s="399"/>
      <c r="EF68" s="399"/>
      <c r="EG68" s="399"/>
      <c r="EH68" s="399"/>
      <c r="EI68" s="399"/>
      <c r="EJ68" s="399"/>
      <c r="EK68" s="399"/>
      <c r="EL68" s="399"/>
      <c r="EM68" s="399"/>
      <c r="EN68" s="399"/>
      <c r="EO68" s="399"/>
      <c r="EP68" s="399"/>
      <c r="EQ68" s="399"/>
      <c r="ER68" s="399"/>
      <c r="ES68" s="399"/>
      <c r="ET68" s="399"/>
      <c r="EU68" s="399"/>
      <c r="EV68" s="399"/>
      <c r="EW68" s="399"/>
      <c r="EX68" s="399"/>
      <c r="EY68" s="399"/>
      <c r="EZ68" s="399"/>
      <c r="FA68" s="399"/>
      <c r="FB68" s="399"/>
      <c r="FC68" s="399"/>
      <c r="FD68" s="399"/>
      <c r="FE68" s="399"/>
      <c r="FF68" s="399"/>
      <c r="FG68" s="399"/>
      <c r="FH68" s="399"/>
      <c r="FI68" s="399"/>
      <c r="FJ68" s="399"/>
      <c r="FK68" s="399"/>
      <c r="FL68" s="399"/>
      <c r="FM68" s="399"/>
      <c r="FN68" s="399"/>
      <c r="FO68" s="399"/>
      <c r="FP68" s="399"/>
      <c r="FQ68" s="399"/>
      <c r="FR68" s="399"/>
      <c r="FS68" s="399"/>
      <c r="FT68" s="399"/>
      <c r="FU68" s="399"/>
      <c r="FV68" s="399"/>
      <c r="FW68" s="399"/>
      <c r="FX68" s="399"/>
      <c r="FY68" s="399"/>
      <c r="FZ68" s="399"/>
      <c r="GA68" s="399"/>
      <c r="GB68" s="399"/>
      <c r="GC68" s="399"/>
      <c r="GD68" s="399"/>
      <c r="GE68" s="399"/>
      <c r="GF68" s="399"/>
      <c r="GG68" s="399"/>
      <c r="GH68" s="399"/>
      <c r="GI68" s="399"/>
      <c r="GJ68" s="399"/>
      <c r="GK68" s="399"/>
      <c r="GL68" s="399"/>
      <c r="GM68" s="399"/>
      <c r="GN68" s="399"/>
      <c r="GO68" s="399"/>
      <c r="GP68" s="399"/>
      <c r="GQ68" s="399"/>
      <c r="GR68" s="399"/>
      <c r="GS68" s="399"/>
      <c r="GT68" s="399"/>
      <c r="GU68" s="399"/>
      <c r="GV68" s="399"/>
      <c r="GW68" s="399"/>
      <c r="GX68" s="399"/>
      <c r="GY68" s="399"/>
      <c r="GZ68" s="399"/>
      <c r="HA68" s="399"/>
      <c r="HB68" s="399"/>
      <c r="HC68" s="399"/>
      <c r="HD68" s="399"/>
      <c r="HE68" s="399"/>
      <c r="HF68" s="399"/>
      <c r="HG68" s="399"/>
      <c r="HH68" s="399"/>
      <c r="HI68" s="399"/>
      <c r="HJ68" s="399"/>
      <c r="HK68" s="399"/>
      <c r="HL68" s="399"/>
      <c r="HM68" s="399"/>
      <c r="HN68" s="399"/>
      <c r="HO68" s="399"/>
      <c r="HP68" s="399"/>
      <c r="HQ68" s="399"/>
      <c r="HR68" s="399"/>
      <c r="HS68" s="399"/>
      <c r="HT68" s="399"/>
      <c r="HU68" s="399"/>
      <c r="HV68" s="399"/>
      <c r="HW68" s="399"/>
      <c r="HX68" s="399"/>
      <c r="HY68" s="399"/>
      <c r="HZ68" s="399"/>
      <c r="IA68" s="399"/>
      <c r="IB68" s="399"/>
      <c r="IC68" s="399"/>
      <c r="ID68" s="399"/>
      <c r="IE68" s="399"/>
      <c r="IF68" s="399"/>
      <c r="IG68" s="399"/>
      <c r="IH68" s="399"/>
      <c r="II68" s="399"/>
      <c r="IJ68" s="399"/>
      <c r="IK68" s="399"/>
      <c r="IL68" s="399"/>
      <c r="IM68" s="399"/>
      <c r="IN68" s="399"/>
      <c r="IO68" s="399"/>
      <c r="IP68" s="399"/>
      <c r="IQ68" s="399"/>
      <c r="IR68" s="399"/>
      <c r="IS68" s="399"/>
      <c r="IT68" s="399"/>
      <c r="IU68" s="399"/>
      <c r="IV68" s="399"/>
      <c r="IW68" s="399"/>
      <c r="IX68" s="399"/>
      <c r="IY68" s="399"/>
      <c r="IZ68" s="399"/>
      <c r="JA68" s="399"/>
      <c r="JB68" s="399"/>
      <c r="JC68" s="399"/>
      <c r="JD68" s="399"/>
      <c r="JE68" s="399"/>
      <c r="JF68" s="399"/>
      <c r="JG68" s="399"/>
      <c r="JH68" s="399"/>
      <c r="JI68" s="399"/>
      <c r="JJ68" s="399"/>
      <c r="JK68" s="399"/>
      <c r="JL68" s="399"/>
      <c r="JM68" s="399"/>
      <c r="JN68" s="399"/>
      <c r="JO68" s="399"/>
      <c r="JP68" s="399"/>
      <c r="JQ68" s="399"/>
      <c r="JR68" s="399"/>
      <c r="JS68" s="399"/>
      <c r="JT68" s="399"/>
      <c r="JU68" s="399"/>
      <c r="JV68" s="399"/>
      <c r="JW68" s="399"/>
      <c r="JX68" s="399"/>
      <c r="JY68" s="399"/>
      <c r="JZ68" s="399"/>
      <c r="KA68" s="399"/>
      <c r="KB68" s="399"/>
      <c r="KC68" s="399"/>
      <c r="KD68" s="399"/>
      <c r="KE68" s="399"/>
      <c r="KF68" s="399"/>
      <c r="KG68" s="399"/>
      <c r="KH68" s="399"/>
      <c r="KI68" s="399"/>
      <c r="KJ68" s="399"/>
      <c r="KK68" s="399"/>
      <c r="KL68" s="399"/>
      <c r="KM68" s="399"/>
      <c r="KN68" s="399"/>
      <c r="KO68" s="399"/>
      <c r="KP68" s="399"/>
      <c r="KQ68" s="399"/>
      <c r="KR68" s="399"/>
      <c r="KS68" s="399"/>
      <c r="KT68" s="399"/>
      <c r="KU68" s="399"/>
      <c r="KV68" s="399"/>
      <c r="KW68" s="399"/>
      <c r="KX68" s="399"/>
      <c r="KY68" s="399"/>
      <c r="KZ68" s="399"/>
      <c r="LA68" s="399"/>
      <c r="LB68" s="399"/>
      <c r="LC68" s="399"/>
      <c r="LD68" s="399"/>
      <c r="LE68" s="399"/>
      <c r="LF68" s="399"/>
      <c r="LG68" s="399"/>
      <c r="LH68" s="399"/>
      <c r="LI68" s="399"/>
      <c r="LJ68" s="399"/>
      <c r="LK68" s="399"/>
      <c r="LL68" s="399"/>
      <c r="LM68" s="399"/>
      <c r="LN68" s="399"/>
      <c r="LO68" s="399"/>
      <c r="LP68" s="399"/>
      <c r="LQ68" s="399"/>
      <c r="LR68" s="399"/>
      <c r="LS68" s="399"/>
      <c r="LT68" s="399"/>
      <c r="LU68" s="399"/>
      <c r="LV68" s="399"/>
      <c r="LW68" s="399"/>
      <c r="LX68" s="399"/>
      <c r="LY68" s="399"/>
      <c r="LZ68" s="399"/>
      <c r="MA68" s="399"/>
      <c r="MB68" s="399"/>
      <c r="MC68" s="399"/>
      <c r="MD68" s="399"/>
      <c r="ME68" s="399"/>
      <c r="MF68" s="399"/>
      <c r="MG68" s="399"/>
      <c r="MH68" s="399"/>
      <c r="MI68" s="399"/>
      <c r="MJ68" s="399"/>
      <c r="MK68" s="399"/>
      <c r="ML68" s="399"/>
      <c r="MM68" s="399"/>
      <c r="MN68" s="399"/>
      <c r="MO68" s="399"/>
      <c r="MP68" s="399"/>
      <c r="MQ68" s="399"/>
      <c r="MR68" s="399"/>
      <c r="MS68" s="399"/>
      <c r="MT68" s="399"/>
      <c r="MU68" s="399"/>
      <c r="MV68" s="399"/>
      <c r="MW68" s="399"/>
      <c r="MX68" s="399"/>
      <c r="MY68" s="399"/>
      <c r="MZ68" s="399"/>
      <c r="NA68" s="399"/>
      <c r="NB68" s="399"/>
      <c r="NC68" s="399"/>
      <c r="ND68" s="399"/>
      <c r="NE68" s="399"/>
      <c r="NF68" s="399"/>
      <c r="NG68" s="399"/>
      <c r="NH68" s="399"/>
      <c r="NI68" s="399"/>
      <c r="NJ68" s="399"/>
      <c r="NK68" s="399"/>
      <c r="NL68" s="399"/>
      <c r="NM68" s="399"/>
      <c r="NN68" s="399"/>
      <c r="NO68" s="399"/>
      <c r="NP68" s="399"/>
      <c r="NQ68" s="399"/>
      <c r="NR68" s="399"/>
      <c r="NS68" s="399"/>
      <c r="NT68" s="399"/>
      <c r="NU68" s="399"/>
      <c r="NV68" s="399"/>
      <c r="NW68" s="399"/>
      <c r="NX68" s="399"/>
      <c r="NY68" s="399"/>
      <c r="NZ68" s="399"/>
      <c r="OA68" s="399"/>
      <c r="OB68" s="399"/>
      <c r="OC68" s="399"/>
      <c r="OD68" s="399"/>
      <c r="OE68" s="399"/>
      <c r="OF68" s="399"/>
      <c r="OG68" s="399"/>
      <c r="OH68" s="399"/>
      <c r="OI68" s="399"/>
      <c r="OJ68" s="399"/>
      <c r="OK68" s="399"/>
      <c r="OL68" s="399"/>
      <c r="OM68" s="399"/>
      <c r="ON68" s="399"/>
      <c r="OO68" s="399"/>
      <c r="OP68" s="399"/>
      <c r="OQ68" s="399"/>
      <c r="OR68" s="399"/>
      <c r="OS68" s="399"/>
      <c r="OT68" s="399"/>
      <c r="OU68" s="399"/>
      <c r="OV68" s="399"/>
      <c r="OW68" s="399"/>
      <c r="OX68" s="399"/>
      <c r="OY68" s="399"/>
      <c r="OZ68" s="399"/>
      <c r="PA68" s="399"/>
      <c r="PB68" s="399"/>
      <c r="PC68" s="399"/>
      <c r="PD68" s="399"/>
      <c r="PE68" s="399"/>
      <c r="PF68" s="399"/>
      <c r="PG68" s="399"/>
      <c r="PH68" s="399"/>
      <c r="PI68" s="399"/>
      <c r="PJ68" s="399"/>
      <c r="PK68" s="399"/>
      <c r="PL68" s="399"/>
      <c r="PM68" s="399"/>
      <c r="PN68" s="399"/>
      <c r="PO68" s="399"/>
      <c r="PP68" s="399"/>
      <c r="PQ68" s="399"/>
      <c r="PR68" s="399"/>
      <c r="PS68" s="399"/>
      <c r="PT68" s="399"/>
      <c r="PU68" s="399"/>
      <c r="PV68" s="399"/>
      <c r="PW68" s="399"/>
      <c r="PX68" s="399"/>
      <c r="PY68" s="399"/>
      <c r="PZ68" s="399"/>
      <c r="QA68" s="399"/>
      <c r="QB68" s="399"/>
      <c r="QC68" s="399"/>
      <c r="QD68" s="399"/>
      <c r="QE68" s="399"/>
      <c r="QF68" s="399"/>
      <c r="QG68" s="399"/>
      <c r="QH68" s="399"/>
      <c r="QI68" s="399"/>
      <c r="QJ68" s="399"/>
      <c r="QK68" s="399"/>
      <c r="QL68" s="399"/>
      <c r="QM68" s="399"/>
      <c r="QN68" s="399"/>
      <c r="QO68" s="399"/>
      <c r="QP68" s="399"/>
      <c r="QQ68" s="399"/>
      <c r="QR68" s="399"/>
      <c r="QS68" s="399"/>
      <c r="QT68" s="399"/>
      <c r="QU68" s="399"/>
      <c r="QV68" s="399"/>
      <c r="QW68" s="399"/>
      <c r="QX68" s="399"/>
      <c r="QY68" s="399"/>
      <c r="QZ68" s="399"/>
      <c r="RA68" s="399"/>
      <c r="RB68" s="399"/>
      <c r="RC68" s="399"/>
      <c r="RD68" s="399"/>
      <c r="RE68" s="399"/>
      <c r="RF68" s="399"/>
      <c r="RG68" s="399"/>
      <c r="RH68" s="399"/>
      <c r="RI68" s="399"/>
      <c r="RJ68" s="399"/>
      <c r="RK68" s="399"/>
      <c r="RL68" s="399"/>
      <c r="RM68" s="399"/>
      <c r="RN68" s="399"/>
      <c r="RO68" s="399"/>
      <c r="RP68" s="399"/>
      <c r="RQ68" s="399"/>
      <c r="RR68" s="399"/>
      <c r="RS68" s="399"/>
      <c r="RT68" s="399"/>
      <c r="RU68" s="399"/>
      <c r="RV68" s="399"/>
      <c r="RW68" s="399"/>
      <c r="RX68" s="399"/>
      <c r="RY68" s="399"/>
      <c r="RZ68" s="399"/>
      <c r="SA68" s="399"/>
      <c r="SB68" s="399"/>
      <c r="SC68" s="399"/>
      <c r="SD68" s="399"/>
      <c r="SE68" s="399"/>
      <c r="SF68" s="399"/>
      <c r="SG68" s="399"/>
      <c r="SH68" s="399"/>
      <c r="SI68" s="399"/>
      <c r="SJ68" s="399"/>
      <c r="SK68" s="399"/>
      <c r="SL68" s="399"/>
      <c r="SM68" s="399"/>
      <c r="SN68" s="399"/>
      <c r="SO68" s="399"/>
      <c r="SP68" s="399"/>
      <c r="SQ68" s="399"/>
      <c r="SR68" s="399"/>
      <c r="SS68" s="399"/>
      <c r="ST68" s="399"/>
      <c r="SU68" s="399"/>
      <c r="SV68" s="399"/>
      <c r="SW68" s="399"/>
      <c r="SX68" s="399"/>
      <c r="SY68" s="399"/>
      <c r="SZ68" s="399"/>
      <c r="TA68" s="399"/>
      <c r="TB68" s="399"/>
      <c r="TC68" s="399"/>
      <c r="TD68" s="399"/>
      <c r="TE68" s="399"/>
      <c r="TF68" s="399"/>
      <c r="TG68" s="399"/>
      <c r="TH68" s="399"/>
      <c r="TI68" s="399"/>
      <c r="TJ68" s="399"/>
      <c r="TK68" s="399"/>
      <c r="TL68" s="399"/>
      <c r="TM68" s="399"/>
      <c r="TN68" s="399"/>
      <c r="TO68" s="399"/>
      <c r="TP68" s="399"/>
      <c r="TQ68" s="399"/>
      <c r="TR68" s="399"/>
      <c r="TS68" s="399"/>
      <c r="TT68" s="399"/>
      <c r="TU68" s="399"/>
      <c r="TV68" s="399"/>
      <c r="TW68" s="399"/>
      <c r="TX68" s="399"/>
      <c r="TY68" s="399"/>
      <c r="TZ68" s="399"/>
      <c r="UA68" s="399"/>
      <c r="UB68" s="399"/>
      <c r="UC68" s="399"/>
      <c r="UD68" s="399"/>
      <c r="UE68" s="399"/>
      <c r="UF68" s="399"/>
      <c r="UG68" s="399"/>
      <c r="UH68" s="399"/>
      <c r="UI68" s="399"/>
      <c r="UJ68" s="399"/>
      <c r="UK68" s="399"/>
      <c r="UL68" s="399"/>
      <c r="UM68" s="399"/>
      <c r="UN68" s="399"/>
      <c r="UO68" s="399"/>
      <c r="UP68" s="399"/>
      <c r="UQ68" s="399"/>
      <c r="UR68" s="399"/>
      <c r="US68" s="399"/>
      <c r="UT68" s="399"/>
      <c r="UU68" s="399"/>
      <c r="UV68" s="399"/>
      <c r="UW68" s="399"/>
      <c r="UX68" s="399"/>
      <c r="UY68" s="399"/>
      <c r="UZ68" s="399"/>
      <c r="VA68" s="399"/>
      <c r="VB68" s="399"/>
      <c r="VC68" s="399"/>
      <c r="VD68" s="399"/>
      <c r="VE68" s="399"/>
      <c r="VF68" s="399"/>
      <c r="VG68" s="399"/>
      <c r="VH68" s="399"/>
      <c r="VI68" s="399"/>
      <c r="VJ68" s="399"/>
      <c r="VK68" s="399"/>
      <c r="VL68" s="399"/>
      <c r="VM68" s="399"/>
      <c r="VN68" s="399"/>
      <c r="VO68" s="399"/>
      <c r="VP68" s="399"/>
      <c r="VQ68" s="399"/>
      <c r="VR68" s="399"/>
      <c r="VS68" s="399"/>
      <c r="VT68" s="399"/>
      <c r="VU68" s="399"/>
      <c r="VV68" s="399"/>
      <c r="VW68" s="399"/>
      <c r="VX68" s="399"/>
      <c r="VY68" s="399"/>
      <c r="VZ68" s="399"/>
      <c r="WA68" s="399"/>
      <c r="WB68" s="399"/>
      <c r="WC68" s="399"/>
      <c r="WD68" s="399"/>
      <c r="WE68" s="399"/>
      <c r="WF68" s="399"/>
      <c r="WG68" s="399"/>
      <c r="WH68" s="399"/>
      <c r="WI68" s="399"/>
      <c r="WJ68" s="399"/>
      <c r="WK68" s="399"/>
      <c r="WL68" s="399"/>
      <c r="WM68" s="399"/>
      <c r="WN68" s="399"/>
      <c r="WO68" s="399"/>
      <c r="WP68" s="399"/>
      <c r="WQ68" s="399"/>
      <c r="WR68" s="399"/>
      <c r="WS68" s="399"/>
      <c r="WT68" s="399"/>
      <c r="WU68" s="399"/>
      <c r="WV68" s="399"/>
      <c r="WW68" s="399"/>
      <c r="WX68" s="399"/>
      <c r="WY68" s="399"/>
      <c r="WZ68" s="399"/>
      <c r="XA68" s="399"/>
      <c r="XB68" s="399"/>
      <c r="XC68" s="399"/>
      <c r="XD68" s="399"/>
      <c r="XE68" s="399"/>
      <c r="XF68" s="399"/>
      <c r="XG68" s="399"/>
      <c r="XH68" s="399"/>
      <c r="XI68" s="399"/>
      <c r="XJ68" s="399"/>
      <c r="XK68" s="399"/>
      <c r="XL68" s="399"/>
      <c r="XM68" s="399"/>
      <c r="XN68" s="399"/>
      <c r="XO68" s="399"/>
      <c r="XP68" s="399"/>
      <c r="XQ68" s="399"/>
      <c r="XR68" s="399"/>
      <c r="XS68" s="399"/>
      <c r="XT68" s="399"/>
      <c r="XU68" s="399"/>
      <c r="XV68" s="399"/>
      <c r="XW68" s="399"/>
      <c r="XX68" s="399"/>
      <c r="XY68" s="399"/>
      <c r="XZ68" s="399"/>
      <c r="YA68" s="399"/>
      <c r="YB68" s="399"/>
      <c r="YC68" s="399"/>
      <c r="YD68" s="399"/>
      <c r="YE68" s="399"/>
      <c r="YF68" s="399"/>
      <c r="YG68" s="399"/>
      <c r="YH68" s="399"/>
      <c r="YI68" s="399"/>
      <c r="YJ68" s="399"/>
      <c r="YK68" s="399"/>
      <c r="YL68" s="399"/>
      <c r="YM68" s="399"/>
      <c r="YN68" s="399"/>
      <c r="YO68" s="399"/>
      <c r="YP68" s="399"/>
      <c r="YQ68" s="399"/>
      <c r="YR68" s="399"/>
      <c r="YS68" s="399"/>
      <c r="YT68" s="399"/>
      <c r="YU68" s="399"/>
      <c r="YV68" s="399"/>
      <c r="YW68" s="399"/>
      <c r="YX68" s="399"/>
      <c r="YY68" s="399"/>
      <c r="YZ68" s="399"/>
      <c r="ZA68" s="399"/>
      <c r="ZB68" s="399"/>
      <c r="ZC68" s="399"/>
      <c r="ZD68" s="399"/>
      <c r="ZE68" s="399"/>
      <c r="ZF68" s="399"/>
      <c r="ZG68" s="399"/>
      <c r="ZH68" s="399"/>
      <c r="ZI68" s="399"/>
      <c r="ZJ68" s="399"/>
      <c r="ZK68" s="399"/>
      <c r="ZL68" s="399"/>
      <c r="ZM68" s="399"/>
      <c r="ZN68" s="399"/>
      <c r="ZO68" s="399"/>
      <c r="ZP68" s="399"/>
      <c r="ZQ68" s="399"/>
      <c r="ZR68" s="399"/>
      <c r="ZS68" s="399"/>
      <c r="ZT68" s="399"/>
      <c r="ZU68" s="399"/>
      <c r="ZV68" s="399"/>
      <c r="ZW68" s="399"/>
      <c r="ZX68" s="399"/>
      <c r="ZY68" s="399"/>
      <c r="ZZ68" s="399"/>
      <c r="AAA68" s="399"/>
      <c r="AAB68" s="399"/>
      <c r="AAC68" s="399"/>
      <c r="AAD68" s="399"/>
      <c r="AAE68" s="399"/>
      <c r="AAF68" s="399"/>
      <c r="AAG68" s="399"/>
      <c r="AAH68" s="399"/>
      <c r="AAI68" s="399"/>
      <c r="AAJ68" s="399"/>
      <c r="AAK68" s="399"/>
      <c r="AAL68" s="399"/>
      <c r="AAM68" s="399"/>
      <c r="AAN68" s="399"/>
      <c r="AAO68" s="399"/>
      <c r="AAP68" s="399"/>
      <c r="AAQ68" s="399"/>
      <c r="AAR68" s="399"/>
      <c r="AAS68" s="399"/>
      <c r="AAT68" s="399"/>
      <c r="AAU68" s="399"/>
      <c r="AAV68" s="399"/>
      <c r="AAW68" s="399"/>
      <c r="AAX68" s="399"/>
      <c r="AAY68" s="399"/>
      <c r="AAZ68" s="399"/>
      <c r="ABA68" s="399"/>
      <c r="ABB68" s="399"/>
      <c r="ABC68" s="399"/>
      <c r="ABD68" s="399"/>
      <c r="ABE68" s="399"/>
      <c r="ABF68" s="399"/>
      <c r="ABG68" s="399"/>
      <c r="ABH68" s="399"/>
      <c r="ABI68" s="399"/>
      <c r="ABJ68" s="399"/>
      <c r="ABK68" s="399"/>
      <c r="ABL68" s="399"/>
      <c r="ABM68" s="399"/>
      <c r="ABN68" s="399"/>
      <c r="ABO68" s="399"/>
      <c r="ABP68" s="399"/>
      <c r="ABQ68" s="399"/>
      <c r="ABR68" s="399"/>
      <c r="ABS68" s="399"/>
      <c r="ABT68" s="399"/>
      <c r="ABU68" s="399"/>
      <c r="ABV68" s="399"/>
      <c r="ABW68" s="399"/>
      <c r="ABX68" s="399"/>
      <c r="ABY68" s="399"/>
      <c r="ABZ68" s="399"/>
      <c r="ACA68" s="399"/>
      <c r="ACB68" s="399"/>
      <c r="ACC68" s="399"/>
      <c r="ACD68" s="399"/>
      <c r="ACE68" s="399"/>
      <c r="ACF68" s="399"/>
      <c r="ACG68" s="399"/>
      <c r="ACH68" s="399"/>
      <c r="ACI68" s="399"/>
      <c r="ACJ68" s="399"/>
      <c r="ACK68" s="399"/>
      <c r="ACL68" s="399"/>
      <c r="ACM68" s="399"/>
      <c r="ACN68" s="399"/>
      <c r="ACO68" s="399"/>
      <c r="ACP68" s="399"/>
      <c r="ACQ68" s="399"/>
      <c r="ACR68" s="399"/>
      <c r="ACS68" s="399"/>
      <c r="ACT68" s="399"/>
      <c r="ACU68" s="399"/>
      <c r="ACV68" s="399"/>
      <c r="ACW68" s="399"/>
      <c r="ACX68" s="399"/>
      <c r="ACY68" s="399"/>
      <c r="ACZ68" s="399"/>
      <c r="ADA68" s="399"/>
      <c r="ADB68" s="399"/>
      <c r="ADC68" s="399"/>
      <c r="ADD68" s="399"/>
      <c r="ADE68" s="399"/>
      <c r="ADF68" s="399"/>
      <c r="ADG68" s="399"/>
      <c r="ADH68" s="399"/>
      <c r="ADI68" s="399"/>
      <c r="ADJ68" s="399"/>
      <c r="ADK68" s="399"/>
      <c r="ADL68" s="399"/>
      <c r="ADM68" s="399"/>
      <c r="ADN68" s="399"/>
      <c r="ADO68" s="399"/>
      <c r="ADP68" s="399"/>
      <c r="ADQ68" s="399"/>
      <c r="ADR68" s="399"/>
      <c r="ADS68" s="399"/>
      <c r="ADT68" s="399"/>
      <c r="ADU68" s="399"/>
      <c r="ADV68" s="399"/>
      <c r="ADW68" s="399"/>
      <c r="ADX68" s="399"/>
      <c r="ADY68" s="399"/>
      <c r="ADZ68" s="399"/>
      <c r="AEA68" s="399"/>
      <c r="AEB68" s="399"/>
      <c r="AEC68" s="399"/>
      <c r="AED68" s="399"/>
      <c r="AEE68" s="399"/>
      <c r="AEF68" s="399"/>
      <c r="AEG68" s="399"/>
      <c r="AEH68" s="399"/>
      <c r="AEI68" s="399"/>
      <c r="AEJ68" s="399"/>
      <c r="AEK68" s="399"/>
      <c r="AEL68" s="399"/>
      <c r="AEM68" s="399"/>
      <c r="AEN68" s="399"/>
      <c r="AEO68" s="399"/>
      <c r="AEP68" s="399"/>
      <c r="AEQ68" s="399"/>
      <c r="AER68" s="399"/>
      <c r="AES68" s="399"/>
      <c r="AET68" s="399"/>
      <c r="AEU68" s="399"/>
      <c r="AEV68" s="399"/>
      <c r="AEW68" s="399"/>
      <c r="AEX68" s="399"/>
      <c r="AEY68" s="399"/>
      <c r="AEZ68" s="399"/>
      <c r="AFA68" s="399"/>
      <c r="AFB68" s="399"/>
      <c r="AFC68" s="399"/>
      <c r="AFD68" s="399"/>
      <c r="AFE68" s="399"/>
      <c r="AFF68" s="399"/>
      <c r="AFG68" s="399"/>
      <c r="AFH68" s="399"/>
      <c r="AFI68" s="399"/>
      <c r="AFJ68" s="399"/>
      <c r="AFK68" s="399"/>
      <c r="AFL68" s="399"/>
      <c r="AFM68" s="399"/>
      <c r="AFN68" s="399"/>
      <c r="AFO68" s="399"/>
      <c r="AFP68" s="399"/>
      <c r="AFQ68" s="399"/>
      <c r="AFR68" s="399"/>
      <c r="AFS68" s="399"/>
      <c r="AFT68" s="399"/>
      <c r="AFU68" s="399"/>
      <c r="AFV68" s="399"/>
      <c r="AFW68" s="399"/>
      <c r="AFX68" s="399"/>
      <c r="AFY68" s="399"/>
      <c r="AFZ68" s="399"/>
      <c r="AGA68" s="399"/>
      <c r="AGB68" s="399"/>
      <c r="AGC68" s="399"/>
      <c r="AGD68" s="399"/>
      <c r="AGE68" s="399"/>
      <c r="AGF68" s="399"/>
      <c r="AGG68" s="399"/>
      <c r="AGH68" s="399"/>
      <c r="AGI68" s="399"/>
      <c r="AGJ68" s="399"/>
      <c r="AGK68" s="399"/>
      <c r="AGL68" s="399"/>
      <c r="AGM68" s="399"/>
      <c r="AGN68" s="399"/>
      <c r="AGO68" s="399"/>
      <c r="AGP68" s="399"/>
      <c r="AGQ68" s="399"/>
      <c r="AGR68" s="399"/>
      <c r="AGS68" s="399"/>
      <c r="AGT68" s="399"/>
      <c r="AGU68" s="399"/>
      <c r="AGV68" s="399"/>
      <c r="AGW68" s="399"/>
      <c r="AGX68" s="399"/>
      <c r="AGY68" s="399"/>
      <c r="AGZ68" s="399"/>
      <c r="AHA68" s="399"/>
      <c r="AHB68" s="399"/>
      <c r="AHC68" s="399"/>
      <c r="AHD68" s="399"/>
      <c r="AHE68" s="399"/>
      <c r="AHF68" s="399"/>
      <c r="AHG68" s="399"/>
      <c r="AHH68" s="399"/>
      <c r="AHI68" s="399"/>
      <c r="AHJ68" s="399"/>
      <c r="AHK68" s="399"/>
      <c r="AHL68" s="399"/>
      <c r="AHM68" s="399"/>
      <c r="AHN68" s="399"/>
      <c r="AHO68" s="399"/>
      <c r="AHP68" s="399"/>
      <c r="AHQ68" s="399"/>
      <c r="AHR68" s="399"/>
      <c r="AHS68" s="399"/>
      <c r="AHT68" s="399"/>
      <c r="AHU68" s="399"/>
      <c r="AHV68" s="399"/>
      <c r="AHW68" s="399"/>
      <c r="AHX68" s="399"/>
      <c r="AHY68" s="399"/>
      <c r="AHZ68" s="399"/>
      <c r="AIA68" s="399"/>
      <c r="AIB68" s="399"/>
      <c r="AIC68" s="399"/>
      <c r="AID68" s="399"/>
      <c r="AIE68" s="399"/>
      <c r="AIF68" s="399"/>
      <c r="AIG68" s="399"/>
      <c r="AIH68" s="399"/>
      <c r="AII68" s="399"/>
      <c r="AIJ68" s="399"/>
      <c r="AIK68" s="399"/>
      <c r="AIL68" s="399"/>
      <c r="AIM68" s="399"/>
      <c r="AIN68" s="399"/>
      <c r="AIO68" s="399"/>
      <c r="AIP68" s="399"/>
      <c r="AIQ68" s="399"/>
      <c r="AIR68" s="399"/>
      <c r="AIS68" s="399"/>
      <c r="AIT68" s="399"/>
      <c r="AIU68" s="399"/>
      <c r="AIV68" s="399"/>
      <c r="AIW68" s="399"/>
      <c r="AIX68" s="399"/>
      <c r="AIY68" s="399"/>
      <c r="AIZ68" s="399"/>
      <c r="AJA68" s="399"/>
      <c r="AJB68" s="399"/>
      <c r="AJC68" s="399"/>
      <c r="AJD68" s="399"/>
      <c r="AJE68" s="399"/>
      <c r="AJF68" s="399"/>
      <c r="AJG68" s="399"/>
      <c r="AJH68" s="399"/>
      <c r="AJI68" s="399"/>
      <c r="AJJ68" s="399"/>
      <c r="AJK68" s="399"/>
      <c r="AJL68" s="399"/>
      <c r="AJM68" s="399"/>
      <c r="AJN68" s="399"/>
      <c r="AJO68" s="399"/>
      <c r="AJP68" s="399"/>
      <c r="AJQ68" s="399"/>
      <c r="AJR68" s="399"/>
      <c r="AJS68" s="399"/>
      <c r="AJT68" s="399"/>
      <c r="AJU68" s="399"/>
      <c r="AJV68" s="399"/>
      <c r="AJW68" s="399"/>
      <c r="AJX68" s="399"/>
      <c r="AJY68" s="399"/>
      <c r="AJZ68" s="399"/>
      <c r="AKA68" s="399"/>
      <c r="AKB68" s="399"/>
      <c r="AKC68" s="399"/>
      <c r="AKD68" s="399"/>
      <c r="AKE68" s="399"/>
      <c r="AKF68" s="399"/>
      <c r="AKG68" s="399"/>
      <c r="AKH68" s="399"/>
      <c r="AKI68" s="399"/>
      <c r="AKJ68" s="399"/>
      <c r="AKK68" s="399"/>
      <c r="AKL68" s="399"/>
      <c r="AKM68" s="399"/>
      <c r="AKN68" s="399"/>
      <c r="AKO68" s="399"/>
      <c r="AKP68" s="399"/>
      <c r="AKQ68" s="399"/>
      <c r="AKR68" s="399"/>
      <c r="AKS68" s="399"/>
      <c r="AKT68" s="399"/>
      <c r="AKU68" s="399"/>
      <c r="AKV68" s="399"/>
      <c r="AKW68" s="399"/>
      <c r="AKX68" s="399"/>
      <c r="AKY68" s="399"/>
      <c r="AKZ68" s="399"/>
      <c r="ALA68" s="399"/>
      <c r="ALB68" s="399"/>
      <c r="ALC68" s="399"/>
      <c r="ALD68" s="399"/>
      <c r="ALE68" s="399"/>
      <c r="ALF68" s="399"/>
      <c r="ALG68" s="399"/>
      <c r="ALH68" s="399"/>
      <c r="ALI68" s="399"/>
      <c r="ALJ68" s="399"/>
      <c r="ALK68" s="399"/>
      <c r="ALL68" s="399"/>
      <c r="ALM68" s="399"/>
      <c r="ALN68" s="399"/>
      <c r="ALO68" s="399"/>
      <c r="ALP68" s="399"/>
      <c r="ALQ68" s="399"/>
      <c r="ALR68" s="399"/>
      <c r="ALS68" s="399"/>
      <c r="ALT68" s="399"/>
      <c r="ALU68" s="399"/>
      <c r="ALV68" s="399"/>
      <c r="ALW68" s="399"/>
      <c r="ALX68" s="399"/>
      <c r="ALY68" s="399"/>
      <c r="ALZ68" s="399"/>
      <c r="AMA68" s="399"/>
      <c r="AMB68" s="399"/>
      <c r="AMC68" s="399"/>
      <c r="AMD68" s="399"/>
      <c r="AME68" s="399"/>
      <c r="AMF68" s="399"/>
      <c r="AMG68" s="399"/>
      <c r="AMH68" s="399"/>
      <c r="AMI68" s="399"/>
      <c r="AMJ68" s="399"/>
      <c r="AMK68" s="399"/>
      <c r="AML68" s="399"/>
      <c r="AMM68" s="399"/>
      <c r="AMN68" s="399"/>
      <c r="AMO68" s="399"/>
      <c r="AMP68" s="399"/>
      <c r="AMQ68" s="399"/>
      <c r="AMR68" s="399"/>
      <c r="AMS68" s="399"/>
      <c r="AMT68" s="399"/>
      <c r="AMU68" s="399"/>
      <c r="AMV68" s="399"/>
      <c r="AMW68" s="399"/>
      <c r="AMX68" s="399"/>
      <c r="AMY68" s="399"/>
      <c r="AMZ68" s="399"/>
      <c r="ANA68" s="399"/>
      <c r="ANB68" s="399"/>
      <c r="ANC68" s="399"/>
      <c r="AND68" s="399"/>
      <c r="ANE68" s="399"/>
      <c r="ANF68" s="399"/>
      <c r="ANG68" s="399"/>
      <c r="ANH68" s="399"/>
      <c r="ANI68" s="399"/>
      <c r="ANJ68" s="399"/>
      <c r="ANK68" s="399"/>
      <c r="ANL68" s="399"/>
      <c r="ANM68" s="399"/>
      <c r="ANN68" s="399"/>
      <c r="ANO68" s="399"/>
      <c r="ANP68" s="399"/>
      <c r="ANQ68" s="399"/>
      <c r="ANR68" s="399"/>
      <c r="ANS68" s="399"/>
      <c r="ANT68" s="399"/>
      <c r="ANU68" s="399"/>
      <c r="ANV68" s="399"/>
      <c r="ANW68" s="399"/>
      <c r="ANX68" s="399"/>
      <c r="ANY68" s="399"/>
      <c r="ANZ68" s="399"/>
      <c r="AOA68" s="399"/>
      <c r="AOB68" s="399"/>
      <c r="AOC68" s="399"/>
      <c r="AOD68" s="399"/>
      <c r="AOE68" s="399"/>
      <c r="AOF68" s="399"/>
      <c r="AOG68" s="399"/>
      <c r="AOH68" s="399"/>
      <c r="AOI68" s="399"/>
      <c r="AOJ68" s="399"/>
      <c r="AOK68" s="399"/>
      <c r="AOL68" s="399"/>
      <c r="AOM68" s="399"/>
      <c r="AON68" s="399"/>
      <c r="AOO68" s="399"/>
      <c r="AOP68" s="399"/>
      <c r="AOQ68" s="399"/>
      <c r="AOR68" s="399"/>
      <c r="AOS68" s="399"/>
      <c r="AOT68" s="399"/>
      <c r="AOU68" s="399"/>
      <c r="AOV68" s="399"/>
      <c r="AOW68" s="399"/>
      <c r="AOX68" s="399"/>
      <c r="AOY68" s="399"/>
      <c r="AOZ68" s="399"/>
      <c r="APA68" s="399"/>
      <c r="APB68" s="399"/>
      <c r="APC68" s="399"/>
      <c r="APD68" s="399"/>
      <c r="APE68" s="399"/>
      <c r="APF68" s="399"/>
      <c r="APG68" s="399"/>
      <c r="APH68" s="399"/>
      <c r="API68" s="399"/>
      <c r="APJ68" s="399"/>
      <c r="APK68" s="399"/>
      <c r="APL68" s="399"/>
      <c r="APM68" s="399"/>
      <c r="APN68" s="399"/>
      <c r="APO68" s="399"/>
      <c r="APP68" s="399"/>
      <c r="APQ68" s="399"/>
      <c r="APR68" s="399"/>
      <c r="APS68" s="399"/>
      <c r="APT68" s="399"/>
      <c r="APU68" s="399"/>
      <c r="APV68" s="399"/>
      <c r="APW68" s="399"/>
      <c r="APX68" s="399"/>
      <c r="APY68" s="399"/>
      <c r="APZ68" s="399"/>
      <c r="AQA68" s="399"/>
      <c r="AQB68" s="399"/>
      <c r="AQC68" s="399"/>
      <c r="AQD68" s="399"/>
      <c r="AQE68" s="399"/>
      <c r="AQF68" s="399"/>
      <c r="AQG68" s="399"/>
      <c r="AQH68" s="399"/>
      <c r="AQI68" s="399"/>
      <c r="AQJ68" s="399"/>
      <c r="AQK68" s="399"/>
      <c r="AQL68" s="399"/>
      <c r="AQM68" s="399"/>
      <c r="AQN68" s="399"/>
      <c r="AQO68" s="399"/>
      <c r="AQP68" s="399"/>
      <c r="AQQ68" s="399"/>
      <c r="AQR68" s="399"/>
      <c r="AQS68" s="399"/>
      <c r="AQT68" s="399"/>
      <c r="AQU68" s="399"/>
      <c r="AQV68" s="399"/>
      <c r="AQW68" s="399"/>
      <c r="AQX68" s="399"/>
      <c r="AQY68" s="399"/>
      <c r="AQZ68" s="399"/>
      <c r="ARA68" s="399"/>
      <c r="ARB68" s="399"/>
      <c r="ARC68" s="399"/>
      <c r="ARD68" s="399"/>
      <c r="ARE68" s="399"/>
      <c r="ARF68" s="399"/>
      <c r="ARG68" s="399"/>
      <c r="ARH68" s="399"/>
      <c r="ARI68" s="399"/>
      <c r="ARJ68" s="399"/>
      <c r="ARK68" s="399"/>
      <c r="ARL68" s="399"/>
      <c r="ARM68" s="399"/>
      <c r="ARN68" s="399"/>
      <c r="ARO68" s="399"/>
      <c r="ARP68" s="399"/>
      <c r="ARQ68" s="399"/>
      <c r="ARR68" s="399"/>
      <c r="ARS68" s="399"/>
      <c r="ART68" s="399"/>
      <c r="ARU68" s="399"/>
      <c r="ARV68" s="399"/>
      <c r="ARW68" s="399"/>
      <c r="ARX68" s="399"/>
      <c r="ARY68" s="399"/>
      <c r="ARZ68" s="399"/>
      <c r="ASA68" s="399"/>
      <c r="ASB68" s="399"/>
      <c r="ASC68" s="399"/>
      <c r="ASD68" s="399"/>
      <c r="ASE68" s="399"/>
      <c r="ASF68" s="399"/>
      <c r="ASG68" s="399"/>
      <c r="ASH68" s="399"/>
      <c r="ASI68" s="399"/>
      <c r="ASJ68" s="399"/>
      <c r="ASK68" s="399"/>
      <c r="ASL68" s="399"/>
      <c r="ASM68" s="399"/>
      <c r="ASN68" s="399"/>
      <c r="ASO68" s="399"/>
      <c r="ASP68" s="399"/>
      <c r="ASQ68" s="399"/>
      <c r="ASR68" s="399"/>
      <c r="ASS68" s="399"/>
      <c r="AST68" s="399"/>
      <c r="ASU68" s="399"/>
      <c r="ASV68" s="399"/>
      <c r="ASW68" s="399"/>
      <c r="ASX68" s="399"/>
      <c r="ASY68" s="399"/>
      <c r="ASZ68" s="399"/>
      <c r="ATA68" s="399"/>
      <c r="ATB68" s="399"/>
      <c r="ATC68" s="399"/>
      <c r="ATD68" s="399"/>
      <c r="ATE68" s="399"/>
      <c r="ATF68" s="399"/>
      <c r="ATG68" s="399"/>
      <c r="ATH68" s="399"/>
      <c r="ATI68" s="399"/>
      <c r="ATJ68" s="399"/>
      <c r="ATK68" s="399"/>
      <c r="ATL68" s="399"/>
      <c r="ATM68" s="399"/>
      <c r="ATN68" s="399"/>
      <c r="ATO68" s="399"/>
      <c r="ATP68" s="399"/>
      <c r="ATQ68" s="399"/>
      <c r="ATR68" s="399"/>
      <c r="ATS68" s="399"/>
      <c r="ATT68" s="399"/>
      <c r="ATU68" s="399"/>
      <c r="ATV68" s="399"/>
      <c r="ATW68" s="399"/>
      <c r="ATX68" s="399"/>
      <c r="ATY68" s="399"/>
      <c r="ATZ68" s="399"/>
      <c r="AUA68" s="399"/>
      <c r="AUB68" s="399"/>
      <c r="AUC68" s="399"/>
      <c r="AUD68" s="399"/>
      <c r="AUE68" s="399"/>
      <c r="AUF68" s="399"/>
      <c r="AUG68" s="399"/>
      <c r="AUH68" s="399"/>
      <c r="AUI68" s="399"/>
      <c r="AUJ68" s="399"/>
      <c r="AUK68" s="399"/>
      <c r="AUL68" s="399"/>
      <c r="AUM68" s="399"/>
      <c r="AUN68" s="399"/>
      <c r="AUO68" s="399"/>
      <c r="AUP68" s="399"/>
      <c r="AUQ68" s="399"/>
      <c r="AUR68" s="399"/>
      <c r="AUS68" s="399"/>
      <c r="AUT68" s="399"/>
      <c r="AUU68" s="399"/>
      <c r="AUV68" s="399"/>
      <c r="AUW68" s="399"/>
      <c r="AUX68" s="399"/>
      <c r="AUY68" s="399"/>
      <c r="AUZ68" s="399"/>
      <c r="AVA68" s="399"/>
      <c r="AVB68" s="399"/>
      <c r="AVC68" s="399"/>
      <c r="AVD68" s="399"/>
      <c r="AVE68" s="399"/>
      <c r="AVF68" s="399"/>
      <c r="AVG68" s="399"/>
      <c r="AVH68" s="399"/>
      <c r="AVI68" s="399"/>
      <c r="AVJ68" s="399"/>
      <c r="AVK68" s="399"/>
      <c r="AVL68" s="399"/>
      <c r="AVM68" s="399"/>
      <c r="AVN68" s="399"/>
      <c r="AVO68" s="399"/>
      <c r="AVP68" s="399"/>
      <c r="AVQ68" s="399"/>
      <c r="AVR68" s="399"/>
      <c r="AVS68" s="399"/>
      <c r="AVT68" s="399"/>
      <c r="AVU68" s="399"/>
      <c r="AVV68" s="399"/>
      <c r="AVW68" s="399"/>
      <c r="AVX68" s="399"/>
      <c r="AVY68" s="399"/>
      <c r="AVZ68" s="399"/>
      <c r="AWA68" s="399"/>
      <c r="AWB68" s="399"/>
      <c r="AWC68" s="399"/>
      <c r="AWD68" s="399"/>
      <c r="AWE68" s="399"/>
      <c r="AWF68" s="399"/>
      <c r="AWG68" s="399"/>
      <c r="AWH68" s="399"/>
      <c r="AWI68" s="399"/>
      <c r="AWJ68" s="399"/>
      <c r="AWK68" s="399"/>
      <c r="AWL68" s="399"/>
      <c r="AWM68" s="399"/>
      <c r="AWN68" s="399"/>
      <c r="AWO68" s="399"/>
      <c r="AWP68" s="399"/>
      <c r="AWQ68" s="399"/>
      <c r="AWR68" s="399"/>
      <c r="AWS68" s="399"/>
      <c r="AWT68" s="399"/>
      <c r="AWU68" s="399"/>
      <c r="AWV68" s="399"/>
      <c r="AWW68" s="399"/>
      <c r="AWX68" s="399"/>
      <c r="AWY68" s="399"/>
      <c r="AWZ68" s="399"/>
      <c r="AXA68" s="399"/>
      <c r="AXB68" s="399"/>
      <c r="AXC68" s="399"/>
      <c r="AXD68" s="399"/>
      <c r="AXE68" s="399"/>
      <c r="AXF68" s="399"/>
      <c r="AXG68" s="399"/>
      <c r="AXH68" s="399"/>
      <c r="AXI68" s="399"/>
      <c r="AXJ68" s="399"/>
      <c r="AXK68" s="399"/>
      <c r="AXL68" s="399"/>
      <c r="AXM68" s="399"/>
      <c r="AXN68" s="399"/>
      <c r="AXO68" s="399"/>
      <c r="AXP68" s="399"/>
      <c r="AXQ68" s="399"/>
      <c r="AXR68" s="399"/>
      <c r="AXS68" s="399"/>
      <c r="AXT68" s="399"/>
      <c r="AXU68" s="399"/>
      <c r="AXV68" s="399"/>
      <c r="AXW68" s="399"/>
      <c r="AXX68" s="399"/>
      <c r="AXY68" s="399"/>
      <c r="AXZ68" s="399"/>
      <c r="AYA68" s="399"/>
      <c r="AYB68" s="399"/>
      <c r="AYC68" s="399"/>
      <c r="AYD68" s="399"/>
      <c r="AYE68" s="399"/>
      <c r="AYF68" s="399"/>
      <c r="AYG68" s="399"/>
      <c r="AYH68" s="399"/>
      <c r="AYI68" s="399"/>
      <c r="AYJ68" s="399"/>
      <c r="AYK68" s="399"/>
      <c r="AYL68" s="399"/>
      <c r="AYM68" s="399"/>
      <c r="AYN68" s="399"/>
      <c r="AYO68" s="399"/>
      <c r="AYP68" s="399"/>
      <c r="AYQ68" s="399"/>
      <c r="AYR68" s="399"/>
      <c r="AYS68" s="399"/>
      <c r="AYT68" s="399"/>
      <c r="AYU68" s="399"/>
      <c r="AYV68" s="399"/>
      <c r="AYW68" s="399"/>
      <c r="AYX68" s="399"/>
      <c r="AYY68" s="399"/>
      <c r="AYZ68" s="399"/>
      <c r="AZA68" s="399"/>
      <c r="AZB68" s="399"/>
      <c r="AZC68" s="399"/>
      <c r="AZD68" s="399"/>
      <c r="AZE68" s="399"/>
      <c r="AZF68" s="399"/>
      <c r="AZG68" s="399"/>
      <c r="AZH68" s="399"/>
      <c r="AZI68" s="399"/>
      <c r="AZJ68" s="399"/>
      <c r="AZK68" s="399"/>
      <c r="AZL68" s="399"/>
      <c r="AZM68" s="399"/>
      <c r="AZN68" s="399"/>
      <c r="AZO68" s="399"/>
      <c r="AZP68" s="399"/>
      <c r="AZQ68" s="399"/>
      <c r="AZR68" s="399"/>
      <c r="AZS68" s="399"/>
      <c r="AZT68" s="399"/>
      <c r="AZU68" s="399"/>
      <c r="AZV68" s="399"/>
      <c r="AZW68" s="399"/>
      <c r="AZX68" s="399"/>
      <c r="AZY68" s="399"/>
      <c r="AZZ68" s="399"/>
      <c r="BAA68" s="399"/>
      <c r="BAB68" s="399"/>
      <c r="BAC68" s="399"/>
      <c r="BAD68" s="399"/>
      <c r="BAE68" s="399"/>
      <c r="BAF68" s="399"/>
      <c r="BAG68" s="399"/>
      <c r="BAH68" s="399"/>
      <c r="BAI68" s="399"/>
      <c r="BAJ68" s="399"/>
      <c r="BAK68" s="399"/>
      <c r="BAL68" s="399"/>
      <c r="BAM68" s="399"/>
      <c r="BAN68" s="399"/>
      <c r="BAO68" s="399"/>
      <c r="BAP68" s="399"/>
      <c r="BAQ68" s="399"/>
      <c r="BAR68" s="399"/>
      <c r="BAS68" s="399"/>
      <c r="BAT68" s="399"/>
      <c r="BAU68" s="399"/>
      <c r="BAV68" s="399"/>
      <c r="BAW68" s="399"/>
      <c r="BAX68" s="399"/>
      <c r="BAY68" s="399"/>
      <c r="BAZ68" s="399"/>
      <c r="BBA68" s="399"/>
      <c r="BBB68" s="399"/>
      <c r="BBC68" s="399"/>
      <c r="BBD68" s="399"/>
      <c r="BBE68" s="399"/>
      <c r="BBF68" s="399"/>
      <c r="BBG68" s="399"/>
      <c r="BBH68" s="399"/>
      <c r="BBI68" s="399"/>
      <c r="BBJ68" s="399"/>
      <c r="BBK68" s="399"/>
      <c r="BBL68" s="399"/>
      <c r="BBM68" s="399"/>
      <c r="BBN68" s="399"/>
      <c r="BBO68" s="399"/>
      <c r="BBP68" s="399"/>
      <c r="BBQ68" s="399"/>
      <c r="BBR68" s="399"/>
      <c r="BBS68" s="399"/>
      <c r="BBT68" s="399"/>
      <c r="BBU68" s="399"/>
      <c r="BBV68" s="399"/>
      <c r="BBW68" s="399"/>
      <c r="BBX68" s="399"/>
      <c r="BBY68" s="399"/>
      <c r="BBZ68" s="399"/>
      <c r="BCA68" s="399"/>
      <c r="BCB68" s="399"/>
      <c r="BCC68" s="399"/>
      <c r="BCD68" s="399"/>
      <c r="BCE68" s="399"/>
      <c r="BCF68" s="399"/>
      <c r="BCG68" s="399"/>
      <c r="BCH68" s="399"/>
      <c r="BCI68" s="399"/>
      <c r="BCJ68" s="399"/>
      <c r="BCK68" s="399"/>
      <c r="BCL68" s="399"/>
      <c r="BCM68" s="399"/>
      <c r="BCN68" s="399"/>
      <c r="BCO68" s="399"/>
      <c r="BCP68" s="399"/>
      <c r="BCQ68" s="399"/>
      <c r="BCR68" s="399"/>
      <c r="BCS68" s="399"/>
      <c r="BCT68" s="399"/>
      <c r="BCU68" s="399"/>
      <c r="BCV68" s="399"/>
      <c r="BCW68" s="399"/>
      <c r="BCX68" s="399"/>
      <c r="BCY68" s="399"/>
      <c r="BCZ68" s="399"/>
      <c r="BDA68" s="399"/>
      <c r="BDB68" s="399"/>
      <c r="BDC68" s="399"/>
      <c r="BDD68" s="399"/>
      <c r="BDE68" s="399"/>
      <c r="BDF68" s="399"/>
      <c r="BDG68" s="399"/>
      <c r="BDH68" s="399"/>
      <c r="BDI68" s="399"/>
      <c r="BDJ68" s="399"/>
      <c r="BDK68" s="399"/>
      <c r="BDL68" s="399"/>
      <c r="BDM68" s="399"/>
      <c r="BDN68" s="399"/>
      <c r="BDO68" s="399"/>
      <c r="BDP68" s="399"/>
      <c r="BDQ68" s="399"/>
      <c r="BDR68" s="399"/>
      <c r="BDS68" s="399"/>
      <c r="BDT68" s="399"/>
      <c r="BDU68" s="399"/>
      <c r="BDV68" s="399"/>
      <c r="BDW68" s="399"/>
      <c r="BDX68" s="399"/>
      <c r="BDY68" s="399"/>
      <c r="BDZ68" s="399"/>
      <c r="BEA68" s="399"/>
      <c r="BEB68" s="399"/>
      <c r="BEC68" s="399"/>
      <c r="BED68" s="399"/>
      <c r="BEE68" s="399"/>
      <c r="BEF68" s="399"/>
      <c r="BEG68" s="399"/>
      <c r="BEH68" s="399"/>
      <c r="BEI68" s="399"/>
      <c r="BEJ68" s="399"/>
      <c r="BEK68" s="399"/>
      <c r="BEL68" s="399"/>
      <c r="BEM68" s="399"/>
      <c r="BEN68" s="399"/>
      <c r="BEO68" s="399"/>
      <c r="BEP68" s="399"/>
      <c r="BEQ68" s="399"/>
      <c r="BER68" s="399"/>
      <c r="BES68" s="399"/>
      <c r="BET68" s="399"/>
      <c r="BEU68" s="399"/>
      <c r="BEV68" s="399"/>
      <c r="BEW68" s="399"/>
      <c r="BEX68" s="399"/>
      <c r="BEY68" s="399"/>
      <c r="BEZ68" s="399"/>
      <c r="BFA68" s="399"/>
      <c r="BFB68" s="399"/>
      <c r="BFC68" s="399"/>
      <c r="BFD68" s="399"/>
      <c r="BFE68" s="399"/>
      <c r="BFF68" s="399"/>
      <c r="BFG68" s="399"/>
      <c r="BFH68" s="399"/>
      <c r="BFI68" s="399"/>
      <c r="BFJ68" s="399"/>
      <c r="BFK68" s="399"/>
      <c r="BFL68" s="399"/>
      <c r="BFM68" s="399"/>
      <c r="BFN68" s="399"/>
      <c r="BFO68" s="399"/>
      <c r="BFP68" s="399"/>
      <c r="BFQ68" s="399"/>
      <c r="BFR68" s="399"/>
      <c r="BFS68" s="399"/>
      <c r="BFT68" s="399"/>
      <c r="BFU68" s="399"/>
      <c r="BFV68" s="399"/>
      <c r="BFW68" s="399"/>
      <c r="BFX68" s="399"/>
      <c r="BFY68" s="399"/>
      <c r="BFZ68" s="399"/>
      <c r="BGA68" s="399"/>
      <c r="BGB68" s="399"/>
      <c r="BGC68" s="399"/>
      <c r="BGD68" s="399"/>
      <c r="BGE68" s="399"/>
      <c r="BGF68" s="399"/>
      <c r="BGG68" s="399"/>
      <c r="BGH68" s="399"/>
      <c r="BGI68" s="399"/>
      <c r="BGJ68" s="399"/>
      <c r="BGK68" s="399"/>
      <c r="BGL68" s="399"/>
      <c r="BGM68" s="399"/>
      <c r="BGN68" s="399"/>
      <c r="BGO68" s="399"/>
      <c r="BGP68" s="399"/>
      <c r="BGQ68" s="399"/>
      <c r="BGR68" s="399"/>
      <c r="BGS68" s="399"/>
      <c r="BGT68" s="399"/>
      <c r="BGU68" s="399"/>
      <c r="BGV68" s="399"/>
      <c r="BGW68" s="399"/>
      <c r="BGX68" s="399"/>
      <c r="BGY68" s="399"/>
      <c r="BGZ68" s="399"/>
      <c r="BHA68" s="399"/>
      <c r="BHB68" s="399"/>
      <c r="BHC68" s="399"/>
      <c r="BHD68" s="399"/>
      <c r="BHE68" s="399"/>
      <c r="BHF68" s="399"/>
      <c r="BHG68" s="399"/>
      <c r="BHH68" s="399"/>
      <c r="BHI68" s="399"/>
      <c r="BHJ68" s="399"/>
      <c r="BHK68" s="399"/>
      <c r="BHL68" s="399"/>
      <c r="BHM68" s="399"/>
      <c r="BHN68" s="399"/>
      <c r="BHO68" s="399"/>
      <c r="BHP68" s="399"/>
      <c r="BHQ68" s="399"/>
      <c r="BHR68" s="399"/>
      <c r="BHS68" s="399"/>
      <c r="BHT68" s="399"/>
      <c r="BHU68" s="399"/>
      <c r="BHV68" s="399"/>
      <c r="BHW68" s="399"/>
      <c r="BHX68" s="399"/>
      <c r="BHY68" s="399"/>
      <c r="BHZ68" s="399"/>
      <c r="BIA68" s="399"/>
      <c r="BIB68" s="399"/>
      <c r="BIC68" s="399"/>
      <c r="BID68" s="399"/>
      <c r="BIE68" s="399"/>
      <c r="BIF68" s="399"/>
      <c r="BIG68" s="399"/>
      <c r="BIH68" s="399"/>
      <c r="BII68" s="399"/>
      <c r="BIJ68" s="399"/>
      <c r="BIK68" s="399"/>
      <c r="BIL68" s="399"/>
      <c r="BIM68" s="399"/>
      <c r="BIN68" s="399"/>
      <c r="BIO68" s="399"/>
      <c r="BIP68" s="399"/>
      <c r="BIQ68" s="399"/>
      <c r="BIR68" s="399"/>
      <c r="BIS68" s="399"/>
      <c r="BIT68" s="399"/>
      <c r="BIU68" s="399"/>
      <c r="BIV68" s="399"/>
      <c r="BIW68" s="399"/>
      <c r="BIX68" s="399"/>
      <c r="BIY68" s="399"/>
      <c r="BIZ68" s="399"/>
      <c r="BJA68" s="399"/>
      <c r="BJB68" s="399"/>
      <c r="BJC68" s="399"/>
      <c r="BJD68" s="399"/>
      <c r="BJE68" s="399"/>
      <c r="BJF68" s="399"/>
      <c r="BJG68" s="399"/>
      <c r="BJH68" s="399"/>
      <c r="BJI68" s="399"/>
      <c r="BJJ68" s="399"/>
      <c r="BJK68" s="399"/>
      <c r="BJL68" s="399"/>
      <c r="BJM68" s="399"/>
      <c r="BJN68" s="399"/>
      <c r="BJO68" s="399"/>
      <c r="BJP68" s="399"/>
      <c r="BJQ68" s="399"/>
      <c r="BJR68" s="399"/>
      <c r="BJS68" s="399"/>
      <c r="BJT68" s="399"/>
      <c r="BJU68" s="399"/>
      <c r="BJV68" s="399"/>
      <c r="BJW68" s="399"/>
      <c r="BJX68" s="399"/>
      <c r="BJY68" s="399"/>
      <c r="BJZ68" s="399"/>
      <c r="BKA68" s="399"/>
      <c r="BKB68" s="399"/>
      <c r="BKC68" s="399"/>
      <c r="BKD68" s="399"/>
      <c r="BKE68" s="399"/>
      <c r="BKF68" s="399"/>
      <c r="BKG68" s="399"/>
      <c r="BKH68" s="399"/>
      <c r="BKI68" s="399"/>
      <c r="BKJ68" s="399"/>
      <c r="BKK68" s="399"/>
      <c r="BKL68" s="399"/>
      <c r="BKM68" s="399"/>
      <c r="BKN68" s="399"/>
      <c r="BKO68" s="399"/>
      <c r="BKP68" s="399"/>
      <c r="BKQ68" s="399"/>
      <c r="BKR68" s="399"/>
      <c r="BKS68" s="399"/>
      <c r="BKT68" s="399"/>
      <c r="BKU68" s="399"/>
      <c r="BKV68" s="399"/>
      <c r="BKW68" s="399"/>
      <c r="BKX68" s="399"/>
      <c r="BKY68" s="399"/>
      <c r="BKZ68" s="399"/>
      <c r="BLA68" s="399"/>
      <c r="BLB68" s="399"/>
      <c r="BLC68" s="399"/>
      <c r="BLD68" s="399"/>
      <c r="BLE68" s="399"/>
      <c r="BLF68" s="399"/>
      <c r="BLG68" s="399"/>
      <c r="BLH68" s="399"/>
      <c r="BLI68" s="399"/>
      <c r="BLJ68" s="399"/>
      <c r="BLK68" s="399"/>
      <c r="BLL68" s="399"/>
      <c r="BLM68" s="399"/>
      <c r="BLN68" s="399"/>
      <c r="BLO68" s="399"/>
      <c r="BLP68" s="399"/>
      <c r="BLQ68" s="399"/>
      <c r="BLR68" s="399"/>
      <c r="BLS68" s="399"/>
      <c r="BLT68" s="399"/>
      <c r="BLU68" s="399"/>
      <c r="BLV68" s="399"/>
      <c r="BLW68" s="399"/>
      <c r="BLX68" s="399"/>
      <c r="BLY68" s="399"/>
      <c r="BLZ68" s="399"/>
      <c r="BMA68" s="399"/>
      <c r="BMB68" s="399"/>
      <c r="BMC68" s="399"/>
      <c r="BMD68" s="399"/>
      <c r="BME68" s="399"/>
      <c r="BMF68" s="399"/>
      <c r="BMG68" s="399"/>
      <c r="BMH68" s="399"/>
      <c r="BMI68" s="399"/>
      <c r="BMJ68" s="399"/>
      <c r="BMK68" s="399"/>
      <c r="BML68" s="399"/>
      <c r="BMM68" s="399"/>
      <c r="BMN68" s="399"/>
      <c r="BMO68" s="399"/>
      <c r="BMP68" s="399"/>
      <c r="BMQ68" s="399"/>
      <c r="BMR68" s="399"/>
      <c r="BMS68" s="399"/>
      <c r="BMT68" s="399"/>
      <c r="BMU68" s="399"/>
      <c r="BMV68" s="399"/>
      <c r="BMW68" s="399"/>
      <c r="BMX68" s="399"/>
      <c r="BMY68" s="399"/>
      <c r="BMZ68" s="399"/>
      <c r="BNA68" s="399"/>
      <c r="BNB68" s="399"/>
      <c r="BNC68" s="399"/>
      <c r="BND68" s="399"/>
      <c r="BNE68" s="399"/>
      <c r="BNF68" s="399"/>
      <c r="BNG68" s="399"/>
      <c r="BNH68" s="399"/>
      <c r="BNI68" s="399"/>
      <c r="BNJ68" s="399"/>
      <c r="BNK68" s="399"/>
      <c r="BNL68" s="399"/>
      <c r="BNM68" s="399"/>
      <c r="BNN68" s="399"/>
      <c r="BNO68" s="399"/>
      <c r="BNP68" s="399"/>
      <c r="BNQ68" s="399"/>
      <c r="BNR68" s="399"/>
      <c r="BNS68" s="399"/>
      <c r="BNT68" s="399"/>
      <c r="BNU68" s="399"/>
      <c r="BNV68" s="399"/>
      <c r="BNW68" s="399"/>
      <c r="BNX68" s="399"/>
      <c r="BNY68" s="399"/>
      <c r="BNZ68" s="399"/>
      <c r="BOA68" s="399"/>
      <c r="BOB68" s="399"/>
      <c r="BOC68" s="399"/>
      <c r="BOD68" s="399"/>
      <c r="BOE68" s="399"/>
      <c r="BOF68" s="399"/>
      <c r="BOG68" s="399"/>
      <c r="BOH68" s="399"/>
      <c r="BOI68" s="399"/>
      <c r="BOJ68" s="399"/>
      <c r="BOK68" s="399"/>
      <c r="BOL68" s="399"/>
      <c r="BOM68" s="399"/>
      <c r="BON68" s="399"/>
      <c r="BOO68" s="399"/>
      <c r="BOP68" s="399"/>
      <c r="BOQ68" s="399"/>
      <c r="BOR68" s="399"/>
      <c r="BOS68" s="399"/>
      <c r="BOT68" s="399"/>
      <c r="BOU68" s="399"/>
      <c r="BOV68" s="399"/>
      <c r="BOW68" s="399"/>
      <c r="BOX68" s="399"/>
      <c r="BOY68" s="399"/>
      <c r="BOZ68" s="399"/>
      <c r="BPA68" s="399"/>
      <c r="BPB68" s="399"/>
      <c r="BPC68" s="399"/>
      <c r="BPD68" s="399"/>
      <c r="BPE68" s="399"/>
      <c r="BPF68" s="399"/>
      <c r="BPG68" s="399"/>
      <c r="BPH68" s="399"/>
      <c r="BPI68" s="399"/>
      <c r="BPJ68" s="399"/>
      <c r="BPK68" s="399"/>
      <c r="BPL68" s="399"/>
      <c r="BPM68" s="399"/>
      <c r="BPN68" s="399"/>
      <c r="BPO68" s="399"/>
      <c r="BPP68" s="399"/>
      <c r="BPQ68" s="399"/>
      <c r="BPR68" s="399"/>
      <c r="BPS68" s="399"/>
      <c r="BPT68" s="399"/>
      <c r="BPU68" s="399"/>
      <c r="BPV68" s="399"/>
      <c r="BPW68" s="399"/>
      <c r="BPX68" s="399"/>
      <c r="BPY68" s="399"/>
      <c r="BPZ68" s="399"/>
      <c r="BQA68" s="399"/>
      <c r="BQB68" s="399"/>
      <c r="BQC68" s="399"/>
      <c r="BQD68" s="399"/>
      <c r="BQE68" s="399"/>
      <c r="BQF68" s="399"/>
      <c r="BQG68" s="399"/>
      <c r="BQH68" s="399"/>
      <c r="BQI68" s="399"/>
      <c r="BQJ68" s="399"/>
      <c r="BQK68" s="399"/>
      <c r="BQL68" s="399"/>
      <c r="BQM68" s="399"/>
      <c r="BQN68" s="399"/>
      <c r="BQO68" s="399"/>
      <c r="BQP68" s="399"/>
      <c r="BQQ68" s="399"/>
      <c r="BQR68" s="399"/>
      <c r="BQS68" s="399"/>
      <c r="BQT68" s="399"/>
      <c r="BQU68" s="399"/>
      <c r="BQV68" s="399"/>
      <c r="BQW68" s="399"/>
      <c r="BQX68" s="399"/>
      <c r="BQY68" s="399"/>
      <c r="BQZ68" s="399"/>
      <c r="BRA68" s="399"/>
      <c r="BRB68" s="399"/>
      <c r="BRC68" s="399"/>
      <c r="BRD68" s="399"/>
      <c r="BRE68" s="399"/>
      <c r="BRF68" s="399"/>
      <c r="BRG68" s="399"/>
      <c r="BRH68" s="399"/>
      <c r="BRI68" s="399"/>
      <c r="BRJ68" s="399"/>
      <c r="BRK68" s="399"/>
      <c r="BRL68" s="399"/>
      <c r="BRM68" s="399"/>
      <c r="BRN68" s="399"/>
      <c r="BRO68" s="399"/>
      <c r="BRP68" s="399"/>
      <c r="BRQ68" s="399"/>
      <c r="BRR68" s="399"/>
      <c r="BRS68" s="399"/>
      <c r="BRT68" s="399"/>
      <c r="BRU68" s="399"/>
      <c r="BRV68" s="399"/>
      <c r="BRW68" s="399"/>
      <c r="BRX68" s="399"/>
      <c r="BRY68" s="399"/>
      <c r="BRZ68" s="399"/>
      <c r="BSA68" s="399"/>
      <c r="BSB68" s="399"/>
      <c r="BSC68" s="399"/>
      <c r="BSD68" s="399"/>
      <c r="BSE68" s="399"/>
      <c r="BSF68" s="399"/>
      <c r="BSG68" s="399"/>
      <c r="BSH68" s="399"/>
      <c r="BSI68" s="399"/>
      <c r="BSJ68" s="399"/>
      <c r="BSK68" s="399"/>
      <c r="BSL68" s="399"/>
      <c r="BSM68" s="399"/>
      <c r="BSN68" s="399"/>
      <c r="BSO68" s="399"/>
      <c r="BSP68" s="399"/>
      <c r="BSQ68" s="399"/>
      <c r="BSR68" s="399"/>
      <c r="BSS68" s="399"/>
      <c r="BST68" s="399"/>
      <c r="BSU68" s="399"/>
      <c r="BSV68" s="399"/>
      <c r="BSW68" s="399"/>
      <c r="BSX68" s="399"/>
      <c r="BSY68" s="399"/>
      <c r="BSZ68" s="399"/>
      <c r="BTA68" s="399"/>
      <c r="BTB68" s="399"/>
      <c r="BTC68" s="399"/>
      <c r="BTD68" s="399"/>
      <c r="BTE68" s="399"/>
      <c r="BTF68" s="399"/>
      <c r="BTG68" s="399"/>
      <c r="BTH68" s="399"/>
      <c r="BTI68" s="399"/>
      <c r="BTJ68" s="399"/>
      <c r="BTK68" s="399"/>
      <c r="BTL68" s="399"/>
      <c r="BTM68" s="399"/>
      <c r="BTN68" s="399"/>
      <c r="BTO68" s="399"/>
      <c r="BTP68" s="399"/>
      <c r="BTQ68" s="399"/>
      <c r="BTR68" s="399"/>
      <c r="BTS68" s="399"/>
      <c r="BTT68" s="399"/>
      <c r="BTU68" s="399"/>
      <c r="BTV68" s="399"/>
      <c r="BTW68" s="399"/>
      <c r="BTX68" s="399"/>
      <c r="BTY68" s="399"/>
      <c r="BTZ68" s="399"/>
      <c r="BUA68" s="399"/>
      <c r="BUB68" s="399"/>
      <c r="BUC68" s="399"/>
      <c r="BUD68" s="399"/>
      <c r="BUE68" s="399"/>
      <c r="BUF68" s="399"/>
      <c r="BUG68" s="399"/>
      <c r="BUH68" s="399"/>
      <c r="BUI68" s="399"/>
      <c r="BUJ68" s="399"/>
      <c r="BUK68" s="399"/>
      <c r="BUL68" s="399"/>
      <c r="BUM68" s="399"/>
      <c r="BUN68" s="399"/>
      <c r="BUO68" s="399"/>
      <c r="BUP68" s="399"/>
      <c r="BUQ68" s="399"/>
      <c r="BUR68" s="399"/>
      <c r="BUS68" s="399"/>
      <c r="BUT68" s="399"/>
      <c r="BUU68" s="399"/>
      <c r="BUV68" s="399"/>
      <c r="BUW68" s="399"/>
      <c r="BUX68" s="399"/>
      <c r="BUY68" s="399"/>
      <c r="BUZ68" s="399"/>
      <c r="BVA68" s="399"/>
      <c r="BVB68" s="399"/>
      <c r="BVC68" s="399"/>
      <c r="BVD68" s="399"/>
      <c r="BVE68" s="399"/>
      <c r="BVF68" s="399"/>
      <c r="BVG68" s="399"/>
      <c r="BVH68" s="399"/>
      <c r="BVI68" s="399"/>
      <c r="BVJ68" s="399"/>
      <c r="BVK68" s="399"/>
      <c r="BVL68" s="399"/>
      <c r="BVM68" s="399"/>
      <c r="BVN68" s="399"/>
      <c r="BVO68" s="399"/>
      <c r="BVP68" s="399"/>
      <c r="BVQ68" s="399"/>
      <c r="BVR68" s="399"/>
      <c r="BVS68" s="399"/>
      <c r="BVT68" s="399"/>
      <c r="BVU68" s="399"/>
      <c r="BVV68" s="399"/>
      <c r="BVW68" s="399"/>
      <c r="BVX68" s="399"/>
      <c r="BVY68" s="399"/>
      <c r="BVZ68" s="399"/>
      <c r="BWA68" s="399"/>
      <c r="BWB68" s="399"/>
      <c r="BWC68" s="399"/>
      <c r="BWD68" s="399"/>
      <c r="BWE68" s="399"/>
      <c r="BWF68" s="399"/>
      <c r="BWG68" s="399"/>
      <c r="BWH68" s="399"/>
      <c r="BWI68" s="399"/>
      <c r="BWJ68" s="399"/>
      <c r="BWK68" s="399"/>
      <c r="BWL68" s="399"/>
      <c r="BWM68" s="399"/>
      <c r="BWN68" s="399"/>
      <c r="BWO68" s="399"/>
      <c r="BWP68" s="399"/>
      <c r="BWQ68" s="399"/>
      <c r="BWR68" s="399"/>
      <c r="BWS68" s="399"/>
      <c r="BWT68" s="399"/>
      <c r="BWU68" s="399"/>
      <c r="BWV68" s="399"/>
      <c r="BWW68" s="399"/>
      <c r="BWX68" s="399"/>
    </row>
    <row r="69" spans="1:1974" ht="24.75" customHeight="1" thickBot="1">
      <c r="A69" s="84"/>
      <c r="B69" s="183" t="s">
        <v>177</v>
      </c>
      <c r="D69" s="132">
        <v>605</v>
      </c>
      <c r="E69" s="132" t="s">
        <v>109</v>
      </c>
      <c r="F69" s="132">
        <v>606</v>
      </c>
      <c r="H69" s="132">
        <v>605</v>
      </c>
      <c r="I69" s="132" t="s">
        <v>109</v>
      </c>
      <c r="J69" s="132">
        <v>606</v>
      </c>
      <c r="W69" s="84"/>
      <c r="AQ69" s="111"/>
    </row>
    <row r="70" spans="1:1974" s="106" customFormat="1" ht="24.75" customHeight="1" thickTop="1">
      <c r="A70" s="89"/>
      <c r="B70" s="192" t="s">
        <v>28</v>
      </c>
      <c r="C70" s="95"/>
      <c r="D70" s="193">
        <v>4272</v>
      </c>
      <c r="E70" s="194">
        <v>47</v>
      </c>
      <c r="F70" s="193">
        <v>4319</v>
      </c>
      <c r="G70" s="95"/>
      <c r="H70" s="193">
        <v>5329</v>
      </c>
      <c r="I70" s="194">
        <v>-76</v>
      </c>
      <c r="J70" s="193">
        <v>5253</v>
      </c>
      <c r="K70" s="95"/>
      <c r="L70" s="107"/>
      <c r="M70" s="107"/>
      <c r="N70" s="107"/>
      <c r="O70" s="95"/>
      <c r="P70" s="107"/>
      <c r="Q70" s="107"/>
      <c r="R70" s="107"/>
      <c r="S70" s="95"/>
      <c r="T70" s="107"/>
      <c r="U70" s="107"/>
      <c r="V70" s="107"/>
      <c r="W70" s="89"/>
      <c r="X70" s="95"/>
      <c r="Y70" s="95"/>
      <c r="Z70" s="95"/>
      <c r="AA70" s="95"/>
      <c r="AB70" s="95"/>
      <c r="AC70" s="95"/>
      <c r="AD70" s="95"/>
      <c r="AE70" s="95"/>
      <c r="AF70" s="152"/>
      <c r="AG70" s="152"/>
      <c r="AH70" s="152"/>
      <c r="AI70" s="95"/>
      <c r="AJ70" s="152"/>
      <c r="AK70" s="152"/>
      <c r="AL70" s="152"/>
      <c r="AM70" s="95"/>
      <c r="AN70" s="152"/>
      <c r="AO70" s="152"/>
      <c r="AP70" s="152"/>
      <c r="AQ70" s="88"/>
      <c r="AR70" s="105"/>
      <c r="AS70" s="152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  <c r="IV70" s="105"/>
      <c r="IW70" s="105"/>
      <c r="IX70" s="105"/>
      <c r="IY70" s="105"/>
      <c r="IZ70" s="105"/>
      <c r="JA70" s="105"/>
      <c r="JB70" s="105"/>
      <c r="JC70" s="105"/>
      <c r="JD70" s="105"/>
      <c r="JE70" s="105"/>
      <c r="JF70" s="105"/>
      <c r="JG70" s="105"/>
      <c r="JH70" s="105"/>
      <c r="JI70" s="105"/>
      <c r="JJ70" s="105"/>
      <c r="JK70" s="105"/>
      <c r="JL70" s="105"/>
      <c r="JM70" s="105"/>
      <c r="JN70" s="105"/>
      <c r="JO70" s="105"/>
      <c r="JP70" s="105"/>
      <c r="JQ70" s="105"/>
      <c r="JR70" s="105"/>
      <c r="JS70" s="105"/>
      <c r="JT70" s="105"/>
      <c r="JU70" s="105"/>
      <c r="JV70" s="105"/>
      <c r="JW70" s="105"/>
      <c r="JX70" s="105"/>
      <c r="JY70" s="105"/>
      <c r="JZ70" s="105"/>
      <c r="KA70" s="105"/>
      <c r="KB70" s="105"/>
      <c r="KC70" s="105"/>
      <c r="KD70" s="105"/>
      <c r="KE70" s="105"/>
      <c r="KF70" s="105"/>
      <c r="KG70" s="105"/>
      <c r="KH70" s="105"/>
      <c r="KI70" s="105"/>
      <c r="KJ70" s="105"/>
      <c r="KK70" s="105"/>
      <c r="KL70" s="105"/>
      <c r="KM70" s="105"/>
      <c r="KN70" s="105"/>
      <c r="KO70" s="105"/>
      <c r="KP70" s="105"/>
      <c r="KQ70" s="105"/>
      <c r="KR70" s="105"/>
      <c r="KS70" s="105"/>
      <c r="KT70" s="105"/>
      <c r="KU70" s="105"/>
      <c r="KV70" s="105"/>
      <c r="KW70" s="105"/>
      <c r="KX70" s="105"/>
      <c r="KY70" s="105"/>
      <c r="KZ70" s="105"/>
      <c r="LA70" s="105"/>
      <c r="LB70" s="105"/>
      <c r="LC70" s="105"/>
      <c r="LD70" s="105"/>
      <c r="LE70" s="105"/>
      <c r="LF70" s="105"/>
      <c r="LG70" s="105"/>
      <c r="LH70" s="105"/>
      <c r="LI70" s="105"/>
      <c r="LJ70" s="105"/>
      <c r="LK70" s="105"/>
      <c r="LL70" s="105"/>
      <c r="LM70" s="105"/>
      <c r="LN70" s="105"/>
      <c r="LO70" s="105"/>
      <c r="LP70" s="105"/>
      <c r="LQ70" s="105"/>
      <c r="LR70" s="105"/>
      <c r="LS70" s="105"/>
      <c r="LT70" s="105"/>
      <c r="LU70" s="105"/>
      <c r="LV70" s="105"/>
      <c r="LW70" s="105"/>
      <c r="LX70" s="105"/>
      <c r="LY70" s="105"/>
      <c r="LZ70" s="105"/>
      <c r="MA70" s="105"/>
      <c r="MB70" s="105"/>
      <c r="MC70" s="105"/>
      <c r="MD70" s="105"/>
      <c r="ME70" s="105"/>
      <c r="MF70" s="105"/>
      <c r="MG70" s="105"/>
      <c r="MH70" s="105"/>
      <c r="MI70" s="105"/>
      <c r="MJ70" s="105"/>
      <c r="MK70" s="105"/>
      <c r="ML70" s="105"/>
      <c r="MM70" s="105"/>
      <c r="MN70" s="105"/>
      <c r="MO70" s="105"/>
      <c r="MP70" s="105"/>
      <c r="MQ70" s="105"/>
      <c r="MR70" s="105"/>
      <c r="MS70" s="105"/>
      <c r="MT70" s="105"/>
      <c r="MU70" s="105"/>
      <c r="MV70" s="105"/>
      <c r="MW70" s="105"/>
      <c r="MX70" s="105"/>
      <c r="MY70" s="105"/>
      <c r="MZ70" s="105"/>
      <c r="NA70" s="105"/>
      <c r="NB70" s="105"/>
      <c r="NC70" s="105"/>
      <c r="ND70" s="105"/>
      <c r="NE70" s="105"/>
      <c r="NF70" s="105"/>
      <c r="NG70" s="105"/>
      <c r="NH70" s="105"/>
      <c r="NI70" s="105"/>
      <c r="NJ70" s="105"/>
      <c r="NK70" s="105"/>
      <c r="NL70" s="105"/>
      <c r="NM70" s="105"/>
      <c r="NN70" s="105"/>
      <c r="NO70" s="105"/>
      <c r="NP70" s="105"/>
      <c r="NQ70" s="105"/>
      <c r="NR70" s="105"/>
      <c r="NS70" s="105"/>
      <c r="NT70" s="105"/>
      <c r="NU70" s="105"/>
      <c r="NV70" s="105"/>
      <c r="NW70" s="105"/>
      <c r="NX70" s="105"/>
      <c r="NY70" s="105"/>
      <c r="NZ70" s="105"/>
      <c r="OA70" s="105"/>
      <c r="OB70" s="105"/>
      <c r="OC70" s="105"/>
      <c r="OD70" s="105"/>
      <c r="OE70" s="105"/>
      <c r="OF70" s="105"/>
      <c r="OG70" s="105"/>
      <c r="OH70" s="105"/>
      <c r="OI70" s="105"/>
      <c r="OJ70" s="105"/>
      <c r="OK70" s="105"/>
      <c r="OL70" s="105"/>
      <c r="OM70" s="105"/>
      <c r="ON70" s="105"/>
      <c r="OO70" s="105"/>
      <c r="OP70" s="105"/>
      <c r="OQ70" s="105"/>
      <c r="OR70" s="105"/>
      <c r="OS70" s="105"/>
      <c r="OT70" s="105"/>
      <c r="OU70" s="105"/>
      <c r="OV70" s="105"/>
      <c r="OW70" s="105"/>
      <c r="OX70" s="105"/>
      <c r="OY70" s="105"/>
      <c r="OZ70" s="105"/>
      <c r="PA70" s="105"/>
      <c r="PB70" s="105"/>
      <c r="PC70" s="105"/>
      <c r="PD70" s="105"/>
      <c r="PE70" s="105"/>
      <c r="PF70" s="105"/>
      <c r="PG70" s="105"/>
      <c r="PH70" s="105"/>
      <c r="PI70" s="105"/>
      <c r="PJ70" s="105"/>
      <c r="PK70" s="105"/>
      <c r="PL70" s="105"/>
      <c r="PM70" s="105"/>
      <c r="PN70" s="105"/>
      <c r="PO70" s="105"/>
      <c r="PP70" s="105"/>
      <c r="PQ70" s="105"/>
      <c r="PR70" s="105"/>
      <c r="PS70" s="105"/>
      <c r="PT70" s="105"/>
      <c r="PU70" s="105"/>
      <c r="PV70" s="105"/>
      <c r="PW70" s="105"/>
      <c r="PX70" s="105"/>
      <c r="PY70" s="105"/>
      <c r="PZ70" s="105"/>
      <c r="QA70" s="105"/>
      <c r="QB70" s="105"/>
      <c r="QC70" s="105"/>
      <c r="QD70" s="105"/>
      <c r="QE70" s="105"/>
      <c r="QF70" s="105"/>
      <c r="QG70" s="105"/>
      <c r="QH70" s="105"/>
      <c r="QI70" s="105"/>
      <c r="QJ70" s="105"/>
      <c r="QK70" s="105"/>
      <c r="QL70" s="105"/>
      <c r="QM70" s="105"/>
      <c r="QN70" s="105"/>
      <c r="QO70" s="105"/>
      <c r="QP70" s="105"/>
      <c r="QQ70" s="105"/>
      <c r="QR70" s="105"/>
      <c r="QS70" s="105"/>
      <c r="QT70" s="105"/>
      <c r="QU70" s="105"/>
      <c r="QV70" s="105"/>
      <c r="QW70" s="105"/>
      <c r="QX70" s="105"/>
      <c r="QY70" s="105"/>
      <c r="QZ70" s="105"/>
      <c r="RA70" s="105"/>
      <c r="RB70" s="105"/>
      <c r="RC70" s="105"/>
      <c r="RD70" s="105"/>
      <c r="RE70" s="105"/>
      <c r="RF70" s="105"/>
      <c r="RG70" s="105"/>
      <c r="RH70" s="105"/>
      <c r="RI70" s="105"/>
      <c r="RJ70" s="105"/>
      <c r="RK70" s="105"/>
      <c r="RL70" s="105"/>
      <c r="RM70" s="105"/>
      <c r="RN70" s="105"/>
      <c r="RO70" s="105"/>
      <c r="RP70" s="105"/>
      <c r="RQ70" s="105"/>
      <c r="RR70" s="105"/>
      <c r="RS70" s="105"/>
      <c r="RT70" s="105"/>
      <c r="RU70" s="105"/>
      <c r="RV70" s="105"/>
      <c r="RW70" s="105"/>
      <c r="RX70" s="105"/>
      <c r="RY70" s="105"/>
      <c r="RZ70" s="105"/>
      <c r="SA70" s="105"/>
      <c r="SB70" s="105"/>
      <c r="SC70" s="105"/>
      <c r="SD70" s="105"/>
      <c r="SE70" s="105"/>
      <c r="SF70" s="105"/>
      <c r="SG70" s="105"/>
      <c r="SH70" s="105"/>
      <c r="SI70" s="105"/>
      <c r="SJ70" s="105"/>
      <c r="SK70" s="105"/>
      <c r="SL70" s="105"/>
      <c r="SM70" s="105"/>
      <c r="SN70" s="105"/>
      <c r="SO70" s="105"/>
      <c r="SP70" s="105"/>
      <c r="SQ70" s="105"/>
      <c r="SR70" s="105"/>
      <c r="SS70" s="105"/>
      <c r="ST70" s="105"/>
      <c r="SU70" s="105"/>
      <c r="SV70" s="105"/>
      <c r="SW70" s="105"/>
      <c r="SX70" s="105"/>
      <c r="SY70" s="105"/>
      <c r="SZ70" s="105"/>
      <c r="TA70" s="105"/>
      <c r="TB70" s="105"/>
      <c r="TC70" s="105"/>
      <c r="TD70" s="105"/>
      <c r="TE70" s="105"/>
      <c r="TF70" s="105"/>
      <c r="TG70" s="105"/>
      <c r="TH70" s="105"/>
      <c r="TI70" s="105"/>
      <c r="TJ70" s="105"/>
      <c r="TK70" s="105"/>
      <c r="TL70" s="105"/>
      <c r="TM70" s="105"/>
      <c r="TN70" s="105"/>
      <c r="TO70" s="105"/>
      <c r="TP70" s="105"/>
      <c r="TQ70" s="105"/>
      <c r="TR70" s="105"/>
      <c r="TS70" s="105"/>
      <c r="TT70" s="105"/>
      <c r="TU70" s="105"/>
      <c r="TV70" s="105"/>
      <c r="TW70" s="105"/>
      <c r="TX70" s="105"/>
      <c r="TY70" s="105"/>
      <c r="TZ70" s="105"/>
      <c r="UA70" s="105"/>
      <c r="UB70" s="105"/>
      <c r="UC70" s="105"/>
      <c r="UD70" s="105"/>
      <c r="UE70" s="105"/>
      <c r="UF70" s="105"/>
      <c r="UG70" s="105"/>
      <c r="UH70" s="105"/>
      <c r="UI70" s="105"/>
      <c r="UJ70" s="105"/>
      <c r="UK70" s="105"/>
      <c r="UL70" s="105"/>
      <c r="UM70" s="105"/>
      <c r="UN70" s="105"/>
      <c r="UO70" s="105"/>
      <c r="UP70" s="105"/>
      <c r="UQ70" s="105"/>
      <c r="UR70" s="105"/>
      <c r="US70" s="105"/>
      <c r="UT70" s="105"/>
      <c r="UU70" s="105"/>
      <c r="UV70" s="105"/>
      <c r="UW70" s="105"/>
      <c r="UX70" s="105"/>
      <c r="UY70" s="105"/>
      <c r="UZ70" s="105"/>
      <c r="VA70" s="105"/>
      <c r="VB70" s="105"/>
      <c r="VC70" s="105"/>
      <c r="VD70" s="105"/>
      <c r="VE70" s="105"/>
      <c r="VF70" s="105"/>
      <c r="VG70" s="105"/>
      <c r="VH70" s="105"/>
      <c r="VI70" s="105"/>
      <c r="VJ70" s="105"/>
      <c r="VK70" s="105"/>
      <c r="VL70" s="105"/>
      <c r="VM70" s="105"/>
      <c r="VN70" s="105"/>
      <c r="VO70" s="105"/>
      <c r="VP70" s="105"/>
      <c r="VQ70" s="105"/>
      <c r="VR70" s="105"/>
      <c r="VS70" s="105"/>
      <c r="VT70" s="105"/>
      <c r="VU70" s="105"/>
      <c r="VV70" s="105"/>
      <c r="VW70" s="105"/>
      <c r="VX70" s="105"/>
      <c r="VY70" s="105"/>
      <c r="VZ70" s="105"/>
      <c r="WA70" s="105"/>
      <c r="WB70" s="105"/>
      <c r="WC70" s="105"/>
      <c r="WD70" s="105"/>
      <c r="WE70" s="105"/>
      <c r="WF70" s="105"/>
      <c r="WG70" s="105"/>
      <c r="WH70" s="105"/>
      <c r="WI70" s="105"/>
      <c r="WJ70" s="105"/>
      <c r="WK70" s="105"/>
      <c r="WL70" s="105"/>
      <c r="WM70" s="105"/>
      <c r="WN70" s="105"/>
      <c r="WO70" s="105"/>
      <c r="WP70" s="105"/>
      <c r="WQ70" s="105"/>
      <c r="WR70" s="105"/>
      <c r="WS70" s="105"/>
      <c r="WT70" s="105"/>
      <c r="WU70" s="105"/>
      <c r="WV70" s="105"/>
      <c r="WW70" s="105"/>
      <c r="WX70" s="105"/>
      <c r="WY70" s="105"/>
      <c r="WZ70" s="105"/>
      <c r="XA70" s="105"/>
      <c r="XB70" s="105"/>
      <c r="XC70" s="105"/>
      <c r="XD70" s="105"/>
      <c r="XE70" s="105"/>
      <c r="XF70" s="105"/>
      <c r="XG70" s="105"/>
      <c r="XH70" s="105"/>
      <c r="XI70" s="105"/>
      <c r="XJ70" s="105"/>
      <c r="XK70" s="105"/>
      <c r="XL70" s="105"/>
      <c r="XM70" s="105"/>
      <c r="XN70" s="105"/>
      <c r="XO70" s="105"/>
      <c r="XP70" s="105"/>
      <c r="XQ70" s="105"/>
      <c r="XR70" s="105"/>
      <c r="XS70" s="105"/>
      <c r="XT70" s="105"/>
      <c r="XU70" s="105"/>
      <c r="XV70" s="105"/>
      <c r="XW70" s="105"/>
      <c r="XX70" s="105"/>
      <c r="XY70" s="105"/>
      <c r="XZ70" s="105"/>
      <c r="YA70" s="105"/>
      <c r="YB70" s="105"/>
      <c r="YC70" s="105"/>
      <c r="YD70" s="105"/>
      <c r="YE70" s="105"/>
      <c r="YF70" s="105"/>
      <c r="YG70" s="105"/>
      <c r="YH70" s="105"/>
      <c r="YI70" s="105"/>
      <c r="YJ70" s="105"/>
      <c r="YK70" s="105"/>
      <c r="YL70" s="105"/>
      <c r="YM70" s="105"/>
      <c r="YN70" s="105"/>
      <c r="YO70" s="105"/>
      <c r="YP70" s="105"/>
      <c r="YQ70" s="105"/>
      <c r="YR70" s="105"/>
      <c r="YS70" s="105"/>
      <c r="YT70" s="105"/>
      <c r="YU70" s="105"/>
      <c r="YV70" s="105"/>
      <c r="YW70" s="105"/>
      <c r="YX70" s="105"/>
      <c r="YY70" s="105"/>
      <c r="YZ70" s="105"/>
      <c r="ZA70" s="105"/>
      <c r="ZB70" s="105"/>
      <c r="ZC70" s="105"/>
      <c r="ZD70" s="105"/>
      <c r="ZE70" s="105"/>
      <c r="ZF70" s="105"/>
      <c r="ZG70" s="105"/>
      <c r="ZH70" s="105"/>
      <c r="ZI70" s="105"/>
      <c r="ZJ70" s="105"/>
      <c r="ZK70" s="105"/>
      <c r="ZL70" s="105"/>
      <c r="ZM70" s="105"/>
      <c r="ZN70" s="105"/>
      <c r="ZO70" s="105"/>
      <c r="ZP70" s="105"/>
      <c r="ZQ70" s="105"/>
      <c r="ZR70" s="105"/>
      <c r="ZS70" s="105"/>
      <c r="ZT70" s="105"/>
      <c r="ZU70" s="105"/>
      <c r="ZV70" s="105"/>
      <c r="ZW70" s="105"/>
      <c r="ZX70" s="105"/>
      <c r="ZY70" s="105"/>
      <c r="ZZ70" s="105"/>
      <c r="AAA70" s="105"/>
      <c r="AAB70" s="105"/>
      <c r="AAC70" s="105"/>
      <c r="AAD70" s="105"/>
      <c r="AAE70" s="105"/>
      <c r="AAF70" s="105"/>
      <c r="AAG70" s="105"/>
      <c r="AAH70" s="105"/>
      <c r="AAI70" s="105"/>
      <c r="AAJ70" s="105"/>
      <c r="AAK70" s="105"/>
      <c r="AAL70" s="105"/>
      <c r="AAM70" s="105"/>
      <c r="AAN70" s="105"/>
      <c r="AAO70" s="105"/>
      <c r="AAP70" s="105"/>
      <c r="AAQ70" s="105"/>
      <c r="AAR70" s="105"/>
      <c r="AAS70" s="105"/>
      <c r="AAT70" s="105"/>
      <c r="AAU70" s="105"/>
      <c r="AAV70" s="105"/>
      <c r="AAW70" s="105"/>
      <c r="AAX70" s="105"/>
      <c r="AAY70" s="105"/>
      <c r="AAZ70" s="105"/>
      <c r="ABA70" s="105"/>
      <c r="ABB70" s="105"/>
      <c r="ABC70" s="105"/>
      <c r="ABD70" s="105"/>
      <c r="ABE70" s="105"/>
      <c r="ABF70" s="105"/>
      <c r="ABG70" s="105"/>
      <c r="ABH70" s="105"/>
      <c r="ABI70" s="105"/>
      <c r="ABJ70" s="105"/>
      <c r="ABK70" s="105"/>
      <c r="ABL70" s="105"/>
      <c r="ABM70" s="105"/>
      <c r="ABN70" s="105"/>
      <c r="ABO70" s="105"/>
      <c r="ABP70" s="105"/>
      <c r="ABQ70" s="105"/>
      <c r="ABR70" s="105"/>
      <c r="ABS70" s="105"/>
      <c r="ABT70" s="105"/>
      <c r="ABU70" s="105"/>
      <c r="ABV70" s="105"/>
      <c r="ABW70" s="105"/>
      <c r="ABX70" s="105"/>
      <c r="ABY70" s="105"/>
      <c r="ABZ70" s="105"/>
      <c r="ACA70" s="105"/>
      <c r="ACB70" s="105"/>
      <c r="ACC70" s="105"/>
      <c r="ACD70" s="105"/>
      <c r="ACE70" s="105"/>
      <c r="ACF70" s="105"/>
      <c r="ACG70" s="105"/>
      <c r="ACH70" s="105"/>
      <c r="ACI70" s="105"/>
      <c r="ACJ70" s="105"/>
      <c r="ACK70" s="105"/>
      <c r="ACL70" s="105"/>
      <c r="ACM70" s="105"/>
      <c r="ACN70" s="105"/>
      <c r="ACO70" s="105"/>
      <c r="ACP70" s="105"/>
      <c r="ACQ70" s="105"/>
      <c r="ACR70" s="105"/>
      <c r="ACS70" s="105"/>
      <c r="ACT70" s="105"/>
      <c r="ACU70" s="105"/>
      <c r="ACV70" s="105"/>
      <c r="ACW70" s="105"/>
      <c r="ACX70" s="105"/>
      <c r="ACY70" s="105"/>
      <c r="ACZ70" s="105"/>
      <c r="ADA70" s="105"/>
      <c r="ADB70" s="105"/>
      <c r="ADC70" s="105"/>
      <c r="ADD70" s="105"/>
      <c r="ADE70" s="105"/>
      <c r="ADF70" s="105"/>
      <c r="ADG70" s="105"/>
      <c r="ADH70" s="105"/>
      <c r="ADI70" s="105"/>
      <c r="ADJ70" s="105"/>
      <c r="ADK70" s="105"/>
      <c r="ADL70" s="105"/>
      <c r="ADM70" s="105"/>
      <c r="ADN70" s="105"/>
      <c r="ADO70" s="105"/>
      <c r="ADP70" s="105"/>
      <c r="ADQ70" s="105"/>
      <c r="ADR70" s="105"/>
      <c r="ADS70" s="105"/>
      <c r="ADT70" s="105"/>
      <c r="ADU70" s="105"/>
      <c r="ADV70" s="105"/>
      <c r="ADW70" s="105"/>
      <c r="ADX70" s="105"/>
      <c r="ADY70" s="105"/>
      <c r="ADZ70" s="105"/>
      <c r="AEA70" s="105"/>
      <c r="AEB70" s="105"/>
      <c r="AEC70" s="105"/>
      <c r="AED70" s="105"/>
      <c r="AEE70" s="105"/>
      <c r="AEF70" s="105"/>
      <c r="AEG70" s="105"/>
      <c r="AEH70" s="105"/>
      <c r="AEI70" s="105"/>
      <c r="AEJ70" s="105"/>
      <c r="AEK70" s="105"/>
      <c r="AEL70" s="105"/>
      <c r="AEM70" s="105"/>
      <c r="AEN70" s="105"/>
      <c r="AEO70" s="105"/>
      <c r="AEP70" s="105"/>
      <c r="AEQ70" s="105"/>
      <c r="AER70" s="105"/>
      <c r="AES70" s="105"/>
      <c r="AET70" s="105"/>
      <c r="AEU70" s="105"/>
      <c r="AEV70" s="105"/>
      <c r="AEW70" s="105"/>
      <c r="AEX70" s="105"/>
      <c r="AEY70" s="105"/>
      <c r="AEZ70" s="105"/>
      <c r="AFA70" s="105"/>
      <c r="AFB70" s="105"/>
      <c r="AFC70" s="105"/>
      <c r="AFD70" s="105"/>
      <c r="AFE70" s="105"/>
      <c r="AFF70" s="105"/>
      <c r="AFG70" s="105"/>
      <c r="AFH70" s="105"/>
      <c r="AFI70" s="105"/>
      <c r="AFJ70" s="105"/>
      <c r="AFK70" s="105"/>
      <c r="AFL70" s="105"/>
      <c r="AFM70" s="105"/>
      <c r="AFN70" s="105"/>
      <c r="AFO70" s="105"/>
      <c r="AFP70" s="105"/>
      <c r="AFQ70" s="105"/>
      <c r="AFR70" s="105"/>
      <c r="AFS70" s="105"/>
      <c r="AFT70" s="105"/>
      <c r="AFU70" s="105"/>
      <c r="AFV70" s="105"/>
      <c r="AFW70" s="105"/>
      <c r="AFX70" s="105"/>
      <c r="AFY70" s="105"/>
      <c r="AFZ70" s="105"/>
      <c r="AGA70" s="105"/>
      <c r="AGB70" s="105"/>
      <c r="AGC70" s="105"/>
      <c r="AGD70" s="105"/>
      <c r="AGE70" s="105"/>
      <c r="AGF70" s="105"/>
      <c r="AGG70" s="105"/>
      <c r="AGH70" s="105"/>
      <c r="AGI70" s="105"/>
      <c r="AGJ70" s="105"/>
      <c r="AGK70" s="105"/>
      <c r="AGL70" s="105"/>
      <c r="AGM70" s="105"/>
      <c r="AGN70" s="105"/>
      <c r="AGO70" s="105"/>
      <c r="AGP70" s="105"/>
      <c r="AGQ70" s="105"/>
      <c r="AGR70" s="105"/>
      <c r="AGS70" s="105"/>
      <c r="AGT70" s="105"/>
      <c r="AGU70" s="105"/>
      <c r="AGV70" s="105"/>
      <c r="AGW70" s="105"/>
      <c r="AGX70" s="105"/>
      <c r="AGY70" s="105"/>
      <c r="AGZ70" s="105"/>
      <c r="AHA70" s="105"/>
      <c r="AHB70" s="105"/>
      <c r="AHC70" s="105"/>
      <c r="AHD70" s="105"/>
      <c r="AHE70" s="105"/>
      <c r="AHF70" s="105"/>
      <c r="AHG70" s="105"/>
      <c r="AHH70" s="105"/>
      <c r="AHI70" s="105"/>
      <c r="AHJ70" s="105"/>
      <c r="AHK70" s="105"/>
      <c r="AHL70" s="105"/>
      <c r="AHM70" s="105"/>
      <c r="AHN70" s="105"/>
      <c r="AHO70" s="105"/>
      <c r="AHP70" s="105"/>
      <c r="AHQ70" s="105"/>
      <c r="AHR70" s="105"/>
      <c r="AHS70" s="105"/>
      <c r="AHT70" s="105"/>
      <c r="AHU70" s="105"/>
      <c r="AHV70" s="105"/>
      <c r="AHW70" s="105"/>
      <c r="AHX70" s="105"/>
      <c r="AHY70" s="105"/>
      <c r="AHZ70" s="105"/>
      <c r="AIA70" s="105"/>
      <c r="AIB70" s="105"/>
      <c r="AIC70" s="105"/>
      <c r="AID70" s="105"/>
      <c r="AIE70" s="105"/>
      <c r="AIF70" s="105"/>
      <c r="AIG70" s="105"/>
      <c r="AIH70" s="105"/>
      <c r="AII70" s="105"/>
      <c r="AIJ70" s="105"/>
      <c r="AIK70" s="105"/>
      <c r="AIL70" s="105"/>
      <c r="AIM70" s="105"/>
      <c r="AIN70" s="105"/>
      <c r="AIO70" s="105"/>
      <c r="AIP70" s="105"/>
      <c r="AIQ70" s="105"/>
      <c r="AIR70" s="105"/>
      <c r="AIS70" s="105"/>
      <c r="AIT70" s="105"/>
      <c r="AIU70" s="105"/>
      <c r="AIV70" s="105"/>
      <c r="AIW70" s="105"/>
      <c r="AIX70" s="105"/>
      <c r="AIY70" s="105"/>
      <c r="AIZ70" s="105"/>
      <c r="AJA70" s="105"/>
      <c r="AJB70" s="105"/>
      <c r="AJC70" s="105"/>
      <c r="AJD70" s="105"/>
      <c r="AJE70" s="105"/>
      <c r="AJF70" s="105"/>
      <c r="AJG70" s="105"/>
      <c r="AJH70" s="105"/>
      <c r="AJI70" s="105"/>
      <c r="AJJ70" s="105"/>
      <c r="AJK70" s="105"/>
      <c r="AJL70" s="105"/>
      <c r="AJM70" s="105"/>
      <c r="AJN70" s="105"/>
      <c r="AJO70" s="105"/>
      <c r="AJP70" s="105"/>
      <c r="AJQ70" s="105"/>
      <c r="AJR70" s="105"/>
      <c r="AJS70" s="105"/>
      <c r="AJT70" s="105"/>
      <c r="AJU70" s="105"/>
      <c r="AJV70" s="105"/>
      <c r="AJW70" s="105"/>
      <c r="AJX70" s="105"/>
      <c r="AJY70" s="105"/>
      <c r="AJZ70" s="105"/>
      <c r="AKA70" s="105"/>
      <c r="AKB70" s="105"/>
      <c r="AKC70" s="105"/>
      <c r="AKD70" s="105"/>
      <c r="AKE70" s="105"/>
      <c r="AKF70" s="105"/>
      <c r="AKG70" s="105"/>
      <c r="AKH70" s="105"/>
      <c r="AKI70" s="105"/>
      <c r="AKJ70" s="105"/>
      <c r="AKK70" s="105"/>
      <c r="AKL70" s="105"/>
      <c r="AKM70" s="105"/>
      <c r="AKN70" s="105"/>
      <c r="AKO70" s="105"/>
      <c r="AKP70" s="105"/>
      <c r="AKQ70" s="105"/>
      <c r="AKR70" s="105"/>
      <c r="AKS70" s="105"/>
      <c r="AKT70" s="105"/>
      <c r="AKU70" s="105"/>
      <c r="AKV70" s="105"/>
      <c r="AKW70" s="105"/>
      <c r="AKX70" s="105"/>
      <c r="AKY70" s="105"/>
      <c r="AKZ70" s="105"/>
      <c r="ALA70" s="105"/>
      <c r="ALB70" s="105"/>
      <c r="ALC70" s="105"/>
      <c r="ALD70" s="105"/>
      <c r="ALE70" s="105"/>
      <c r="ALF70" s="105"/>
      <c r="ALG70" s="105"/>
      <c r="ALH70" s="105"/>
      <c r="ALI70" s="105"/>
      <c r="ALJ70" s="105"/>
      <c r="ALK70" s="105"/>
      <c r="ALL70" s="105"/>
      <c r="ALM70" s="105"/>
      <c r="ALN70" s="105"/>
      <c r="ALO70" s="105"/>
      <c r="ALP70" s="105"/>
      <c r="ALQ70" s="105"/>
      <c r="ALR70" s="105"/>
      <c r="ALS70" s="105"/>
      <c r="ALT70" s="105"/>
      <c r="ALU70" s="105"/>
      <c r="ALV70" s="105"/>
      <c r="ALW70" s="105"/>
      <c r="ALX70" s="105"/>
      <c r="ALY70" s="105"/>
      <c r="ALZ70" s="105"/>
      <c r="AMA70" s="105"/>
      <c r="AMB70" s="105"/>
      <c r="AMC70" s="105"/>
      <c r="AMD70" s="105"/>
      <c r="AME70" s="105"/>
      <c r="AMF70" s="105"/>
      <c r="AMG70" s="105"/>
      <c r="AMH70" s="105"/>
      <c r="AMI70" s="105"/>
      <c r="AMJ70" s="105"/>
      <c r="AMK70" s="105"/>
      <c r="AML70" s="105"/>
      <c r="AMM70" s="105"/>
      <c r="AMN70" s="105"/>
      <c r="AMO70" s="105"/>
      <c r="AMP70" s="105"/>
      <c r="AMQ70" s="105"/>
      <c r="AMR70" s="105"/>
      <c r="AMS70" s="105"/>
      <c r="AMT70" s="105"/>
      <c r="AMU70" s="105"/>
      <c r="AMV70" s="105"/>
      <c r="AMW70" s="105"/>
      <c r="AMX70" s="105"/>
      <c r="AMY70" s="105"/>
      <c r="AMZ70" s="105"/>
      <c r="ANA70" s="105"/>
      <c r="ANB70" s="105"/>
      <c r="ANC70" s="105"/>
      <c r="AND70" s="105"/>
      <c r="ANE70" s="105"/>
      <c r="ANF70" s="105"/>
      <c r="ANG70" s="105"/>
      <c r="ANH70" s="105"/>
      <c r="ANI70" s="105"/>
      <c r="ANJ70" s="105"/>
      <c r="ANK70" s="105"/>
      <c r="ANL70" s="105"/>
      <c r="ANM70" s="105"/>
      <c r="ANN70" s="105"/>
      <c r="ANO70" s="105"/>
      <c r="ANP70" s="105"/>
      <c r="ANQ70" s="105"/>
      <c r="ANR70" s="105"/>
      <c r="ANS70" s="105"/>
      <c r="ANT70" s="105"/>
      <c r="ANU70" s="105"/>
      <c r="ANV70" s="105"/>
      <c r="ANW70" s="105"/>
      <c r="ANX70" s="105"/>
      <c r="ANY70" s="105"/>
      <c r="ANZ70" s="105"/>
      <c r="AOA70" s="105"/>
      <c r="AOB70" s="105"/>
      <c r="AOC70" s="105"/>
      <c r="AOD70" s="105"/>
      <c r="AOE70" s="105"/>
      <c r="AOF70" s="105"/>
      <c r="AOG70" s="105"/>
      <c r="AOH70" s="105"/>
      <c r="AOI70" s="105"/>
      <c r="AOJ70" s="105"/>
      <c r="AOK70" s="105"/>
      <c r="AOL70" s="105"/>
      <c r="AOM70" s="105"/>
      <c r="AON70" s="105"/>
      <c r="AOO70" s="105"/>
      <c r="AOP70" s="105"/>
      <c r="AOQ70" s="105"/>
      <c r="AOR70" s="105"/>
      <c r="AOS70" s="105"/>
      <c r="AOT70" s="105"/>
      <c r="AOU70" s="105"/>
      <c r="AOV70" s="105"/>
      <c r="AOW70" s="105"/>
      <c r="AOX70" s="105"/>
      <c r="AOY70" s="105"/>
      <c r="AOZ70" s="105"/>
      <c r="APA70" s="105"/>
      <c r="APB70" s="105"/>
      <c r="APC70" s="105"/>
      <c r="APD70" s="105"/>
      <c r="APE70" s="105"/>
      <c r="APF70" s="105"/>
      <c r="APG70" s="105"/>
      <c r="APH70" s="105"/>
      <c r="API70" s="105"/>
      <c r="APJ70" s="105"/>
      <c r="APK70" s="105"/>
      <c r="APL70" s="105"/>
      <c r="APM70" s="105"/>
      <c r="APN70" s="105"/>
      <c r="APO70" s="105"/>
      <c r="APP70" s="105"/>
      <c r="APQ70" s="105"/>
      <c r="APR70" s="105"/>
      <c r="APS70" s="105"/>
      <c r="APT70" s="105"/>
      <c r="APU70" s="105"/>
      <c r="APV70" s="105"/>
      <c r="APW70" s="105"/>
      <c r="APX70" s="105"/>
      <c r="APY70" s="105"/>
      <c r="APZ70" s="105"/>
      <c r="AQA70" s="105"/>
      <c r="AQB70" s="105"/>
      <c r="AQC70" s="105"/>
      <c r="AQD70" s="105"/>
      <c r="AQE70" s="105"/>
      <c r="AQF70" s="105"/>
      <c r="AQG70" s="105"/>
      <c r="AQH70" s="105"/>
      <c r="AQI70" s="105"/>
      <c r="AQJ70" s="105"/>
      <c r="AQK70" s="105"/>
      <c r="AQL70" s="105"/>
      <c r="AQM70" s="105"/>
      <c r="AQN70" s="105"/>
      <c r="AQO70" s="105"/>
      <c r="AQP70" s="105"/>
      <c r="AQQ70" s="105"/>
      <c r="AQR70" s="105"/>
      <c r="AQS70" s="105"/>
      <c r="AQT70" s="105"/>
      <c r="AQU70" s="105"/>
      <c r="AQV70" s="105"/>
      <c r="AQW70" s="105"/>
      <c r="AQX70" s="105"/>
      <c r="AQY70" s="105"/>
      <c r="AQZ70" s="105"/>
      <c r="ARA70" s="105"/>
      <c r="ARB70" s="105"/>
      <c r="ARC70" s="105"/>
      <c r="ARD70" s="105"/>
      <c r="ARE70" s="105"/>
      <c r="ARF70" s="105"/>
      <c r="ARG70" s="105"/>
      <c r="ARH70" s="105"/>
      <c r="ARI70" s="105"/>
      <c r="ARJ70" s="105"/>
      <c r="ARK70" s="105"/>
      <c r="ARL70" s="105"/>
      <c r="ARM70" s="105"/>
      <c r="ARN70" s="105"/>
      <c r="ARO70" s="105"/>
      <c r="ARP70" s="105"/>
      <c r="ARQ70" s="105"/>
      <c r="ARR70" s="105"/>
      <c r="ARS70" s="105"/>
      <c r="ART70" s="105"/>
      <c r="ARU70" s="105"/>
      <c r="ARV70" s="105"/>
      <c r="ARW70" s="105"/>
      <c r="ARX70" s="105"/>
      <c r="ARY70" s="105"/>
      <c r="ARZ70" s="105"/>
      <c r="ASA70" s="105"/>
      <c r="ASB70" s="105"/>
      <c r="ASC70" s="105"/>
      <c r="ASD70" s="105"/>
      <c r="ASE70" s="105"/>
      <c r="ASF70" s="105"/>
      <c r="ASG70" s="105"/>
      <c r="ASH70" s="105"/>
      <c r="ASI70" s="105"/>
      <c r="ASJ70" s="105"/>
      <c r="ASK70" s="105"/>
      <c r="ASL70" s="105"/>
      <c r="ASM70" s="105"/>
      <c r="ASN70" s="105"/>
      <c r="ASO70" s="105"/>
      <c r="ASP70" s="105"/>
      <c r="ASQ70" s="105"/>
      <c r="ASR70" s="105"/>
      <c r="ASS70" s="105"/>
      <c r="AST70" s="105"/>
      <c r="ASU70" s="105"/>
      <c r="ASV70" s="105"/>
      <c r="ASW70" s="105"/>
      <c r="ASX70" s="105"/>
      <c r="ASY70" s="105"/>
      <c r="ASZ70" s="105"/>
      <c r="ATA70" s="105"/>
      <c r="ATB70" s="105"/>
      <c r="ATC70" s="105"/>
      <c r="ATD70" s="105"/>
      <c r="ATE70" s="105"/>
      <c r="ATF70" s="105"/>
      <c r="ATG70" s="105"/>
      <c r="ATH70" s="105"/>
      <c r="ATI70" s="105"/>
      <c r="ATJ70" s="105"/>
      <c r="ATK70" s="105"/>
      <c r="ATL70" s="105"/>
      <c r="ATM70" s="105"/>
      <c r="ATN70" s="105"/>
      <c r="ATO70" s="105"/>
      <c r="ATP70" s="105"/>
      <c r="ATQ70" s="105"/>
      <c r="ATR70" s="105"/>
      <c r="ATS70" s="105"/>
      <c r="ATT70" s="105"/>
      <c r="ATU70" s="105"/>
      <c r="ATV70" s="105"/>
      <c r="ATW70" s="105"/>
      <c r="ATX70" s="105"/>
      <c r="ATY70" s="105"/>
      <c r="ATZ70" s="105"/>
      <c r="AUA70" s="105"/>
      <c r="AUB70" s="105"/>
      <c r="AUC70" s="105"/>
      <c r="AUD70" s="105"/>
      <c r="AUE70" s="105"/>
      <c r="AUF70" s="105"/>
      <c r="AUG70" s="105"/>
      <c r="AUH70" s="105"/>
      <c r="AUI70" s="105"/>
      <c r="AUJ70" s="105"/>
      <c r="AUK70" s="105"/>
      <c r="AUL70" s="105"/>
      <c r="AUM70" s="105"/>
      <c r="AUN70" s="105"/>
      <c r="AUO70" s="105"/>
      <c r="AUP70" s="105"/>
      <c r="AUQ70" s="105"/>
      <c r="AUR70" s="105"/>
      <c r="AUS70" s="105"/>
      <c r="AUT70" s="105"/>
      <c r="AUU70" s="105"/>
      <c r="AUV70" s="105"/>
      <c r="AUW70" s="105"/>
      <c r="AUX70" s="105"/>
      <c r="AUY70" s="105"/>
      <c r="AUZ70" s="105"/>
      <c r="AVA70" s="105"/>
      <c r="AVB70" s="105"/>
      <c r="AVC70" s="105"/>
      <c r="AVD70" s="105"/>
      <c r="AVE70" s="105"/>
      <c r="AVF70" s="105"/>
      <c r="AVG70" s="105"/>
      <c r="AVH70" s="105"/>
      <c r="AVI70" s="105"/>
      <c r="AVJ70" s="105"/>
      <c r="AVK70" s="105"/>
      <c r="AVL70" s="105"/>
      <c r="AVM70" s="105"/>
      <c r="AVN70" s="105"/>
      <c r="AVO70" s="105"/>
      <c r="AVP70" s="105"/>
      <c r="AVQ70" s="105"/>
      <c r="AVR70" s="105"/>
      <c r="AVS70" s="105"/>
      <c r="AVT70" s="105"/>
      <c r="AVU70" s="105"/>
      <c r="AVV70" s="105"/>
      <c r="AVW70" s="105"/>
      <c r="AVX70" s="105"/>
      <c r="AVY70" s="105"/>
      <c r="AVZ70" s="105"/>
      <c r="AWA70" s="105"/>
      <c r="AWB70" s="105"/>
      <c r="AWC70" s="105"/>
      <c r="AWD70" s="105"/>
      <c r="AWE70" s="105"/>
      <c r="AWF70" s="105"/>
      <c r="AWG70" s="105"/>
      <c r="AWH70" s="105"/>
      <c r="AWI70" s="105"/>
      <c r="AWJ70" s="105"/>
      <c r="AWK70" s="105"/>
      <c r="AWL70" s="105"/>
      <c r="AWM70" s="105"/>
      <c r="AWN70" s="105"/>
      <c r="AWO70" s="105"/>
      <c r="AWP70" s="105"/>
      <c r="AWQ70" s="105"/>
      <c r="AWR70" s="105"/>
      <c r="AWS70" s="105"/>
      <c r="AWT70" s="105"/>
      <c r="AWU70" s="105"/>
      <c r="AWV70" s="105"/>
      <c r="AWW70" s="105"/>
      <c r="AWX70" s="105"/>
      <c r="AWY70" s="105"/>
      <c r="AWZ70" s="105"/>
      <c r="AXA70" s="105"/>
      <c r="AXB70" s="105"/>
      <c r="AXC70" s="105"/>
      <c r="AXD70" s="105"/>
      <c r="AXE70" s="105"/>
      <c r="AXF70" s="105"/>
      <c r="AXG70" s="105"/>
      <c r="AXH70" s="105"/>
      <c r="AXI70" s="105"/>
      <c r="AXJ70" s="105"/>
      <c r="AXK70" s="105"/>
      <c r="AXL70" s="105"/>
      <c r="AXM70" s="105"/>
      <c r="AXN70" s="105"/>
      <c r="AXO70" s="105"/>
      <c r="AXP70" s="105"/>
      <c r="AXQ70" s="105"/>
      <c r="AXR70" s="105"/>
      <c r="AXS70" s="105"/>
      <c r="AXT70" s="105"/>
      <c r="AXU70" s="105"/>
      <c r="AXV70" s="105"/>
      <c r="AXW70" s="105"/>
      <c r="AXX70" s="105"/>
      <c r="AXY70" s="105"/>
      <c r="AXZ70" s="105"/>
      <c r="AYA70" s="105"/>
      <c r="AYB70" s="105"/>
      <c r="AYC70" s="105"/>
      <c r="AYD70" s="105"/>
      <c r="AYE70" s="105"/>
      <c r="AYF70" s="105"/>
      <c r="AYG70" s="105"/>
      <c r="AYH70" s="105"/>
      <c r="AYI70" s="105"/>
      <c r="AYJ70" s="105"/>
      <c r="AYK70" s="105"/>
      <c r="AYL70" s="105"/>
      <c r="AYM70" s="105"/>
      <c r="AYN70" s="105"/>
      <c r="AYO70" s="105"/>
      <c r="AYP70" s="105"/>
      <c r="AYQ70" s="105"/>
      <c r="AYR70" s="105"/>
      <c r="AYS70" s="105"/>
      <c r="AYT70" s="105"/>
      <c r="AYU70" s="105"/>
      <c r="AYV70" s="105"/>
      <c r="AYW70" s="105"/>
      <c r="AYX70" s="105"/>
      <c r="AYY70" s="105"/>
      <c r="AYZ70" s="105"/>
      <c r="AZA70" s="105"/>
      <c r="AZB70" s="105"/>
      <c r="AZC70" s="105"/>
      <c r="AZD70" s="105"/>
      <c r="AZE70" s="105"/>
      <c r="AZF70" s="105"/>
      <c r="AZG70" s="105"/>
      <c r="AZH70" s="105"/>
      <c r="AZI70" s="105"/>
      <c r="AZJ70" s="105"/>
      <c r="AZK70" s="105"/>
      <c r="AZL70" s="105"/>
      <c r="AZM70" s="105"/>
      <c r="AZN70" s="105"/>
      <c r="AZO70" s="105"/>
      <c r="AZP70" s="105"/>
      <c r="AZQ70" s="105"/>
      <c r="AZR70" s="105"/>
      <c r="AZS70" s="105"/>
      <c r="AZT70" s="105"/>
      <c r="AZU70" s="105"/>
      <c r="AZV70" s="105"/>
      <c r="AZW70" s="105"/>
      <c r="AZX70" s="105"/>
      <c r="AZY70" s="105"/>
      <c r="AZZ70" s="105"/>
      <c r="BAA70" s="105"/>
      <c r="BAB70" s="105"/>
      <c r="BAC70" s="105"/>
      <c r="BAD70" s="105"/>
      <c r="BAE70" s="105"/>
      <c r="BAF70" s="105"/>
      <c r="BAG70" s="105"/>
      <c r="BAH70" s="105"/>
      <c r="BAI70" s="105"/>
      <c r="BAJ70" s="105"/>
      <c r="BAK70" s="105"/>
      <c r="BAL70" s="105"/>
      <c r="BAM70" s="105"/>
      <c r="BAN70" s="105"/>
      <c r="BAO70" s="105"/>
      <c r="BAP70" s="105"/>
      <c r="BAQ70" s="105"/>
      <c r="BAR70" s="105"/>
      <c r="BAS70" s="105"/>
      <c r="BAT70" s="105"/>
      <c r="BAU70" s="105"/>
      <c r="BAV70" s="105"/>
      <c r="BAW70" s="105"/>
      <c r="BAX70" s="105"/>
      <c r="BAY70" s="105"/>
      <c r="BAZ70" s="105"/>
      <c r="BBA70" s="105"/>
      <c r="BBB70" s="105"/>
      <c r="BBC70" s="105"/>
      <c r="BBD70" s="105"/>
      <c r="BBE70" s="105"/>
      <c r="BBF70" s="105"/>
      <c r="BBG70" s="105"/>
      <c r="BBH70" s="105"/>
      <c r="BBI70" s="105"/>
      <c r="BBJ70" s="105"/>
      <c r="BBK70" s="105"/>
      <c r="BBL70" s="105"/>
      <c r="BBM70" s="105"/>
      <c r="BBN70" s="105"/>
      <c r="BBO70" s="105"/>
      <c r="BBP70" s="105"/>
      <c r="BBQ70" s="105"/>
      <c r="BBR70" s="105"/>
      <c r="BBS70" s="105"/>
      <c r="BBT70" s="105"/>
      <c r="BBU70" s="105"/>
      <c r="BBV70" s="105"/>
      <c r="BBW70" s="105"/>
      <c r="BBX70" s="105"/>
      <c r="BBY70" s="105"/>
      <c r="BBZ70" s="105"/>
      <c r="BCA70" s="105"/>
      <c r="BCB70" s="105"/>
      <c r="BCC70" s="105"/>
      <c r="BCD70" s="105"/>
      <c r="BCE70" s="105"/>
      <c r="BCF70" s="105"/>
      <c r="BCG70" s="105"/>
      <c r="BCH70" s="105"/>
      <c r="BCI70" s="105"/>
      <c r="BCJ70" s="105"/>
      <c r="BCK70" s="105"/>
      <c r="BCL70" s="105"/>
      <c r="BCM70" s="105"/>
      <c r="BCN70" s="105"/>
      <c r="BCO70" s="105"/>
      <c r="BCP70" s="105"/>
      <c r="BCQ70" s="105"/>
      <c r="BCR70" s="105"/>
      <c r="BCS70" s="105"/>
      <c r="BCT70" s="105"/>
      <c r="BCU70" s="105"/>
      <c r="BCV70" s="105"/>
      <c r="BCW70" s="105"/>
      <c r="BCX70" s="105"/>
      <c r="BCY70" s="105"/>
      <c r="BCZ70" s="105"/>
      <c r="BDA70" s="105"/>
      <c r="BDB70" s="105"/>
      <c r="BDC70" s="105"/>
      <c r="BDD70" s="105"/>
      <c r="BDE70" s="105"/>
      <c r="BDF70" s="105"/>
      <c r="BDG70" s="105"/>
      <c r="BDH70" s="105"/>
      <c r="BDI70" s="105"/>
      <c r="BDJ70" s="105"/>
      <c r="BDK70" s="105"/>
      <c r="BDL70" s="105"/>
      <c r="BDM70" s="105"/>
      <c r="BDN70" s="105"/>
      <c r="BDO70" s="105"/>
      <c r="BDP70" s="105"/>
      <c r="BDQ70" s="105"/>
      <c r="BDR70" s="105"/>
      <c r="BDS70" s="105"/>
      <c r="BDT70" s="105"/>
      <c r="BDU70" s="105"/>
      <c r="BDV70" s="105"/>
      <c r="BDW70" s="105"/>
      <c r="BDX70" s="105"/>
      <c r="BDY70" s="105"/>
      <c r="BDZ70" s="105"/>
      <c r="BEA70" s="105"/>
      <c r="BEB70" s="105"/>
      <c r="BEC70" s="105"/>
      <c r="BED70" s="105"/>
      <c r="BEE70" s="105"/>
      <c r="BEF70" s="105"/>
      <c r="BEG70" s="105"/>
      <c r="BEH70" s="105"/>
      <c r="BEI70" s="105"/>
      <c r="BEJ70" s="105"/>
      <c r="BEK70" s="105"/>
      <c r="BEL70" s="105"/>
      <c r="BEM70" s="105"/>
      <c r="BEN70" s="105"/>
      <c r="BEO70" s="105"/>
      <c r="BEP70" s="105"/>
      <c r="BEQ70" s="105"/>
      <c r="BER70" s="105"/>
      <c r="BES70" s="105"/>
      <c r="BET70" s="105"/>
      <c r="BEU70" s="105"/>
      <c r="BEV70" s="105"/>
      <c r="BEW70" s="105"/>
      <c r="BEX70" s="105"/>
      <c r="BEY70" s="105"/>
      <c r="BEZ70" s="105"/>
      <c r="BFA70" s="105"/>
      <c r="BFB70" s="105"/>
      <c r="BFC70" s="105"/>
      <c r="BFD70" s="105"/>
      <c r="BFE70" s="105"/>
      <c r="BFF70" s="105"/>
      <c r="BFG70" s="105"/>
      <c r="BFH70" s="105"/>
      <c r="BFI70" s="105"/>
      <c r="BFJ70" s="105"/>
      <c r="BFK70" s="105"/>
      <c r="BFL70" s="105"/>
      <c r="BFM70" s="105"/>
      <c r="BFN70" s="105"/>
      <c r="BFO70" s="105"/>
      <c r="BFP70" s="105"/>
      <c r="BFQ70" s="105"/>
      <c r="BFR70" s="105"/>
      <c r="BFS70" s="105"/>
      <c r="BFT70" s="105"/>
      <c r="BFU70" s="105"/>
      <c r="BFV70" s="105"/>
      <c r="BFW70" s="105"/>
      <c r="BFX70" s="105"/>
      <c r="BFY70" s="105"/>
      <c r="BFZ70" s="105"/>
      <c r="BGA70" s="105"/>
      <c r="BGB70" s="105"/>
      <c r="BGC70" s="105"/>
      <c r="BGD70" s="105"/>
      <c r="BGE70" s="105"/>
      <c r="BGF70" s="105"/>
      <c r="BGG70" s="105"/>
      <c r="BGH70" s="105"/>
      <c r="BGI70" s="105"/>
      <c r="BGJ70" s="105"/>
      <c r="BGK70" s="105"/>
      <c r="BGL70" s="105"/>
      <c r="BGM70" s="105"/>
      <c r="BGN70" s="105"/>
      <c r="BGO70" s="105"/>
      <c r="BGP70" s="105"/>
      <c r="BGQ70" s="105"/>
      <c r="BGR70" s="105"/>
      <c r="BGS70" s="105"/>
      <c r="BGT70" s="105"/>
      <c r="BGU70" s="105"/>
      <c r="BGV70" s="105"/>
      <c r="BGW70" s="105"/>
      <c r="BGX70" s="105"/>
      <c r="BGY70" s="105"/>
      <c r="BGZ70" s="105"/>
      <c r="BHA70" s="105"/>
      <c r="BHB70" s="105"/>
      <c r="BHC70" s="105"/>
      <c r="BHD70" s="105"/>
      <c r="BHE70" s="105"/>
      <c r="BHF70" s="105"/>
      <c r="BHG70" s="105"/>
      <c r="BHH70" s="105"/>
      <c r="BHI70" s="105"/>
      <c r="BHJ70" s="105"/>
      <c r="BHK70" s="105"/>
      <c r="BHL70" s="105"/>
      <c r="BHM70" s="105"/>
      <c r="BHN70" s="105"/>
      <c r="BHO70" s="105"/>
      <c r="BHP70" s="105"/>
      <c r="BHQ70" s="105"/>
      <c r="BHR70" s="105"/>
      <c r="BHS70" s="105"/>
      <c r="BHT70" s="105"/>
      <c r="BHU70" s="105"/>
      <c r="BHV70" s="105"/>
      <c r="BHW70" s="105"/>
      <c r="BHX70" s="105"/>
      <c r="BHY70" s="105"/>
      <c r="BHZ70" s="105"/>
      <c r="BIA70" s="105"/>
      <c r="BIB70" s="105"/>
      <c r="BIC70" s="105"/>
      <c r="BID70" s="105"/>
      <c r="BIE70" s="105"/>
      <c r="BIF70" s="105"/>
      <c r="BIG70" s="105"/>
      <c r="BIH70" s="105"/>
      <c r="BII70" s="105"/>
      <c r="BIJ70" s="105"/>
      <c r="BIK70" s="105"/>
      <c r="BIL70" s="105"/>
      <c r="BIM70" s="105"/>
      <c r="BIN70" s="105"/>
      <c r="BIO70" s="105"/>
      <c r="BIP70" s="105"/>
      <c r="BIQ70" s="105"/>
      <c r="BIR70" s="105"/>
      <c r="BIS70" s="105"/>
      <c r="BIT70" s="105"/>
      <c r="BIU70" s="105"/>
      <c r="BIV70" s="105"/>
      <c r="BIW70" s="105"/>
      <c r="BIX70" s="105"/>
      <c r="BIY70" s="105"/>
      <c r="BIZ70" s="105"/>
      <c r="BJA70" s="105"/>
      <c r="BJB70" s="105"/>
      <c r="BJC70" s="105"/>
      <c r="BJD70" s="105"/>
      <c r="BJE70" s="105"/>
      <c r="BJF70" s="105"/>
      <c r="BJG70" s="105"/>
      <c r="BJH70" s="105"/>
      <c r="BJI70" s="105"/>
      <c r="BJJ70" s="105"/>
      <c r="BJK70" s="105"/>
      <c r="BJL70" s="105"/>
      <c r="BJM70" s="105"/>
      <c r="BJN70" s="105"/>
      <c r="BJO70" s="105"/>
      <c r="BJP70" s="105"/>
      <c r="BJQ70" s="105"/>
      <c r="BJR70" s="105"/>
      <c r="BJS70" s="105"/>
      <c r="BJT70" s="105"/>
      <c r="BJU70" s="105"/>
      <c r="BJV70" s="105"/>
      <c r="BJW70" s="105"/>
      <c r="BJX70" s="105"/>
      <c r="BJY70" s="105"/>
      <c r="BJZ70" s="105"/>
      <c r="BKA70" s="105"/>
      <c r="BKB70" s="105"/>
      <c r="BKC70" s="105"/>
      <c r="BKD70" s="105"/>
      <c r="BKE70" s="105"/>
      <c r="BKF70" s="105"/>
      <c r="BKG70" s="105"/>
      <c r="BKH70" s="105"/>
      <c r="BKI70" s="105"/>
      <c r="BKJ70" s="105"/>
      <c r="BKK70" s="105"/>
      <c r="BKL70" s="105"/>
      <c r="BKM70" s="105"/>
      <c r="BKN70" s="105"/>
      <c r="BKO70" s="105"/>
      <c r="BKP70" s="105"/>
      <c r="BKQ70" s="105"/>
      <c r="BKR70" s="105"/>
      <c r="BKS70" s="105"/>
      <c r="BKT70" s="105"/>
      <c r="BKU70" s="105"/>
      <c r="BKV70" s="105"/>
      <c r="BKW70" s="105"/>
      <c r="BKX70" s="105"/>
      <c r="BKY70" s="105"/>
      <c r="BKZ70" s="105"/>
      <c r="BLA70" s="105"/>
      <c r="BLB70" s="105"/>
      <c r="BLC70" s="105"/>
      <c r="BLD70" s="105"/>
      <c r="BLE70" s="105"/>
      <c r="BLF70" s="105"/>
      <c r="BLG70" s="105"/>
      <c r="BLH70" s="105"/>
      <c r="BLI70" s="105"/>
      <c r="BLJ70" s="105"/>
      <c r="BLK70" s="105"/>
      <c r="BLL70" s="105"/>
      <c r="BLM70" s="105"/>
      <c r="BLN70" s="105"/>
      <c r="BLO70" s="105"/>
      <c r="BLP70" s="105"/>
      <c r="BLQ70" s="105"/>
      <c r="BLR70" s="105"/>
      <c r="BLS70" s="105"/>
      <c r="BLT70" s="105"/>
      <c r="BLU70" s="105"/>
      <c r="BLV70" s="105"/>
      <c r="BLW70" s="105"/>
      <c r="BLX70" s="105"/>
      <c r="BLY70" s="105"/>
      <c r="BLZ70" s="105"/>
      <c r="BMA70" s="105"/>
      <c r="BMB70" s="105"/>
      <c r="BMC70" s="105"/>
      <c r="BMD70" s="105"/>
      <c r="BME70" s="105"/>
      <c r="BMF70" s="105"/>
      <c r="BMG70" s="105"/>
      <c r="BMH70" s="105"/>
      <c r="BMI70" s="105"/>
      <c r="BMJ70" s="105"/>
      <c r="BMK70" s="105"/>
      <c r="BML70" s="105"/>
      <c r="BMM70" s="105"/>
      <c r="BMN70" s="105"/>
      <c r="BMO70" s="105"/>
      <c r="BMP70" s="105"/>
      <c r="BMQ70" s="105"/>
      <c r="BMR70" s="105"/>
      <c r="BMS70" s="105"/>
      <c r="BMT70" s="105"/>
      <c r="BMU70" s="105"/>
      <c r="BMV70" s="105"/>
      <c r="BMW70" s="105"/>
      <c r="BMX70" s="105"/>
      <c r="BMY70" s="105"/>
      <c r="BMZ70" s="105"/>
      <c r="BNA70" s="105"/>
      <c r="BNB70" s="105"/>
      <c r="BNC70" s="105"/>
      <c r="BND70" s="105"/>
      <c r="BNE70" s="105"/>
      <c r="BNF70" s="105"/>
      <c r="BNG70" s="105"/>
      <c r="BNH70" s="105"/>
      <c r="BNI70" s="105"/>
      <c r="BNJ70" s="105"/>
      <c r="BNK70" s="105"/>
      <c r="BNL70" s="105"/>
      <c r="BNM70" s="105"/>
      <c r="BNN70" s="105"/>
      <c r="BNO70" s="105"/>
      <c r="BNP70" s="105"/>
      <c r="BNQ70" s="105"/>
      <c r="BNR70" s="105"/>
      <c r="BNS70" s="105"/>
      <c r="BNT70" s="105"/>
      <c r="BNU70" s="105"/>
      <c r="BNV70" s="105"/>
      <c r="BNW70" s="105"/>
      <c r="BNX70" s="105"/>
      <c r="BNY70" s="105"/>
      <c r="BNZ70" s="105"/>
      <c r="BOA70" s="105"/>
      <c r="BOB70" s="105"/>
      <c r="BOC70" s="105"/>
      <c r="BOD70" s="105"/>
      <c r="BOE70" s="105"/>
      <c r="BOF70" s="105"/>
      <c r="BOG70" s="105"/>
      <c r="BOH70" s="105"/>
      <c r="BOI70" s="105"/>
      <c r="BOJ70" s="105"/>
      <c r="BOK70" s="105"/>
      <c r="BOL70" s="105"/>
      <c r="BOM70" s="105"/>
      <c r="BON70" s="105"/>
      <c r="BOO70" s="105"/>
      <c r="BOP70" s="105"/>
      <c r="BOQ70" s="105"/>
      <c r="BOR70" s="105"/>
      <c r="BOS70" s="105"/>
      <c r="BOT70" s="105"/>
      <c r="BOU70" s="105"/>
      <c r="BOV70" s="105"/>
      <c r="BOW70" s="105"/>
      <c r="BOX70" s="105"/>
      <c r="BOY70" s="105"/>
      <c r="BOZ70" s="105"/>
      <c r="BPA70" s="105"/>
      <c r="BPB70" s="105"/>
      <c r="BPC70" s="105"/>
      <c r="BPD70" s="105"/>
      <c r="BPE70" s="105"/>
      <c r="BPF70" s="105"/>
      <c r="BPG70" s="105"/>
      <c r="BPH70" s="105"/>
      <c r="BPI70" s="105"/>
      <c r="BPJ70" s="105"/>
      <c r="BPK70" s="105"/>
      <c r="BPL70" s="105"/>
      <c r="BPM70" s="105"/>
      <c r="BPN70" s="105"/>
      <c r="BPO70" s="105"/>
      <c r="BPP70" s="105"/>
      <c r="BPQ70" s="105"/>
      <c r="BPR70" s="105"/>
      <c r="BPS70" s="105"/>
      <c r="BPT70" s="105"/>
      <c r="BPU70" s="105"/>
      <c r="BPV70" s="105"/>
      <c r="BPW70" s="105"/>
      <c r="BPX70" s="105"/>
      <c r="BPY70" s="105"/>
      <c r="BPZ70" s="105"/>
      <c r="BQA70" s="105"/>
      <c r="BQB70" s="105"/>
      <c r="BQC70" s="105"/>
      <c r="BQD70" s="105"/>
      <c r="BQE70" s="105"/>
      <c r="BQF70" s="105"/>
      <c r="BQG70" s="105"/>
      <c r="BQH70" s="105"/>
      <c r="BQI70" s="105"/>
      <c r="BQJ70" s="105"/>
      <c r="BQK70" s="105"/>
      <c r="BQL70" s="105"/>
      <c r="BQM70" s="105"/>
      <c r="BQN70" s="105"/>
      <c r="BQO70" s="105"/>
      <c r="BQP70" s="105"/>
      <c r="BQQ70" s="105"/>
      <c r="BQR70" s="105"/>
      <c r="BQS70" s="105"/>
      <c r="BQT70" s="105"/>
      <c r="BQU70" s="105"/>
      <c r="BQV70" s="105"/>
      <c r="BQW70" s="105"/>
      <c r="BQX70" s="105"/>
      <c r="BQY70" s="105"/>
      <c r="BQZ70" s="105"/>
      <c r="BRA70" s="105"/>
      <c r="BRB70" s="105"/>
      <c r="BRC70" s="105"/>
      <c r="BRD70" s="105"/>
      <c r="BRE70" s="105"/>
      <c r="BRF70" s="105"/>
      <c r="BRG70" s="105"/>
      <c r="BRH70" s="105"/>
      <c r="BRI70" s="105"/>
      <c r="BRJ70" s="105"/>
      <c r="BRK70" s="105"/>
      <c r="BRL70" s="105"/>
      <c r="BRM70" s="105"/>
      <c r="BRN70" s="105"/>
      <c r="BRO70" s="105"/>
      <c r="BRP70" s="105"/>
      <c r="BRQ70" s="105"/>
      <c r="BRR70" s="105"/>
      <c r="BRS70" s="105"/>
      <c r="BRT70" s="105"/>
      <c r="BRU70" s="105"/>
      <c r="BRV70" s="105"/>
      <c r="BRW70" s="105"/>
      <c r="BRX70" s="105"/>
      <c r="BRY70" s="105"/>
      <c r="BRZ70" s="105"/>
      <c r="BSA70" s="105"/>
      <c r="BSB70" s="105"/>
      <c r="BSC70" s="105"/>
      <c r="BSD70" s="105"/>
      <c r="BSE70" s="105"/>
      <c r="BSF70" s="105"/>
      <c r="BSG70" s="105"/>
      <c r="BSH70" s="105"/>
      <c r="BSI70" s="105"/>
      <c r="BSJ70" s="105"/>
      <c r="BSK70" s="105"/>
      <c r="BSL70" s="105"/>
      <c r="BSM70" s="105"/>
      <c r="BSN70" s="105"/>
      <c r="BSO70" s="105"/>
      <c r="BSP70" s="105"/>
      <c r="BSQ70" s="105"/>
      <c r="BSR70" s="105"/>
      <c r="BSS70" s="105"/>
      <c r="BST70" s="105"/>
      <c r="BSU70" s="105"/>
      <c r="BSV70" s="105"/>
      <c r="BSW70" s="105"/>
      <c r="BSX70" s="105"/>
      <c r="BSY70" s="105"/>
      <c r="BSZ70" s="105"/>
      <c r="BTA70" s="105"/>
      <c r="BTB70" s="105"/>
      <c r="BTC70" s="105"/>
      <c r="BTD70" s="105"/>
      <c r="BTE70" s="105"/>
      <c r="BTF70" s="105"/>
      <c r="BTG70" s="105"/>
      <c r="BTH70" s="105"/>
      <c r="BTI70" s="105"/>
      <c r="BTJ70" s="105"/>
      <c r="BTK70" s="105"/>
      <c r="BTL70" s="105"/>
      <c r="BTM70" s="105"/>
      <c r="BTN70" s="105"/>
      <c r="BTO70" s="105"/>
      <c r="BTP70" s="105"/>
      <c r="BTQ70" s="105"/>
      <c r="BTR70" s="105"/>
      <c r="BTS70" s="105"/>
      <c r="BTT70" s="105"/>
      <c r="BTU70" s="105"/>
      <c r="BTV70" s="105"/>
      <c r="BTW70" s="105"/>
      <c r="BTX70" s="105"/>
      <c r="BTY70" s="105"/>
      <c r="BTZ70" s="105"/>
      <c r="BUA70" s="105"/>
      <c r="BUB70" s="105"/>
      <c r="BUC70" s="105"/>
      <c r="BUD70" s="105"/>
      <c r="BUE70" s="105"/>
      <c r="BUF70" s="105"/>
      <c r="BUG70" s="105"/>
      <c r="BUH70" s="105"/>
      <c r="BUI70" s="105"/>
      <c r="BUJ70" s="105"/>
      <c r="BUK70" s="105"/>
      <c r="BUL70" s="105"/>
      <c r="BUM70" s="105"/>
      <c r="BUN70" s="105"/>
      <c r="BUO70" s="105"/>
      <c r="BUP70" s="105"/>
      <c r="BUQ70" s="105"/>
      <c r="BUR70" s="105"/>
      <c r="BUS70" s="105"/>
      <c r="BUT70" s="105"/>
      <c r="BUU70" s="105"/>
      <c r="BUV70" s="105"/>
      <c r="BUW70" s="105"/>
      <c r="BUX70" s="105"/>
      <c r="BUY70" s="105"/>
      <c r="BUZ70" s="105"/>
      <c r="BVA70" s="105"/>
      <c r="BVB70" s="105"/>
      <c r="BVC70" s="105"/>
      <c r="BVD70" s="105"/>
      <c r="BVE70" s="105"/>
      <c r="BVF70" s="105"/>
      <c r="BVG70" s="105"/>
      <c r="BVH70" s="105"/>
      <c r="BVI70" s="105"/>
      <c r="BVJ70" s="105"/>
      <c r="BVK70" s="105"/>
      <c r="BVL70" s="105"/>
      <c r="BVM70" s="105"/>
      <c r="BVN70" s="105"/>
      <c r="BVO70" s="105"/>
      <c r="BVP70" s="105"/>
      <c r="BVQ70" s="105"/>
      <c r="BVR70" s="105"/>
      <c r="BVS70" s="105"/>
      <c r="BVT70" s="105"/>
      <c r="BVU70" s="105"/>
      <c r="BVV70" s="105"/>
      <c r="BVW70" s="105"/>
      <c r="BVX70" s="105"/>
      <c r="BVY70" s="105"/>
      <c r="BVZ70" s="105"/>
      <c r="BWA70" s="105"/>
      <c r="BWB70" s="105"/>
      <c r="BWC70" s="105"/>
      <c r="BWD70" s="105"/>
      <c r="BWE70" s="105"/>
      <c r="BWF70" s="105"/>
      <c r="BWG70" s="105"/>
      <c r="BWH70" s="105"/>
      <c r="BWI70" s="105"/>
      <c r="BWJ70" s="105"/>
      <c r="BWK70" s="105"/>
      <c r="BWL70" s="105"/>
      <c r="BWM70" s="105"/>
      <c r="BWN70" s="105"/>
      <c r="BWO70" s="105"/>
      <c r="BWP70" s="105"/>
      <c r="BWQ70" s="105"/>
      <c r="BWR70" s="105"/>
      <c r="BWS70" s="105"/>
      <c r="BWT70" s="105"/>
      <c r="BWU70" s="105"/>
      <c r="BWV70" s="105"/>
      <c r="BWW70" s="105"/>
      <c r="BWX70" s="105"/>
    </row>
    <row r="71" spans="1:1974" s="106" customFormat="1" ht="24.75" customHeight="1">
      <c r="A71" s="90"/>
      <c r="B71" s="174" t="s">
        <v>29</v>
      </c>
      <c r="C71" s="95"/>
      <c r="D71" s="195">
        <v>2932</v>
      </c>
      <c r="E71" s="196">
        <v>42</v>
      </c>
      <c r="F71" s="195">
        <v>2974</v>
      </c>
      <c r="G71" s="95"/>
      <c r="H71" s="195">
        <v>3504</v>
      </c>
      <c r="I71" s="196">
        <v>-40</v>
      </c>
      <c r="J71" s="195">
        <v>3464</v>
      </c>
      <c r="K71" s="95"/>
      <c r="L71" s="107"/>
      <c r="M71" s="107"/>
      <c r="N71" s="107"/>
      <c r="O71" s="95"/>
      <c r="P71" s="107"/>
      <c r="Q71" s="107"/>
      <c r="R71" s="107"/>
      <c r="S71" s="95"/>
      <c r="T71" s="107"/>
      <c r="U71" s="107"/>
      <c r="V71" s="107"/>
      <c r="W71" s="90"/>
      <c r="X71" s="95"/>
      <c r="Y71" s="95"/>
      <c r="Z71" s="95"/>
      <c r="AA71" s="95"/>
      <c r="AB71" s="95"/>
      <c r="AC71" s="95"/>
      <c r="AD71" s="95"/>
      <c r="AE71" s="95"/>
      <c r="AF71" s="152"/>
      <c r="AG71" s="152"/>
      <c r="AH71" s="152"/>
      <c r="AI71" s="95"/>
      <c r="AJ71" s="152"/>
      <c r="AK71" s="152"/>
      <c r="AL71" s="152"/>
      <c r="AM71" s="95"/>
      <c r="AN71" s="152"/>
      <c r="AO71" s="152"/>
      <c r="AP71" s="152"/>
      <c r="AQ71" s="94"/>
      <c r="AR71" s="105"/>
      <c r="AS71" s="152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  <c r="IV71" s="105"/>
      <c r="IW71" s="105"/>
      <c r="IX71" s="105"/>
      <c r="IY71" s="105"/>
      <c r="IZ71" s="105"/>
      <c r="JA71" s="105"/>
      <c r="JB71" s="105"/>
      <c r="JC71" s="105"/>
      <c r="JD71" s="105"/>
      <c r="JE71" s="105"/>
      <c r="JF71" s="105"/>
      <c r="JG71" s="105"/>
      <c r="JH71" s="105"/>
      <c r="JI71" s="105"/>
      <c r="JJ71" s="105"/>
      <c r="JK71" s="105"/>
      <c r="JL71" s="105"/>
      <c r="JM71" s="105"/>
      <c r="JN71" s="105"/>
      <c r="JO71" s="105"/>
      <c r="JP71" s="105"/>
      <c r="JQ71" s="105"/>
      <c r="JR71" s="105"/>
      <c r="JS71" s="105"/>
      <c r="JT71" s="105"/>
      <c r="JU71" s="105"/>
      <c r="JV71" s="105"/>
      <c r="JW71" s="105"/>
      <c r="JX71" s="105"/>
      <c r="JY71" s="105"/>
      <c r="JZ71" s="105"/>
      <c r="KA71" s="105"/>
      <c r="KB71" s="105"/>
      <c r="KC71" s="105"/>
      <c r="KD71" s="105"/>
      <c r="KE71" s="105"/>
      <c r="KF71" s="105"/>
      <c r="KG71" s="105"/>
      <c r="KH71" s="105"/>
      <c r="KI71" s="105"/>
      <c r="KJ71" s="105"/>
      <c r="KK71" s="105"/>
      <c r="KL71" s="105"/>
      <c r="KM71" s="105"/>
      <c r="KN71" s="105"/>
      <c r="KO71" s="105"/>
      <c r="KP71" s="105"/>
      <c r="KQ71" s="105"/>
      <c r="KR71" s="105"/>
      <c r="KS71" s="105"/>
      <c r="KT71" s="105"/>
      <c r="KU71" s="105"/>
      <c r="KV71" s="105"/>
      <c r="KW71" s="105"/>
      <c r="KX71" s="105"/>
      <c r="KY71" s="105"/>
      <c r="KZ71" s="105"/>
      <c r="LA71" s="105"/>
      <c r="LB71" s="105"/>
      <c r="LC71" s="105"/>
      <c r="LD71" s="105"/>
      <c r="LE71" s="105"/>
      <c r="LF71" s="105"/>
      <c r="LG71" s="105"/>
      <c r="LH71" s="105"/>
      <c r="LI71" s="105"/>
      <c r="LJ71" s="105"/>
      <c r="LK71" s="105"/>
      <c r="LL71" s="105"/>
      <c r="LM71" s="105"/>
      <c r="LN71" s="105"/>
      <c r="LO71" s="105"/>
      <c r="LP71" s="105"/>
      <c r="LQ71" s="105"/>
      <c r="LR71" s="105"/>
      <c r="LS71" s="105"/>
      <c r="LT71" s="105"/>
      <c r="LU71" s="105"/>
      <c r="LV71" s="105"/>
      <c r="LW71" s="105"/>
      <c r="LX71" s="105"/>
      <c r="LY71" s="105"/>
      <c r="LZ71" s="105"/>
      <c r="MA71" s="105"/>
      <c r="MB71" s="105"/>
      <c r="MC71" s="105"/>
      <c r="MD71" s="105"/>
      <c r="ME71" s="105"/>
      <c r="MF71" s="105"/>
      <c r="MG71" s="105"/>
      <c r="MH71" s="105"/>
      <c r="MI71" s="105"/>
      <c r="MJ71" s="105"/>
      <c r="MK71" s="105"/>
      <c r="ML71" s="105"/>
      <c r="MM71" s="105"/>
      <c r="MN71" s="105"/>
      <c r="MO71" s="105"/>
      <c r="MP71" s="105"/>
      <c r="MQ71" s="105"/>
      <c r="MR71" s="105"/>
      <c r="MS71" s="105"/>
      <c r="MT71" s="105"/>
      <c r="MU71" s="105"/>
      <c r="MV71" s="105"/>
      <c r="MW71" s="105"/>
      <c r="MX71" s="105"/>
      <c r="MY71" s="105"/>
      <c r="MZ71" s="105"/>
      <c r="NA71" s="105"/>
      <c r="NB71" s="105"/>
      <c r="NC71" s="105"/>
      <c r="ND71" s="105"/>
      <c r="NE71" s="105"/>
      <c r="NF71" s="105"/>
      <c r="NG71" s="105"/>
      <c r="NH71" s="105"/>
      <c r="NI71" s="105"/>
      <c r="NJ71" s="105"/>
      <c r="NK71" s="105"/>
      <c r="NL71" s="105"/>
      <c r="NM71" s="105"/>
      <c r="NN71" s="105"/>
      <c r="NO71" s="105"/>
      <c r="NP71" s="105"/>
      <c r="NQ71" s="105"/>
      <c r="NR71" s="105"/>
      <c r="NS71" s="105"/>
      <c r="NT71" s="105"/>
      <c r="NU71" s="105"/>
      <c r="NV71" s="105"/>
      <c r="NW71" s="105"/>
      <c r="NX71" s="105"/>
      <c r="NY71" s="105"/>
      <c r="NZ71" s="105"/>
      <c r="OA71" s="105"/>
      <c r="OB71" s="105"/>
      <c r="OC71" s="105"/>
      <c r="OD71" s="105"/>
      <c r="OE71" s="105"/>
      <c r="OF71" s="105"/>
      <c r="OG71" s="105"/>
      <c r="OH71" s="105"/>
      <c r="OI71" s="105"/>
      <c r="OJ71" s="105"/>
      <c r="OK71" s="105"/>
      <c r="OL71" s="105"/>
      <c r="OM71" s="105"/>
      <c r="ON71" s="105"/>
      <c r="OO71" s="105"/>
      <c r="OP71" s="105"/>
      <c r="OQ71" s="105"/>
      <c r="OR71" s="105"/>
      <c r="OS71" s="105"/>
      <c r="OT71" s="105"/>
      <c r="OU71" s="105"/>
      <c r="OV71" s="105"/>
      <c r="OW71" s="105"/>
      <c r="OX71" s="105"/>
      <c r="OY71" s="105"/>
      <c r="OZ71" s="105"/>
      <c r="PA71" s="105"/>
      <c r="PB71" s="105"/>
      <c r="PC71" s="105"/>
      <c r="PD71" s="105"/>
      <c r="PE71" s="105"/>
      <c r="PF71" s="105"/>
      <c r="PG71" s="105"/>
      <c r="PH71" s="105"/>
      <c r="PI71" s="105"/>
      <c r="PJ71" s="105"/>
      <c r="PK71" s="105"/>
      <c r="PL71" s="105"/>
      <c r="PM71" s="105"/>
      <c r="PN71" s="105"/>
      <c r="PO71" s="105"/>
      <c r="PP71" s="105"/>
      <c r="PQ71" s="105"/>
      <c r="PR71" s="105"/>
      <c r="PS71" s="105"/>
      <c r="PT71" s="105"/>
      <c r="PU71" s="105"/>
      <c r="PV71" s="105"/>
      <c r="PW71" s="105"/>
      <c r="PX71" s="105"/>
      <c r="PY71" s="105"/>
      <c r="PZ71" s="105"/>
      <c r="QA71" s="105"/>
      <c r="QB71" s="105"/>
      <c r="QC71" s="105"/>
      <c r="QD71" s="105"/>
      <c r="QE71" s="105"/>
      <c r="QF71" s="105"/>
      <c r="QG71" s="105"/>
      <c r="QH71" s="105"/>
      <c r="QI71" s="105"/>
      <c r="QJ71" s="105"/>
      <c r="QK71" s="105"/>
      <c r="QL71" s="105"/>
      <c r="QM71" s="105"/>
      <c r="QN71" s="105"/>
      <c r="QO71" s="105"/>
      <c r="QP71" s="105"/>
      <c r="QQ71" s="105"/>
      <c r="QR71" s="105"/>
      <c r="QS71" s="105"/>
      <c r="QT71" s="105"/>
      <c r="QU71" s="105"/>
      <c r="QV71" s="105"/>
      <c r="QW71" s="105"/>
      <c r="QX71" s="105"/>
      <c r="QY71" s="105"/>
      <c r="QZ71" s="105"/>
      <c r="RA71" s="105"/>
      <c r="RB71" s="105"/>
      <c r="RC71" s="105"/>
      <c r="RD71" s="105"/>
      <c r="RE71" s="105"/>
      <c r="RF71" s="105"/>
      <c r="RG71" s="105"/>
      <c r="RH71" s="105"/>
      <c r="RI71" s="105"/>
      <c r="RJ71" s="105"/>
      <c r="RK71" s="105"/>
      <c r="RL71" s="105"/>
      <c r="RM71" s="105"/>
      <c r="RN71" s="105"/>
      <c r="RO71" s="105"/>
      <c r="RP71" s="105"/>
      <c r="RQ71" s="105"/>
      <c r="RR71" s="105"/>
      <c r="RS71" s="105"/>
      <c r="RT71" s="105"/>
      <c r="RU71" s="105"/>
      <c r="RV71" s="105"/>
      <c r="RW71" s="105"/>
      <c r="RX71" s="105"/>
      <c r="RY71" s="105"/>
      <c r="RZ71" s="105"/>
      <c r="SA71" s="105"/>
      <c r="SB71" s="105"/>
      <c r="SC71" s="105"/>
      <c r="SD71" s="105"/>
      <c r="SE71" s="105"/>
      <c r="SF71" s="105"/>
      <c r="SG71" s="105"/>
      <c r="SH71" s="105"/>
      <c r="SI71" s="105"/>
      <c r="SJ71" s="105"/>
      <c r="SK71" s="105"/>
      <c r="SL71" s="105"/>
      <c r="SM71" s="105"/>
      <c r="SN71" s="105"/>
      <c r="SO71" s="105"/>
      <c r="SP71" s="105"/>
      <c r="SQ71" s="105"/>
      <c r="SR71" s="105"/>
      <c r="SS71" s="105"/>
      <c r="ST71" s="105"/>
      <c r="SU71" s="105"/>
      <c r="SV71" s="105"/>
      <c r="SW71" s="105"/>
      <c r="SX71" s="105"/>
      <c r="SY71" s="105"/>
      <c r="SZ71" s="105"/>
      <c r="TA71" s="105"/>
      <c r="TB71" s="105"/>
      <c r="TC71" s="105"/>
      <c r="TD71" s="105"/>
      <c r="TE71" s="105"/>
      <c r="TF71" s="105"/>
      <c r="TG71" s="105"/>
      <c r="TH71" s="105"/>
      <c r="TI71" s="105"/>
      <c r="TJ71" s="105"/>
      <c r="TK71" s="105"/>
      <c r="TL71" s="105"/>
      <c r="TM71" s="105"/>
      <c r="TN71" s="105"/>
      <c r="TO71" s="105"/>
      <c r="TP71" s="105"/>
      <c r="TQ71" s="105"/>
      <c r="TR71" s="105"/>
      <c r="TS71" s="105"/>
      <c r="TT71" s="105"/>
      <c r="TU71" s="105"/>
      <c r="TV71" s="105"/>
      <c r="TW71" s="105"/>
      <c r="TX71" s="105"/>
      <c r="TY71" s="105"/>
      <c r="TZ71" s="105"/>
      <c r="UA71" s="105"/>
      <c r="UB71" s="105"/>
      <c r="UC71" s="105"/>
      <c r="UD71" s="105"/>
      <c r="UE71" s="105"/>
      <c r="UF71" s="105"/>
      <c r="UG71" s="105"/>
      <c r="UH71" s="105"/>
      <c r="UI71" s="105"/>
      <c r="UJ71" s="105"/>
      <c r="UK71" s="105"/>
      <c r="UL71" s="105"/>
      <c r="UM71" s="105"/>
      <c r="UN71" s="105"/>
      <c r="UO71" s="105"/>
      <c r="UP71" s="105"/>
      <c r="UQ71" s="105"/>
      <c r="UR71" s="105"/>
      <c r="US71" s="105"/>
      <c r="UT71" s="105"/>
      <c r="UU71" s="105"/>
      <c r="UV71" s="105"/>
      <c r="UW71" s="105"/>
      <c r="UX71" s="105"/>
      <c r="UY71" s="105"/>
      <c r="UZ71" s="105"/>
      <c r="VA71" s="105"/>
      <c r="VB71" s="105"/>
      <c r="VC71" s="105"/>
      <c r="VD71" s="105"/>
      <c r="VE71" s="105"/>
      <c r="VF71" s="105"/>
      <c r="VG71" s="105"/>
      <c r="VH71" s="105"/>
      <c r="VI71" s="105"/>
      <c r="VJ71" s="105"/>
      <c r="VK71" s="105"/>
      <c r="VL71" s="105"/>
      <c r="VM71" s="105"/>
      <c r="VN71" s="105"/>
      <c r="VO71" s="105"/>
      <c r="VP71" s="105"/>
      <c r="VQ71" s="105"/>
      <c r="VR71" s="105"/>
      <c r="VS71" s="105"/>
      <c r="VT71" s="105"/>
      <c r="VU71" s="105"/>
      <c r="VV71" s="105"/>
      <c r="VW71" s="105"/>
      <c r="VX71" s="105"/>
      <c r="VY71" s="105"/>
      <c r="VZ71" s="105"/>
      <c r="WA71" s="105"/>
      <c r="WB71" s="105"/>
      <c r="WC71" s="105"/>
      <c r="WD71" s="105"/>
      <c r="WE71" s="105"/>
      <c r="WF71" s="105"/>
      <c r="WG71" s="105"/>
      <c r="WH71" s="105"/>
      <c r="WI71" s="105"/>
      <c r="WJ71" s="105"/>
      <c r="WK71" s="105"/>
      <c r="WL71" s="105"/>
      <c r="WM71" s="105"/>
      <c r="WN71" s="105"/>
      <c r="WO71" s="105"/>
      <c r="WP71" s="105"/>
      <c r="WQ71" s="105"/>
      <c r="WR71" s="105"/>
      <c r="WS71" s="105"/>
      <c r="WT71" s="105"/>
      <c r="WU71" s="105"/>
      <c r="WV71" s="105"/>
      <c r="WW71" s="105"/>
      <c r="WX71" s="105"/>
      <c r="WY71" s="105"/>
      <c r="WZ71" s="105"/>
      <c r="XA71" s="105"/>
      <c r="XB71" s="105"/>
      <c r="XC71" s="105"/>
      <c r="XD71" s="105"/>
      <c r="XE71" s="105"/>
      <c r="XF71" s="105"/>
      <c r="XG71" s="105"/>
      <c r="XH71" s="105"/>
      <c r="XI71" s="105"/>
      <c r="XJ71" s="105"/>
      <c r="XK71" s="105"/>
      <c r="XL71" s="105"/>
      <c r="XM71" s="105"/>
      <c r="XN71" s="105"/>
      <c r="XO71" s="105"/>
      <c r="XP71" s="105"/>
      <c r="XQ71" s="105"/>
      <c r="XR71" s="105"/>
      <c r="XS71" s="105"/>
      <c r="XT71" s="105"/>
      <c r="XU71" s="105"/>
      <c r="XV71" s="105"/>
      <c r="XW71" s="105"/>
      <c r="XX71" s="105"/>
      <c r="XY71" s="105"/>
      <c r="XZ71" s="105"/>
      <c r="YA71" s="105"/>
      <c r="YB71" s="105"/>
      <c r="YC71" s="105"/>
      <c r="YD71" s="105"/>
      <c r="YE71" s="105"/>
      <c r="YF71" s="105"/>
      <c r="YG71" s="105"/>
      <c r="YH71" s="105"/>
      <c r="YI71" s="105"/>
      <c r="YJ71" s="105"/>
      <c r="YK71" s="105"/>
      <c r="YL71" s="105"/>
      <c r="YM71" s="105"/>
      <c r="YN71" s="105"/>
      <c r="YO71" s="105"/>
      <c r="YP71" s="105"/>
      <c r="YQ71" s="105"/>
      <c r="YR71" s="105"/>
      <c r="YS71" s="105"/>
      <c r="YT71" s="105"/>
      <c r="YU71" s="105"/>
      <c r="YV71" s="105"/>
      <c r="YW71" s="105"/>
      <c r="YX71" s="105"/>
      <c r="YY71" s="105"/>
      <c r="YZ71" s="105"/>
      <c r="ZA71" s="105"/>
      <c r="ZB71" s="105"/>
      <c r="ZC71" s="105"/>
      <c r="ZD71" s="105"/>
      <c r="ZE71" s="105"/>
      <c r="ZF71" s="105"/>
      <c r="ZG71" s="105"/>
      <c r="ZH71" s="105"/>
      <c r="ZI71" s="105"/>
      <c r="ZJ71" s="105"/>
      <c r="ZK71" s="105"/>
      <c r="ZL71" s="105"/>
      <c r="ZM71" s="105"/>
      <c r="ZN71" s="105"/>
      <c r="ZO71" s="105"/>
      <c r="ZP71" s="105"/>
      <c r="ZQ71" s="105"/>
      <c r="ZR71" s="105"/>
      <c r="ZS71" s="105"/>
      <c r="ZT71" s="105"/>
      <c r="ZU71" s="105"/>
      <c r="ZV71" s="105"/>
      <c r="ZW71" s="105"/>
      <c r="ZX71" s="105"/>
      <c r="ZY71" s="105"/>
      <c r="ZZ71" s="105"/>
      <c r="AAA71" s="105"/>
      <c r="AAB71" s="105"/>
      <c r="AAC71" s="105"/>
      <c r="AAD71" s="105"/>
      <c r="AAE71" s="105"/>
      <c r="AAF71" s="105"/>
      <c r="AAG71" s="105"/>
      <c r="AAH71" s="105"/>
      <c r="AAI71" s="105"/>
      <c r="AAJ71" s="105"/>
      <c r="AAK71" s="105"/>
      <c r="AAL71" s="105"/>
      <c r="AAM71" s="105"/>
      <c r="AAN71" s="105"/>
      <c r="AAO71" s="105"/>
      <c r="AAP71" s="105"/>
      <c r="AAQ71" s="105"/>
      <c r="AAR71" s="105"/>
      <c r="AAS71" s="105"/>
      <c r="AAT71" s="105"/>
      <c r="AAU71" s="105"/>
      <c r="AAV71" s="105"/>
      <c r="AAW71" s="105"/>
      <c r="AAX71" s="105"/>
      <c r="AAY71" s="105"/>
      <c r="AAZ71" s="105"/>
      <c r="ABA71" s="105"/>
      <c r="ABB71" s="105"/>
      <c r="ABC71" s="105"/>
      <c r="ABD71" s="105"/>
      <c r="ABE71" s="105"/>
      <c r="ABF71" s="105"/>
      <c r="ABG71" s="105"/>
      <c r="ABH71" s="105"/>
      <c r="ABI71" s="105"/>
      <c r="ABJ71" s="105"/>
      <c r="ABK71" s="105"/>
      <c r="ABL71" s="105"/>
      <c r="ABM71" s="105"/>
      <c r="ABN71" s="105"/>
      <c r="ABO71" s="105"/>
      <c r="ABP71" s="105"/>
      <c r="ABQ71" s="105"/>
      <c r="ABR71" s="105"/>
      <c r="ABS71" s="105"/>
      <c r="ABT71" s="105"/>
      <c r="ABU71" s="105"/>
      <c r="ABV71" s="105"/>
      <c r="ABW71" s="105"/>
      <c r="ABX71" s="105"/>
      <c r="ABY71" s="105"/>
      <c r="ABZ71" s="105"/>
      <c r="ACA71" s="105"/>
      <c r="ACB71" s="105"/>
      <c r="ACC71" s="105"/>
      <c r="ACD71" s="105"/>
      <c r="ACE71" s="105"/>
      <c r="ACF71" s="105"/>
      <c r="ACG71" s="105"/>
      <c r="ACH71" s="105"/>
      <c r="ACI71" s="105"/>
      <c r="ACJ71" s="105"/>
      <c r="ACK71" s="105"/>
      <c r="ACL71" s="105"/>
      <c r="ACM71" s="105"/>
      <c r="ACN71" s="105"/>
      <c r="ACO71" s="105"/>
      <c r="ACP71" s="105"/>
      <c r="ACQ71" s="105"/>
      <c r="ACR71" s="105"/>
      <c r="ACS71" s="105"/>
      <c r="ACT71" s="105"/>
      <c r="ACU71" s="105"/>
      <c r="ACV71" s="105"/>
      <c r="ACW71" s="105"/>
      <c r="ACX71" s="105"/>
      <c r="ACY71" s="105"/>
      <c r="ACZ71" s="105"/>
      <c r="ADA71" s="105"/>
      <c r="ADB71" s="105"/>
      <c r="ADC71" s="105"/>
      <c r="ADD71" s="105"/>
      <c r="ADE71" s="105"/>
      <c r="ADF71" s="105"/>
      <c r="ADG71" s="105"/>
      <c r="ADH71" s="105"/>
      <c r="ADI71" s="105"/>
      <c r="ADJ71" s="105"/>
      <c r="ADK71" s="105"/>
      <c r="ADL71" s="105"/>
      <c r="ADM71" s="105"/>
      <c r="ADN71" s="105"/>
      <c r="ADO71" s="105"/>
      <c r="ADP71" s="105"/>
      <c r="ADQ71" s="105"/>
      <c r="ADR71" s="105"/>
      <c r="ADS71" s="105"/>
      <c r="ADT71" s="105"/>
      <c r="ADU71" s="105"/>
      <c r="ADV71" s="105"/>
      <c r="ADW71" s="105"/>
      <c r="ADX71" s="105"/>
      <c r="ADY71" s="105"/>
      <c r="ADZ71" s="105"/>
      <c r="AEA71" s="105"/>
      <c r="AEB71" s="105"/>
      <c r="AEC71" s="105"/>
      <c r="AED71" s="105"/>
      <c r="AEE71" s="105"/>
      <c r="AEF71" s="105"/>
      <c r="AEG71" s="105"/>
      <c r="AEH71" s="105"/>
      <c r="AEI71" s="105"/>
      <c r="AEJ71" s="105"/>
      <c r="AEK71" s="105"/>
      <c r="AEL71" s="105"/>
      <c r="AEM71" s="105"/>
      <c r="AEN71" s="105"/>
      <c r="AEO71" s="105"/>
      <c r="AEP71" s="105"/>
      <c r="AEQ71" s="105"/>
      <c r="AER71" s="105"/>
      <c r="AES71" s="105"/>
      <c r="AET71" s="105"/>
      <c r="AEU71" s="105"/>
      <c r="AEV71" s="105"/>
      <c r="AEW71" s="105"/>
      <c r="AEX71" s="105"/>
      <c r="AEY71" s="105"/>
      <c r="AEZ71" s="105"/>
      <c r="AFA71" s="105"/>
      <c r="AFB71" s="105"/>
      <c r="AFC71" s="105"/>
      <c r="AFD71" s="105"/>
      <c r="AFE71" s="105"/>
      <c r="AFF71" s="105"/>
      <c r="AFG71" s="105"/>
      <c r="AFH71" s="105"/>
      <c r="AFI71" s="105"/>
      <c r="AFJ71" s="105"/>
      <c r="AFK71" s="105"/>
      <c r="AFL71" s="105"/>
      <c r="AFM71" s="105"/>
      <c r="AFN71" s="105"/>
      <c r="AFO71" s="105"/>
      <c r="AFP71" s="105"/>
      <c r="AFQ71" s="105"/>
      <c r="AFR71" s="105"/>
      <c r="AFS71" s="105"/>
      <c r="AFT71" s="105"/>
      <c r="AFU71" s="105"/>
      <c r="AFV71" s="105"/>
      <c r="AFW71" s="105"/>
      <c r="AFX71" s="105"/>
      <c r="AFY71" s="105"/>
      <c r="AFZ71" s="105"/>
      <c r="AGA71" s="105"/>
      <c r="AGB71" s="105"/>
      <c r="AGC71" s="105"/>
      <c r="AGD71" s="105"/>
      <c r="AGE71" s="105"/>
      <c r="AGF71" s="105"/>
      <c r="AGG71" s="105"/>
      <c r="AGH71" s="105"/>
      <c r="AGI71" s="105"/>
      <c r="AGJ71" s="105"/>
      <c r="AGK71" s="105"/>
      <c r="AGL71" s="105"/>
      <c r="AGM71" s="105"/>
      <c r="AGN71" s="105"/>
      <c r="AGO71" s="105"/>
      <c r="AGP71" s="105"/>
      <c r="AGQ71" s="105"/>
      <c r="AGR71" s="105"/>
      <c r="AGS71" s="105"/>
      <c r="AGT71" s="105"/>
      <c r="AGU71" s="105"/>
      <c r="AGV71" s="105"/>
      <c r="AGW71" s="105"/>
      <c r="AGX71" s="105"/>
      <c r="AGY71" s="105"/>
      <c r="AGZ71" s="105"/>
      <c r="AHA71" s="105"/>
      <c r="AHB71" s="105"/>
      <c r="AHC71" s="105"/>
      <c r="AHD71" s="105"/>
      <c r="AHE71" s="105"/>
      <c r="AHF71" s="105"/>
      <c r="AHG71" s="105"/>
      <c r="AHH71" s="105"/>
      <c r="AHI71" s="105"/>
      <c r="AHJ71" s="105"/>
      <c r="AHK71" s="105"/>
      <c r="AHL71" s="105"/>
      <c r="AHM71" s="105"/>
      <c r="AHN71" s="105"/>
      <c r="AHO71" s="105"/>
      <c r="AHP71" s="105"/>
      <c r="AHQ71" s="105"/>
      <c r="AHR71" s="105"/>
      <c r="AHS71" s="105"/>
      <c r="AHT71" s="105"/>
      <c r="AHU71" s="105"/>
      <c r="AHV71" s="105"/>
      <c r="AHW71" s="105"/>
      <c r="AHX71" s="105"/>
      <c r="AHY71" s="105"/>
      <c r="AHZ71" s="105"/>
      <c r="AIA71" s="105"/>
      <c r="AIB71" s="105"/>
      <c r="AIC71" s="105"/>
      <c r="AID71" s="105"/>
      <c r="AIE71" s="105"/>
      <c r="AIF71" s="105"/>
      <c r="AIG71" s="105"/>
      <c r="AIH71" s="105"/>
      <c r="AII71" s="105"/>
      <c r="AIJ71" s="105"/>
      <c r="AIK71" s="105"/>
      <c r="AIL71" s="105"/>
      <c r="AIM71" s="105"/>
      <c r="AIN71" s="105"/>
      <c r="AIO71" s="105"/>
      <c r="AIP71" s="105"/>
      <c r="AIQ71" s="105"/>
      <c r="AIR71" s="105"/>
      <c r="AIS71" s="105"/>
      <c r="AIT71" s="105"/>
      <c r="AIU71" s="105"/>
      <c r="AIV71" s="105"/>
      <c r="AIW71" s="105"/>
      <c r="AIX71" s="105"/>
      <c r="AIY71" s="105"/>
      <c r="AIZ71" s="105"/>
      <c r="AJA71" s="105"/>
      <c r="AJB71" s="105"/>
      <c r="AJC71" s="105"/>
      <c r="AJD71" s="105"/>
      <c r="AJE71" s="105"/>
      <c r="AJF71" s="105"/>
      <c r="AJG71" s="105"/>
      <c r="AJH71" s="105"/>
      <c r="AJI71" s="105"/>
      <c r="AJJ71" s="105"/>
      <c r="AJK71" s="105"/>
      <c r="AJL71" s="105"/>
      <c r="AJM71" s="105"/>
      <c r="AJN71" s="105"/>
      <c r="AJO71" s="105"/>
      <c r="AJP71" s="105"/>
      <c r="AJQ71" s="105"/>
      <c r="AJR71" s="105"/>
      <c r="AJS71" s="105"/>
      <c r="AJT71" s="105"/>
      <c r="AJU71" s="105"/>
      <c r="AJV71" s="105"/>
      <c r="AJW71" s="105"/>
      <c r="AJX71" s="105"/>
      <c r="AJY71" s="105"/>
      <c r="AJZ71" s="105"/>
      <c r="AKA71" s="105"/>
      <c r="AKB71" s="105"/>
      <c r="AKC71" s="105"/>
      <c r="AKD71" s="105"/>
      <c r="AKE71" s="105"/>
      <c r="AKF71" s="105"/>
      <c r="AKG71" s="105"/>
      <c r="AKH71" s="105"/>
      <c r="AKI71" s="105"/>
      <c r="AKJ71" s="105"/>
      <c r="AKK71" s="105"/>
      <c r="AKL71" s="105"/>
      <c r="AKM71" s="105"/>
      <c r="AKN71" s="105"/>
      <c r="AKO71" s="105"/>
      <c r="AKP71" s="105"/>
      <c r="AKQ71" s="105"/>
      <c r="AKR71" s="105"/>
      <c r="AKS71" s="105"/>
      <c r="AKT71" s="105"/>
      <c r="AKU71" s="105"/>
      <c r="AKV71" s="105"/>
      <c r="AKW71" s="105"/>
      <c r="AKX71" s="105"/>
      <c r="AKY71" s="105"/>
      <c r="AKZ71" s="105"/>
      <c r="ALA71" s="105"/>
      <c r="ALB71" s="105"/>
      <c r="ALC71" s="105"/>
      <c r="ALD71" s="105"/>
      <c r="ALE71" s="105"/>
      <c r="ALF71" s="105"/>
      <c r="ALG71" s="105"/>
      <c r="ALH71" s="105"/>
      <c r="ALI71" s="105"/>
      <c r="ALJ71" s="105"/>
      <c r="ALK71" s="105"/>
      <c r="ALL71" s="105"/>
      <c r="ALM71" s="105"/>
      <c r="ALN71" s="105"/>
      <c r="ALO71" s="105"/>
      <c r="ALP71" s="105"/>
      <c r="ALQ71" s="105"/>
      <c r="ALR71" s="105"/>
      <c r="ALS71" s="105"/>
      <c r="ALT71" s="105"/>
      <c r="ALU71" s="105"/>
      <c r="ALV71" s="105"/>
      <c r="ALW71" s="105"/>
      <c r="ALX71" s="105"/>
      <c r="ALY71" s="105"/>
      <c r="ALZ71" s="105"/>
      <c r="AMA71" s="105"/>
      <c r="AMB71" s="105"/>
      <c r="AMC71" s="105"/>
      <c r="AMD71" s="105"/>
      <c r="AME71" s="105"/>
      <c r="AMF71" s="105"/>
      <c r="AMG71" s="105"/>
      <c r="AMH71" s="105"/>
      <c r="AMI71" s="105"/>
      <c r="AMJ71" s="105"/>
      <c r="AMK71" s="105"/>
      <c r="AML71" s="105"/>
      <c r="AMM71" s="105"/>
      <c r="AMN71" s="105"/>
      <c r="AMO71" s="105"/>
      <c r="AMP71" s="105"/>
      <c r="AMQ71" s="105"/>
      <c r="AMR71" s="105"/>
      <c r="AMS71" s="105"/>
      <c r="AMT71" s="105"/>
      <c r="AMU71" s="105"/>
      <c r="AMV71" s="105"/>
      <c r="AMW71" s="105"/>
      <c r="AMX71" s="105"/>
      <c r="AMY71" s="105"/>
      <c r="AMZ71" s="105"/>
      <c r="ANA71" s="105"/>
      <c r="ANB71" s="105"/>
      <c r="ANC71" s="105"/>
      <c r="AND71" s="105"/>
      <c r="ANE71" s="105"/>
      <c r="ANF71" s="105"/>
      <c r="ANG71" s="105"/>
      <c r="ANH71" s="105"/>
      <c r="ANI71" s="105"/>
      <c r="ANJ71" s="105"/>
      <c r="ANK71" s="105"/>
      <c r="ANL71" s="105"/>
      <c r="ANM71" s="105"/>
      <c r="ANN71" s="105"/>
      <c r="ANO71" s="105"/>
      <c r="ANP71" s="105"/>
      <c r="ANQ71" s="105"/>
      <c r="ANR71" s="105"/>
      <c r="ANS71" s="105"/>
      <c r="ANT71" s="105"/>
      <c r="ANU71" s="105"/>
      <c r="ANV71" s="105"/>
      <c r="ANW71" s="105"/>
      <c r="ANX71" s="105"/>
      <c r="ANY71" s="105"/>
      <c r="ANZ71" s="105"/>
      <c r="AOA71" s="105"/>
      <c r="AOB71" s="105"/>
      <c r="AOC71" s="105"/>
      <c r="AOD71" s="105"/>
      <c r="AOE71" s="105"/>
      <c r="AOF71" s="105"/>
      <c r="AOG71" s="105"/>
      <c r="AOH71" s="105"/>
      <c r="AOI71" s="105"/>
      <c r="AOJ71" s="105"/>
      <c r="AOK71" s="105"/>
      <c r="AOL71" s="105"/>
      <c r="AOM71" s="105"/>
      <c r="AON71" s="105"/>
      <c r="AOO71" s="105"/>
      <c r="AOP71" s="105"/>
      <c r="AOQ71" s="105"/>
      <c r="AOR71" s="105"/>
      <c r="AOS71" s="105"/>
      <c r="AOT71" s="105"/>
      <c r="AOU71" s="105"/>
      <c r="AOV71" s="105"/>
      <c r="AOW71" s="105"/>
      <c r="AOX71" s="105"/>
      <c r="AOY71" s="105"/>
      <c r="AOZ71" s="105"/>
      <c r="APA71" s="105"/>
      <c r="APB71" s="105"/>
      <c r="APC71" s="105"/>
      <c r="APD71" s="105"/>
      <c r="APE71" s="105"/>
      <c r="APF71" s="105"/>
      <c r="APG71" s="105"/>
      <c r="APH71" s="105"/>
      <c r="API71" s="105"/>
      <c r="APJ71" s="105"/>
      <c r="APK71" s="105"/>
      <c r="APL71" s="105"/>
      <c r="APM71" s="105"/>
      <c r="APN71" s="105"/>
      <c r="APO71" s="105"/>
      <c r="APP71" s="105"/>
      <c r="APQ71" s="105"/>
      <c r="APR71" s="105"/>
      <c r="APS71" s="105"/>
      <c r="APT71" s="105"/>
      <c r="APU71" s="105"/>
      <c r="APV71" s="105"/>
      <c r="APW71" s="105"/>
      <c r="APX71" s="105"/>
      <c r="APY71" s="105"/>
      <c r="APZ71" s="105"/>
      <c r="AQA71" s="105"/>
      <c r="AQB71" s="105"/>
      <c r="AQC71" s="105"/>
      <c r="AQD71" s="105"/>
      <c r="AQE71" s="105"/>
      <c r="AQF71" s="105"/>
      <c r="AQG71" s="105"/>
      <c r="AQH71" s="105"/>
      <c r="AQI71" s="105"/>
      <c r="AQJ71" s="105"/>
      <c r="AQK71" s="105"/>
      <c r="AQL71" s="105"/>
      <c r="AQM71" s="105"/>
      <c r="AQN71" s="105"/>
      <c r="AQO71" s="105"/>
      <c r="AQP71" s="105"/>
      <c r="AQQ71" s="105"/>
      <c r="AQR71" s="105"/>
      <c r="AQS71" s="105"/>
      <c r="AQT71" s="105"/>
      <c r="AQU71" s="105"/>
      <c r="AQV71" s="105"/>
      <c r="AQW71" s="105"/>
      <c r="AQX71" s="105"/>
      <c r="AQY71" s="105"/>
      <c r="AQZ71" s="105"/>
      <c r="ARA71" s="105"/>
      <c r="ARB71" s="105"/>
      <c r="ARC71" s="105"/>
      <c r="ARD71" s="105"/>
      <c r="ARE71" s="105"/>
      <c r="ARF71" s="105"/>
      <c r="ARG71" s="105"/>
      <c r="ARH71" s="105"/>
      <c r="ARI71" s="105"/>
      <c r="ARJ71" s="105"/>
      <c r="ARK71" s="105"/>
      <c r="ARL71" s="105"/>
      <c r="ARM71" s="105"/>
      <c r="ARN71" s="105"/>
      <c r="ARO71" s="105"/>
      <c r="ARP71" s="105"/>
      <c r="ARQ71" s="105"/>
      <c r="ARR71" s="105"/>
      <c r="ARS71" s="105"/>
      <c r="ART71" s="105"/>
      <c r="ARU71" s="105"/>
      <c r="ARV71" s="105"/>
      <c r="ARW71" s="105"/>
      <c r="ARX71" s="105"/>
      <c r="ARY71" s="105"/>
      <c r="ARZ71" s="105"/>
      <c r="ASA71" s="105"/>
      <c r="ASB71" s="105"/>
      <c r="ASC71" s="105"/>
      <c r="ASD71" s="105"/>
      <c r="ASE71" s="105"/>
      <c r="ASF71" s="105"/>
      <c r="ASG71" s="105"/>
      <c r="ASH71" s="105"/>
      <c r="ASI71" s="105"/>
      <c r="ASJ71" s="105"/>
      <c r="ASK71" s="105"/>
      <c r="ASL71" s="105"/>
      <c r="ASM71" s="105"/>
      <c r="ASN71" s="105"/>
      <c r="ASO71" s="105"/>
      <c r="ASP71" s="105"/>
      <c r="ASQ71" s="105"/>
      <c r="ASR71" s="105"/>
      <c r="ASS71" s="105"/>
      <c r="AST71" s="105"/>
      <c r="ASU71" s="105"/>
      <c r="ASV71" s="105"/>
      <c r="ASW71" s="105"/>
      <c r="ASX71" s="105"/>
      <c r="ASY71" s="105"/>
      <c r="ASZ71" s="105"/>
      <c r="ATA71" s="105"/>
      <c r="ATB71" s="105"/>
      <c r="ATC71" s="105"/>
      <c r="ATD71" s="105"/>
      <c r="ATE71" s="105"/>
      <c r="ATF71" s="105"/>
      <c r="ATG71" s="105"/>
      <c r="ATH71" s="105"/>
      <c r="ATI71" s="105"/>
      <c r="ATJ71" s="105"/>
      <c r="ATK71" s="105"/>
      <c r="ATL71" s="105"/>
      <c r="ATM71" s="105"/>
      <c r="ATN71" s="105"/>
      <c r="ATO71" s="105"/>
      <c r="ATP71" s="105"/>
      <c r="ATQ71" s="105"/>
      <c r="ATR71" s="105"/>
      <c r="ATS71" s="105"/>
      <c r="ATT71" s="105"/>
      <c r="ATU71" s="105"/>
      <c r="ATV71" s="105"/>
      <c r="ATW71" s="105"/>
      <c r="ATX71" s="105"/>
      <c r="ATY71" s="105"/>
      <c r="ATZ71" s="105"/>
      <c r="AUA71" s="105"/>
      <c r="AUB71" s="105"/>
      <c r="AUC71" s="105"/>
      <c r="AUD71" s="105"/>
      <c r="AUE71" s="105"/>
      <c r="AUF71" s="105"/>
      <c r="AUG71" s="105"/>
      <c r="AUH71" s="105"/>
      <c r="AUI71" s="105"/>
      <c r="AUJ71" s="105"/>
      <c r="AUK71" s="105"/>
      <c r="AUL71" s="105"/>
      <c r="AUM71" s="105"/>
      <c r="AUN71" s="105"/>
      <c r="AUO71" s="105"/>
      <c r="AUP71" s="105"/>
      <c r="AUQ71" s="105"/>
      <c r="AUR71" s="105"/>
      <c r="AUS71" s="105"/>
      <c r="AUT71" s="105"/>
      <c r="AUU71" s="105"/>
      <c r="AUV71" s="105"/>
      <c r="AUW71" s="105"/>
      <c r="AUX71" s="105"/>
      <c r="AUY71" s="105"/>
      <c r="AUZ71" s="105"/>
      <c r="AVA71" s="105"/>
      <c r="AVB71" s="105"/>
      <c r="AVC71" s="105"/>
      <c r="AVD71" s="105"/>
      <c r="AVE71" s="105"/>
      <c r="AVF71" s="105"/>
      <c r="AVG71" s="105"/>
      <c r="AVH71" s="105"/>
      <c r="AVI71" s="105"/>
      <c r="AVJ71" s="105"/>
      <c r="AVK71" s="105"/>
      <c r="AVL71" s="105"/>
      <c r="AVM71" s="105"/>
      <c r="AVN71" s="105"/>
      <c r="AVO71" s="105"/>
      <c r="AVP71" s="105"/>
      <c r="AVQ71" s="105"/>
      <c r="AVR71" s="105"/>
      <c r="AVS71" s="105"/>
      <c r="AVT71" s="105"/>
      <c r="AVU71" s="105"/>
      <c r="AVV71" s="105"/>
      <c r="AVW71" s="105"/>
      <c r="AVX71" s="105"/>
      <c r="AVY71" s="105"/>
      <c r="AVZ71" s="105"/>
      <c r="AWA71" s="105"/>
      <c r="AWB71" s="105"/>
      <c r="AWC71" s="105"/>
      <c r="AWD71" s="105"/>
      <c r="AWE71" s="105"/>
      <c r="AWF71" s="105"/>
      <c r="AWG71" s="105"/>
      <c r="AWH71" s="105"/>
      <c r="AWI71" s="105"/>
      <c r="AWJ71" s="105"/>
      <c r="AWK71" s="105"/>
      <c r="AWL71" s="105"/>
      <c r="AWM71" s="105"/>
      <c r="AWN71" s="105"/>
      <c r="AWO71" s="105"/>
      <c r="AWP71" s="105"/>
      <c r="AWQ71" s="105"/>
      <c r="AWR71" s="105"/>
      <c r="AWS71" s="105"/>
      <c r="AWT71" s="105"/>
      <c r="AWU71" s="105"/>
      <c r="AWV71" s="105"/>
      <c r="AWW71" s="105"/>
      <c r="AWX71" s="105"/>
      <c r="AWY71" s="105"/>
      <c r="AWZ71" s="105"/>
      <c r="AXA71" s="105"/>
      <c r="AXB71" s="105"/>
      <c r="AXC71" s="105"/>
      <c r="AXD71" s="105"/>
      <c r="AXE71" s="105"/>
      <c r="AXF71" s="105"/>
      <c r="AXG71" s="105"/>
      <c r="AXH71" s="105"/>
      <c r="AXI71" s="105"/>
      <c r="AXJ71" s="105"/>
      <c r="AXK71" s="105"/>
      <c r="AXL71" s="105"/>
      <c r="AXM71" s="105"/>
      <c r="AXN71" s="105"/>
      <c r="AXO71" s="105"/>
      <c r="AXP71" s="105"/>
      <c r="AXQ71" s="105"/>
      <c r="AXR71" s="105"/>
      <c r="AXS71" s="105"/>
      <c r="AXT71" s="105"/>
      <c r="AXU71" s="105"/>
      <c r="AXV71" s="105"/>
      <c r="AXW71" s="105"/>
      <c r="AXX71" s="105"/>
      <c r="AXY71" s="105"/>
      <c r="AXZ71" s="105"/>
      <c r="AYA71" s="105"/>
      <c r="AYB71" s="105"/>
      <c r="AYC71" s="105"/>
      <c r="AYD71" s="105"/>
      <c r="AYE71" s="105"/>
      <c r="AYF71" s="105"/>
      <c r="AYG71" s="105"/>
      <c r="AYH71" s="105"/>
      <c r="AYI71" s="105"/>
      <c r="AYJ71" s="105"/>
      <c r="AYK71" s="105"/>
      <c r="AYL71" s="105"/>
      <c r="AYM71" s="105"/>
      <c r="AYN71" s="105"/>
      <c r="AYO71" s="105"/>
      <c r="AYP71" s="105"/>
      <c r="AYQ71" s="105"/>
      <c r="AYR71" s="105"/>
      <c r="AYS71" s="105"/>
      <c r="AYT71" s="105"/>
      <c r="AYU71" s="105"/>
      <c r="AYV71" s="105"/>
      <c r="AYW71" s="105"/>
      <c r="AYX71" s="105"/>
      <c r="AYY71" s="105"/>
      <c r="AYZ71" s="105"/>
      <c r="AZA71" s="105"/>
      <c r="AZB71" s="105"/>
      <c r="AZC71" s="105"/>
      <c r="AZD71" s="105"/>
      <c r="AZE71" s="105"/>
      <c r="AZF71" s="105"/>
      <c r="AZG71" s="105"/>
      <c r="AZH71" s="105"/>
      <c r="AZI71" s="105"/>
      <c r="AZJ71" s="105"/>
      <c r="AZK71" s="105"/>
      <c r="AZL71" s="105"/>
      <c r="AZM71" s="105"/>
      <c r="AZN71" s="105"/>
      <c r="AZO71" s="105"/>
      <c r="AZP71" s="105"/>
      <c r="AZQ71" s="105"/>
      <c r="AZR71" s="105"/>
      <c r="AZS71" s="105"/>
      <c r="AZT71" s="105"/>
      <c r="AZU71" s="105"/>
      <c r="AZV71" s="105"/>
      <c r="AZW71" s="105"/>
      <c r="AZX71" s="105"/>
      <c r="AZY71" s="105"/>
      <c r="AZZ71" s="105"/>
      <c r="BAA71" s="105"/>
      <c r="BAB71" s="105"/>
      <c r="BAC71" s="105"/>
      <c r="BAD71" s="105"/>
      <c r="BAE71" s="105"/>
      <c r="BAF71" s="105"/>
      <c r="BAG71" s="105"/>
      <c r="BAH71" s="105"/>
      <c r="BAI71" s="105"/>
      <c r="BAJ71" s="105"/>
      <c r="BAK71" s="105"/>
      <c r="BAL71" s="105"/>
      <c r="BAM71" s="105"/>
      <c r="BAN71" s="105"/>
      <c r="BAO71" s="105"/>
      <c r="BAP71" s="105"/>
      <c r="BAQ71" s="105"/>
      <c r="BAR71" s="105"/>
      <c r="BAS71" s="105"/>
      <c r="BAT71" s="105"/>
      <c r="BAU71" s="105"/>
      <c r="BAV71" s="105"/>
      <c r="BAW71" s="105"/>
      <c r="BAX71" s="105"/>
      <c r="BAY71" s="105"/>
      <c r="BAZ71" s="105"/>
      <c r="BBA71" s="105"/>
      <c r="BBB71" s="105"/>
      <c r="BBC71" s="105"/>
      <c r="BBD71" s="105"/>
      <c r="BBE71" s="105"/>
      <c r="BBF71" s="105"/>
      <c r="BBG71" s="105"/>
      <c r="BBH71" s="105"/>
      <c r="BBI71" s="105"/>
      <c r="BBJ71" s="105"/>
      <c r="BBK71" s="105"/>
      <c r="BBL71" s="105"/>
      <c r="BBM71" s="105"/>
      <c r="BBN71" s="105"/>
      <c r="BBO71" s="105"/>
      <c r="BBP71" s="105"/>
      <c r="BBQ71" s="105"/>
      <c r="BBR71" s="105"/>
      <c r="BBS71" s="105"/>
      <c r="BBT71" s="105"/>
      <c r="BBU71" s="105"/>
      <c r="BBV71" s="105"/>
      <c r="BBW71" s="105"/>
      <c r="BBX71" s="105"/>
      <c r="BBY71" s="105"/>
      <c r="BBZ71" s="105"/>
      <c r="BCA71" s="105"/>
      <c r="BCB71" s="105"/>
      <c r="BCC71" s="105"/>
      <c r="BCD71" s="105"/>
      <c r="BCE71" s="105"/>
      <c r="BCF71" s="105"/>
      <c r="BCG71" s="105"/>
      <c r="BCH71" s="105"/>
      <c r="BCI71" s="105"/>
      <c r="BCJ71" s="105"/>
      <c r="BCK71" s="105"/>
      <c r="BCL71" s="105"/>
      <c r="BCM71" s="105"/>
      <c r="BCN71" s="105"/>
      <c r="BCO71" s="105"/>
      <c r="BCP71" s="105"/>
      <c r="BCQ71" s="105"/>
      <c r="BCR71" s="105"/>
      <c r="BCS71" s="105"/>
      <c r="BCT71" s="105"/>
      <c r="BCU71" s="105"/>
      <c r="BCV71" s="105"/>
      <c r="BCW71" s="105"/>
      <c r="BCX71" s="105"/>
      <c r="BCY71" s="105"/>
      <c r="BCZ71" s="105"/>
      <c r="BDA71" s="105"/>
      <c r="BDB71" s="105"/>
      <c r="BDC71" s="105"/>
      <c r="BDD71" s="105"/>
      <c r="BDE71" s="105"/>
      <c r="BDF71" s="105"/>
      <c r="BDG71" s="105"/>
      <c r="BDH71" s="105"/>
      <c r="BDI71" s="105"/>
      <c r="BDJ71" s="105"/>
      <c r="BDK71" s="105"/>
      <c r="BDL71" s="105"/>
      <c r="BDM71" s="105"/>
      <c r="BDN71" s="105"/>
      <c r="BDO71" s="105"/>
      <c r="BDP71" s="105"/>
      <c r="BDQ71" s="105"/>
      <c r="BDR71" s="105"/>
      <c r="BDS71" s="105"/>
      <c r="BDT71" s="105"/>
      <c r="BDU71" s="105"/>
      <c r="BDV71" s="105"/>
      <c r="BDW71" s="105"/>
      <c r="BDX71" s="105"/>
      <c r="BDY71" s="105"/>
      <c r="BDZ71" s="105"/>
      <c r="BEA71" s="105"/>
      <c r="BEB71" s="105"/>
      <c r="BEC71" s="105"/>
      <c r="BED71" s="105"/>
      <c r="BEE71" s="105"/>
      <c r="BEF71" s="105"/>
      <c r="BEG71" s="105"/>
      <c r="BEH71" s="105"/>
      <c r="BEI71" s="105"/>
      <c r="BEJ71" s="105"/>
      <c r="BEK71" s="105"/>
      <c r="BEL71" s="105"/>
      <c r="BEM71" s="105"/>
      <c r="BEN71" s="105"/>
      <c r="BEO71" s="105"/>
      <c r="BEP71" s="105"/>
      <c r="BEQ71" s="105"/>
      <c r="BER71" s="105"/>
      <c r="BES71" s="105"/>
      <c r="BET71" s="105"/>
      <c r="BEU71" s="105"/>
      <c r="BEV71" s="105"/>
      <c r="BEW71" s="105"/>
      <c r="BEX71" s="105"/>
      <c r="BEY71" s="105"/>
      <c r="BEZ71" s="105"/>
      <c r="BFA71" s="105"/>
      <c r="BFB71" s="105"/>
      <c r="BFC71" s="105"/>
      <c r="BFD71" s="105"/>
      <c r="BFE71" s="105"/>
      <c r="BFF71" s="105"/>
      <c r="BFG71" s="105"/>
      <c r="BFH71" s="105"/>
      <c r="BFI71" s="105"/>
      <c r="BFJ71" s="105"/>
      <c r="BFK71" s="105"/>
      <c r="BFL71" s="105"/>
      <c r="BFM71" s="105"/>
      <c r="BFN71" s="105"/>
      <c r="BFO71" s="105"/>
      <c r="BFP71" s="105"/>
      <c r="BFQ71" s="105"/>
      <c r="BFR71" s="105"/>
      <c r="BFS71" s="105"/>
      <c r="BFT71" s="105"/>
      <c r="BFU71" s="105"/>
      <c r="BFV71" s="105"/>
      <c r="BFW71" s="105"/>
      <c r="BFX71" s="105"/>
      <c r="BFY71" s="105"/>
      <c r="BFZ71" s="105"/>
      <c r="BGA71" s="105"/>
      <c r="BGB71" s="105"/>
      <c r="BGC71" s="105"/>
      <c r="BGD71" s="105"/>
      <c r="BGE71" s="105"/>
      <c r="BGF71" s="105"/>
      <c r="BGG71" s="105"/>
      <c r="BGH71" s="105"/>
      <c r="BGI71" s="105"/>
      <c r="BGJ71" s="105"/>
      <c r="BGK71" s="105"/>
      <c r="BGL71" s="105"/>
      <c r="BGM71" s="105"/>
      <c r="BGN71" s="105"/>
      <c r="BGO71" s="105"/>
      <c r="BGP71" s="105"/>
      <c r="BGQ71" s="105"/>
      <c r="BGR71" s="105"/>
      <c r="BGS71" s="105"/>
      <c r="BGT71" s="105"/>
      <c r="BGU71" s="105"/>
      <c r="BGV71" s="105"/>
      <c r="BGW71" s="105"/>
      <c r="BGX71" s="105"/>
      <c r="BGY71" s="105"/>
      <c r="BGZ71" s="105"/>
      <c r="BHA71" s="105"/>
      <c r="BHB71" s="105"/>
      <c r="BHC71" s="105"/>
      <c r="BHD71" s="105"/>
      <c r="BHE71" s="105"/>
      <c r="BHF71" s="105"/>
      <c r="BHG71" s="105"/>
      <c r="BHH71" s="105"/>
      <c r="BHI71" s="105"/>
      <c r="BHJ71" s="105"/>
      <c r="BHK71" s="105"/>
      <c r="BHL71" s="105"/>
      <c r="BHM71" s="105"/>
      <c r="BHN71" s="105"/>
      <c r="BHO71" s="105"/>
      <c r="BHP71" s="105"/>
      <c r="BHQ71" s="105"/>
      <c r="BHR71" s="105"/>
      <c r="BHS71" s="105"/>
      <c r="BHT71" s="105"/>
      <c r="BHU71" s="105"/>
      <c r="BHV71" s="105"/>
      <c r="BHW71" s="105"/>
      <c r="BHX71" s="105"/>
      <c r="BHY71" s="105"/>
      <c r="BHZ71" s="105"/>
      <c r="BIA71" s="105"/>
      <c r="BIB71" s="105"/>
      <c r="BIC71" s="105"/>
      <c r="BID71" s="105"/>
      <c r="BIE71" s="105"/>
      <c r="BIF71" s="105"/>
      <c r="BIG71" s="105"/>
      <c r="BIH71" s="105"/>
      <c r="BII71" s="105"/>
      <c r="BIJ71" s="105"/>
      <c r="BIK71" s="105"/>
      <c r="BIL71" s="105"/>
      <c r="BIM71" s="105"/>
      <c r="BIN71" s="105"/>
      <c r="BIO71" s="105"/>
      <c r="BIP71" s="105"/>
      <c r="BIQ71" s="105"/>
      <c r="BIR71" s="105"/>
      <c r="BIS71" s="105"/>
      <c r="BIT71" s="105"/>
      <c r="BIU71" s="105"/>
      <c r="BIV71" s="105"/>
      <c r="BIW71" s="105"/>
      <c r="BIX71" s="105"/>
      <c r="BIY71" s="105"/>
      <c r="BIZ71" s="105"/>
      <c r="BJA71" s="105"/>
      <c r="BJB71" s="105"/>
      <c r="BJC71" s="105"/>
      <c r="BJD71" s="105"/>
      <c r="BJE71" s="105"/>
      <c r="BJF71" s="105"/>
      <c r="BJG71" s="105"/>
      <c r="BJH71" s="105"/>
      <c r="BJI71" s="105"/>
      <c r="BJJ71" s="105"/>
      <c r="BJK71" s="105"/>
      <c r="BJL71" s="105"/>
      <c r="BJM71" s="105"/>
      <c r="BJN71" s="105"/>
      <c r="BJO71" s="105"/>
      <c r="BJP71" s="105"/>
      <c r="BJQ71" s="105"/>
      <c r="BJR71" s="105"/>
      <c r="BJS71" s="105"/>
      <c r="BJT71" s="105"/>
      <c r="BJU71" s="105"/>
      <c r="BJV71" s="105"/>
      <c r="BJW71" s="105"/>
      <c r="BJX71" s="105"/>
      <c r="BJY71" s="105"/>
      <c r="BJZ71" s="105"/>
      <c r="BKA71" s="105"/>
      <c r="BKB71" s="105"/>
      <c r="BKC71" s="105"/>
      <c r="BKD71" s="105"/>
      <c r="BKE71" s="105"/>
      <c r="BKF71" s="105"/>
      <c r="BKG71" s="105"/>
      <c r="BKH71" s="105"/>
      <c r="BKI71" s="105"/>
      <c r="BKJ71" s="105"/>
      <c r="BKK71" s="105"/>
      <c r="BKL71" s="105"/>
      <c r="BKM71" s="105"/>
      <c r="BKN71" s="105"/>
      <c r="BKO71" s="105"/>
      <c r="BKP71" s="105"/>
      <c r="BKQ71" s="105"/>
      <c r="BKR71" s="105"/>
      <c r="BKS71" s="105"/>
      <c r="BKT71" s="105"/>
      <c r="BKU71" s="105"/>
      <c r="BKV71" s="105"/>
      <c r="BKW71" s="105"/>
      <c r="BKX71" s="105"/>
      <c r="BKY71" s="105"/>
      <c r="BKZ71" s="105"/>
      <c r="BLA71" s="105"/>
      <c r="BLB71" s="105"/>
      <c r="BLC71" s="105"/>
      <c r="BLD71" s="105"/>
      <c r="BLE71" s="105"/>
      <c r="BLF71" s="105"/>
      <c r="BLG71" s="105"/>
      <c r="BLH71" s="105"/>
      <c r="BLI71" s="105"/>
      <c r="BLJ71" s="105"/>
      <c r="BLK71" s="105"/>
      <c r="BLL71" s="105"/>
      <c r="BLM71" s="105"/>
      <c r="BLN71" s="105"/>
      <c r="BLO71" s="105"/>
      <c r="BLP71" s="105"/>
      <c r="BLQ71" s="105"/>
      <c r="BLR71" s="105"/>
      <c r="BLS71" s="105"/>
      <c r="BLT71" s="105"/>
      <c r="BLU71" s="105"/>
      <c r="BLV71" s="105"/>
      <c r="BLW71" s="105"/>
      <c r="BLX71" s="105"/>
      <c r="BLY71" s="105"/>
      <c r="BLZ71" s="105"/>
      <c r="BMA71" s="105"/>
      <c r="BMB71" s="105"/>
      <c r="BMC71" s="105"/>
      <c r="BMD71" s="105"/>
      <c r="BME71" s="105"/>
      <c r="BMF71" s="105"/>
      <c r="BMG71" s="105"/>
      <c r="BMH71" s="105"/>
      <c r="BMI71" s="105"/>
      <c r="BMJ71" s="105"/>
      <c r="BMK71" s="105"/>
      <c r="BML71" s="105"/>
      <c r="BMM71" s="105"/>
      <c r="BMN71" s="105"/>
      <c r="BMO71" s="105"/>
      <c r="BMP71" s="105"/>
      <c r="BMQ71" s="105"/>
      <c r="BMR71" s="105"/>
      <c r="BMS71" s="105"/>
      <c r="BMT71" s="105"/>
      <c r="BMU71" s="105"/>
      <c r="BMV71" s="105"/>
      <c r="BMW71" s="105"/>
      <c r="BMX71" s="105"/>
      <c r="BMY71" s="105"/>
      <c r="BMZ71" s="105"/>
      <c r="BNA71" s="105"/>
      <c r="BNB71" s="105"/>
      <c r="BNC71" s="105"/>
      <c r="BND71" s="105"/>
      <c r="BNE71" s="105"/>
      <c r="BNF71" s="105"/>
      <c r="BNG71" s="105"/>
      <c r="BNH71" s="105"/>
      <c r="BNI71" s="105"/>
      <c r="BNJ71" s="105"/>
      <c r="BNK71" s="105"/>
      <c r="BNL71" s="105"/>
      <c r="BNM71" s="105"/>
      <c r="BNN71" s="105"/>
      <c r="BNO71" s="105"/>
      <c r="BNP71" s="105"/>
      <c r="BNQ71" s="105"/>
      <c r="BNR71" s="105"/>
      <c r="BNS71" s="105"/>
      <c r="BNT71" s="105"/>
      <c r="BNU71" s="105"/>
      <c r="BNV71" s="105"/>
      <c r="BNW71" s="105"/>
      <c r="BNX71" s="105"/>
      <c r="BNY71" s="105"/>
      <c r="BNZ71" s="105"/>
      <c r="BOA71" s="105"/>
      <c r="BOB71" s="105"/>
      <c r="BOC71" s="105"/>
      <c r="BOD71" s="105"/>
      <c r="BOE71" s="105"/>
      <c r="BOF71" s="105"/>
      <c r="BOG71" s="105"/>
      <c r="BOH71" s="105"/>
      <c r="BOI71" s="105"/>
      <c r="BOJ71" s="105"/>
      <c r="BOK71" s="105"/>
      <c r="BOL71" s="105"/>
      <c r="BOM71" s="105"/>
      <c r="BON71" s="105"/>
      <c r="BOO71" s="105"/>
      <c r="BOP71" s="105"/>
      <c r="BOQ71" s="105"/>
      <c r="BOR71" s="105"/>
      <c r="BOS71" s="105"/>
      <c r="BOT71" s="105"/>
      <c r="BOU71" s="105"/>
      <c r="BOV71" s="105"/>
      <c r="BOW71" s="105"/>
      <c r="BOX71" s="105"/>
      <c r="BOY71" s="105"/>
      <c r="BOZ71" s="105"/>
      <c r="BPA71" s="105"/>
      <c r="BPB71" s="105"/>
      <c r="BPC71" s="105"/>
      <c r="BPD71" s="105"/>
      <c r="BPE71" s="105"/>
      <c r="BPF71" s="105"/>
      <c r="BPG71" s="105"/>
      <c r="BPH71" s="105"/>
      <c r="BPI71" s="105"/>
      <c r="BPJ71" s="105"/>
      <c r="BPK71" s="105"/>
      <c r="BPL71" s="105"/>
      <c r="BPM71" s="105"/>
      <c r="BPN71" s="105"/>
      <c r="BPO71" s="105"/>
      <c r="BPP71" s="105"/>
      <c r="BPQ71" s="105"/>
      <c r="BPR71" s="105"/>
      <c r="BPS71" s="105"/>
      <c r="BPT71" s="105"/>
      <c r="BPU71" s="105"/>
      <c r="BPV71" s="105"/>
      <c r="BPW71" s="105"/>
      <c r="BPX71" s="105"/>
      <c r="BPY71" s="105"/>
      <c r="BPZ71" s="105"/>
      <c r="BQA71" s="105"/>
      <c r="BQB71" s="105"/>
      <c r="BQC71" s="105"/>
      <c r="BQD71" s="105"/>
      <c r="BQE71" s="105"/>
      <c r="BQF71" s="105"/>
      <c r="BQG71" s="105"/>
      <c r="BQH71" s="105"/>
      <c r="BQI71" s="105"/>
      <c r="BQJ71" s="105"/>
      <c r="BQK71" s="105"/>
      <c r="BQL71" s="105"/>
      <c r="BQM71" s="105"/>
      <c r="BQN71" s="105"/>
      <c r="BQO71" s="105"/>
      <c r="BQP71" s="105"/>
      <c r="BQQ71" s="105"/>
      <c r="BQR71" s="105"/>
      <c r="BQS71" s="105"/>
      <c r="BQT71" s="105"/>
      <c r="BQU71" s="105"/>
      <c r="BQV71" s="105"/>
      <c r="BQW71" s="105"/>
      <c r="BQX71" s="105"/>
      <c r="BQY71" s="105"/>
      <c r="BQZ71" s="105"/>
      <c r="BRA71" s="105"/>
      <c r="BRB71" s="105"/>
      <c r="BRC71" s="105"/>
      <c r="BRD71" s="105"/>
      <c r="BRE71" s="105"/>
      <c r="BRF71" s="105"/>
      <c r="BRG71" s="105"/>
      <c r="BRH71" s="105"/>
      <c r="BRI71" s="105"/>
      <c r="BRJ71" s="105"/>
      <c r="BRK71" s="105"/>
      <c r="BRL71" s="105"/>
      <c r="BRM71" s="105"/>
      <c r="BRN71" s="105"/>
      <c r="BRO71" s="105"/>
      <c r="BRP71" s="105"/>
      <c r="BRQ71" s="105"/>
      <c r="BRR71" s="105"/>
      <c r="BRS71" s="105"/>
      <c r="BRT71" s="105"/>
      <c r="BRU71" s="105"/>
      <c r="BRV71" s="105"/>
      <c r="BRW71" s="105"/>
      <c r="BRX71" s="105"/>
      <c r="BRY71" s="105"/>
      <c r="BRZ71" s="105"/>
      <c r="BSA71" s="105"/>
      <c r="BSB71" s="105"/>
      <c r="BSC71" s="105"/>
      <c r="BSD71" s="105"/>
      <c r="BSE71" s="105"/>
      <c r="BSF71" s="105"/>
      <c r="BSG71" s="105"/>
      <c r="BSH71" s="105"/>
      <c r="BSI71" s="105"/>
      <c r="BSJ71" s="105"/>
      <c r="BSK71" s="105"/>
      <c r="BSL71" s="105"/>
      <c r="BSM71" s="105"/>
      <c r="BSN71" s="105"/>
      <c r="BSO71" s="105"/>
      <c r="BSP71" s="105"/>
      <c r="BSQ71" s="105"/>
      <c r="BSR71" s="105"/>
      <c r="BSS71" s="105"/>
      <c r="BST71" s="105"/>
      <c r="BSU71" s="105"/>
      <c r="BSV71" s="105"/>
      <c r="BSW71" s="105"/>
      <c r="BSX71" s="105"/>
      <c r="BSY71" s="105"/>
      <c r="BSZ71" s="105"/>
      <c r="BTA71" s="105"/>
      <c r="BTB71" s="105"/>
      <c r="BTC71" s="105"/>
      <c r="BTD71" s="105"/>
      <c r="BTE71" s="105"/>
      <c r="BTF71" s="105"/>
      <c r="BTG71" s="105"/>
      <c r="BTH71" s="105"/>
      <c r="BTI71" s="105"/>
      <c r="BTJ71" s="105"/>
      <c r="BTK71" s="105"/>
      <c r="BTL71" s="105"/>
      <c r="BTM71" s="105"/>
      <c r="BTN71" s="105"/>
      <c r="BTO71" s="105"/>
      <c r="BTP71" s="105"/>
      <c r="BTQ71" s="105"/>
      <c r="BTR71" s="105"/>
      <c r="BTS71" s="105"/>
      <c r="BTT71" s="105"/>
      <c r="BTU71" s="105"/>
      <c r="BTV71" s="105"/>
      <c r="BTW71" s="105"/>
      <c r="BTX71" s="105"/>
      <c r="BTY71" s="105"/>
      <c r="BTZ71" s="105"/>
      <c r="BUA71" s="105"/>
      <c r="BUB71" s="105"/>
      <c r="BUC71" s="105"/>
      <c r="BUD71" s="105"/>
      <c r="BUE71" s="105"/>
      <c r="BUF71" s="105"/>
      <c r="BUG71" s="105"/>
      <c r="BUH71" s="105"/>
      <c r="BUI71" s="105"/>
      <c r="BUJ71" s="105"/>
      <c r="BUK71" s="105"/>
      <c r="BUL71" s="105"/>
      <c r="BUM71" s="105"/>
      <c r="BUN71" s="105"/>
      <c r="BUO71" s="105"/>
      <c r="BUP71" s="105"/>
      <c r="BUQ71" s="105"/>
      <c r="BUR71" s="105"/>
      <c r="BUS71" s="105"/>
      <c r="BUT71" s="105"/>
      <c r="BUU71" s="105"/>
      <c r="BUV71" s="105"/>
      <c r="BUW71" s="105"/>
      <c r="BUX71" s="105"/>
      <c r="BUY71" s="105"/>
      <c r="BUZ71" s="105"/>
      <c r="BVA71" s="105"/>
      <c r="BVB71" s="105"/>
      <c r="BVC71" s="105"/>
      <c r="BVD71" s="105"/>
      <c r="BVE71" s="105"/>
      <c r="BVF71" s="105"/>
      <c r="BVG71" s="105"/>
      <c r="BVH71" s="105"/>
      <c r="BVI71" s="105"/>
      <c r="BVJ71" s="105"/>
      <c r="BVK71" s="105"/>
      <c r="BVL71" s="105"/>
      <c r="BVM71" s="105"/>
      <c r="BVN71" s="105"/>
      <c r="BVO71" s="105"/>
      <c r="BVP71" s="105"/>
      <c r="BVQ71" s="105"/>
      <c r="BVR71" s="105"/>
      <c r="BVS71" s="105"/>
      <c r="BVT71" s="105"/>
      <c r="BVU71" s="105"/>
      <c r="BVV71" s="105"/>
      <c r="BVW71" s="105"/>
      <c r="BVX71" s="105"/>
      <c r="BVY71" s="105"/>
      <c r="BVZ71" s="105"/>
      <c r="BWA71" s="105"/>
      <c r="BWB71" s="105"/>
      <c r="BWC71" s="105"/>
      <c r="BWD71" s="105"/>
      <c r="BWE71" s="105"/>
      <c r="BWF71" s="105"/>
      <c r="BWG71" s="105"/>
      <c r="BWH71" s="105"/>
      <c r="BWI71" s="105"/>
      <c r="BWJ71" s="105"/>
      <c r="BWK71" s="105"/>
      <c r="BWL71" s="105"/>
      <c r="BWM71" s="105"/>
      <c r="BWN71" s="105"/>
      <c r="BWO71" s="105"/>
      <c r="BWP71" s="105"/>
      <c r="BWQ71" s="105"/>
      <c r="BWR71" s="105"/>
      <c r="BWS71" s="105"/>
      <c r="BWT71" s="105"/>
      <c r="BWU71" s="105"/>
      <c r="BWV71" s="105"/>
      <c r="BWW71" s="105"/>
      <c r="BWX71" s="105"/>
    </row>
    <row r="72" spans="1:1974" ht="24.75" customHeight="1">
      <c r="A72" s="90"/>
      <c r="B72" s="197" t="s">
        <v>30</v>
      </c>
      <c r="D72" s="198">
        <v>1340</v>
      </c>
      <c r="E72" s="199">
        <v>5</v>
      </c>
      <c r="F72" s="198">
        <v>1345</v>
      </c>
      <c r="H72" s="198">
        <v>1825</v>
      </c>
      <c r="I72" s="199">
        <v>-36</v>
      </c>
      <c r="J72" s="198">
        <v>1789</v>
      </c>
      <c r="W72" s="90"/>
      <c r="AQ72" s="94"/>
    </row>
    <row r="73" spans="1:1974" s="112" customFormat="1" ht="24.75" customHeight="1">
      <c r="A73" s="141"/>
      <c r="B73" s="201" t="s">
        <v>31</v>
      </c>
      <c r="C73" s="95"/>
      <c r="D73" s="158">
        <v>0.31367041198501872</v>
      </c>
      <c r="E73" s="202">
        <v>0</v>
      </c>
      <c r="F73" s="158">
        <v>0.31141467932391759</v>
      </c>
      <c r="G73" s="95"/>
      <c r="H73" s="158">
        <v>0.34246575342465752</v>
      </c>
      <c r="I73" s="202">
        <v>0</v>
      </c>
      <c r="J73" s="158">
        <v>0.34056729487911669</v>
      </c>
      <c r="K73" s="95"/>
      <c r="L73" s="107"/>
      <c r="M73" s="107"/>
      <c r="N73" s="107"/>
      <c r="O73" s="95"/>
      <c r="P73" s="107"/>
      <c r="Q73" s="107"/>
      <c r="R73" s="107"/>
      <c r="S73" s="95"/>
      <c r="T73" s="107"/>
      <c r="U73" s="107"/>
      <c r="V73" s="107"/>
      <c r="W73" s="141"/>
      <c r="X73" s="95"/>
      <c r="Y73" s="95"/>
      <c r="Z73" s="95"/>
      <c r="AA73" s="95"/>
      <c r="AB73" s="95"/>
      <c r="AC73" s="95"/>
      <c r="AD73" s="95"/>
      <c r="AE73" s="95"/>
      <c r="AF73" s="152"/>
      <c r="AG73" s="152"/>
      <c r="AH73" s="152"/>
      <c r="AI73" s="95"/>
      <c r="AJ73" s="152"/>
      <c r="AK73" s="152"/>
      <c r="AL73" s="152"/>
      <c r="AM73" s="95"/>
      <c r="AN73" s="152"/>
      <c r="AO73" s="152"/>
      <c r="AP73" s="152"/>
      <c r="AQ73" s="91"/>
      <c r="AR73" s="91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  <c r="DB73" s="400"/>
      <c r="DC73" s="400"/>
      <c r="DD73" s="400"/>
      <c r="DE73" s="400"/>
      <c r="DF73" s="400"/>
      <c r="DG73" s="400"/>
      <c r="DH73" s="400"/>
      <c r="DI73" s="400"/>
      <c r="DJ73" s="400"/>
      <c r="DK73" s="400"/>
      <c r="DL73" s="400"/>
      <c r="DM73" s="400"/>
      <c r="DN73" s="400"/>
      <c r="DO73" s="400"/>
      <c r="DP73" s="400"/>
      <c r="DQ73" s="400"/>
      <c r="DR73" s="400"/>
      <c r="DS73" s="400"/>
      <c r="DT73" s="400"/>
      <c r="DU73" s="400"/>
      <c r="DV73" s="400"/>
      <c r="DW73" s="400"/>
      <c r="DX73" s="400"/>
      <c r="DY73" s="400"/>
      <c r="DZ73" s="400"/>
      <c r="EA73" s="400"/>
      <c r="EB73" s="400"/>
      <c r="EC73" s="400"/>
      <c r="ED73" s="400"/>
      <c r="EE73" s="400"/>
      <c r="EF73" s="400"/>
      <c r="EG73" s="400"/>
      <c r="EH73" s="400"/>
      <c r="EI73" s="400"/>
      <c r="EJ73" s="400"/>
      <c r="EK73" s="400"/>
      <c r="EL73" s="400"/>
      <c r="EM73" s="400"/>
      <c r="EN73" s="400"/>
      <c r="EO73" s="400"/>
      <c r="EP73" s="400"/>
      <c r="EQ73" s="400"/>
      <c r="ER73" s="400"/>
      <c r="ES73" s="400"/>
      <c r="ET73" s="400"/>
      <c r="EU73" s="400"/>
      <c r="EV73" s="400"/>
      <c r="EW73" s="400"/>
      <c r="EX73" s="400"/>
      <c r="EY73" s="400"/>
      <c r="EZ73" s="400"/>
      <c r="FA73" s="400"/>
      <c r="FB73" s="400"/>
      <c r="FC73" s="400"/>
      <c r="FD73" s="400"/>
      <c r="FE73" s="400"/>
      <c r="FF73" s="400"/>
      <c r="FG73" s="400"/>
      <c r="FH73" s="400"/>
      <c r="FI73" s="400"/>
      <c r="FJ73" s="400"/>
      <c r="FK73" s="400"/>
      <c r="FL73" s="400"/>
      <c r="FM73" s="400"/>
      <c r="FN73" s="400"/>
      <c r="FO73" s="400"/>
      <c r="FP73" s="400"/>
      <c r="FQ73" s="400"/>
      <c r="FR73" s="400"/>
      <c r="FS73" s="400"/>
      <c r="FT73" s="400"/>
      <c r="FU73" s="400"/>
      <c r="FV73" s="400"/>
      <c r="FW73" s="400"/>
      <c r="FX73" s="400"/>
      <c r="FY73" s="400"/>
      <c r="FZ73" s="400"/>
      <c r="GA73" s="400"/>
      <c r="GB73" s="400"/>
      <c r="GC73" s="400"/>
      <c r="GD73" s="400"/>
      <c r="GE73" s="400"/>
      <c r="GF73" s="400"/>
      <c r="GG73" s="400"/>
      <c r="GH73" s="400"/>
      <c r="GI73" s="400"/>
      <c r="GJ73" s="400"/>
      <c r="GK73" s="400"/>
      <c r="GL73" s="400"/>
      <c r="GM73" s="400"/>
      <c r="GN73" s="400"/>
      <c r="GO73" s="400"/>
      <c r="GP73" s="400"/>
      <c r="GQ73" s="400"/>
      <c r="GR73" s="400"/>
      <c r="GS73" s="400"/>
      <c r="GT73" s="400"/>
      <c r="GU73" s="400"/>
      <c r="GV73" s="400"/>
      <c r="GW73" s="400"/>
      <c r="GX73" s="400"/>
      <c r="GY73" s="400"/>
      <c r="GZ73" s="400"/>
      <c r="HA73" s="400"/>
      <c r="HB73" s="400"/>
      <c r="HC73" s="400"/>
      <c r="HD73" s="400"/>
      <c r="HE73" s="400"/>
      <c r="HF73" s="400"/>
      <c r="HG73" s="400"/>
      <c r="HH73" s="400"/>
      <c r="HI73" s="400"/>
      <c r="HJ73" s="400"/>
      <c r="HK73" s="400"/>
      <c r="HL73" s="400"/>
      <c r="HM73" s="400"/>
      <c r="HN73" s="400"/>
      <c r="HO73" s="400"/>
      <c r="HP73" s="400"/>
      <c r="HQ73" s="400"/>
      <c r="HR73" s="400"/>
      <c r="HS73" s="400"/>
      <c r="HT73" s="400"/>
      <c r="HU73" s="400"/>
      <c r="HV73" s="400"/>
      <c r="HW73" s="400"/>
      <c r="HX73" s="400"/>
      <c r="HY73" s="400"/>
      <c r="HZ73" s="400"/>
      <c r="IA73" s="400"/>
      <c r="IB73" s="400"/>
      <c r="IC73" s="400"/>
      <c r="ID73" s="400"/>
      <c r="IE73" s="400"/>
      <c r="IF73" s="400"/>
      <c r="IG73" s="400"/>
      <c r="IH73" s="400"/>
      <c r="II73" s="400"/>
      <c r="IJ73" s="400"/>
      <c r="IK73" s="400"/>
      <c r="IL73" s="400"/>
      <c r="IM73" s="400"/>
      <c r="IN73" s="400"/>
      <c r="IO73" s="400"/>
      <c r="IP73" s="400"/>
      <c r="IQ73" s="400"/>
      <c r="IR73" s="400"/>
      <c r="IS73" s="400"/>
      <c r="IT73" s="400"/>
      <c r="IU73" s="400"/>
      <c r="IV73" s="400"/>
      <c r="IW73" s="400"/>
      <c r="IX73" s="400"/>
      <c r="IY73" s="400"/>
      <c r="IZ73" s="400"/>
      <c r="JA73" s="400"/>
      <c r="JB73" s="400"/>
      <c r="JC73" s="400"/>
      <c r="JD73" s="400"/>
      <c r="JE73" s="400"/>
      <c r="JF73" s="400"/>
      <c r="JG73" s="400"/>
      <c r="JH73" s="400"/>
      <c r="JI73" s="400"/>
      <c r="JJ73" s="400"/>
      <c r="JK73" s="400"/>
      <c r="JL73" s="400"/>
      <c r="JM73" s="400"/>
      <c r="JN73" s="400"/>
      <c r="JO73" s="400"/>
      <c r="JP73" s="400"/>
      <c r="JQ73" s="400"/>
      <c r="JR73" s="400"/>
      <c r="JS73" s="400"/>
      <c r="JT73" s="400"/>
      <c r="JU73" s="400"/>
      <c r="JV73" s="400"/>
      <c r="JW73" s="400"/>
      <c r="JX73" s="400"/>
      <c r="JY73" s="400"/>
      <c r="JZ73" s="400"/>
      <c r="KA73" s="400"/>
      <c r="KB73" s="400"/>
      <c r="KC73" s="400"/>
      <c r="KD73" s="400"/>
      <c r="KE73" s="400"/>
      <c r="KF73" s="400"/>
      <c r="KG73" s="400"/>
      <c r="KH73" s="400"/>
      <c r="KI73" s="400"/>
      <c r="KJ73" s="400"/>
      <c r="KK73" s="400"/>
      <c r="KL73" s="400"/>
      <c r="KM73" s="400"/>
      <c r="KN73" s="400"/>
      <c r="KO73" s="400"/>
      <c r="KP73" s="400"/>
      <c r="KQ73" s="400"/>
      <c r="KR73" s="400"/>
      <c r="KS73" s="400"/>
      <c r="KT73" s="400"/>
      <c r="KU73" s="400"/>
      <c r="KV73" s="400"/>
      <c r="KW73" s="400"/>
      <c r="KX73" s="400"/>
      <c r="KY73" s="400"/>
      <c r="KZ73" s="400"/>
      <c r="LA73" s="400"/>
      <c r="LB73" s="400"/>
      <c r="LC73" s="400"/>
      <c r="LD73" s="400"/>
      <c r="LE73" s="400"/>
      <c r="LF73" s="400"/>
      <c r="LG73" s="400"/>
      <c r="LH73" s="400"/>
      <c r="LI73" s="400"/>
      <c r="LJ73" s="400"/>
      <c r="LK73" s="400"/>
      <c r="LL73" s="400"/>
      <c r="LM73" s="400"/>
      <c r="LN73" s="400"/>
      <c r="LO73" s="400"/>
      <c r="LP73" s="400"/>
      <c r="LQ73" s="400"/>
      <c r="LR73" s="400"/>
      <c r="LS73" s="400"/>
      <c r="LT73" s="400"/>
      <c r="LU73" s="400"/>
      <c r="LV73" s="400"/>
      <c r="LW73" s="400"/>
      <c r="LX73" s="400"/>
      <c r="LY73" s="400"/>
      <c r="LZ73" s="400"/>
      <c r="MA73" s="400"/>
      <c r="MB73" s="400"/>
      <c r="MC73" s="400"/>
      <c r="MD73" s="400"/>
      <c r="ME73" s="400"/>
      <c r="MF73" s="400"/>
      <c r="MG73" s="400"/>
      <c r="MH73" s="400"/>
      <c r="MI73" s="400"/>
      <c r="MJ73" s="400"/>
      <c r="MK73" s="400"/>
      <c r="ML73" s="400"/>
      <c r="MM73" s="400"/>
      <c r="MN73" s="400"/>
      <c r="MO73" s="400"/>
      <c r="MP73" s="400"/>
      <c r="MQ73" s="400"/>
      <c r="MR73" s="400"/>
      <c r="MS73" s="400"/>
      <c r="MT73" s="400"/>
      <c r="MU73" s="400"/>
      <c r="MV73" s="400"/>
      <c r="MW73" s="400"/>
      <c r="MX73" s="400"/>
      <c r="MY73" s="400"/>
      <c r="MZ73" s="400"/>
      <c r="NA73" s="400"/>
      <c r="NB73" s="400"/>
      <c r="NC73" s="400"/>
      <c r="ND73" s="400"/>
      <c r="NE73" s="400"/>
      <c r="NF73" s="400"/>
      <c r="NG73" s="400"/>
      <c r="NH73" s="400"/>
      <c r="NI73" s="400"/>
      <c r="NJ73" s="400"/>
      <c r="NK73" s="400"/>
      <c r="NL73" s="400"/>
      <c r="NM73" s="400"/>
      <c r="NN73" s="400"/>
      <c r="NO73" s="400"/>
      <c r="NP73" s="400"/>
      <c r="NQ73" s="400"/>
      <c r="NR73" s="400"/>
      <c r="NS73" s="400"/>
      <c r="NT73" s="400"/>
      <c r="NU73" s="400"/>
      <c r="NV73" s="400"/>
      <c r="NW73" s="400"/>
      <c r="NX73" s="400"/>
      <c r="NY73" s="400"/>
      <c r="NZ73" s="400"/>
      <c r="OA73" s="400"/>
      <c r="OB73" s="400"/>
      <c r="OC73" s="400"/>
      <c r="OD73" s="400"/>
      <c r="OE73" s="400"/>
      <c r="OF73" s="400"/>
      <c r="OG73" s="400"/>
      <c r="OH73" s="400"/>
      <c r="OI73" s="400"/>
      <c r="OJ73" s="400"/>
      <c r="OK73" s="400"/>
      <c r="OL73" s="400"/>
      <c r="OM73" s="400"/>
      <c r="ON73" s="400"/>
      <c r="OO73" s="400"/>
      <c r="OP73" s="400"/>
      <c r="OQ73" s="400"/>
      <c r="OR73" s="400"/>
      <c r="OS73" s="400"/>
      <c r="OT73" s="400"/>
      <c r="OU73" s="400"/>
      <c r="OV73" s="400"/>
      <c r="OW73" s="400"/>
      <c r="OX73" s="400"/>
      <c r="OY73" s="400"/>
      <c r="OZ73" s="400"/>
      <c r="PA73" s="400"/>
      <c r="PB73" s="400"/>
      <c r="PC73" s="400"/>
      <c r="PD73" s="400"/>
      <c r="PE73" s="400"/>
      <c r="PF73" s="400"/>
      <c r="PG73" s="400"/>
      <c r="PH73" s="400"/>
      <c r="PI73" s="400"/>
      <c r="PJ73" s="400"/>
      <c r="PK73" s="400"/>
      <c r="PL73" s="400"/>
      <c r="PM73" s="400"/>
      <c r="PN73" s="400"/>
      <c r="PO73" s="400"/>
      <c r="PP73" s="400"/>
      <c r="PQ73" s="400"/>
      <c r="PR73" s="400"/>
      <c r="PS73" s="400"/>
      <c r="PT73" s="400"/>
      <c r="PU73" s="400"/>
      <c r="PV73" s="400"/>
      <c r="PW73" s="400"/>
      <c r="PX73" s="400"/>
      <c r="PY73" s="400"/>
      <c r="PZ73" s="400"/>
      <c r="QA73" s="400"/>
      <c r="QB73" s="400"/>
      <c r="QC73" s="400"/>
      <c r="QD73" s="400"/>
      <c r="QE73" s="400"/>
      <c r="QF73" s="400"/>
      <c r="QG73" s="400"/>
      <c r="QH73" s="400"/>
      <c r="QI73" s="400"/>
      <c r="QJ73" s="400"/>
      <c r="QK73" s="400"/>
      <c r="QL73" s="400"/>
      <c r="QM73" s="400"/>
      <c r="QN73" s="400"/>
      <c r="QO73" s="400"/>
      <c r="QP73" s="400"/>
      <c r="QQ73" s="400"/>
      <c r="QR73" s="400"/>
      <c r="QS73" s="400"/>
      <c r="QT73" s="400"/>
      <c r="QU73" s="400"/>
      <c r="QV73" s="400"/>
      <c r="QW73" s="400"/>
      <c r="QX73" s="400"/>
      <c r="QY73" s="400"/>
      <c r="QZ73" s="400"/>
      <c r="RA73" s="400"/>
      <c r="RB73" s="400"/>
      <c r="RC73" s="400"/>
      <c r="RD73" s="400"/>
      <c r="RE73" s="400"/>
      <c r="RF73" s="400"/>
      <c r="RG73" s="400"/>
      <c r="RH73" s="400"/>
      <c r="RI73" s="400"/>
      <c r="RJ73" s="400"/>
      <c r="RK73" s="400"/>
      <c r="RL73" s="400"/>
      <c r="RM73" s="400"/>
      <c r="RN73" s="400"/>
      <c r="RO73" s="400"/>
      <c r="RP73" s="400"/>
      <c r="RQ73" s="400"/>
      <c r="RR73" s="400"/>
      <c r="RS73" s="400"/>
      <c r="RT73" s="400"/>
      <c r="RU73" s="400"/>
      <c r="RV73" s="400"/>
      <c r="RW73" s="400"/>
      <c r="RX73" s="400"/>
      <c r="RY73" s="400"/>
      <c r="RZ73" s="400"/>
      <c r="SA73" s="400"/>
      <c r="SB73" s="400"/>
      <c r="SC73" s="400"/>
      <c r="SD73" s="400"/>
      <c r="SE73" s="400"/>
      <c r="SF73" s="400"/>
      <c r="SG73" s="400"/>
      <c r="SH73" s="400"/>
      <c r="SI73" s="400"/>
      <c r="SJ73" s="400"/>
      <c r="SK73" s="400"/>
      <c r="SL73" s="400"/>
      <c r="SM73" s="400"/>
      <c r="SN73" s="400"/>
      <c r="SO73" s="400"/>
      <c r="SP73" s="400"/>
      <c r="SQ73" s="400"/>
      <c r="SR73" s="400"/>
      <c r="SS73" s="400"/>
      <c r="ST73" s="400"/>
      <c r="SU73" s="400"/>
      <c r="SV73" s="400"/>
      <c r="SW73" s="400"/>
      <c r="SX73" s="400"/>
      <c r="SY73" s="400"/>
      <c r="SZ73" s="400"/>
      <c r="TA73" s="400"/>
      <c r="TB73" s="400"/>
      <c r="TC73" s="400"/>
      <c r="TD73" s="400"/>
      <c r="TE73" s="400"/>
      <c r="TF73" s="400"/>
      <c r="TG73" s="400"/>
      <c r="TH73" s="400"/>
      <c r="TI73" s="400"/>
      <c r="TJ73" s="400"/>
      <c r="TK73" s="400"/>
      <c r="TL73" s="400"/>
      <c r="TM73" s="400"/>
      <c r="TN73" s="400"/>
      <c r="TO73" s="400"/>
      <c r="TP73" s="400"/>
      <c r="TQ73" s="400"/>
      <c r="TR73" s="400"/>
      <c r="TS73" s="400"/>
      <c r="TT73" s="400"/>
      <c r="TU73" s="400"/>
      <c r="TV73" s="400"/>
      <c r="TW73" s="400"/>
      <c r="TX73" s="400"/>
      <c r="TY73" s="400"/>
      <c r="TZ73" s="400"/>
      <c r="UA73" s="400"/>
      <c r="UB73" s="400"/>
      <c r="UC73" s="400"/>
      <c r="UD73" s="400"/>
      <c r="UE73" s="400"/>
      <c r="UF73" s="400"/>
      <c r="UG73" s="400"/>
      <c r="UH73" s="400"/>
      <c r="UI73" s="400"/>
      <c r="UJ73" s="400"/>
      <c r="UK73" s="400"/>
      <c r="UL73" s="400"/>
      <c r="UM73" s="400"/>
      <c r="UN73" s="400"/>
      <c r="UO73" s="400"/>
      <c r="UP73" s="400"/>
      <c r="UQ73" s="400"/>
      <c r="UR73" s="400"/>
      <c r="US73" s="400"/>
      <c r="UT73" s="400"/>
      <c r="UU73" s="400"/>
      <c r="UV73" s="400"/>
      <c r="UW73" s="400"/>
      <c r="UX73" s="400"/>
      <c r="UY73" s="400"/>
      <c r="UZ73" s="400"/>
      <c r="VA73" s="400"/>
      <c r="VB73" s="400"/>
      <c r="VC73" s="400"/>
      <c r="VD73" s="400"/>
      <c r="VE73" s="400"/>
      <c r="VF73" s="400"/>
      <c r="VG73" s="400"/>
      <c r="VH73" s="400"/>
      <c r="VI73" s="400"/>
      <c r="VJ73" s="400"/>
      <c r="VK73" s="400"/>
      <c r="VL73" s="400"/>
      <c r="VM73" s="400"/>
      <c r="VN73" s="400"/>
      <c r="VO73" s="400"/>
      <c r="VP73" s="400"/>
      <c r="VQ73" s="400"/>
      <c r="VR73" s="400"/>
      <c r="VS73" s="400"/>
      <c r="VT73" s="400"/>
      <c r="VU73" s="400"/>
      <c r="VV73" s="400"/>
      <c r="VW73" s="400"/>
      <c r="VX73" s="400"/>
      <c r="VY73" s="400"/>
      <c r="VZ73" s="400"/>
      <c r="WA73" s="400"/>
      <c r="WB73" s="400"/>
      <c r="WC73" s="400"/>
      <c r="WD73" s="400"/>
      <c r="WE73" s="400"/>
      <c r="WF73" s="400"/>
      <c r="WG73" s="400"/>
      <c r="WH73" s="400"/>
      <c r="WI73" s="400"/>
      <c r="WJ73" s="400"/>
      <c r="WK73" s="400"/>
      <c r="WL73" s="400"/>
      <c r="WM73" s="400"/>
      <c r="WN73" s="400"/>
      <c r="WO73" s="400"/>
      <c r="WP73" s="400"/>
      <c r="WQ73" s="400"/>
      <c r="WR73" s="400"/>
      <c r="WS73" s="400"/>
      <c r="WT73" s="400"/>
      <c r="WU73" s="400"/>
      <c r="WV73" s="400"/>
      <c r="WW73" s="400"/>
      <c r="WX73" s="400"/>
      <c r="WY73" s="400"/>
      <c r="WZ73" s="400"/>
      <c r="XA73" s="400"/>
      <c r="XB73" s="400"/>
      <c r="XC73" s="400"/>
      <c r="XD73" s="400"/>
      <c r="XE73" s="400"/>
      <c r="XF73" s="400"/>
      <c r="XG73" s="400"/>
      <c r="XH73" s="400"/>
      <c r="XI73" s="400"/>
      <c r="XJ73" s="400"/>
      <c r="XK73" s="400"/>
      <c r="XL73" s="400"/>
      <c r="XM73" s="400"/>
      <c r="XN73" s="400"/>
      <c r="XO73" s="400"/>
      <c r="XP73" s="400"/>
      <c r="XQ73" s="400"/>
      <c r="XR73" s="400"/>
      <c r="XS73" s="400"/>
      <c r="XT73" s="400"/>
      <c r="XU73" s="400"/>
      <c r="XV73" s="400"/>
      <c r="XW73" s="400"/>
      <c r="XX73" s="400"/>
      <c r="XY73" s="400"/>
      <c r="XZ73" s="400"/>
      <c r="YA73" s="400"/>
      <c r="YB73" s="400"/>
      <c r="YC73" s="400"/>
      <c r="YD73" s="400"/>
      <c r="YE73" s="400"/>
      <c r="YF73" s="400"/>
      <c r="YG73" s="400"/>
      <c r="YH73" s="400"/>
      <c r="YI73" s="400"/>
      <c r="YJ73" s="400"/>
      <c r="YK73" s="400"/>
      <c r="YL73" s="400"/>
      <c r="YM73" s="400"/>
      <c r="YN73" s="400"/>
      <c r="YO73" s="400"/>
      <c r="YP73" s="400"/>
      <c r="YQ73" s="400"/>
      <c r="YR73" s="400"/>
      <c r="YS73" s="400"/>
      <c r="YT73" s="400"/>
      <c r="YU73" s="400"/>
      <c r="YV73" s="400"/>
      <c r="YW73" s="400"/>
      <c r="YX73" s="400"/>
      <c r="YY73" s="400"/>
      <c r="YZ73" s="400"/>
      <c r="ZA73" s="400"/>
      <c r="ZB73" s="400"/>
      <c r="ZC73" s="400"/>
      <c r="ZD73" s="400"/>
      <c r="ZE73" s="400"/>
      <c r="ZF73" s="400"/>
      <c r="ZG73" s="400"/>
      <c r="ZH73" s="400"/>
      <c r="ZI73" s="400"/>
      <c r="ZJ73" s="400"/>
      <c r="ZK73" s="400"/>
      <c r="ZL73" s="400"/>
      <c r="ZM73" s="400"/>
      <c r="ZN73" s="400"/>
      <c r="ZO73" s="400"/>
      <c r="ZP73" s="400"/>
      <c r="ZQ73" s="400"/>
      <c r="ZR73" s="400"/>
      <c r="ZS73" s="400"/>
      <c r="ZT73" s="400"/>
      <c r="ZU73" s="400"/>
      <c r="ZV73" s="400"/>
      <c r="ZW73" s="400"/>
      <c r="ZX73" s="400"/>
      <c r="ZY73" s="400"/>
      <c r="ZZ73" s="400"/>
      <c r="AAA73" s="400"/>
      <c r="AAB73" s="400"/>
      <c r="AAC73" s="400"/>
      <c r="AAD73" s="400"/>
      <c r="AAE73" s="400"/>
      <c r="AAF73" s="400"/>
      <c r="AAG73" s="400"/>
      <c r="AAH73" s="400"/>
      <c r="AAI73" s="400"/>
      <c r="AAJ73" s="400"/>
      <c r="AAK73" s="400"/>
      <c r="AAL73" s="400"/>
      <c r="AAM73" s="400"/>
      <c r="AAN73" s="400"/>
      <c r="AAO73" s="400"/>
      <c r="AAP73" s="400"/>
      <c r="AAQ73" s="400"/>
      <c r="AAR73" s="400"/>
      <c r="AAS73" s="400"/>
      <c r="AAT73" s="400"/>
      <c r="AAU73" s="400"/>
      <c r="AAV73" s="400"/>
      <c r="AAW73" s="400"/>
      <c r="AAX73" s="400"/>
      <c r="AAY73" s="400"/>
      <c r="AAZ73" s="400"/>
      <c r="ABA73" s="400"/>
      <c r="ABB73" s="400"/>
      <c r="ABC73" s="400"/>
      <c r="ABD73" s="400"/>
      <c r="ABE73" s="400"/>
      <c r="ABF73" s="400"/>
      <c r="ABG73" s="400"/>
      <c r="ABH73" s="400"/>
      <c r="ABI73" s="400"/>
      <c r="ABJ73" s="400"/>
      <c r="ABK73" s="400"/>
      <c r="ABL73" s="400"/>
      <c r="ABM73" s="400"/>
      <c r="ABN73" s="400"/>
      <c r="ABO73" s="400"/>
      <c r="ABP73" s="400"/>
      <c r="ABQ73" s="400"/>
      <c r="ABR73" s="400"/>
      <c r="ABS73" s="400"/>
      <c r="ABT73" s="400"/>
      <c r="ABU73" s="400"/>
      <c r="ABV73" s="400"/>
      <c r="ABW73" s="400"/>
      <c r="ABX73" s="400"/>
      <c r="ABY73" s="400"/>
      <c r="ABZ73" s="400"/>
      <c r="ACA73" s="400"/>
      <c r="ACB73" s="400"/>
      <c r="ACC73" s="400"/>
      <c r="ACD73" s="400"/>
      <c r="ACE73" s="400"/>
      <c r="ACF73" s="400"/>
      <c r="ACG73" s="400"/>
      <c r="ACH73" s="400"/>
      <c r="ACI73" s="400"/>
      <c r="ACJ73" s="400"/>
      <c r="ACK73" s="400"/>
      <c r="ACL73" s="400"/>
      <c r="ACM73" s="400"/>
      <c r="ACN73" s="400"/>
      <c r="ACO73" s="400"/>
      <c r="ACP73" s="400"/>
      <c r="ACQ73" s="400"/>
      <c r="ACR73" s="400"/>
      <c r="ACS73" s="400"/>
      <c r="ACT73" s="400"/>
      <c r="ACU73" s="400"/>
      <c r="ACV73" s="400"/>
      <c r="ACW73" s="400"/>
      <c r="ACX73" s="400"/>
      <c r="ACY73" s="400"/>
      <c r="ACZ73" s="400"/>
      <c r="ADA73" s="400"/>
      <c r="ADB73" s="400"/>
      <c r="ADC73" s="400"/>
      <c r="ADD73" s="400"/>
      <c r="ADE73" s="400"/>
      <c r="ADF73" s="400"/>
      <c r="ADG73" s="400"/>
      <c r="ADH73" s="400"/>
      <c r="ADI73" s="400"/>
      <c r="ADJ73" s="400"/>
      <c r="ADK73" s="400"/>
      <c r="ADL73" s="400"/>
      <c r="ADM73" s="400"/>
      <c r="ADN73" s="400"/>
      <c r="ADO73" s="400"/>
      <c r="ADP73" s="400"/>
      <c r="ADQ73" s="400"/>
      <c r="ADR73" s="400"/>
      <c r="ADS73" s="400"/>
      <c r="ADT73" s="400"/>
      <c r="ADU73" s="400"/>
      <c r="ADV73" s="400"/>
      <c r="ADW73" s="400"/>
      <c r="ADX73" s="400"/>
      <c r="ADY73" s="400"/>
      <c r="ADZ73" s="400"/>
      <c r="AEA73" s="400"/>
      <c r="AEB73" s="400"/>
      <c r="AEC73" s="400"/>
      <c r="AED73" s="400"/>
      <c r="AEE73" s="400"/>
      <c r="AEF73" s="400"/>
      <c r="AEG73" s="400"/>
      <c r="AEH73" s="400"/>
      <c r="AEI73" s="400"/>
      <c r="AEJ73" s="400"/>
      <c r="AEK73" s="400"/>
      <c r="AEL73" s="400"/>
      <c r="AEM73" s="400"/>
      <c r="AEN73" s="400"/>
      <c r="AEO73" s="400"/>
      <c r="AEP73" s="400"/>
      <c r="AEQ73" s="400"/>
      <c r="AER73" s="400"/>
      <c r="AES73" s="400"/>
      <c r="AET73" s="400"/>
      <c r="AEU73" s="400"/>
      <c r="AEV73" s="400"/>
      <c r="AEW73" s="400"/>
      <c r="AEX73" s="400"/>
      <c r="AEY73" s="400"/>
      <c r="AEZ73" s="400"/>
      <c r="AFA73" s="400"/>
      <c r="AFB73" s="400"/>
      <c r="AFC73" s="400"/>
      <c r="AFD73" s="400"/>
      <c r="AFE73" s="400"/>
      <c r="AFF73" s="400"/>
      <c r="AFG73" s="400"/>
      <c r="AFH73" s="400"/>
      <c r="AFI73" s="400"/>
      <c r="AFJ73" s="400"/>
      <c r="AFK73" s="400"/>
      <c r="AFL73" s="400"/>
      <c r="AFM73" s="400"/>
      <c r="AFN73" s="400"/>
      <c r="AFO73" s="400"/>
      <c r="AFP73" s="400"/>
      <c r="AFQ73" s="400"/>
      <c r="AFR73" s="400"/>
      <c r="AFS73" s="400"/>
      <c r="AFT73" s="400"/>
      <c r="AFU73" s="400"/>
      <c r="AFV73" s="400"/>
      <c r="AFW73" s="400"/>
      <c r="AFX73" s="400"/>
      <c r="AFY73" s="400"/>
      <c r="AFZ73" s="400"/>
      <c r="AGA73" s="400"/>
      <c r="AGB73" s="400"/>
      <c r="AGC73" s="400"/>
      <c r="AGD73" s="400"/>
      <c r="AGE73" s="400"/>
      <c r="AGF73" s="400"/>
      <c r="AGG73" s="400"/>
      <c r="AGH73" s="400"/>
      <c r="AGI73" s="400"/>
      <c r="AGJ73" s="400"/>
      <c r="AGK73" s="400"/>
      <c r="AGL73" s="400"/>
      <c r="AGM73" s="400"/>
      <c r="AGN73" s="400"/>
      <c r="AGO73" s="400"/>
      <c r="AGP73" s="400"/>
      <c r="AGQ73" s="400"/>
      <c r="AGR73" s="400"/>
      <c r="AGS73" s="400"/>
      <c r="AGT73" s="400"/>
      <c r="AGU73" s="400"/>
      <c r="AGV73" s="400"/>
      <c r="AGW73" s="400"/>
      <c r="AGX73" s="400"/>
      <c r="AGY73" s="400"/>
      <c r="AGZ73" s="400"/>
      <c r="AHA73" s="400"/>
      <c r="AHB73" s="400"/>
      <c r="AHC73" s="400"/>
      <c r="AHD73" s="400"/>
      <c r="AHE73" s="400"/>
      <c r="AHF73" s="400"/>
      <c r="AHG73" s="400"/>
      <c r="AHH73" s="400"/>
      <c r="AHI73" s="400"/>
      <c r="AHJ73" s="400"/>
      <c r="AHK73" s="400"/>
      <c r="AHL73" s="400"/>
      <c r="AHM73" s="400"/>
      <c r="AHN73" s="400"/>
      <c r="AHO73" s="400"/>
      <c r="AHP73" s="400"/>
      <c r="AHQ73" s="400"/>
      <c r="AHR73" s="400"/>
      <c r="AHS73" s="400"/>
      <c r="AHT73" s="400"/>
      <c r="AHU73" s="400"/>
      <c r="AHV73" s="400"/>
      <c r="AHW73" s="400"/>
      <c r="AHX73" s="400"/>
      <c r="AHY73" s="400"/>
      <c r="AHZ73" s="400"/>
      <c r="AIA73" s="400"/>
      <c r="AIB73" s="400"/>
      <c r="AIC73" s="400"/>
      <c r="AID73" s="400"/>
      <c r="AIE73" s="400"/>
      <c r="AIF73" s="400"/>
      <c r="AIG73" s="400"/>
      <c r="AIH73" s="400"/>
      <c r="AII73" s="400"/>
      <c r="AIJ73" s="400"/>
      <c r="AIK73" s="400"/>
      <c r="AIL73" s="400"/>
      <c r="AIM73" s="400"/>
      <c r="AIN73" s="400"/>
      <c r="AIO73" s="400"/>
      <c r="AIP73" s="400"/>
      <c r="AIQ73" s="400"/>
      <c r="AIR73" s="400"/>
      <c r="AIS73" s="400"/>
      <c r="AIT73" s="400"/>
      <c r="AIU73" s="400"/>
      <c r="AIV73" s="400"/>
      <c r="AIW73" s="400"/>
      <c r="AIX73" s="400"/>
      <c r="AIY73" s="400"/>
      <c r="AIZ73" s="400"/>
      <c r="AJA73" s="400"/>
      <c r="AJB73" s="400"/>
      <c r="AJC73" s="400"/>
      <c r="AJD73" s="400"/>
      <c r="AJE73" s="400"/>
      <c r="AJF73" s="400"/>
      <c r="AJG73" s="400"/>
      <c r="AJH73" s="400"/>
      <c r="AJI73" s="400"/>
      <c r="AJJ73" s="400"/>
      <c r="AJK73" s="400"/>
      <c r="AJL73" s="400"/>
      <c r="AJM73" s="400"/>
      <c r="AJN73" s="400"/>
      <c r="AJO73" s="400"/>
      <c r="AJP73" s="400"/>
      <c r="AJQ73" s="400"/>
      <c r="AJR73" s="400"/>
      <c r="AJS73" s="400"/>
      <c r="AJT73" s="400"/>
      <c r="AJU73" s="400"/>
      <c r="AJV73" s="400"/>
      <c r="AJW73" s="400"/>
      <c r="AJX73" s="400"/>
      <c r="AJY73" s="400"/>
      <c r="AJZ73" s="400"/>
      <c r="AKA73" s="400"/>
      <c r="AKB73" s="400"/>
      <c r="AKC73" s="400"/>
      <c r="AKD73" s="400"/>
      <c r="AKE73" s="400"/>
      <c r="AKF73" s="400"/>
      <c r="AKG73" s="400"/>
      <c r="AKH73" s="400"/>
      <c r="AKI73" s="400"/>
      <c r="AKJ73" s="400"/>
      <c r="AKK73" s="400"/>
      <c r="AKL73" s="400"/>
      <c r="AKM73" s="400"/>
      <c r="AKN73" s="400"/>
      <c r="AKO73" s="400"/>
      <c r="AKP73" s="400"/>
      <c r="AKQ73" s="400"/>
      <c r="AKR73" s="400"/>
      <c r="AKS73" s="400"/>
      <c r="AKT73" s="400"/>
      <c r="AKU73" s="400"/>
      <c r="AKV73" s="400"/>
      <c r="AKW73" s="400"/>
      <c r="AKX73" s="400"/>
      <c r="AKY73" s="400"/>
      <c r="AKZ73" s="400"/>
      <c r="ALA73" s="400"/>
      <c r="ALB73" s="400"/>
      <c r="ALC73" s="400"/>
      <c r="ALD73" s="400"/>
      <c r="ALE73" s="400"/>
      <c r="ALF73" s="400"/>
      <c r="ALG73" s="400"/>
      <c r="ALH73" s="400"/>
      <c r="ALI73" s="400"/>
      <c r="ALJ73" s="400"/>
      <c r="ALK73" s="400"/>
      <c r="ALL73" s="400"/>
      <c r="ALM73" s="400"/>
      <c r="ALN73" s="400"/>
      <c r="ALO73" s="400"/>
      <c r="ALP73" s="400"/>
      <c r="ALQ73" s="400"/>
      <c r="ALR73" s="400"/>
      <c r="ALS73" s="400"/>
      <c r="ALT73" s="400"/>
      <c r="ALU73" s="400"/>
      <c r="ALV73" s="400"/>
      <c r="ALW73" s="400"/>
      <c r="ALX73" s="400"/>
      <c r="ALY73" s="400"/>
      <c r="ALZ73" s="400"/>
      <c r="AMA73" s="400"/>
      <c r="AMB73" s="400"/>
      <c r="AMC73" s="400"/>
      <c r="AMD73" s="400"/>
      <c r="AME73" s="400"/>
      <c r="AMF73" s="400"/>
      <c r="AMG73" s="400"/>
      <c r="AMH73" s="400"/>
      <c r="AMI73" s="400"/>
      <c r="AMJ73" s="400"/>
      <c r="AMK73" s="400"/>
      <c r="AML73" s="400"/>
      <c r="AMM73" s="400"/>
      <c r="AMN73" s="400"/>
      <c r="AMO73" s="400"/>
      <c r="AMP73" s="400"/>
      <c r="AMQ73" s="400"/>
      <c r="AMR73" s="400"/>
      <c r="AMS73" s="400"/>
      <c r="AMT73" s="400"/>
      <c r="AMU73" s="400"/>
      <c r="AMV73" s="400"/>
      <c r="AMW73" s="400"/>
      <c r="AMX73" s="400"/>
      <c r="AMY73" s="400"/>
      <c r="AMZ73" s="400"/>
      <c r="ANA73" s="400"/>
      <c r="ANB73" s="400"/>
      <c r="ANC73" s="400"/>
      <c r="AND73" s="400"/>
      <c r="ANE73" s="400"/>
      <c r="ANF73" s="400"/>
      <c r="ANG73" s="400"/>
      <c r="ANH73" s="400"/>
      <c r="ANI73" s="400"/>
      <c r="ANJ73" s="400"/>
      <c r="ANK73" s="400"/>
      <c r="ANL73" s="400"/>
      <c r="ANM73" s="400"/>
      <c r="ANN73" s="400"/>
      <c r="ANO73" s="400"/>
      <c r="ANP73" s="400"/>
      <c r="ANQ73" s="400"/>
      <c r="ANR73" s="400"/>
      <c r="ANS73" s="400"/>
      <c r="ANT73" s="400"/>
      <c r="ANU73" s="400"/>
      <c r="ANV73" s="400"/>
      <c r="ANW73" s="400"/>
      <c r="ANX73" s="400"/>
      <c r="ANY73" s="400"/>
      <c r="ANZ73" s="400"/>
      <c r="AOA73" s="400"/>
      <c r="AOB73" s="400"/>
      <c r="AOC73" s="400"/>
      <c r="AOD73" s="400"/>
      <c r="AOE73" s="400"/>
      <c r="AOF73" s="400"/>
      <c r="AOG73" s="400"/>
      <c r="AOH73" s="400"/>
      <c r="AOI73" s="400"/>
      <c r="AOJ73" s="400"/>
      <c r="AOK73" s="400"/>
      <c r="AOL73" s="400"/>
      <c r="AOM73" s="400"/>
      <c r="AON73" s="400"/>
      <c r="AOO73" s="400"/>
      <c r="AOP73" s="400"/>
      <c r="AOQ73" s="400"/>
      <c r="AOR73" s="400"/>
      <c r="AOS73" s="400"/>
      <c r="AOT73" s="400"/>
      <c r="AOU73" s="400"/>
      <c r="AOV73" s="400"/>
      <c r="AOW73" s="400"/>
      <c r="AOX73" s="400"/>
      <c r="AOY73" s="400"/>
      <c r="AOZ73" s="400"/>
      <c r="APA73" s="400"/>
      <c r="APB73" s="400"/>
      <c r="APC73" s="400"/>
      <c r="APD73" s="400"/>
      <c r="APE73" s="400"/>
      <c r="APF73" s="400"/>
      <c r="APG73" s="400"/>
      <c r="APH73" s="400"/>
      <c r="API73" s="400"/>
      <c r="APJ73" s="400"/>
      <c r="APK73" s="400"/>
      <c r="APL73" s="400"/>
      <c r="APM73" s="400"/>
      <c r="APN73" s="400"/>
      <c r="APO73" s="400"/>
      <c r="APP73" s="400"/>
      <c r="APQ73" s="400"/>
      <c r="APR73" s="400"/>
      <c r="APS73" s="400"/>
      <c r="APT73" s="400"/>
      <c r="APU73" s="400"/>
      <c r="APV73" s="400"/>
      <c r="APW73" s="400"/>
      <c r="APX73" s="400"/>
      <c r="APY73" s="400"/>
      <c r="APZ73" s="400"/>
      <c r="AQA73" s="400"/>
      <c r="AQB73" s="400"/>
      <c r="AQC73" s="400"/>
      <c r="AQD73" s="400"/>
      <c r="AQE73" s="400"/>
      <c r="AQF73" s="400"/>
      <c r="AQG73" s="400"/>
      <c r="AQH73" s="400"/>
      <c r="AQI73" s="400"/>
      <c r="AQJ73" s="400"/>
      <c r="AQK73" s="400"/>
      <c r="AQL73" s="400"/>
      <c r="AQM73" s="400"/>
      <c r="AQN73" s="400"/>
      <c r="AQO73" s="400"/>
      <c r="AQP73" s="400"/>
      <c r="AQQ73" s="400"/>
      <c r="AQR73" s="400"/>
      <c r="AQS73" s="400"/>
      <c r="AQT73" s="400"/>
      <c r="AQU73" s="400"/>
      <c r="AQV73" s="400"/>
      <c r="AQW73" s="400"/>
      <c r="AQX73" s="400"/>
      <c r="AQY73" s="400"/>
      <c r="AQZ73" s="400"/>
      <c r="ARA73" s="400"/>
      <c r="ARB73" s="400"/>
      <c r="ARC73" s="400"/>
      <c r="ARD73" s="400"/>
      <c r="ARE73" s="400"/>
      <c r="ARF73" s="400"/>
      <c r="ARG73" s="400"/>
      <c r="ARH73" s="400"/>
      <c r="ARI73" s="400"/>
      <c r="ARJ73" s="400"/>
      <c r="ARK73" s="400"/>
      <c r="ARL73" s="400"/>
      <c r="ARM73" s="400"/>
      <c r="ARN73" s="400"/>
      <c r="ARO73" s="400"/>
      <c r="ARP73" s="400"/>
      <c r="ARQ73" s="400"/>
      <c r="ARR73" s="400"/>
      <c r="ARS73" s="400"/>
      <c r="ART73" s="400"/>
      <c r="ARU73" s="400"/>
      <c r="ARV73" s="400"/>
      <c r="ARW73" s="400"/>
      <c r="ARX73" s="400"/>
      <c r="ARY73" s="400"/>
      <c r="ARZ73" s="400"/>
      <c r="ASA73" s="400"/>
      <c r="ASB73" s="400"/>
      <c r="ASC73" s="400"/>
      <c r="ASD73" s="400"/>
      <c r="ASE73" s="400"/>
      <c r="ASF73" s="400"/>
      <c r="ASG73" s="400"/>
      <c r="ASH73" s="400"/>
      <c r="ASI73" s="400"/>
      <c r="ASJ73" s="400"/>
      <c r="ASK73" s="400"/>
      <c r="ASL73" s="400"/>
      <c r="ASM73" s="400"/>
      <c r="ASN73" s="400"/>
      <c r="ASO73" s="400"/>
      <c r="ASP73" s="400"/>
      <c r="ASQ73" s="400"/>
      <c r="ASR73" s="400"/>
      <c r="ASS73" s="400"/>
      <c r="AST73" s="400"/>
      <c r="ASU73" s="400"/>
      <c r="ASV73" s="400"/>
      <c r="ASW73" s="400"/>
      <c r="ASX73" s="400"/>
      <c r="ASY73" s="400"/>
      <c r="ASZ73" s="400"/>
      <c r="ATA73" s="400"/>
      <c r="ATB73" s="400"/>
      <c r="ATC73" s="400"/>
      <c r="ATD73" s="400"/>
      <c r="ATE73" s="400"/>
      <c r="ATF73" s="400"/>
      <c r="ATG73" s="400"/>
      <c r="ATH73" s="400"/>
      <c r="ATI73" s="400"/>
      <c r="ATJ73" s="400"/>
      <c r="ATK73" s="400"/>
      <c r="ATL73" s="400"/>
      <c r="ATM73" s="400"/>
      <c r="ATN73" s="400"/>
      <c r="ATO73" s="400"/>
      <c r="ATP73" s="400"/>
      <c r="ATQ73" s="400"/>
      <c r="ATR73" s="400"/>
      <c r="ATS73" s="400"/>
      <c r="ATT73" s="400"/>
      <c r="ATU73" s="400"/>
      <c r="ATV73" s="400"/>
      <c r="ATW73" s="400"/>
      <c r="ATX73" s="400"/>
      <c r="ATY73" s="400"/>
      <c r="ATZ73" s="400"/>
      <c r="AUA73" s="400"/>
      <c r="AUB73" s="400"/>
      <c r="AUC73" s="400"/>
      <c r="AUD73" s="400"/>
      <c r="AUE73" s="400"/>
      <c r="AUF73" s="400"/>
      <c r="AUG73" s="400"/>
      <c r="AUH73" s="400"/>
      <c r="AUI73" s="400"/>
      <c r="AUJ73" s="400"/>
      <c r="AUK73" s="400"/>
      <c r="AUL73" s="400"/>
      <c r="AUM73" s="400"/>
      <c r="AUN73" s="400"/>
      <c r="AUO73" s="400"/>
      <c r="AUP73" s="400"/>
      <c r="AUQ73" s="400"/>
      <c r="AUR73" s="400"/>
      <c r="AUS73" s="400"/>
      <c r="AUT73" s="400"/>
      <c r="AUU73" s="400"/>
      <c r="AUV73" s="400"/>
      <c r="AUW73" s="400"/>
      <c r="AUX73" s="400"/>
      <c r="AUY73" s="400"/>
      <c r="AUZ73" s="400"/>
      <c r="AVA73" s="400"/>
      <c r="AVB73" s="400"/>
      <c r="AVC73" s="400"/>
      <c r="AVD73" s="400"/>
      <c r="AVE73" s="400"/>
      <c r="AVF73" s="400"/>
      <c r="AVG73" s="400"/>
      <c r="AVH73" s="400"/>
      <c r="AVI73" s="400"/>
      <c r="AVJ73" s="400"/>
      <c r="AVK73" s="400"/>
      <c r="AVL73" s="400"/>
      <c r="AVM73" s="400"/>
      <c r="AVN73" s="400"/>
      <c r="AVO73" s="400"/>
      <c r="AVP73" s="400"/>
      <c r="AVQ73" s="400"/>
      <c r="AVR73" s="400"/>
      <c r="AVS73" s="400"/>
      <c r="AVT73" s="400"/>
      <c r="AVU73" s="400"/>
      <c r="AVV73" s="400"/>
      <c r="AVW73" s="400"/>
      <c r="AVX73" s="400"/>
      <c r="AVY73" s="400"/>
      <c r="AVZ73" s="400"/>
      <c r="AWA73" s="400"/>
      <c r="AWB73" s="400"/>
      <c r="AWC73" s="400"/>
      <c r="AWD73" s="400"/>
      <c r="AWE73" s="400"/>
      <c r="AWF73" s="400"/>
      <c r="AWG73" s="400"/>
      <c r="AWH73" s="400"/>
      <c r="AWI73" s="400"/>
      <c r="AWJ73" s="400"/>
      <c r="AWK73" s="400"/>
      <c r="AWL73" s="400"/>
      <c r="AWM73" s="400"/>
      <c r="AWN73" s="400"/>
      <c r="AWO73" s="400"/>
      <c r="AWP73" s="400"/>
      <c r="AWQ73" s="400"/>
      <c r="AWR73" s="400"/>
      <c r="AWS73" s="400"/>
      <c r="AWT73" s="400"/>
      <c r="AWU73" s="400"/>
      <c r="AWV73" s="400"/>
      <c r="AWW73" s="400"/>
      <c r="AWX73" s="400"/>
      <c r="AWY73" s="400"/>
      <c r="AWZ73" s="400"/>
      <c r="AXA73" s="400"/>
      <c r="AXB73" s="400"/>
      <c r="AXC73" s="400"/>
      <c r="AXD73" s="400"/>
      <c r="AXE73" s="400"/>
      <c r="AXF73" s="400"/>
      <c r="AXG73" s="400"/>
      <c r="AXH73" s="400"/>
      <c r="AXI73" s="400"/>
      <c r="AXJ73" s="400"/>
      <c r="AXK73" s="400"/>
      <c r="AXL73" s="400"/>
      <c r="AXM73" s="400"/>
      <c r="AXN73" s="400"/>
      <c r="AXO73" s="400"/>
      <c r="AXP73" s="400"/>
      <c r="AXQ73" s="400"/>
      <c r="AXR73" s="400"/>
      <c r="AXS73" s="400"/>
      <c r="AXT73" s="400"/>
      <c r="AXU73" s="400"/>
      <c r="AXV73" s="400"/>
      <c r="AXW73" s="400"/>
      <c r="AXX73" s="400"/>
      <c r="AXY73" s="400"/>
      <c r="AXZ73" s="400"/>
      <c r="AYA73" s="400"/>
      <c r="AYB73" s="400"/>
      <c r="AYC73" s="400"/>
      <c r="AYD73" s="400"/>
      <c r="AYE73" s="400"/>
      <c r="AYF73" s="400"/>
      <c r="AYG73" s="400"/>
      <c r="AYH73" s="400"/>
      <c r="AYI73" s="400"/>
      <c r="AYJ73" s="400"/>
      <c r="AYK73" s="400"/>
      <c r="AYL73" s="400"/>
      <c r="AYM73" s="400"/>
      <c r="AYN73" s="400"/>
      <c r="AYO73" s="400"/>
      <c r="AYP73" s="400"/>
      <c r="AYQ73" s="400"/>
      <c r="AYR73" s="400"/>
      <c r="AYS73" s="400"/>
      <c r="AYT73" s="400"/>
      <c r="AYU73" s="400"/>
      <c r="AYV73" s="400"/>
      <c r="AYW73" s="400"/>
      <c r="AYX73" s="400"/>
      <c r="AYY73" s="400"/>
      <c r="AYZ73" s="400"/>
      <c r="AZA73" s="400"/>
      <c r="AZB73" s="400"/>
      <c r="AZC73" s="400"/>
      <c r="AZD73" s="400"/>
      <c r="AZE73" s="400"/>
      <c r="AZF73" s="400"/>
      <c r="AZG73" s="400"/>
      <c r="AZH73" s="400"/>
      <c r="AZI73" s="400"/>
      <c r="AZJ73" s="400"/>
      <c r="AZK73" s="400"/>
      <c r="AZL73" s="400"/>
      <c r="AZM73" s="400"/>
      <c r="AZN73" s="400"/>
      <c r="AZO73" s="400"/>
      <c r="AZP73" s="400"/>
      <c r="AZQ73" s="400"/>
      <c r="AZR73" s="400"/>
      <c r="AZS73" s="400"/>
      <c r="AZT73" s="400"/>
      <c r="AZU73" s="400"/>
      <c r="AZV73" s="400"/>
      <c r="AZW73" s="400"/>
      <c r="AZX73" s="400"/>
      <c r="AZY73" s="400"/>
      <c r="AZZ73" s="400"/>
      <c r="BAA73" s="400"/>
      <c r="BAB73" s="400"/>
      <c r="BAC73" s="400"/>
      <c r="BAD73" s="400"/>
      <c r="BAE73" s="400"/>
      <c r="BAF73" s="400"/>
      <c r="BAG73" s="400"/>
      <c r="BAH73" s="400"/>
      <c r="BAI73" s="400"/>
      <c r="BAJ73" s="400"/>
      <c r="BAK73" s="400"/>
      <c r="BAL73" s="400"/>
      <c r="BAM73" s="400"/>
      <c r="BAN73" s="400"/>
      <c r="BAO73" s="400"/>
      <c r="BAP73" s="400"/>
      <c r="BAQ73" s="400"/>
      <c r="BAR73" s="400"/>
      <c r="BAS73" s="400"/>
      <c r="BAT73" s="400"/>
      <c r="BAU73" s="400"/>
      <c r="BAV73" s="400"/>
      <c r="BAW73" s="400"/>
      <c r="BAX73" s="400"/>
      <c r="BAY73" s="400"/>
      <c r="BAZ73" s="400"/>
      <c r="BBA73" s="400"/>
      <c r="BBB73" s="400"/>
      <c r="BBC73" s="400"/>
      <c r="BBD73" s="400"/>
      <c r="BBE73" s="400"/>
      <c r="BBF73" s="400"/>
      <c r="BBG73" s="400"/>
      <c r="BBH73" s="400"/>
      <c r="BBI73" s="400"/>
      <c r="BBJ73" s="400"/>
      <c r="BBK73" s="400"/>
      <c r="BBL73" s="400"/>
      <c r="BBM73" s="400"/>
      <c r="BBN73" s="400"/>
      <c r="BBO73" s="400"/>
      <c r="BBP73" s="400"/>
      <c r="BBQ73" s="400"/>
      <c r="BBR73" s="400"/>
      <c r="BBS73" s="400"/>
      <c r="BBT73" s="400"/>
      <c r="BBU73" s="400"/>
      <c r="BBV73" s="400"/>
      <c r="BBW73" s="400"/>
      <c r="BBX73" s="400"/>
      <c r="BBY73" s="400"/>
      <c r="BBZ73" s="400"/>
      <c r="BCA73" s="400"/>
      <c r="BCB73" s="400"/>
      <c r="BCC73" s="400"/>
      <c r="BCD73" s="400"/>
      <c r="BCE73" s="400"/>
      <c r="BCF73" s="400"/>
      <c r="BCG73" s="400"/>
      <c r="BCH73" s="400"/>
      <c r="BCI73" s="400"/>
      <c r="BCJ73" s="400"/>
      <c r="BCK73" s="400"/>
      <c r="BCL73" s="400"/>
      <c r="BCM73" s="400"/>
      <c r="BCN73" s="400"/>
      <c r="BCO73" s="400"/>
      <c r="BCP73" s="400"/>
      <c r="BCQ73" s="400"/>
      <c r="BCR73" s="400"/>
      <c r="BCS73" s="400"/>
      <c r="BCT73" s="400"/>
      <c r="BCU73" s="400"/>
      <c r="BCV73" s="400"/>
      <c r="BCW73" s="400"/>
      <c r="BCX73" s="400"/>
      <c r="BCY73" s="400"/>
      <c r="BCZ73" s="400"/>
      <c r="BDA73" s="400"/>
      <c r="BDB73" s="400"/>
      <c r="BDC73" s="400"/>
      <c r="BDD73" s="400"/>
      <c r="BDE73" s="400"/>
      <c r="BDF73" s="400"/>
      <c r="BDG73" s="400"/>
      <c r="BDH73" s="400"/>
      <c r="BDI73" s="400"/>
      <c r="BDJ73" s="400"/>
      <c r="BDK73" s="400"/>
      <c r="BDL73" s="400"/>
      <c r="BDM73" s="400"/>
      <c r="BDN73" s="400"/>
      <c r="BDO73" s="400"/>
      <c r="BDP73" s="400"/>
      <c r="BDQ73" s="400"/>
      <c r="BDR73" s="400"/>
      <c r="BDS73" s="400"/>
      <c r="BDT73" s="400"/>
      <c r="BDU73" s="400"/>
      <c r="BDV73" s="400"/>
      <c r="BDW73" s="400"/>
      <c r="BDX73" s="400"/>
      <c r="BDY73" s="400"/>
      <c r="BDZ73" s="400"/>
      <c r="BEA73" s="400"/>
      <c r="BEB73" s="400"/>
      <c r="BEC73" s="400"/>
      <c r="BED73" s="400"/>
      <c r="BEE73" s="400"/>
      <c r="BEF73" s="400"/>
      <c r="BEG73" s="400"/>
      <c r="BEH73" s="400"/>
      <c r="BEI73" s="400"/>
      <c r="BEJ73" s="400"/>
      <c r="BEK73" s="400"/>
      <c r="BEL73" s="400"/>
      <c r="BEM73" s="400"/>
      <c r="BEN73" s="400"/>
      <c r="BEO73" s="400"/>
      <c r="BEP73" s="400"/>
      <c r="BEQ73" s="400"/>
      <c r="BER73" s="400"/>
      <c r="BES73" s="400"/>
      <c r="BET73" s="400"/>
      <c r="BEU73" s="400"/>
      <c r="BEV73" s="400"/>
      <c r="BEW73" s="400"/>
      <c r="BEX73" s="400"/>
      <c r="BEY73" s="400"/>
      <c r="BEZ73" s="400"/>
      <c r="BFA73" s="400"/>
      <c r="BFB73" s="400"/>
      <c r="BFC73" s="400"/>
      <c r="BFD73" s="400"/>
      <c r="BFE73" s="400"/>
      <c r="BFF73" s="400"/>
      <c r="BFG73" s="400"/>
      <c r="BFH73" s="400"/>
      <c r="BFI73" s="400"/>
      <c r="BFJ73" s="400"/>
      <c r="BFK73" s="400"/>
      <c r="BFL73" s="400"/>
      <c r="BFM73" s="400"/>
      <c r="BFN73" s="400"/>
      <c r="BFO73" s="400"/>
      <c r="BFP73" s="400"/>
      <c r="BFQ73" s="400"/>
      <c r="BFR73" s="400"/>
      <c r="BFS73" s="400"/>
      <c r="BFT73" s="400"/>
      <c r="BFU73" s="400"/>
      <c r="BFV73" s="400"/>
      <c r="BFW73" s="400"/>
      <c r="BFX73" s="400"/>
      <c r="BFY73" s="400"/>
      <c r="BFZ73" s="400"/>
      <c r="BGA73" s="400"/>
      <c r="BGB73" s="400"/>
      <c r="BGC73" s="400"/>
      <c r="BGD73" s="400"/>
      <c r="BGE73" s="400"/>
      <c r="BGF73" s="400"/>
      <c r="BGG73" s="400"/>
      <c r="BGH73" s="400"/>
      <c r="BGI73" s="400"/>
      <c r="BGJ73" s="400"/>
      <c r="BGK73" s="400"/>
      <c r="BGL73" s="400"/>
      <c r="BGM73" s="400"/>
      <c r="BGN73" s="400"/>
      <c r="BGO73" s="400"/>
      <c r="BGP73" s="400"/>
      <c r="BGQ73" s="400"/>
      <c r="BGR73" s="400"/>
      <c r="BGS73" s="400"/>
      <c r="BGT73" s="400"/>
      <c r="BGU73" s="400"/>
      <c r="BGV73" s="400"/>
      <c r="BGW73" s="400"/>
      <c r="BGX73" s="400"/>
      <c r="BGY73" s="400"/>
      <c r="BGZ73" s="400"/>
      <c r="BHA73" s="400"/>
      <c r="BHB73" s="400"/>
      <c r="BHC73" s="400"/>
      <c r="BHD73" s="400"/>
      <c r="BHE73" s="400"/>
      <c r="BHF73" s="400"/>
      <c r="BHG73" s="400"/>
      <c r="BHH73" s="400"/>
      <c r="BHI73" s="400"/>
      <c r="BHJ73" s="400"/>
      <c r="BHK73" s="400"/>
      <c r="BHL73" s="400"/>
      <c r="BHM73" s="400"/>
      <c r="BHN73" s="400"/>
      <c r="BHO73" s="400"/>
      <c r="BHP73" s="400"/>
      <c r="BHQ73" s="400"/>
      <c r="BHR73" s="400"/>
      <c r="BHS73" s="400"/>
      <c r="BHT73" s="400"/>
      <c r="BHU73" s="400"/>
      <c r="BHV73" s="400"/>
      <c r="BHW73" s="400"/>
      <c r="BHX73" s="400"/>
      <c r="BHY73" s="400"/>
      <c r="BHZ73" s="400"/>
      <c r="BIA73" s="400"/>
      <c r="BIB73" s="400"/>
      <c r="BIC73" s="400"/>
      <c r="BID73" s="400"/>
      <c r="BIE73" s="400"/>
      <c r="BIF73" s="400"/>
      <c r="BIG73" s="400"/>
      <c r="BIH73" s="400"/>
      <c r="BII73" s="400"/>
      <c r="BIJ73" s="400"/>
      <c r="BIK73" s="400"/>
      <c r="BIL73" s="400"/>
      <c r="BIM73" s="400"/>
      <c r="BIN73" s="400"/>
      <c r="BIO73" s="400"/>
      <c r="BIP73" s="400"/>
      <c r="BIQ73" s="400"/>
      <c r="BIR73" s="400"/>
      <c r="BIS73" s="400"/>
      <c r="BIT73" s="400"/>
      <c r="BIU73" s="400"/>
      <c r="BIV73" s="400"/>
      <c r="BIW73" s="400"/>
      <c r="BIX73" s="400"/>
      <c r="BIY73" s="400"/>
      <c r="BIZ73" s="400"/>
      <c r="BJA73" s="400"/>
      <c r="BJB73" s="400"/>
      <c r="BJC73" s="400"/>
      <c r="BJD73" s="400"/>
      <c r="BJE73" s="400"/>
      <c r="BJF73" s="400"/>
      <c r="BJG73" s="400"/>
      <c r="BJH73" s="400"/>
      <c r="BJI73" s="400"/>
      <c r="BJJ73" s="400"/>
      <c r="BJK73" s="400"/>
      <c r="BJL73" s="400"/>
      <c r="BJM73" s="400"/>
      <c r="BJN73" s="400"/>
      <c r="BJO73" s="400"/>
      <c r="BJP73" s="400"/>
      <c r="BJQ73" s="400"/>
      <c r="BJR73" s="400"/>
      <c r="BJS73" s="400"/>
      <c r="BJT73" s="400"/>
      <c r="BJU73" s="400"/>
      <c r="BJV73" s="400"/>
      <c r="BJW73" s="400"/>
      <c r="BJX73" s="400"/>
      <c r="BJY73" s="400"/>
      <c r="BJZ73" s="400"/>
      <c r="BKA73" s="400"/>
      <c r="BKB73" s="400"/>
      <c r="BKC73" s="400"/>
      <c r="BKD73" s="400"/>
      <c r="BKE73" s="400"/>
      <c r="BKF73" s="400"/>
      <c r="BKG73" s="400"/>
      <c r="BKH73" s="400"/>
      <c r="BKI73" s="400"/>
      <c r="BKJ73" s="400"/>
      <c r="BKK73" s="400"/>
      <c r="BKL73" s="400"/>
      <c r="BKM73" s="400"/>
      <c r="BKN73" s="400"/>
      <c r="BKO73" s="400"/>
      <c r="BKP73" s="400"/>
      <c r="BKQ73" s="400"/>
      <c r="BKR73" s="400"/>
      <c r="BKS73" s="400"/>
      <c r="BKT73" s="400"/>
      <c r="BKU73" s="400"/>
      <c r="BKV73" s="400"/>
      <c r="BKW73" s="400"/>
      <c r="BKX73" s="400"/>
      <c r="BKY73" s="400"/>
      <c r="BKZ73" s="400"/>
      <c r="BLA73" s="400"/>
      <c r="BLB73" s="400"/>
      <c r="BLC73" s="400"/>
      <c r="BLD73" s="400"/>
      <c r="BLE73" s="400"/>
      <c r="BLF73" s="400"/>
      <c r="BLG73" s="400"/>
      <c r="BLH73" s="400"/>
      <c r="BLI73" s="400"/>
      <c r="BLJ73" s="400"/>
      <c r="BLK73" s="400"/>
      <c r="BLL73" s="400"/>
      <c r="BLM73" s="400"/>
      <c r="BLN73" s="400"/>
      <c r="BLO73" s="400"/>
      <c r="BLP73" s="400"/>
      <c r="BLQ73" s="400"/>
      <c r="BLR73" s="400"/>
      <c r="BLS73" s="400"/>
      <c r="BLT73" s="400"/>
      <c r="BLU73" s="400"/>
      <c r="BLV73" s="400"/>
      <c r="BLW73" s="400"/>
      <c r="BLX73" s="400"/>
      <c r="BLY73" s="400"/>
      <c r="BLZ73" s="400"/>
      <c r="BMA73" s="400"/>
      <c r="BMB73" s="400"/>
      <c r="BMC73" s="400"/>
      <c r="BMD73" s="400"/>
      <c r="BME73" s="400"/>
      <c r="BMF73" s="400"/>
      <c r="BMG73" s="400"/>
      <c r="BMH73" s="400"/>
      <c r="BMI73" s="400"/>
      <c r="BMJ73" s="400"/>
      <c r="BMK73" s="400"/>
      <c r="BML73" s="400"/>
      <c r="BMM73" s="400"/>
      <c r="BMN73" s="400"/>
      <c r="BMO73" s="400"/>
      <c r="BMP73" s="400"/>
      <c r="BMQ73" s="400"/>
      <c r="BMR73" s="400"/>
      <c r="BMS73" s="400"/>
      <c r="BMT73" s="400"/>
      <c r="BMU73" s="400"/>
      <c r="BMV73" s="400"/>
      <c r="BMW73" s="400"/>
      <c r="BMX73" s="400"/>
      <c r="BMY73" s="400"/>
      <c r="BMZ73" s="400"/>
      <c r="BNA73" s="400"/>
      <c r="BNB73" s="400"/>
      <c r="BNC73" s="400"/>
      <c r="BND73" s="400"/>
      <c r="BNE73" s="400"/>
      <c r="BNF73" s="400"/>
      <c r="BNG73" s="400"/>
      <c r="BNH73" s="400"/>
      <c r="BNI73" s="400"/>
      <c r="BNJ73" s="400"/>
      <c r="BNK73" s="400"/>
      <c r="BNL73" s="400"/>
      <c r="BNM73" s="400"/>
      <c r="BNN73" s="400"/>
      <c r="BNO73" s="400"/>
      <c r="BNP73" s="400"/>
      <c r="BNQ73" s="400"/>
      <c r="BNR73" s="400"/>
      <c r="BNS73" s="400"/>
      <c r="BNT73" s="400"/>
      <c r="BNU73" s="400"/>
      <c r="BNV73" s="400"/>
      <c r="BNW73" s="400"/>
      <c r="BNX73" s="400"/>
      <c r="BNY73" s="400"/>
      <c r="BNZ73" s="400"/>
      <c r="BOA73" s="400"/>
      <c r="BOB73" s="400"/>
      <c r="BOC73" s="400"/>
      <c r="BOD73" s="400"/>
      <c r="BOE73" s="400"/>
      <c r="BOF73" s="400"/>
      <c r="BOG73" s="400"/>
      <c r="BOH73" s="400"/>
      <c r="BOI73" s="400"/>
      <c r="BOJ73" s="400"/>
      <c r="BOK73" s="400"/>
      <c r="BOL73" s="400"/>
      <c r="BOM73" s="400"/>
      <c r="BON73" s="400"/>
      <c r="BOO73" s="400"/>
      <c r="BOP73" s="400"/>
      <c r="BOQ73" s="400"/>
      <c r="BOR73" s="400"/>
      <c r="BOS73" s="400"/>
      <c r="BOT73" s="400"/>
      <c r="BOU73" s="400"/>
      <c r="BOV73" s="400"/>
      <c r="BOW73" s="400"/>
      <c r="BOX73" s="400"/>
      <c r="BOY73" s="400"/>
      <c r="BOZ73" s="400"/>
      <c r="BPA73" s="400"/>
      <c r="BPB73" s="400"/>
      <c r="BPC73" s="400"/>
      <c r="BPD73" s="400"/>
      <c r="BPE73" s="400"/>
      <c r="BPF73" s="400"/>
      <c r="BPG73" s="400"/>
      <c r="BPH73" s="400"/>
      <c r="BPI73" s="400"/>
      <c r="BPJ73" s="400"/>
      <c r="BPK73" s="400"/>
      <c r="BPL73" s="400"/>
      <c r="BPM73" s="400"/>
      <c r="BPN73" s="400"/>
      <c r="BPO73" s="400"/>
      <c r="BPP73" s="400"/>
      <c r="BPQ73" s="400"/>
      <c r="BPR73" s="400"/>
      <c r="BPS73" s="400"/>
      <c r="BPT73" s="400"/>
      <c r="BPU73" s="400"/>
      <c r="BPV73" s="400"/>
      <c r="BPW73" s="400"/>
      <c r="BPX73" s="400"/>
      <c r="BPY73" s="400"/>
      <c r="BPZ73" s="400"/>
      <c r="BQA73" s="400"/>
      <c r="BQB73" s="400"/>
      <c r="BQC73" s="400"/>
      <c r="BQD73" s="400"/>
      <c r="BQE73" s="400"/>
      <c r="BQF73" s="400"/>
      <c r="BQG73" s="400"/>
      <c r="BQH73" s="400"/>
      <c r="BQI73" s="400"/>
      <c r="BQJ73" s="400"/>
      <c r="BQK73" s="400"/>
      <c r="BQL73" s="400"/>
      <c r="BQM73" s="400"/>
      <c r="BQN73" s="400"/>
      <c r="BQO73" s="400"/>
      <c r="BQP73" s="400"/>
      <c r="BQQ73" s="400"/>
      <c r="BQR73" s="400"/>
      <c r="BQS73" s="400"/>
      <c r="BQT73" s="400"/>
      <c r="BQU73" s="400"/>
      <c r="BQV73" s="400"/>
      <c r="BQW73" s="400"/>
      <c r="BQX73" s="400"/>
      <c r="BQY73" s="400"/>
      <c r="BQZ73" s="400"/>
      <c r="BRA73" s="400"/>
      <c r="BRB73" s="400"/>
      <c r="BRC73" s="400"/>
      <c r="BRD73" s="400"/>
      <c r="BRE73" s="400"/>
      <c r="BRF73" s="400"/>
      <c r="BRG73" s="400"/>
      <c r="BRH73" s="400"/>
      <c r="BRI73" s="400"/>
      <c r="BRJ73" s="400"/>
      <c r="BRK73" s="400"/>
      <c r="BRL73" s="400"/>
      <c r="BRM73" s="400"/>
      <c r="BRN73" s="400"/>
      <c r="BRO73" s="400"/>
      <c r="BRP73" s="400"/>
      <c r="BRQ73" s="400"/>
      <c r="BRR73" s="400"/>
      <c r="BRS73" s="400"/>
      <c r="BRT73" s="400"/>
      <c r="BRU73" s="400"/>
      <c r="BRV73" s="400"/>
      <c r="BRW73" s="400"/>
      <c r="BRX73" s="400"/>
      <c r="BRY73" s="400"/>
      <c r="BRZ73" s="400"/>
      <c r="BSA73" s="400"/>
      <c r="BSB73" s="400"/>
      <c r="BSC73" s="400"/>
      <c r="BSD73" s="400"/>
      <c r="BSE73" s="400"/>
      <c r="BSF73" s="400"/>
      <c r="BSG73" s="400"/>
      <c r="BSH73" s="400"/>
      <c r="BSI73" s="400"/>
      <c r="BSJ73" s="400"/>
      <c r="BSK73" s="400"/>
      <c r="BSL73" s="400"/>
      <c r="BSM73" s="400"/>
      <c r="BSN73" s="400"/>
      <c r="BSO73" s="400"/>
      <c r="BSP73" s="400"/>
      <c r="BSQ73" s="400"/>
      <c r="BSR73" s="400"/>
      <c r="BSS73" s="400"/>
      <c r="BST73" s="400"/>
      <c r="BSU73" s="400"/>
      <c r="BSV73" s="400"/>
      <c r="BSW73" s="400"/>
      <c r="BSX73" s="400"/>
      <c r="BSY73" s="400"/>
      <c r="BSZ73" s="400"/>
      <c r="BTA73" s="400"/>
      <c r="BTB73" s="400"/>
      <c r="BTC73" s="400"/>
      <c r="BTD73" s="400"/>
      <c r="BTE73" s="400"/>
      <c r="BTF73" s="400"/>
      <c r="BTG73" s="400"/>
      <c r="BTH73" s="400"/>
      <c r="BTI73" s="400"/>
      <c r="BTJ73" s="400"/>
      <c r="BTK73" s="400"/>
      <c r="BTL73" s="400"/>
      <c r="BTM73" s="400"/>
      <c r="BTN73" s="400"/>
      <c r="BTO73" s="400"/>
      <c r="BTP73" s="400"/>
      <c r="BTQ73" s="400"/>
      <c r="BTR73" s="400"/>
      <c r="BTS73" s="400"/>
      <c r="BTT73" s="400"/>
      <c r="BTU73" s="400"/>
      <c r="BTV73" s="400"/>
      <c r="BTW73" s="400"/>
      <c r="BTX73" s="400"/>
      <c r="BTY73" s="400"/>
      <c r="BTZ73" s="400"/>
      <c r="BUA73" s="400"/>
      <c r="BUB73" s="400"/>
      <c r="BUC73" s="400"/>
      <c r="BUD73" s="400"/>
      <c r="BUE73" s="400"/>
      <c r="BUF73" s="400"/>
      <c r="BUG73" s="400"/>
      <c r="BUH73" s="400"/>
      <c r="BUI73" s="400"/>
      <c r="BUJ73" s="400"/>
      <c r="BUK73" s="400"/>
      <c r="BUL73" s="400"/>
      <c r="BUM73" s="400"/>
      <c r="BUN73" s="400"/>
      <c r="BUO73" s="400"/>
      <c r="BUP73" s="400"/>
      <c r="BUQ73" s="400"/>
      <c r="BUR73" s="400"/>
      <c r="BUS73" s="400"/>
      <c r="BUT73" s="400"/>
      <c r="BUU73" s="400"/>
      <c r="BUV73" s="400"/>
      <c r="BUW73" s="400"/>
      <c r="BUX73" s="400"/>
      <c r="BUY73" s="400"/>
      <c r="BUZ73" s="400"/>
      <c r="BVA73" s="400"/>
      <c r="BVB73" s="400"/>
      <c r="BVC73" s="400"/>
      <c r="BVD73" s="400"/>
      <c r="BVE73" s="400"/>
      <c r="BVF73" s="400"/>
      <c r="BVG73" s="400"/>
      <c r="BVH73" s="400"/>
      <c r="BVI73" s="400"/>
      <c r="BVJ73" s="400"/>
      <c r="BVK73" s="400"/>
      <c r="BVL73" s="400"/>
      <c r="BVM73" s="400"/>
      <c r="BVN73" s="400"/>
      <c r="BVO73" s="400"/>
      <c r="BVP73" s="400"/>
      <c r="BVQ73" s="400"/>
      <c r="BVR73" s="400"/>
      <c r="BVS73" s="400"/>
      <c r="BVT73" s="400"/>
      <c r="BVU73" s="400"/>
      <c r="BVV73" s="400"/>
      <c r="BVW73" s="400"/>
      <c r="BVX73" s="400"/>
      <c r="BVY73" s="400"/>
      <c r="BVZ73" s="400"/>
      <c r="BWA73" s="400"/>
      <c r="BWB73" s="400"/>
      <c r="BWC73" s="400"/>
      <c r="BWD73" s="400"/>
      <c r="BWE73" s="400"/>
      <c r="BWF73" s="400"/>
      <c r="BWG73" s="400"/>
      <c r="BWH73" s="400"/>
      <c r="BWI73" s="400"/>
      <c r="BWJ73" s="400"/>
      <c r="BWK73" s="400"/>
      <c r="BWL73" s="400"/>
      <c r="BWM73" s="400"/>
      <c r="BWN73" s="400"/>
      <c r="BWO73" s="400"/>
      <c r="BWP73" s="400"/>
      <c r="BWQ73" s="400"/>
      <c r="BWR73" s="400"/>
      <c r="BWS73" s="400"/>
      <c r="BWT73" s="400"/>
      <c r="BWU73" s="400"/>
      <c r="BWV73" s="400"/>
      <c r="BWW73" s="400"/>
      <c r="BWX73" s="400"/>
    </row>
    <row r="74" spans="1:1974" s="106" customFormat="1" ht="24.75" customHeight="1">
      <c r="A74" s="90"/>
      <c r="B74" s="175" t="s">
        <v>32</v>
      </c>
      <c r="C74" s="90"/>
      <c r="D74" s="151">
        <v>959</v>
      </c>
      <c r="E74" s="169">
        <v>0</v>
      </c>
      <c r="F74" s="151">
        <v>959</v>
      </c>
      <c r="G74" s="90"/>
      <c r="H74" s="151">
        <v>1103</v>
      </c>
      <c r="I74" s="169">
        <v>36</v>
      </c>
      <c r="J74" s="151">
        <v>1139</v>
      </c>
      <c r="K74" s="95"/>
      <c r="L74" s="107"/>
      <c r="M74" s="107"/>
      <c r="N74" s="107"/>
      <c r="O74" s="95"/>
      <c r="P74" s="107"/>
      <c r="Q74" s="107"/>
      <c r="R74" s="107"/>
      <c r="S74" s="95"/>
      <c r="T74" s="107"/>
      <c r="U74" s="107"/>
      <c r="V74" s="107"/>
      <c r="W74" s="90"/>
      <c r="X74" s="95"/>
      <c r="Y74" s="95"/>
      <c r="Z74" s="95"/>
      <c r="AA74" s="95"/>
      <c r="AB74" s="95"/>
      <c r="AC74" s="95"/>
      <c r="AD74" s="95"/>
      <c r="AE74" s="95"/>
      <c r="AF74" s="152"/>
      <c r="AG74" s="152"/>
      <c r="AH74" s="152"/>
      <c r="AI74" s="95"/>
      <c r="AJ74" s="152"/>
      <c r="AK74" s="152"/>
      <c r="AL74" s="152"/>
      <c r="AM74" s="95"/>
      <c r="AN74" s="152"/>
      <c r="AO74" s="152"/>
      <c r="AP74" s="152"/>
      <c r="AQ74" s="91"/>
      <c r="AR74" s="91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  <c r="IW74" s="105"/>
      <c r="IX74" s="105"/>
      <c r="IY74" s="105"/>
      <c r="IZ74" s="105"/>
      <c r="JA74" s="105"/>
      <c r="JB74" s="105"/>
      <c r="JC74" s="105"/>
      <c r="JD74" s="105"/>
      <c r="JE74" s="105"/>
      <c r="JF74" s="105"/>
      <c r="JG74" s="105"/>
      <c r="JH74" s="105"/>
      <c r="JI74" s="105"/>
      <c r="JJ74" s="105"/>
      <c r="JK74" s="105"/>
      <c r="JL74" s="105"/>
      <c r="JM74" s="105"/>
      <c r="JN74" s="105"/>
      <c r="JO74" s="105"/>
      <c r="JP74" s="105"/>
      <c r="JQ74" s="105"/>
      <c r="JR74" s="105"/>
      <c r="JS74" s="105"/>
      <c r="JT74" s="105"/>
      <c r="JU74" s="105"/>
      <c r="JV74" s="105"/>
      <c r="JW74" s="105"/>
      <c r="JX74" s="105"/>
      <c r="JY74" s="105"/>
      <c r="JZ74" s="105"/>
      <c r="KA74" s="105"/>
      <c r="KB74" s="105"/>
      <c r="KC74" s="105"/>
      <c r="KD74" s="105"/>
      <c r="KE74" s="105"/>
      <c r="KF74" s="105"/>
      <c r="KG74" s="105"/>
      <c r="KH74" s="105"/>
      <c r="KI74" s="105"/>
      <c r="KJ74" s="105"/>
      <c r="KK74" s="105"/>
      <c r="KL74" s="105"/>
      <c r="KM74" s="105"/>
      <c r="KN74" s="105"/>
      <c r="KO74" s="105"/>
      <c r="KP74" s="105"/>
      <c r="KQ74" s="105"/>
      <c r="KR74" s="105"/>
      <c r="KS74" s="105"/>
      <c r="KT74" s="105"/>
      <c r="KU74" s="105"/>
      <c r="KV74" s="105"/>
      <c r="KW74" s="105"/>
      <c r="KX74" s="105"/>
      <c r="KY74" s="105"/>
      <c r="KZ74" s="105"/>
      <c r="LA74" s="105"/>
      <c r="LB74" s="105"/>
      <c r="LC74" s="105"/>
      <c r="LD74" s="105"/>
      <c r="LE74" s="105"/>
      <c r="LF74" s="105"/>
      <c r="LG74" s="105"/>
      <c r="LH74" s="105"/>
      <c r="LI74" s="105"/>
      <c r="LJ74" s="105"/>
      <c r="LK74" s="105"/>
      <c r="LL74" s="105"/>
      <c r="LM74" s="105"/>
      <c r="LN74" s="105"/>
      <c r="LO74" s="105"/>
      <c r="LP74" s="105"/>
      <c r="LQ74" s="105"/>
      <c r="LR74" s="105"/>
      <c r="LS74" s="105"/>
      <c r="LT74" s="105"/>
      <c r="LU74" s="105"/>
      <c r="LV74" s="105"/>
      <c r="LW74" s="105"/>
      <c r="LX74" s="105"/>
      <c r="LY74" s="105"/>
      <c r="LZ74" s="105"/>
      <c r="MA74" s="105"/>
      <c r="MB74" s="105"/>
      <c r="MC74" s="105"/>
      <c r="MD74" s="105"/>
      <c r="ME74" s="105"/>
      <c r="MF74" s="105"/>
      <c r="MG74" s="105"/>
      <c r="MH74" s="105"/>
      <c r="MI74" s="105"/>
      <c r="MJ74" s="105"/>
      <c r="MK74" s="105"/>
      <c r="ML74" s="105"/>
      <c r="MM74" s="105"/>
      <c r="MN74" s="105"/>
      <c r="MO74" s="105"/>
      <c r="MP74" s="105"/>
      <c r="MQ74" s="105"/>
      <c r="MR74" s="105"/>
      <c r="MS74" s="105"/>
      <c r="MT74" s="105"/>
      <c r="MU74" s="105"/>
      <c r="MV74" s="105"/>
      <c r="MW74" s="105"/>
      <c r="MX74" s="105"/>
      <c r="MY74" s="105"/>
      <c r="MZ74" s="105"/>
      <c r="NA74" s="105"/>
      <c r="NB74" s="105"/>
      <c r="NC74" s="105"/>
      <c r="ND74" s="105"/>
      <c r="NE74" s="105"/>
      <c r="NF74" s="105"/>
      <c r="NG74" s="105"/>
      <c r="NH74" s="105"/>
      <c r="NI74" s="105"/>
      <c r="NJ74" s="105"/>
      <c r="NK74" s="105"/>
      <c r="NL74" s="105"/>
      <c r="NM74" s="105"/>
      <c r="NN74" s="105"/>
      <c r="NO74" s="105"/>
      <c r="NP74" s="105"/>
      <c r="NQ74" s="105"/>
      <c r="NR74" s="105"/>
      <c r="NS74" s="105"/>
      <c r="NT74" s="105"/>
      <c r="NU74" s="105"/>
      <c r="NV74" s="105"/>
      <c r="NW74" s="105"/>
      <c r="NX74" s="105"/>
      <c r="NY74" s="105"/>
      <c r="NZ74" s="105"/>
      <c r="OA74" s="105"/>
      <c r="OB74" s="105"/>
      <c r="OC74" s="105"/>
      <c r="OD74" s="105"/>
      <c r="OE74" s="105"/>
      <c r="OF74" s="105"/>
      <c r="OG74" s="105"/>
      <c r="OH74" s="105"/>
      <c r="OI74" s="105"/>
      <c r="OJ74" s="105"/>
      <c r="OK74" s="105"/>
      <c r="OL74" s="105"/>
      <c r="OM74" s="105"/>
      <c r="ON74" s="105"/>
      <c r="OO74" s="105"/>
      <c r="OP74" s="105"/>
      <c r="OQ74" s="105"/>
      <c r="OR74" s="105"/>
      <c r="OS74" s="105"/>
      <c r="OT74" s="105"/>
      <c r="OU74" s="105"/>
      <c r="OV74" s="105"/>
      <c r="OW74" s="105"/>
      <c r="OX74" s="105"/>
      <c r="OY74" s="105"/>
      <c r="OZ74" s="105"/>
      <c r="PA74" s="105"/>
      <c r="PB74" s="105"/>
      <c r="PC74" s="105"/>
      <c r="PD74" s="105"/>
      <c r="PE74" s="105"/>
      <c r="PF74" s="105"/>
      <c r="PG74" s="105"/>
      <c r="PH74" s="105"/>
      <c r="PI74" s="105"/>
      <c r="PJ74" s="105"/>
      <c r="PK74" s="105"/>
      <c r="PL74" s="105"/>
      <c r="PM74" s="105"/>
      <c r="PN74" s="105"/>
      <c r="PO74" s="105"/>
      <c r="PP74" s="105"/>
      <c r="PQ74" s="105"/>
      <c r="PR74" s="105"/>
      <c r="PS74" s="105"/>
      <c r="PT74" s="105"/>
      <c r="PU74" s="105"/>
      <c r="PV74" s="105"/>
      <c r="PW74" s="105"/>
      <c r="PX74" s="105"/>
      <c r="PY74" s="105"/>
      <c r="PZ74" s="105"/>
      <c r="QA74" s="105"/>
      <c r="QB74" s="105"/>
      <c r="QC74" s="105"/>
      <c r="QD74" s="105"/>
      <c r="QE74" s="105"/>
      <c r="QF74" s="105"/>
      <c r="QG74" s="105"/>
      <c r="QH74" s="105"/>
      <c r="QI74" s="105"/>
      <c r="QJ74" s="105"/>
      <c r="QK74" s="105"/>
      <c r="QL74" s="105"/>
      <c r="QM74" s="105"/>
      <c r="QN74" s="105"/>
      <c r="QO74" s="105"/>
      <c r="QP74" s="105"/>
      <c r="QQ74" s="105"/>
      <c r="QR74" s="105"/>
      <c r="QS74" s="105"/>
      <c r="QT74" s="105"/>
      <c r="QU74" s="105"/>
      <c r="QV74" s="105"/>
      <c r="QW74" s="105"/>
      <c r="QX74" s="105"/>
      <c r="QY74" s="105"/>
      <c r="QZ74" s="105"/>
      <c r="RA74" s="105"/>
      <c r="RB74" s="105"/>
      <c r="RC74" s="105"/>
      <c r="RD74" s="105"/>
      <c r="RE74" s="105"/>
      <c r="RF74" s="105"/>
      <c r="RG74" s="105"/>
      <c r="RH74" s="105"/>
      <c r="RI74" s="105"/>
      <c r="RJ74" s="105"/>
      <c r="RK74" s="105"/>
      <c r="RL74" s="105"/>
      <c r="RM74" s="105"/>
      <c r="RN74" s="105"/>
      <c r="RO74" s="105"/>
      <c r="RP74" s="105"/>
      <c r="RQ74" s="105"/>
      <c r="RR74" s="105"/>
      <c r="RS74" s="105"/>
      <c r="RT74" s="105"/>
      <c r="RU74" s="105"/>
      <c r="RV74" s="105"/>
      <c r="RW74" s="105"/>
      <c r="RX74" s="105"/>
      <c r="RY74" s="105"/>
      <c r="RZ74" s="105"/>
      <c r="SA74" s="105"/>
      <c r="SB74" s="105"/>
      <c r="SC74" s="105"/>
      <c r="SD74" s="105"/>
      <c r="SE74" s="105"/>
      <c r="SF74" s="105"/>
      <c r="SG74" s="105"/>
      <c r="SH74" s="105"/>
      <c r="SI74" s="105"/>
      <c r="SJ74" s="105"/>
      <c r="SK74" s="105"/>
      <c r="SL74" s="105"/>
      <c r="SM74" s="105"/>
      <c r="SN74" s="105"/>
      <c r="SO74" s="105"/>
      <c r="SP74" s="105"/>
      <c r="SQ74" s="105"/>
      <c r="SR74" s="105"/>
      <c r="SS74" s="105"/>
      <c r="ST74" s="105"/>
      <c r="SU74" s="105"/>
      <c r="SV74" s="105"/>
      <c r="SW74" s="105"/>
      <c r="SX74" s="105"/>
      <c r="SY74" s="105"/>
      <c r="SZ74" s="105"/>
      <c r="TA74" s="105"/>
      <c r="TB74" s="105"/>
      <c r="TC74" s="105"/>
      <c r="TD74" s="105"/>
      <c r="TE74" s="105"/>
      <c r="TF74" s="105"/>
      <c r="TG74" s="105"/>
      <c r="TH74" s="105"/>
      <c r="TI74" s="105"/>
      <c r="TJ74" s="105"/>
      <c r="TK74" s="105"/>
      <c r="TL74" s="105"/>
      <c r="TM74" s="105"/>
      <c r="TN74" s="105"/>
      <c r="TO74" s="105"/>
      <c r="TP74" s="105"/>
      <c r="TQ74" s="105"/>
      <c r="TR74" s="105"/>
      <c r="TS74" s="105"/>
      <c r="TT74" s="105"/>
      <c r="TU74" s="105"/>
      <c r="TV74" s="105"/>
      <c r="TW74" s="105"/>
      <c r="TX74" s="105"/>
      <c r="TY74" s="105"/>
      <c r="TZ74" s="105"/>
      <c r="UA74" s="105"/>
      <c r="UB74" s="105"/>
      <c r="UC74" s="105"/>
      <c r="UD74" s="105"/>
      <c r="UE74" s="105"/>
      <c r="UF74" s="105"/>
      <c r="UG74" s="105"/>
      <c r="UH74" s="105"/>
      <c r="UI74" s="105"/>
      <c r="UJ74" s="105"/>
      <c r="UK74" s="105"/>
      <c r="UL74" s="105"/>
      <c r="UM74" s="105"/>
      <c r="UN74" s="105"/>
      <c r="UO74" s="105"/>
      <c r="UP74" s="105"/>
      <c r="UQ74" s="105"/>
      <c r="UR74" s="105"/>
      <c r="US74" s="105"/>
      <c r="UT74" s="105"/>
      <c r="UU74" s="105"/>
      <c r="UV74" s="105"/>
      <c r="UW74" s="105"/>
      <c r="UX74" s="105"/>
      <c r="UY74" s="105"/>
      <c r="UZ74" s="105"/>
      <c r="VA74" s="105"/>
      <c r="VB74" s="105"/>
      <c r="VC74" s="105"/>
      <c r="VD74" s="105"/>
      <c r="VE74" s="105"/>
      <c r="VF74" s="105"/>
      <c r="VG74" s="105"/>
      <c r="VH74" s="105"/>
      <c r="VI74" s="105"/>
      <c r="VJ74" s="105"/>
      <c r="VK74" s="105"/>
      <c r="VL74" s="105"/>
      <c r="VM74" s="105"/>
      <c r="VN74" s="105"/>
      <c r="VO74" s="105"/>
      <c r="VP74" s="105"/>
      <c r="VQ74" s="105"/>
      <c r="VR74" s="105"/>
      <c r="VS74" s="105"/>
      <c r="VT74" s="105"/>
      <c r="VU74" s="105"/>
      <c r="VV74" s="105"/>
      <c r="VW74" s="105"/>
      <c r="VX74" s="105"/>
      <c r="VY74" s="105"/>
      <c r="VZ74" s="105"/>
      <c r="WA74" s="105"/>
      <c r="WB74" s="105"/>
      <c r="WC74" s="105"/>
      <c r="WD74" s="105"/>
      <c r="WE74" s="105"/>
      <c r="WF74" s="105"/>
      <c r="WG74" s="105"/>
      <c r="WH74" s="105"/>
      <c r="WI74" s="105"/>
      <c r="WJ74" s="105"/>
      <c r="WK74" s="105"/>
      <c r="WL74" s="105"/>
      <c r="WM74" s="105"/>
      <c r="WN74" s="105"/>
      <c r="WO74" s="105"/>
      <c r="WP74" s="105"/>
      <c r="WQ74" s="105"/>
      <c r="WR74" s="105"/>
      <c r="WS74" s="105"/>
      <c r="WT74" s="105"/>
      <c r="WU74" s="105"/>
      <c r="WV74" s="105"/>
      <c r="WW74" s="105"/>
      <c r="WX74" s="105"/>
      <c r="WY74" s="105"/>
      <c r="WZ74" s="105"/>
      <c r="XA74" s="105"/>
      <c r="XB74" s="105"/>
      <c r="XC74" s="105"/>
      <c r="XD74" s="105"/>
      <c r="XE74" s="105"/>
      <c r="XF74" s="105"/>
      <c r="XG74" s="105"/>
      <c r="XH74" s="105"/>
      <c r="XI74" s="105"/>
      <c r="XJ74" s="105"/>
      <c r="XK74" s="105"/>
      <c r="XL74" s="105"/>
      <c r="XM74" s="105"/>
      <c r="XN74" s="105"/>
      <c r="XO74" s="105"/>
      <c r="XP74" s="105"/>
      <c r="XQ74" s="105"/>
      <c r="XR74" s="105"/>
      <c r="XS74" s="105"/>
      <c r="XT74" s="105"/>
      <c r="XU74" s="105"/>
      <c r="XV74" s="105"/>
      <c r="XW74" s="105"/>
      <c r="XX74" s="105"/>
      <c r="XY74" s="105"/>
      <c r="XZ74" s="105"/>
      <c r="YA74" s="105"/>
      <c r="YB74" s="105"/>
      <c r="YC74" s="105"/>
      <c r="YD74" s="105"/>
      <c r="YE74" s="105"/>
      <c r="YF74" s="105"/>
      <c r="YG74" s="105"/>
      <c r="YH74" s="105"/>
      <c r="YI74" s="105"/>
      <c r="YJ74" s="105"/>
      <c r="YK74" s="105"/>
      <c r="YL74" s="105"/>
      <c r="YM74" s="105"/>
      <c r="YN74" s="105"/>
      <c r="YO74" s="105"/>
      <c r="YP74" s="105"/>
      <c r="YQ74" s="105"/>
      <c r="YR74" s="105"/>
      <c r="YS74" s="105"/>
      <c r="YT74" s="105"/>
      <c r="YU74" s="105"/>
      <c r="YV74" s="105"/>
      <c r="YW74" s="105"/>
      <c r="YX74" s="105"/>
      <c r="YY74" s="105"/>
      <c r="YZ74" s="105"/>
      <c r="ZA74" s="105"/>
      <c r="ZB74" s="105"/>
      <c r="ZC74" s="105"/>
      <c r="ZD74" s="105"/>
      <c r="ZE74" s="105"/>
      <c r="ZF74" s="105"/>
      <c r="ZG74" s="105"/>
      <c r="ZH74" s="105"/>
      <c r="ZI74" s="105"/>
      <c r="ZJ74" s="105"/>
      <c r="ZK74" s="105"/>
      <c r="ZL74" s="105"/>
      <c r="ZM74" s="105"/>
      <c r="ZN74" s="105"/>
      <c r="ZO74" s="105"/>
      <c r="ZP74" s="105"/>
      <c r="ZQ74" s="105"/>
      <c r="ZR74" s="105"/>
      <c r="ZS74" s="105"/>
      <c r="ZT74" s="105"/>
      <c r="ZU74" s="105"/>
      <c r="ZV74" s="105"/>
      <c r="ZW74" s="105"/>
      <c r="ZX74" s="105"/>
      <c r="ZY74" s="105"/>
      <c r="ZZ74" s="105"/>
      <c r="AAA74" s="105"/>
      <c r="AAB74" s="105"/>
      <c r="AAC74" s="105"/>
      <c r="AAD74" s="105"/>
      <c r="AAE74" s="105"/>
      <c r="AAF74" s="105"/>
      <c r="AAG74" s="105"/>
      <c r="AAH74" s="105"/>
      <c r="AAI74" s="105"/>
      <c r="AAJ74" s="105"/>
      <c r="AAK74" s="105"/>
      <c r="AAL74" s="105"/>
      <c r="AAM74" s="105"/>
      <c r="AAN74" s="105"/>
      <c r="AAO74" s="105"/>
      <c r="AAP74" s="105"/>
      <c r="AAQ74" s="105"/>
      <c r="AAR74" s="105"/>
      <c r="AAS74" s="105"/>
      <c r="AAT74" s="105"/>
      <c r="AAU74" s="105"/>
      <c r="AAV74" s="105"/>
      <c r="AAW74" s="105"/>
      <c r="AAX74" s="105"/>
      <c r="AAY74" s="105"/>
      <c r="AAZ74" s="105"/>
      <c r="ABA74" s="105"/>
      <c r="ABB74" s="105"/>
      <c r="ABC74" s="105"/>
      <c r="ABD74" s="105"/>
      <c r="ABE74" s="105"/>
      <c r="ABF74" s="105"/>
      <c r="ABG74" s="105"/>
      <c r="ABH74" s="105"/>
      <c r="ABI74" s="105"/>
      <c r="ABJ74" s="105"/>
      <c r="ABK74" s="105"/>
      <c r="ABL74" s="105"/>
      <c r="ABM74" s="105"/>
      <c r="ABN74" s="105"/>
      <c r="ABO74" s="105"/>
      <c r="ABP74" s="105"/>
      <c r="ABQ74" s="105"/>
      <c r="ABR74" s="105"/>
      <c r="ABS74" s="105"/>
      <c r="ABT74" s="105"/>
      <c r="ABU74" s="105"/>
      <c r="ABV74" s="105"/>
      <c r="ABW74" s="105"/>
      <c r="ABX74" s="105"/>
      <c r="ABY74" s="105"/>
      <c r="ABZ74" s="105"/>
      <c r="ACA74" s="105"/>
      <c r="ACB74" s="105"/>
      <c r="ACC74" s="105"/>
      <c r="ACD74" s="105"/>
      <c r="ACE74" s="105"/>
      <c r="ACF74" s="105"/>
      <c r="ACG74" s="105"/>
      <c r="ACH74" s="105"/>
      <c r="ACI74" s="105"/>
      <c r="ACJ74" s="105"/>
      <c r="ACK74" s="105"/>
      <c r="ACL74" s="105"/>
      <c r="ACM74" s="105"/>
      <c r="ACN74" s="105"/>
      <c r="ACO74" s="105"/>
      <c r="ACP74" s="105"/>
      <c r="ACQ74" s="105"/>
      <c r="ACR74" s="105"/>
      <c r="ACS74" s="105"/>
      <c r="ACT74" s="105"/>
      <c r="ACU74" s="105"/>
      <c r="ACV74" s="105"/>
      <c r="ACW74" s="105"/>
      <c r="ACX74" s="105"/>
      <c r="ACY74" s="105"/>
      <c r="ACZ74" s="105"/>
      <c r="ADA74" s="105"/>
      <c r="ADB74" s="105"/>
      <c r="ADC74" s="105"/>
      <c r="ADD74" s="105"/>
      <c r="ADE74" s="105"/>
      <c r="ADF74" s="105"/>
      <c r="ADG74" s="105"/>
      <c r="ADH74" s="105"/>
      <c r="ADI74" s="105"/>
      <c r="ADJ74" s="105"/>
      <c r="ADK74" s="105"/>
      <c r="ADL74" s="105"/>
      <c r="ADM74" s="105"/>
      <c r="ADN74" s="105"/>
      <c r="ADO74" s="105"/>
      <c r="ADP74" s="105"/>
      <c r="ADQ74" s="105"/>
      <c r="ADR74" s="105"/>
      <c r="ADS74" s="105"/>
      <c r="ADT74" s="105"/>
      <c r="ADU74" s="105"/>
      <c r="ADV74" s="105"/>
      <c r="ADW74" s="105"/>
      <c r="ADX74" s="105"/>
      <c r="ADY74" s="105"/>
      <c r="ADZ74" s="105"/>
      <c r="AEA74" s="105"/>
      <c r="AEB74" s="105"/>
      <c r="AEC74" s="105"/>
      <c r="AED74" s="105"/>
      <c r="AEE74" s="105"/>
      <c r="AEF74" s="105"/>
      <c r="AEG74" s="105"/>
      <c r="AEH74" s="105"/>
      <c r="AEI74" s="105"/>
      <c r="AEJ74" s="105"/>
      <c r="AEK74" s="105"/>
      <c r="AEL74" s="105"/>
      <c r="AEM74" s="105"/>
      <c r="AEN74" s="105"/>
      <c r="AEO74" s="105"/>
      <c r="AEP74" s="105"/>
      <c r="AEQ74" s="105"/>
      <c r="AER74" s="105"/>
      <c r="AES74" s="105"/>
      <c r="AET74" s="105"/>
      <c r="AEU74" s="105"/>
      <c r="AEV74" s="105"/>
      <c r="AEW74" s="105"/>
      <c r="AEX74" s="105"/>
      <c r="AEY74" s="105"/>
      <c r="AEZ74" s="105"/>
      <c r="AFA74" s="105"/>
      <c r="AFB74" s="105"/>
      <c r="AFC74" s="105"/>
      <c r="AFD74" s="105"/>
      <c r="AFE74" s="105"/>
      <c r="AFF74" s="105"/>
      <c r="AFG74" s="105"/>
      <c r="AFH74" s="105"/>
      <c r="AFI74" s="105"/>
      <c r="AFJ74" s="105"/>
      <c r="AFK74" s="105"/>
      <c r="AFL74" s="105"/>
      <c r="AFM74" s="105"/>
      <c r="AFN74" s="105"/>
      <c r="AFO74" s="105"/>
      <c r="AFP74" s="105"/>
      <c r="AFQ74" s="105"/>
      <c r="AFR74" s="105"/>
      <c r="AFS74" s="105"/>
      <c r="AFT74" s="105"/>
      <c r="AFU74" s="105"/>
      <c r="AFV74" s="105"/>
      <c r="AFW74" s="105"/>
      <c r="AFX74" s="105"/>
      <c r="AFY74" s="105"/>
      <c r="AFZ74" s="105"/>
      <c r="AGA74" s="105"/>
      <c r="AGB74" s="105"/>
      <c r="AGC74" s="105"/>
      <c r="AGD74" s="105"/>
      <c r="AGE74" s="105"/>
      <c r="AGF74" s="105"/>
      <c r="AGG74" s="105"/>
      <c r="AGH74" s="105"/>
      <c r="AGI74" s="105"/>
      <c r="AGJ74" s="105"/>
      <c r="AGK74" s="105"/>
      <c r="AGL74" s="105"/>
      <c r="AGM74" s="105"/>
      <c r="AGN74" s="105"/>
      <c r="AGO74" s="105"/>
      <c r="AGP74" s="105"/>
      <c r="AGQ74" s="105"/>
      <c r="AGR74" s="105"/>
      <c r="AGS74" s="105"/>
      <c r="AGT74" s="105"/>
      <c r="AGU74" s="105"/>
      <c r="AGV74" s="105"/>
      <c r="AGW74" s="105"/>
      <c r="AGX74" s="105"/>
      <c r="AGY74" s="105"/>
      <c r="AGZ74" s="105"/>
      <c r="AHA74" s="105"/>
      <c r="AHB74" s="105"/>
      <c r="AHC74" s="105"/>
      <c r="AHD74" s="105"/>
      <c r="AHE74" s="105"/>
      <c r="AHF74" s="105"/>
      <c r="AHG74" s="105"/>
      <c r="AHH74" s="105"/>
      <c r="AHI74" s="105"/>
      <c r="AHJ74" s="105"/>
      <c r="AHK74" s="105"/>
      <c r="AHL74" s="105"/>
      <c r="AHM74" s="105"/>
      <c r="AHN74" s="105"/>
      <c r="AHO74" s="105"/>
      <c r="AHP74" s="105"/>
      <c r="AHQ74" s="105"/>
      <c r="AHR74" s="105"/>
      <c r="AHS74" s="105"/>
      <c r="AHT74" s="105"/>
      <c r="AHU74" s="105"/>
      <c r="AHV74" s="105"/>
      <c r="AHW74" s="105"/>
      <c r="AHX74" s="105"/>
      <c r="AHY74" s="105"/>
      <c r="AHZ74" s="105"/>
      <c r="AIA74" s="105"/>
      <c r="AIB74" s="105"/>
      <c r="AIC74" s="105"/>
      <c r="AID74" s="105"/>
      <c r="AIE74" s="105"/>
      <c r="AIF74" s="105"/>
      <c r="AIG74" s="105"/>
      <c r="AIH74" s="105"/>
      <c r="AII74" s="105"/>
      <c r="AIJ74" s="105"/>
      <c r="AIK74" s="105"/>
      <c r="AIL74" s="105"/>
      <c r="AIM74" s="105"/>
      <c r="AIN74" s="105"/>
      <c r="AIO74" s="105"/>
      <c r="AIP74" s="105"/>
      <c r="AIQ74" s="105"/>
      <c r="AIR74" s="105"/>
      <c r="AIS74" s="105"/>
      <c r="AIT74" s="105"/>
      <c r="AIU74" s="105"/>
      <c r="AIV74" s="105"/>
      <c r="AIW74" s="105"/>
      <c r="AIX74" s="105"/>
      <c r="AIY74" s="105"/>
      <c r="AIZ74" s="105"/>
      <c r="AJA74" s="105"/>
      <c r="AJB74" s="105"/>
      <c r="AJC74" s="105"/>
      <c r="AJD74" s="105"/>
      <c r="AJE74" s="105"/>
      <c r="AJF74" s="105"/>
      <c r="AJG74" s="105"/>
      <c r="AJH74" s="105"/>
      <c r="AJI74" s="105"/>
      <c r="AJJ74" s="105"/>
      <c r="AJK74" s="105"/>
      <c r="AJL74" s="105"/>
      <c r="AJM74" s="105"/>
      <c r="AJN74" s="105"/>
      <c r="AJO74" s="105"/>
      <c r="AJP74" s="105"/>
      <c r="AJQ74" s="105"/>
      <c r="AJR74" s="105"/>
      <c r="AJS74" s="105"/>
      <c r="AJT74" s="105"/>
      <c r="AJU74" s="105"/>
      <c r="AJV74" s="105"/>
      <c r="AJW74" s="105"/>
      <c r="AJX74" s="105"/>
      <c r="AJY74" s="105"/>
      <c r="AJZ74" s="105"/>
      <c r="AKA74" s="105"/>
      <c r="AKB74" s="105"/>
      <c r="AKC74" s="105"/>
      <c r="AKD74" s="105"/>
      <c r="AKE74" s="105"/>
      <c r="AKF74" s="105"/>
      <c r="AKG74" s="105"/>
      <c r="AKH74" s="105"/>
      <c r="AKI74" s="105"/>
      <c r="AKJ74" s="105"/>
      <c r="AKK74" s="105"/>
      <c r="AKL74" s="105"/>
      <c r="AKM74" s="105"/>
      <c r="AKN74" s="105"/>
      <c r="AKO74" s="105"/>
      <c r="AKP74" s="105"/>
      <c r="AKQ74" s="105"/>
      <c r="AKR74" s="105"/>
      <c r="AKS74" s="105"/>
      <c r="AKT74" s="105"/>
      <c r="AKU74" s="105"/>
      <c r="AKV74" s="105"/>
      <c r="AKW74" s="105"/>
      <c r="AKX74" s="105"/>
      <c r="AKY74" s="105"/>
      <c r="AKZ74" s="105"/>
      <c r="ALA74" s="105"/>
      <c r="ALB74" s="105"/>
      <c r="ALC74" s="105"/>
      <c r="ALD74" s="105"/>
      <c r="ALE74" s="105"/>
      <c r="ALF74" s="105"/>
      <c r="ALG74" s="105"/>
      <c r="ALH74" s="105"/>
      <c r="ALI74" s="105"/>
      <c r="ALJ74" s="105"/>
      <c r="ALK74" s="105"/>
      <c r="ALL74" s="105"/>
      <c r="ALM74" s="105"/>
      <c r="ALN74" s="105"/>
      <c r="ALO74" s="105"/>
      <c r="ALP74" s="105"/>
      <c r="ALQ74" s="105"/>
      <c r="ALR74" s="105"/>
      <c r="ALS74" s="105"/>
      <c r="ALT74" s="105"/>
      <c r="ALU74" s="105"/>
      <c r="ALV74" s="105"/>
      <c r="ALW74" s="105"/>
      <c r="ALX74" s="105"/>
      <c r="ALY74" s="105"/>
      <c r="ALZ74" s="105"/>
      <c r="AMA74" s="105"/>
      <c r="AMB74" s="105"/>
      <c r="AMC74" s="105"/>
      <c r="AMD74" s="105"/>
      <c r="AME74" s="105"/>
      <c r="AMF74" s="105"/>
      <c r="AMG74" s="105"/>
      <c r="AMH74" s="105"/>
      <c r="AMI74" s="105"/>
      <c r="AMJ74" s="105"/>
      <c r="AMK74" s="105"/>
      <c r="AML74" s="105"/>
      <c r="AMM74" s="105"/>
      <c r="AMN74" s="105"/>
      <c r="AMO74" s="105"/>
      <c r="AMP74" s="105"/>
      <c r="AMQ74" s="105"/>
      <c r="AMR74" s="105"/>
      <c r="AMS74" s="105"/>
      <c r="AMT74" s="105"/>
      <c r="AMU74" s="105"/>
      <c r="AMV74" s="105"/>
      <c r="AMW74" s="105"/>
      <c r="AMX74" s="105"/>
      <c r="AMY74" s="105"/>
      <c r="AMZ74" s="105"/>
      <c r="ANA74" s="105"/>
      <c r="ANB74" s="105"/>
      <c r="ANC74" s="105"/>
      <c r="AND74" s="105"/>
      <c r="ANE74" s="105"/>
      <c r="ANF74" s="105"/>
      <c r="ANG74" s="105"/>
      <c r="ANH74" s="105"/>
      <c r="ANI74" s="105"/>
      <c r="ANJ74" s="105"/>
      <c r="ANK74" s="105"/>
      <c r="ANL74" s="105"/>
      <c r="ANM74" s="105"/>
      <c r="ANN74" s="105"/>
      <c r="ANO74" s="105"/>
      <c r="ANP74" s="105"/>
      <c r="ANQ74" s="105"/>
      <c r="ANR74" s="105"/>
      <c r="ANS74" s="105"/>
      <c r="ANT74" s="105"/>
      <c r="ANU74" s="105"/>
      <c r="ANV74" s="105"/>
      <c r="ANW74" s="105"/>
      <c r="ANX74" s="105"/>
      <c r="ANY74" s="105"/>
      <c r="ANZ74" s="105"/>
      <c r="AOA74" s="105"/>
      <c r="AOB74" s="105"/>
      <c r="AOC74" s="105"/>
      <c r="AOD74" s="105"/>
      <c r="AOE74" s="105"/>
      <c r="AOF74" s="105"/>
      <c r="AOG74" s="105"/>
      <c r="AOH74" s="105"/>
      <c r="AOI74" s="105"/>
      <c r="AOJ74" s="105"/>
      <c r="AOK74" s="105"/>
      <c r="AOL74" s="105"/>
      <c r="AOM74" s="105"/>
      <c r="AON74" s="105"/>
      <c r="AOO74" s="105"/>
      <c r="AOP74" s="105"/>
      <c r="AOQ74" s="105"/>
      <c r="AOR74" s="105"/>
      <c r="AOS74" s="105"/>
      <c r="AOT74" s="105"/>
      <c r="AOU74" s="105"/>
      <c r="AOV74" s="105"/>
      <c r="AOW74" s="105"/>
      <c r="AOX74" s="105"/>
      <c r="AOY74" s="105"/>
      <c r="AOZ74" s="105"/>
      <c r="APA74" s="105"/>
      <c r="APB74" s="105"/>
      <c r="APC74" s="105"/>
      <c r="APD74" s="105"/>
      <c r="APE74" s="105"/>
      <c r="APF74" s="105"/>
      <c r="APG74" s="105"/>
      <c r="APH74" s="105"/>
      <c r="API74" s="105"/>
      <c r="APJ74" s="105"/>
      <c r="APK74" s="105"/>
      <c r="APL74" s="105"/>
      <c r="APM74" s="105"/>
      <c r="APN74" s="105"/>
      <c r="APO74" s="105"/>
      <c r="APP74" s="105"/>
      <c r="APQ74" s="105"/>
      <c r="APR74" s="105"/>
      <c r="APS74" s="105"/>
      <c r="APT74" s="105"/>
      <c r="APU74" s="105"/>
      <c r="APV74" s="105"/>
      <c r="APW74" s="105"/>
      <c r="APX74" s="105"/>
      <c r="APY74" s="105"/>
      <c r="APZ74" s="105"/>
      <c r="AQA74" s="105"/>
      <c r="AQB74" s="105"/>
      <c r="AQC74" s="105"/>
      <c r="AQD74" s="105"/>
      <c r="AQE74" s="105"/>
      <c r="AQF74" s="105"/>
      <c r="AQG74" s="105"/>
      <c r="AQH74" s="105"/>
      <c r="AQI74" s="105"/>
      <c r="AQJ74" s="105"/>
      <c r="AQK74" s="105"/>
      <c r="AQL74" s="105"/>
      <c r="AQM74" s="105"/>
      <c r="AQN74" s="105"/>
      <c r="AQO74" s="105"/>
      <c r="AQP74" s="105"/>
      <c r="AQQ74" s="105"/>
      <c r="AQR74" s="105"/>
      <c r="AQS74" s="105"/>
      <c r="AQT74" s="105"/>
      <c r="AQU74" s="105"/>
      <c r="AQV74" s="105"/>
      <c r="AQW74" s="105"/>
      <c r="AQX74" s="105"/>
      <c r="AQY74" s="105"/>
      <c r="AQZ74" s="105"/>
      <c r="ARA74" s="105"/>
      <c r="ARB74" s="105"/>
      <c r="ARC74" s="105"/>
      <c r="ARD74" s="105"/>
      <c r="ARE74" s="105"/>
      <c r="ARF74" s="105"/>
      <c r="ARG74" s="105"/>
      <c r="ARH74" s="105"/>
      <c r="ARI74" s="105"/>
      <c r="ARJ74" s="105"/>
      <c r="ARK74" s="105"/>
      <c r="ARL74" s="105"/>
      <c r="ARM74" s="105"/>
      <c r="ARN74" s="105"/>
      <c r="ARO74" s="105"/>
      <c r="ARP74" s="105"/>
      <c r="ARQ74" s="105"/>
      <c r="ARR74" s="105"/>
      <c r="ARS74" s="105"/>
      <c r="ART74" s="105"/>
      <c r="ARU74" s="105"/>
      <c r="ARV74" s="105"/>
      <c r="ARW74" s="105"/>
      <c r="ARX74" s="105"/>
      <c r="ARY74" s="105"/>
      <c r="ARZ74" s="105"/>
      <c r="ASA74" s="105"/>
      <c r="ASB74" s="105"/>
      <c r="ASC74" s="105"/>
      <c r="ASD74" s="105"/>
      <c r="ASE74" s="105"/>
      <c r="ASF74" s="105"/>
      <c r="ASG74" s="105"/>
      <c r="ASH74" s="105"/>
      <c r="ASI74" s="105"/>
      <c r="ASJ74" s="105"/>
      <c r="ASK74" s="105"/>
      <c r="ASL74" s="105"/>
      <c r="ASM74" s="105"/>
      <c r="ASN74" s="105"/>
      <c r="ASO74" s="105"/>
      <c r="ASP74" s="105"/>
      <c r="ASQ74" s="105"/>
      <c r="ASR74" s="105"/>
      <c r="ASS74" s="105"/>
      <c r="AST74" s="105"/>
      <c r="ASU74" s="105"/>
      <c r="ASV74" s="105"/>
      <c r="ASW74" s="105"/>
      <c r="ASX74" s="105"/>
      <c r="ASY74" s="105"/>
      <c r="ASZ74" s="105"/>
      <c r="ATA74" s="105"/>
      <c r="ATB74" s="105"/>
      <c r="ATC74" s="105"/>
      <c r="ATD74" s="105"/>
      <c r="ATE74" s="105"/>
      <c r="ATF74" s="105"/>
      <c r="ATG74" s="105"/>
      <c r="ATH74" s="105"/>
      <c r="ATI74" s="105"/>
      <c r="ATJ74" s="105"/>
      <c r="ATK74" s="105"/>
      <c r="ATL74" s="105"/>
      <c r="ATM74" s="105"/>
      <c r="ATN74" s="105"/>
      <c r="ATO74" s="105"/>
      <c r="ATP74" s="105"/>
      <c r="ATQ74" s="105"/>
      <c r="ATR74" s="105"/>
      <c r="ATS74" s="105"/>
      <c r="ATT74" s="105"/>
      <c r="ATU74" s="105"/>
      <c r="ATV74" s="105"/>
      <c r="ATW74" s="105"/>
      <c r="ATX74" s="105"/>
      <c r="ATY74" s="105"/>
      <c r="ATZ74" s="105"/>
      <c r="AUA74" s="105"/>
      <c r="AUB74" s="105"/>
      <c r="AUC74" s="105"/>
      <c r="AUD74" s="105"/>
      <c r="AUE74" s="105"/>
      <c r="AUF74" s="105"/>
      <c r="AUG74" s="105"/>
      <c r="AUH74" s="105"/>
      <c r="AUI74" s="105"/>
      <c r="AUJ74" s="105"/>
      <c r="AUK74" s="105"/>
      <c r="AUL74" s="105"/>
      <c r="AUM74" s="105"/>
      <c r="AUN74" s="105"/>
      <c r="AUO74" s="105"/>
      <c r="AUP74" s="105"/>
      <c r="AUQ74" s="105"/>
      <c r="AUR74" s="105"/>
      <c r="AUS74" s="105"/>
      <c r="AUT74" s="105"/>
      <c r="AUU74" s="105"/>
      <c r="AUV74" s="105"/>
      <c r="AUW74" s="105"/>
      <c r="AUX74" s="105"/>
      <c r="AUY74" s="105"/>
      <c r="AUZ74" s="105"/>
      <c r="AVA74" s="105"/>
      <c r="AVB74" s="105"/>
      <c r="AVC74" s="105"/>
      <c r="AVD74" s="105"/>
      <c r="AVE74" s="105"/>
      <c r="AVF74" s="105"/>
      <c r="AVG74" s="105"/>
      <c r="AVH74" s="105"/>
      <c r="AVI74" s="105"/>
      <c r="AVJ74" s="105"/>
      <c r="AVK74" s="105"/>
      <c r="AVL74" s="105"/>
      <c r="AVM74" s="105"/>
      <c r="AVN74" s="105"/>
      <c r="AVO74" s="105"/>
      <c r="AVP74" s="105"/>
      <c r="AVQ74" s="105"/>
      <c r="AVR74" s="105"/>
      <c r="AVS74" s="105"/>
      <c r="AVT74" s="105"/>
      <c r="AVU74" s="105"/>
      <c r="AVV74" s="105"/>
      <c r="AVW74" s="105"/>
      <c r="AVX74" s="105"/>
      <c r="AVY74" s="105"/>
      <c r="AVZ74" s="105"/>
      <c r="AWA74" s="105"/>
      <c r="AWB74" s="105"/>
      <c r="AWC74" s="105"/>
      <c r="AWD74" s="105"/>
      <c r="AWE74" s="105"/>
      <c r="AWF74" s="105"/>
      <c r="AWG74" s="105"/>
      <c r="AWH74" s="105"/>
      <c r="AWI74" s="105"/>
      <c r="AWJ74" s="105"/>
      <c r="AWK74" s="105"/>
      <c r="AWL74" s="105"/>
      <c r="AWM74" s="105"/>
      <c r="AWN74" s="105"/>
      <c r="AWO74" s="105"/>
      <c r="AWP74" s="105"/>
      <c r="AWQ74" s="105"/>
      <c r="AWR74" s="105"/>
      <c r="AWS74" s="105"/>
      <c r="AWT74" s="105"/>
      <c r="AWU74" s="105"/>
      <c r="AWV74" s="105"/>
      <c r="AWW74" s="105"/>
      <c r="AWX74" s="105"/>
      <c r="AWY74" s="105"/>
      <c r="AWZ74" s="105"/>
      <c r="AXA74" s="105"/>
      <c r="AXB74" s="105"/>
      <c r="AXC74" s="105"/>
      <c r="AXD74" s="105"/>
      <c r="AXE74" s="105"/>
      <c r="AXF74" s="105"/>
      <c r="AXG74" s="105"/>
      <c r="AXH74" s="105"/>
      <c r="AXI74" s="105"/>
      <c r="AXJ74" s="105"/>
      <c r="AXK74" s="105"/>
      <c r="AXL74" s="105"/>
      <c r="AXM74" s="105"/>
      <c r="AXN74" s="105"/>
      <c r="AXO74" s="105"/>
      <c r="AXP74" s="105"/>
      <c r="AXQ74" s="105"/>
      <c r="AXR74" s="105"/>
      <c r="AXS74" s="105"/>
      <c r="AXT74" s="105"/>
      <c r="AXU74" s="105"/>
      <c r="AXV74" s="105"/>
      <c r="AXW74" s="105"/>
      <c r="AXX74" s="105"/>
      <c r="AXY74" s="105"/>
      <c r="AXZ74" s="105"/>
      <c r="AYA74" s="105"/>
      <c r="AYB74" s="105"/>
      <c r="AYC74" s="105"/>
      <c r="AYD74" s="105"/>
      <c r="AYE74" s="105"/>
      <c r="AYF74" s="105"/>
      <c r="AYG74" s="105"/>
      <c r="AYH74" s="105"/>
      <c r="AYI74" s="105"/>
      <c r="AYJ74" s="105"/>
      <c r="AYK74" s="105"/>
      <c r="AYL74" s="105"/>
      <c r="AYM74" s="105"/>
      <c r="AYN74" s="105"/>
      <c r="AYO74" s="105"/>
      <c r="AYP74" s="105"/>
      <c r="AYQ74" s="105"/>
      <c r="AYR74" s="105"/>
      <c r="AYS74" s="105"/>
      <c r="AYT74" s="105"/>
      <c r="AYU74" s="105"/>
      <c r="AYV74" s="105"/>
      <c r="AYW74" s="105"/>
      <c r="AYX74" s="105"/>
      <c r="AYY74" s="105"/>
      <c r="AYZ74" s="105"/>
      <c r="AZA74" s="105"/>
      <c r="AZB74" s="105"/>
      <c r="AZC74" s="105"/>
      <c r="AZD74" s="105"/>
      <c r="AZE74" s="105"/>
      <c r="AZF74" s="105"/>
      <c r="AZG74" s="105"/>
      <c r="AZH74" s="105"/>
      <c r="AZI74" s="105"/>
      <c r="AZJ74" s="105"/>
      <c r="AZK74" s="105"/>
      <c r="AZL74" s="105"/>
      <c r="AZM74" s="105"/>
      <c r="AZN74" s="105"/>
      <c r="AZO74" s="105"/>
      <c r="AZP74" s="105"/>
      <c r="AZQ74" s="105"/>
      <c r="AZR74" s="105"/>
      <c r="AZS74" s="105"/>
      <c r="AZT74" s="105"/>
      <c r="AZU74" s="105"/>
      <c r="AZV74" s="105"/>
      <c r="AZW74" s="105"/>
      <c r="AZX74" s="105"/>
      <c r="AZY74" s="105"/>
      <c r="AZZ74" s="105"/>
      <c r="BAA74" s="105"/>
      <c r="BAB74" s="105"/>
      <c r="BAC74" s="105"/>
      <c r="BAD74" s="105"/>
      <c r="BAE74" s="105"/>
      <c r="BAF74" s="105"/>
      <c r="BAG74" s="105"/>
      <c r="BAH74" s="105"/>
      <c r="BAI74" s="105"/>
      <c r="BAJ74" s="105"/>
      <c r="BAK74" s="105"/>
      <c r="BAL74" s="105"/>
      <c r="BAM74" s="105"/>
      <c r="BAN74" s="105"/>
      <c r="BAO74" s="105"/>
      <c r="BAP74" s="105"/>
      <c r="BAQ74" s="105"/>
      <c r="BAR74" s="105"/>
      <c r="BAS74" s="105"/>
      <c r="BAT74" s="105"/>
      <c r="BAU74" s="105"/>
      <c r="BAV74" s="105"/>
      <c r="BAW74" s="105"/>
      <c r="BAX74" s="105"/>
      <c r="BAY74" s="105"/>
      <c r="BAZ74" s="105"/>
      <c r="BBA74" s="105"/>
      <c r="BBB74" s="105"/>
      <c r="BBC74" s="105"/>
      <c r="BBD74" s="105"/>
      <c r="BBE74" s="105"/>
      <c r="BBF74" s="105"/>
      <c r="BBG74" s="105"/>
      <c r="BBH74" s="105"/>
      <c r="BBI74" s="105"/>
      <c r="BBJ74" s="105"/>
      <c r="BBK74" s="105"/>
      <c r="BBL74" s="105"/>
      <c r="BBM74" s="105"/>
      <c r="BBN74" s="105"/>
      <c r="BBO74" s="105"/>
      <c r="BBP74" s="105"/>
      <c r="BBQ74" s="105"/>
      <c r="BBR74" s="105"/>
      <c r="BBS74" s="105"/>
      <c r="BBT74" s="105"/>
      <c r="BBU74" s="105"/>
      <c r="BBV74" s="105"/>
      <c r="BBW74" s="105"/>
      <c r="BBX74" s="105"/>
      <c r="BBY74" s="105"/>
      <c r="BBZ74" s="105"/>
      <c r="BCA74" s="105"/>
      <c r="BCB74" s="105"/>
      <c r="BCC74" s="105"/>
      <c r="BCD74" s="105"/>
      <c r="BCE74" s="105"/>
      <c r="BCF74" s="105"/>
      <c r="BCG74" s="105"/>
      <c r="BCH74" s="105"/>
      <c r="BCI74" s="105"/>
      <c r="BCJ74" s="105"/>
      <c r="BCK74" s="105"/>
      <c r="BCL74" s="105"/>
      <c r="BCM74" s="105"/>
      <c r="BCN74" s="105"/>
      <c r="BCO74" s="105"/>
      <c r="BCP74" s="105"/>
      <c r="BCQ74" s="105"/>
      <c r="BCR74" s="105"/>
      <c r="BCS74" s="105"/>
      <c r="BCT74" s="105"/>
      <c r="BCU74" s="105"/>
      <c r="BCV74" s="105"/>
      <c r="BCW74" s="105"/>
      <c r="BCX74" s="105"/>
      <c r="BCY74" s="105"/>
      <c r="BCZ74" s="105"/>
      <c r="BDA74" s="105"/>
      <c r="BDB74" s="105"/>
      <c r="BDC74" s="105"/>
      <c r="BDD74" s="105"/>
      <c r="BDE74" s="105"/>
      <c r="BDF74" s="105"/>
      <c r="BDG74" s="105"/>
      <c r="BDH74" s="105"/>
      <c r="BDI74" s="105"/>
      <c r="BDJ74" s="105"/>
      <c r="BDK74" s="105"/>
      <c r="BDL74" s="105"/>
      <c r="BDM74" s="105"/>
      <c r="BDN74" s="105"/>
      <c r="BDO74" s="105"/>
      <c r="BDP74" s="105"/>
      <c r="BDQ74" s="105"/>
      <c r="BDR74" s="105"/>
      <c r="BDS74" s="105"/>
      <c r="BDT74" s="105"/>
      <c r="BDU74" s="105"/>
      <c r="BDV74" s="105"/>
      <c r="BDW74" s="105"/>
      <c r="BDX74" s="105"/>
      <c r="BDY74" s="105"/>
      <c r="BDZ74" s="105"/>
      <c r="BEA74" s="105"/>
      <c r="BEB74" s="105"/>
      <c r="BEC74" s="105"/>
      <c r="BED74" s="105"/>
      <c r="BEE74" s="105"/>
      <c r="BEF74" s="105"/>
      <c r="BEG74" s="105"/>
      <c r="BEH74" s="105"/>
      <c r="BEI74" s="105"/>
      <c r="BEJ74" s="105"/>
      <c r="BEK74" s="105"/>
      <c r="BEL74" s="105"/>
      <c r="BEM74" s="105"/>
      <c r="BEN74" s="105"/>
      <c r="BEO74" s="105"/>
      <c r="BEP74" s="105"/>
      <c r="BEQ74" s="105"/>
      <c r="BER74" s="105"/>
      <c r="BES74" s="105"/>
      <c r="BET74" s="105"/>
      <c r="BEU74" s="105"/>
      <c r="BEV74" s="105"/>
      <c r="BEW74" s="105"/>
      <c r="BEX74" s="105"/>
      <c r="BEY74" s="105"/>
      <c r="BEZ74" s="105"/>
      <c r="BFA74" s="105"/>
      <c r="BFB74" s="105"/>
      <c r="BFC74" s="105"/>
      <c r="BFD74" s="105"/>
      <c r="BFE74" s="105"/>
      <c r="BFF74" s="105"/>
      <c r="BFG74" s="105"/>
      <c r="BFH74" s="105"/>
      <c r="BFI74" s="105"/>
      <c r="BFJ74" s="105"/>
      <c r="BFK74" s="105"/>
      <c r="BFL74" s="105"/>
      <c r="BFM74" s="105"/>
      <c r="BFN74" s="105"/>
      <c r="BFO74" s="105"/>
      <c r="BFP74" s="105"/>
      <c r="BFQ74" s="105"/>
      <c r="BFR74" s="105"/>
      <c r="BFS74" s="105"/>
      <c r="BFT74" s="105"/>
      <c r="BFU74" s="105"/>
      <c r="BFV74" s="105"/>
      <c r="BFW74" s="105"/>
      <c r="BFX74" s="105"/>
      <c r="BFY74" s="105"/>
      <c r="BFZ74" s="105"/>
      <c r="BGA74" s="105"/>
      <c r="BGB74" s="105"/>
      <c r="BGC74" s="105"/>
      <c r="BGD74" s="105"/>
      <c r="BGE74" s="105"/>
      <c r="BGF74" s="105"/>
      <c r="BGG74" s="105"/>
      <c r="BGH74" s="105"/>
      <c r="BGI74" s="105"/>
      <c r="BGJ74" s="105"/>
      <c r="BGK74" s="105"/>
      <c r="BGL74" s="105"/>
      <c r="BGM74" s="105"/>
      <c r="BGN74" s="105"/>
      <c r="BGO74" s="105"/>
      <c r="BGP74" s="105"/>
      <c r="BGQ74" s="105"/>
      <c r="BGR74" s="105"/>
      <c r="BGS74" s="105"/>
      <c r="BGT74" s="105"/>
      <c r="BGU74" s="105"/>
      <c r="BGV74" s="105"/>
      <c r="BGW74" s="105"/>
      <c r="BGX74" s="105"/>
      <c r="BGY74" s="105"/>
      <c r="BGZ74" s="105"/>
      <c r="BHA74" s="105"/>
      <c r="BHB74" s="105"/>
      <c r="BHC74" s="105"/>
      <c r="BHD74" s="105"/>
      <c r="BHE74" s="105"/>
      <c r="BHF74" s="105"/>
      <c r="BHG74" s="105"/>
      <c r="BHH74" s="105"/>
      <c r="BHI74" s="105"/>
      <c r="BHJ74" s="105"/>
      <c r="BHK74" s="105"/>
      <c r="BHL74" s="105"/>
      <c r="BHM74" s="105"/>
      <c r="BHN74" s="105"/>
      <c r="BHO74" s="105"/>
      <c r="BHP74" s="105"/>
      <c r="BHQ74" s="105"/>
      <c r="BHR74" s="105"/>
      <c r="BHS74" s="105"/>
      <c r="BHT74" s="105"/>
      <c r="BHU74" s="105"/>
      <c r="BHV74" s="105"/>
      <c r="BHW74" s="105"/>
      <c r="BHX74" s="105"/>
      <c r="BHY74" s="105"/>
      <c r="BHZ74" s="105"/>
      <c r="BIA74" s="105"/>
      <c r="BIB74" s="105"/>
      <c r="BIC74" s="105"/>
      <c r="BID74" s="105"/>
      <c r="BIE74" s="105"/>
      <c r="BIF74" s="105"/>
      <c r="BIG74" s="105"/>
      <c r="BIH74" s="105"/>
      <c r="BII74" s="105"/>
      <c r="BIJ74" s="105"/>
      <c r="BIK74" s="105"/>
      <c r="BIL74" s="105"/>
      <c r="BIM74" s="105"/>
      <c r="BIN74" s="105"/>
      <c r="BIO74" s="105"/>
      <c r="BIP74" s="105"/>
      <c r="BIQ74" s="105"/>
      <c r="BIR74" s="105"/>
      <c r="BIS74" s="105"/>
      <c r="BIT74" s="105"/>
      <c r="BIU74" s="105"/>
      <c r="BIV74" s="105"/>
      <c r="BIW74" s="105"/>
      <c r="BIX74" s="105"/>
      <c r="BIY74" s="105"/>
      <c r="BIZ74" s="105"/>
      <c r="BJA74" s="105"/>
      <c r="BJB74" s="105"/>
      <c r="BJC74" s="105"/>
      <c r="BJD74" s="105"/>
      <c r="BJE74" s="105"/>
      <c r="BJF74" s="105"/>
      <c r="BJG74" s="105"/>
      <c r="BJH74" s="105"/>
      <c r="BJI74" s="105"/>
      <c r="BJJ74" s="105"/>
      <c r="BJK74" s="105"/>
      <c r="BJL74" s="105"/>
      <c r="BJM74" s="105"/>
      <c r="BJN74" s="105"/>
      <c r="BJO74" s="105"/>
      <c r="BJP74" s="105"/>
      <c r="BJQ74" s="105"/>
      <c r="BJR74" s="105"/>
      <c r="BJS74" s="105"/>
      <c r="BJT74" s="105"/>
      <c r="BJU74" s="105"/>
      <c r="BJV74" s="105"/>
      <c r="BJW74" s="105"/>
      <c r="BJX74" s="105"/>
      <c r="BJY74" s="105"/>
      <c r="BJZ74" s="105"/>
      <c r="BKA74" s="105"/>
      <c r="BKB74" s="105"/>
      <c r="BKC74" s="105"/>
      <c r="BKD74" s="105"/>
      <c r="BKE74" s="105"/>
      <c r="BKF74" s="105"/>
      <c r="BKG74" s="105"/>
      <c r="BKH74" s="105"/>
      <c r="BKI74" s="105"/>
      <c r="BKJ74" s="105"/>
      <c r="BKK74" s="105"/>
      <c r="BKL74" s="105"/>
      <c r="BKM74" s="105"/>
      <c r="BKN74" s="105"/>
      <c r="BKO74" s="105"/>
      <c r="BKP74" s="105"/>
      <c r="BKQ74" s="105"/>
      <c r="BKR74" s="105"/>
      <c r="BKS74" s="105"/>
      <c r="BKT74" s="105"/>
      <c r="BKU74" s="105"/>
      <c r="BKV74" s="105"/>
      <c r="BKW74" s="105"/>
      <c r="BKX74" s="105"/>
      <c r="BKY74" s="105"/>
      <c r="BKZ74" s="105"/>
      <c r="BLA74" s="105"/>
      <c r="BLB74" s="105"/>
      <c r="BLC74" s="105"/>
      <c r="BLD74" s="105"/>
      <c r="BLE74" s="105"/>
      <c r="BLF74" s="105"/>
      <c r="BLG74" s="105"/>
      <c r="BLH74" s="105"/>
      <c r="BLI74" s="105"/>
      <c r="BLJ74" s="105"/>
      <c r="BLK74" s="105"/>
      <c r="BLL74" s="105"/>
      <c r="BLM74" s="105"/>
      <c r="BLN74" s="105"/>
      <c r="BLO74" s="105"/>
      <c r="BLP74" s="105"/>
      <c r="BLQ74" s="105"/>
      <c r="BLR74" s="105"/>
      <c r="BLS74" s="105"/>
      <c r="BLT74" s="105"/>
      <c r="BLU74" s="105"/>
      <c r="BLV74" s="105"/>
      <c r="BLW74" s="105"/>
      <c r="BLX74" s="105"/>
      <c r="BLY74" s="105"/>
      <c r="BLZ74" s="105"/>
      <c r="BMA74" s="105"/>
      <c r="BMB74" s="105"/>
      <c r="BMC74" s="105"/>
      <c r="BMD74" s="105"/>
      <c r="BME74" s="105"/>
      <c r="BMF74" s="105"/>
      <c r="BMG74" s="105"/>
      <c r="BMH74" s="105"/>
      <c r="BMI74" s="105"/>
      <c r="BMJ74" s="105"/>
      <c r="BMK74" s="105"/>
      <c r="BML74" s="105"/>
      <c r="BMM74" s="105"/>
      <c r="BMN74" s="105"/>
      <c r="BMO74" s="105"/>
      <c r="BMP74" s="105"/>
      <c r="BMQ74" s="105"/>
      <c r="BMR74" s="105"/>
      <c r="BMS74" s="105"/>
      <c r="BMT74" s="105"/>
      <c r="BMU74" s="105"/>
      <c r="BMV74" s="105"/>
      <c r="BMW74" s="105"/>
      <c r="BMX74" s="105"/>
      <c r="BMY74" s="105"/>
      <c r="BMZ74" s="105"/>
      <c r="BNA74" s="105"/>
      <c r="BNB74" s="105"/>
      <c r="BNC74" s="105"/>
      <c r="BND74" s="105"/>
      <c r="BNE74" s="105"/>
      <c r="BNF74" s="105"/>
      <c r="BNG74" s="105"/>
      <c r="BNH74" s="105"/>
      <c r="BNI74" s="105"/>
      <c r="BNJ74" s="105"/>
      <c r="BNK74" s="105"/>
      <c r="BNL74" s="105"/>
      <c r="BNM74" s="105"/>
      <c r="BNN74" s="105"/>
      <c r="BNO74" s="105"/>
      <c r="BNP74" s="105"/>
      <c r="BNQ74" s="105"/>
      <c r="BNR74" s="105"/>
      <c r="BNS74" s="105"/>
      <c r="BNT74" s="105"/>
      <c r="BNU74" s="105"/>
      <c r="BNV74" s="105"/>
      <c r="BNW74" s="105"/>
      <c r="BNX74" s="105"/>
      <c r="BNY74" s="105"/>
      <c r="BNZ74" s="105"/>
      <c r="BOA74" s="105"/>
      <c r="BOB74" s="105"/>
      <c r="BOC74" s="105"/>
      <c r="BOD74" s="105"/>
      <c r="BOE74" s="105"/>
      <c r="BOF74" s="105"/>
      <c r="BOG74" s="105"/>
      <c r="BOH74" s="105"/>
      <c r="BOI74" s="105"/>
      <c r="BOJ74" s="105"/>
      <c r="BOK74" s="105"/>
      <c r="BOL74" s="105"/>
      <c r="BOM74" s="105"/>
      <c r="BON74" s="105"/>
      <c r="BOO74" s="105"/>
      <c r="BOP74" s="105"/>
      <c r="BOQ74" s="105"/>
      <c r="BOR74" s="105"/>
      <c r="BOS74" s="105"/>
      <c r="BOT74" s="105"/>
      <c r="BOU74" s="105"/>
      <c r="BOV74" s="105"/>
      <c r="BOW74" s="105"/>
      <c r="BOX74" s="105"/>
      <c r="BOY74" s="105"/>
      <c r="BOZ74" s="105"/>
      <c r="BPA74" s="105"/>
      <c r="BPB74" s="105"/>
      <c r="BPC74" s="105"/>
      <c r="BPD74" s="105"/>
      <c r="BPE74" s="105"/>
      <c r="BPF74" s="105"/>
      <c r="BPG74" s="105"/>
      <c r="BPH74" s="105"/>
      <c r="BPI74" s="105"/>
      <c r="BPJ74" s="105"/>
      <c r="BPK74" s="105"/>
      <c r="BPL74" s="105"/>
      <c r="BPM74" s="105"/>
      <c r="BPN74" s="105"/>
      <c r="BPO74" s="105"/>
      <c r="BPP74" s="105"/>
      <c r="BPQ74" s="105"/>
      <c r="BPR74" s="105"/>
      <c r="BPS74" s="105"/>
      <c r="BPT74" s="105"/>
      <c r="BPU74" s="105"/>
      <c r="BPV74" s="105"/>
      <c r="BPW74" s="105"/>
      <c r="BPX74" s="105"/>
      <c r="BPY74" s="105"/>
      <c r="BPZ74" s="105"/>
      <c r="BQA74" s="105"/>
      <c r="BQB74" s="105"/>
      <c r="BQC74" s="105"/>
      <c r="BQD74" s="105"/>
      <c r="BQE74" s="105"/>
      <c r="BQF74" s="105"/>
      <c r="BQG74" s="105"/>
      <c r="BQH74" s="105"/>
      <c r="BQI74" s="105"/>
      <c r="BQJ74" s="105"/>
      <c r="BQK74" s="105"/>
      <c r="BQL74" s="105"/>
      <c r="BQM74" s="105"/>
      <c r="BQN74" s="105"/>
      <c r="BQO74" s="105"/>
      <c r="BQP74" s="105"/>
      <c r="BQQ74" s="105"/>
      <c r="BQR74" s="105"/>
      <c r="BQS74" s="105"/>
      <c r="BQT74" s="105"/>
      <c r="BQU74" s="105"/>
      <c r="BQV74" s="105"/>
      <c r="BQW74" s="105"/>
      <c r="BQX74" s="105"/>
      <c r="BQY74" s="105"/>
      <c r="BQZ74" s="105"/>
      <c r="BRA74" s="105"/>
      <c r="BRB74" s="105"/>
      <c r="BRC74" s="105"/>
      <c r="BRD74" s="105"/>
      <c r="BRE74" s="105"/>
      <c r="BRF74" s="105"/>
      <c r="BRG74" s="105"/>
      <c r="BRH74" s="105"/>
      <c r="BRI74" s="105"/>
      <c r="BRJ74" s="105"/>
      <c r="BRK74" s="105"/>
      <c r="BRL74" s="105"/>
      <c r="BRM74" s="105"/>
      <c r="BRN74" s="105"/>
      <c r="BRO74" s="105"/>
      <c r="BRP74" s="105"/>
      <c r="BRQ74" s="105"/>
      <c r="BRR74" s="105"/>
      <c r="BRS74" s="105"/>
      <c r="BRT74" s="105"/>
      <c r="BRU74" s="105"/>
      <c r="BRV74" s="105"/>
      <c r="BRW74" s="105"/>
      <c r="BRX74" s="105"/>
      <c r="BRY74" s="105"/>
      <c r="BRZ74" s="105"/>
      <c r="BSA74" s="105"/>
      <c r="BSB74" s="105"/>
      <c r="BSC74" s="105"/>
      <c r="BSD74" s="105"/>
      <c r="BSE74" s="105"/>
      <c r="BSF74" s="105"/>
      <c r="BSG74" s="105"/>
      <c r="BSH74" s="105"/>
      <c r="BSI74" s="105"/>
      <c r="BSJ74" s="105"/>
      <c r="BSK74" s="105"/>
      <c r="BSL74" s="105"/>
      <c r="BSM74" s="105"/>
      <c r="BSN74" s="105"/>
      <c r="BSO74" s="105"/>
      <c r="BSP74" s="105"/>
      <c r="BSQ74" s="105"/>
      <c r="BSR74" s="105"/>
      <c r="BSS74" s="105"/>
      <c r="BST74" s="105"/>
      <c r="BSU74" s="105"/>
      <c r="BSV74" s="105"/>
      <c r="BSW74" s="105"/>
      <c r="BSX74" s="105"/>
      <c r="BSY74" s="105"/>
      <c r="BSZ74" s="105"/>
      <c r="BTA74" s="105"/>
      <c r="BTB74" s="105"/>
      <c r="BTC74" s="105"/>
      <c r="BTD74" s="105"/>
      <c r="BTE74" s="105"/>
      <c r="BTF74" s="105"/>
      <c r="BTG74" s="105"/>
      <c r="BTH74" s="105"/>
      <c r="BTI74" s="105"/>
      <c r="BTJ74" s="105"/>
      <c r="BTK74" s="105"/>
      <c r="BTL74" s="105"/>
      <c r="BTM74" s="105"/>
      <c r="BTN74" s="105"/>
      <c r="BTO74" s="105"/>
      <c r="BTP74" s="105"/>
      <c r="BTQ74" s="105"/>
      <c r="BTR74" s="105"/>
      <c r="BTS74" s="105"/>
      <c r="BTT74" s="105"/>
      <c r="BTU74" s="105"/>
      <c r="BTV74" s="105"/>
      <c r="BTW74" s="105"/>
      <c r="BTX74" s="105"/>
      <c r="BTY74" s="105"/>
      <c r="BTZ74" s="105"/>
      <c r="BUA74" s="105"/>
      <c r="BUB74" s="105"/>
      <c r="BUC74" s="105"/>
      <c r="BUD74" s="105"/>
      <c r="BUE74" s="105"/>
      <c r="BUF74" s="105"/>
      <c r="BUG74" s="105"/>
      <c r="BUH74" s="105"/>
      <c r="BUI74" s="105"/>
      <c r="BUJ74" s="105"/>
      <c r="BUK74" s="105"/>
      <c r="BUL74" s="105"/>
      <c r="BUM74" s="105"/>
      <c r="BUN74" s="105"/>
      <c r="BUO74" s="105"/>
      <c r="BUP74" s="105"/>
      <c r="BUQ74" s="105"/>
      <c r="BUR74" s="105"/>
      <c r="BUS74" s="105"/>
      <c r="BUT74" s="105"/>
      <c r="BUU74" s="105"/>
      <c r="BUV74" s="105"/>
      <c r="BUW74" s="105"/>
      <c r="BUX74" s="105"/>
      <c r="BUY74" s="105"/>
      <c r="BUZ74" s="105"/>
      <c r="BVA74" s="105"/>
      <c r="BVB74" s="105"/>
      <c r="BVC74" s="105"/>
      <c r="BVD74" s="105"/>
      <c r="BVE74" s="105"/>
      <c r="BVF74" s="105"/>
      <c r="BVG74" s="105"/>
      <c r="BVH74" s="105"/>
      <c r="BVI74" s="105"/>
      <c r="BVJ74" s="105"/>
      <c r="BVK74" s="105"/>
      <c r="BVL74" s="105"/>
      <c r="BVM74" s="105"/>
      <c r="BVN74" s="105"/>
      <c r="BVO74" s="105"/>
      <c r="BVP74" s="105"/>
      <c r="BVQ74" s="105"/>
      <c r="BVR74" s="105"/>
      <c r="BVS74" s="105"/>
      <c r="BVT74" s="105"/>
      <c r="BVU74" s="105"/>
      <c r="BVV74" s="105"/>
      <c r="BVW74" s="105"/>
      <c r="BVX74" s="105"/>
      <c r="BVY74" s="105"/>
      <c r="BVZ74" s="105"/>
      <c r="BWA74" s="105"/>
      <c r="BWB74" s="105"/>
      <c r="BWC74" s="105"/>
      <c r="BWD74" s="105"/>
      <c r="BWE74" s="105"/>
      <c r="BWF74" s="105"/>
      <c r="BWG74" s="105"/>
      <c r="BWH74" s="105"/>
      <c r="BWI74" s="105"/>
      <c r="BWJ74" s="105"/>
      <c r="BWK74" s="105"/>
      <c r="BWL74" s="105"/>
      <c r="BWM74" s="105"/>
      <c r="BWN74" s="105"/>
      <c r="BWO74" s="105"/>
      <c r="BWP74" s="105"/>
      <c r="BWQ74" s="105"/>
      <c r="BWR74" s="105"/>
      <c r="BWS74" s="105"/>
      <c r="BWT74" s="105"/>
      <c r="BWU74" s="105"/>
      <c r="BWV74" s="105"/>
      <c r="BWW74" s="105"/>
      <c r="BWX74" s="105"/>
    </row>
    <row r="75" spans="1:1974" s="106" customFormat="1" ht="24.75" customHeight="1">
      <c r="A75" s="90"/>
      <c r="B75" s="217" t="s">
        <v>33</v>
      </c>
      <c r="C75" s="90"/>
      <c r="D75" s="150">
        <v>425</v>
      </c>
      <c r="E75" s="168">
        <v>6</v>
      </c>
      <c r="F75" s="150">
        <v>431</v>
      </c>
      <c r="G75" s="90"/>
      <c r="H75" s="150">
        <v>473</v>
      </c>
      <c r="I75" s="168">
        <v>5</v>
      </c>
      <c r="J75" s="150">
        <v>478</v>
      </c>
      <c r="K75" s="95"/>
      <c r="L75" s="107"/>
      <c r="M75" s="107"/>
      <c r="N75" s="107"/>
      <c r="O75" s="95"/>
      <c r="P75" s="107"/>
      <c r="Q75" s="107"/>
      <c r="R75" s="107"/>
      <c r="S75" s="95"/>
      <c r="T75" s="107"/>
      <c r="U75" s="107"/>
      <c r="V75" s="107"/>
      <c r="W75" s="90"/>
      <c r="X75" s="95"/>
      <c r="Y75" s="95"/>
      <c r="Z75" s="95"/>
      <c r="AA75" s="95"/>
      <c r="AB75" s="95"/>
      <c r="AC75" s="95"/>
      <c r="AD75" s="95"/>
      <c r="AE75" s="95"/>
      <c r="AF75" s="152"/>
      <c r="AG75" s="152"/>
      <c r="AH75" s="152"/>
      <c r="AI75" s="95"/>
      <c r="AJ75" s="152"/>
      <c r="AK75" s="152"/>
      <c r="AL75" s="152"/>
      <c r="AM75" s="95"/>
      <c r="AN75" s="152"/>
      <c r="AO75" s="152"/>
      <c r="AP75" s="152"/>
      <c r="AQ75" s="91"/>
      <c r="AR75" s="91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  <c r="IW75" s="105"/>
      <c r="IX75" s="105"/>
      <c r="IY75" s="105"/>
      <c r="IZ75" s="105"/>
      <c r="JA75" s="105"/>
      <c r="JB75" s="105"/>
      <c r="JC75" s="105"/>
      <c r="JD75" s="105"/>
      <c r="JE75" s="105"/>
      <c r="JF75" s="105"/>
      <c r="JG75" s="105"/>
      <c r="JH75" s="105"/>
      <c r="JI75" s="105"/>
      <c r="JJ75" s="105"/>
      <c r="JK75" s="105"/>
      <c r="JL75" s="105"/>
      <c r="JM75" s="105"/>
      <c r="JN75" s="105"/>
      <c r="JO75" s="105"/>
      <c r="JP75" s="105"/>
      <c r="JQ75" s="105"/>
      <c r="JR75" s="105"/>
      <c r="JS75" s="105"/>
      <c r="JT75" s="105"/>
      <c r="JU75" s="105"/>
      <c r="JV75" s="105"/>
      <c r="JW75" s="105"/>
      <c r="JX75" s="105"/>
      <c r="JY75" s="105"/>
      <c r="JZ75" s="105"/>
      <c r="KA75" s="105"/>
      <c r="KB75" s="105"/>
      <c r="KC75" s="105"/>
      <c r="KD75" s="105"/>
      <c r="KE75" s="105"/>
      <c r="KF75" s="105"/>
      <c r="KG75" s="105"/>
      <c r="KH75" s="105"/>
      <c r="KI75" s="105"/>
      <c r="KJ75" s="105"/>
      <c r="KK75" s="105"/>
      <c r="KL75" s="105"/>
      <c r="KM75" s="105"/>
      <c r="KN75" s="105"/>
      <c r="KO75" s="105"/>
      <c r="KP75" s="105"/>
      <c r="KQ75" s="105"/>
      <c r="KR75" s="105"/>
      <c r="KS75" s="105"/>
      <c r="KT75" s="105"/>
      <c r="KU75" s="105"/>
      <c r="KV75" s="105"/>
      <c r="KW75" s="105"/>
      <c r="KX75" s="105"/>
      <c r="KY75" s="105"/>
      <c r="KZ75" s="105"/>
      <c r="LA75" s="105"/>
      <c r="LB75" s="105"/>
      <c r="LC75" s="105"/>
      <c r="LD75" s="105"/>
      <c r="LE75" s="105"/>
      <c r="LF75" s="105"/>
      <c r="LG75" s="105"/>
      <c r="LH75" s="105"/>
      <c r="LI75" s="105"/>
      <c r="LJ75" s="105"/>
      <c r="LK75" s="105"/>
      <c r="LL75" s="105"/>
      <c r="LM75" s="105"/>
      <c r="LN75" s="105"/>
      <c r="LO75" s="105"/>
      <c r="LP75" s="105"/>
      <c r="LQ75" s="105"/>
      <c r="LR75" s="105"/>
      <c r="LS75" s="105"/>
      <c r="LT75" s="105"/>
      <c r="LU75" s="105"/>
      <c r="LV75" s="105"/>
      <c r="LW75" s="105"/>
      <c r="LX75" s="105"/>
      <c r="LY75" s="105"/>
      <c r="LZ75" s="105"/>
      <c r="MA75" s="105"/>
      <c r="MB75" s="105"/>
      <c r="MC75" s="105"/>
      <c r="MD75" s="105"/>
      <c r="ME75" s="105"/>
      <c r="MF75" s="105"/>
      <c r="MG75" s="105"/>
      <c r="MH75" s="105"/>
      <c r="MI75" s="105"/>
      <c r="MJ75" s="105"/>
      <c r="MK75" s="105"/>
      <c r="ML75" s="105"/>
      <c r="MM75" s="105"/>
      <c r="MN75" s="105"/>
      <c r="MO75" s="105"/>
      <c r="MP75" s="105"/>
      <c r="MQ75" s="105"/>
      <c r="MR75" s="105"/>
      <c r="MS75" s="105"/>
      <c r="MT75" s="105"/>
      <c r="MU75" s="105"/>
      <c r="MV75" s="105"/>
      <c r="MW75" s="105"/>
      <c r="MX75" s="105"/>
      <c r="MY75" s="105"/>
      <c r="MZ75" s="105"/>
      <c r="NA75" s="105"/>
      <c r="NB75" s="105"/>
      <c r="NC75" s="105"/>
      <c r="ND75" s="105"/>
      <c r="NE75" s="105"/>
      <c r="NF75" s="105"/>
      <c r="NG75" s="105"/>
      <c r="NH75" s="105"/>
      <c r="NI75" s="105"/>
      <c r="NJ75" s="105"/>
      <c r="NK75" s="105"/>
      <c r="NL75" s="105"/>
      <c r="NM75" s="105"/>
      <c r="NN75" s="105"/>
      <c r="NO75" s="105"/>
      <c r="NP75" s="105"/>
      <c r="NQ75" s="105"/>
      <c r="NR75" s="105"/>
      <c r="NS75" s="105"/>
      <c r="NT75" s="105"/>
      <c r="NU75" s="105"/>
      <c r="NV75" s="105"/>
      <c r="NW75" s="105"/>
      <c r="NX75" s="105"/>
      <c r="NY75" s="105"/>
      <c r="NZ75" s="105"/>
      <c r="OA75" s="105"/>
      <c r="OB75" s="105"/>
      <c r="OC75" s="105"/>
      <c r="OD75" s="105"/>
      <c r="OE75" s="105"/>
      <c r="OF75" s="105"/>
      <c r="OG75" s="105"/>
      <c r="OH75" s="105"/>
      <c r="OI75" s="105"/>
      <c r="OJ75" s="105"/>
      <c r="OK75" s="105"/>
      <c r="OL75" s="105"/>
      <c r="OM75" s="105"/>
      <c r="ON75" s="105"/>
      <c r="OO75" s="105"/>
      <c r="OP75" s="105"/>
      <c r="OQ75" s="105"/>
      <c r="OR75" s="105"/>
      <c r="OS75" s="105"/>
      <c r="OT75" s="105"/>
      <c r="OU75" s="105"/>
      <c r="OV75" s="105"/>
      <c r="OW75" s="105"/>
      <c r="OX75" s="105"/>
      <c r="OY75" s="105"/>
      <c r="OZ75" s="105"/>
      <c r="PA75" s="105"/>
      <c r="PB75" s="105"/>
      <c r="PC75" s="105"/>
      <c r="PD75" s="105"/>
      <c r="PE75" s="105"/>
      <c r="PF75" s="105"/>
      <c r="PG75" s="105"/>
      <c r="PH75" s="105"/>
      <c r="PI75" s="105"/>
      <c r="PJ75" s="105"/>
      <c r="PK75" s="105"/>
      <c r="PL75" s="105"/>
      <c r="PM75" s="105"/>
      <c r="PN75" s="105"/>
      <c r="PO75" s="105"/>
      <c r="PP75" s="105"/>
      <c r="PQ75" s="105"/>
      <c r="PR75" s="105"/>
      <c r="PS75" s="105"/>
      <c r="PT75" s="105"/>
      <c r="PU75" s="105"/>
      <c r="PV75" s="105"/>
      <c r="PW75" s="105"/>
      <c r="PX75" s="105"/>
      <c r="PY75" s="105"/>
      <c r="PZ75" s="105"/>
      <c r="QA75" s="105"/>
      <c r="QB75" s="105"/>
      <c r="QC75" s="105"/>
      <c r="QD75" s="105"/>
      <c r="QE75" s="105"/>
      <c r="QF75" s="105"/>
      <c r="QG75" s="105"/>
      <c r="QH75" s="105"/>
      <c r="QI75" s="105"/>
      <c r="QJ75" s="105"/>
      <c r="QK75" s="105"/>
      <c r="QL75" s="105"/>
      <c r="QM75" s="105"/>
      <c r="QN75" s="105"/>
      <c r="QO75" s="105"/>
      <c r="QP75" s="105"/>
      <c r="QQ75" s="105"/>
      <c r="QR75" s="105"/>
      <c r="QS75" s="105"/>
      <c r="QT75" s="105"/>
      <c r="QU75" s="105"/>
      <c r="QV75" s="105"/>
      <c r="QW75" s="105"/>
      <c r="QX75" s="105"/>
      <c r="QY75" s="105"/>
      <c r="QZ75" s="105"/>
      <c r="RA75" s="105"/>
      <c r="RB75" s="105"/>
      <c r="RC75" s="105"/>
      <c r="RD75" s="105"/>
      <c r="RE75" s="105"/>
      <c r="RF75" s="105"/>
      <c r="RG75" s="105"/>
      <c r="RH75" s="105"/>
      <c r="RI75" s="105"/>
      <c r="RJ75" s="105"/>
      <c r="RK75" s="105"/>
      <c r="RL75" s="105"/>
      <c r="RM75" s="105"/>
      <c r="RN75" s="105"/>
      <c r="RO75" s="105"/>
      <c r="RP75" s="105"/>
      <c r="RQ75" s="105"/>
      <c r="RR75" s="105"/>
      <c r="RS75" s="105"/>
      <c r="RT75" s="105"/>
      <c r="RU75" s="105"/>
      <c r="RV75" s="105"/>
      <c r="RW75" s="105"/>
      <c r="RX75" s="105"/>
      <c r="RY75" s="105"/>
      <c r="RZ75" s="105"/>
      <c r="SA75" s="105"/>
      <c r="SB75" s="105"/>
      <c r="SC75" s="105"/>
      <c r="SD75" s="105"/>
      <c r="SE75" s="105"/>
      <c r="SF75" s="105"/>
      <c r="SG75" s="105"/>
      <c r="SH75" s="105"/>
      <c r="SI75" s="105"/>
      <c r="SJ75" s="105"/>
      <c r="SK75" s="105"/>
      <c r="SL75" s="105"/>
      <c r="SM75" s="105"/>
      <c r="SN75" s="105"/>
      <c r="SO75" s="105"/>
      <c r="SP75" s="105"/>
      <c r="SQ75" s="105"/>
      <c r="SR75" s="105"/>
      <c r="SS75" s="105"/>
      <c r="ST75" s="105"/>
      <c r="SU75" s="105"/>
      <c r="SV75" s="105"/>
      <c r="SW75" s="105"/>
      <c r="SX75" s="105"/>
      <c r="SY75" s="105"/>
      <c r="SZ75" s="105"/>
      <c r="TA75" s="105"/>
      <c r="TB75" s="105"/>
      <c r="TC75" s="105"/>
      <c r="TD75" s="105"/>
      <c r="TE75" s="105"/>
      <c r="TF75" s="105"/>
      <c r="TG75" s="105"/>
      <c r="TH75" s="105"/>
      <c r="TI75" s="105"/>
      <c r="TJ75" s="105"/>
      <c r="TK75" s="105"/>
      <c r="TL75" s="105"/>
      <c r="TM75" s="105"/>
      <c r="TN75" s="105"/>
      <c r="TO75" s="105"/>
      <c r="TP75" s="105"/>
      <c r="TQ75" s="105"/>
      <c r="TR75" s="105"/>
      <c r="TS75" s="105"/>
      <c r="TT75" s="105"/>
      <c r="TU75" s="105"/>
      <c r="TV75" s="105"/>
      <c r="TW75" s="105"/>
      <c r="TX75" s="105"/>
      <c r="TY75" s="105"/>
      <c r="TZ75" s="105"/>
      <c r="UA75" s="105"/>
      <c r="UB75" s="105"/>
      <c r="UC75" s="105"/>
      <c r="UD75" s="105"/>
      <c r="UE75" s="105"/>
      <c r="UF75" s="105"/>
      <c r="UG75" s="105"/>
      <c r="UH75" s="105"/>
      <c r="UI75" s="105"/>
      <c r="UJ75" s="105"/>
      <c r="UK75" s="105"/>
      <c r="UL75" s="105"/>
      <c r="UM75" s="105"/>
      <c r="UN75" s="105"/>
      <c r="UO75" s="105"/>
      <c r="UP75" s="105"/>
      <c r="UQ75" s="105"/>
      <c r="UR75" s="105"/>
      <c r="US75" s="105"/>
      <c r="UT75" s="105"/>
      <c r="UU75" s="105"/>
      <c r="UV75" s="105"/>
      <c r="UW75" s="105"/>
      <c r="UX75" s="105"/>
      <c r="UY75" s="105"/>
      <c r="UZ75" s="105"/>
      <c r="VA75" s="105"/>
      <c r="VB75" s="105"/>
      <c r="VC75" s="105"/>
      <c r="VD75" s="105"/>
      <c r="VE75" s="105"/>
      <c r="VF75" s="105"/>
      <c r="VG75" s="105"/>
      <c r="VH75" s="105"/>
      <c r="VI75" s="105"/>
      <c r="VJ75" s="105"/>
      <c r="VK75" s="105"/>
      <c r="VL75" s="105"/>
      <c r="VM75" s="105"/>
      <c r="VN75" s="105"/>
      <c r="VO75" s="105"/>
      <c r="VP75" s="105"/>
      <c r="VQ75" s="105"/>
      <c r="VR75" s="105"/>
      <c r="VS75" s="105"/>
      <c r="VT75" s="105"/>
      <c r="VU75" s="105"/>
      <c r="VV75" s="105"/>
      <c r="VW75" s="105"/>
      <c r="VX75" s="105"/>
      <c r="VY75" s="105"/>
      <c r="VZ75" s="105"/>
      <c r="WA75" s="105"/>
      <c r="WB75" s="105"/>
      <c r="WC75" s="105"/>
      <c r="WD75" s="105"/>
      <c r="WE75" s="105"/>
      <c r="WF75" s="105"/>
      <c r="WG75" s="105"/>
      <c r="WH75" s="105"/>
      <c r="WI75" s="105"/>
      <c r="WJ75" s="105"/>
      <c r="WK75" s="105"/>
      <c r="WL75" s="105"/>
      <c r="WM75" s="105"/>
      <c r="WN75" s="105"/>
      <c r="WO75" s="105"/>
      <c r="WP75" s="105"/>
      <c r="WQ75" s="105"/>
      <c r="WR75" s="105"/>
      <c r="WS75" s="105"/>
      <c r="WT75" s="105"/>
      <c r="WU75" s="105"/>
      <c r="WV75" s="105"/>
      <c r="WW75" s="105"/>
      <c r="WX75" s="105"/>
      <c r="WY75" s="105"/>
      <c r="WZ75" s="105"/>
      <c r="XA75" s="105"/>
      <c r="XB75" s="105"/>
      <c r="XC75" s="105"/>
      <c r="XD75" s="105"/>
      <c r="XE75" s="105"/>
      <c r="XF75" s="105"/>
      <c r="XG75" s="105"/>
      <c r="XH75" s="105"/>
      <c r="XI75" s="105"/>
      <c r="XJ75" s="105"/>
      <c r="XK75" s="105"/>
      <c r="XL75" s="105"/>
      <c r="XM75" s="105"/>
      <c r="XN75" s="105"/>
      <c r="XO75" s="105"/>
      <c r="XP75" s="105"/>
      <c r="XQ75" s="105"/>
      <c r="XR75" s="105"/>
      <c r="XS75" s="105"/>
      <c r="XT75" s="105"/>
      <c r="XU75" s="105"/>
      <c r="XV75" s="105"/>
      <c r="XW75" s="105"/>
      <c r="XX75" s="105"/>
      <c r="XY75" s="105"/>
      <c r="XZ75" s="105"/>
      <c r="YA75" s="105"/>
      <c r="YB75" s="105"/>
      <c r="YC75" s="105"/>
      <c r="YD75" s="105"/>
      <c r="YE75" s="105"/>
      <c r="YF75" s="105"/>
      <c r="YG75" s="105"/>
      <c r="YH75" s="105"/>
      <c r="YI75" s="105"/>
      <c r="YJ75" s="105"/>
      <c r="YK75" s="105"/>
      <c r="YL75" s="105"/>
      <c r="YM75" s="105"/>
      <c r="YN75" s="105"/>
      <c r="YO75" s="105"/>
      <c r="YP75" s="105"/>
      <c r="YQ75" s="105"/>
      <c r="YR75" s="105"/>
      <c r="YS75" s="105"/>
      <c r="YT75" s="105"/>
      <c r="YU75" s="105"/>
      <c r="YV75" s="105"/>
      <c r="YW75" s="105"/>
      <c r="YX75" s="105"/>
      <c r="YY75" s="105"/>
      <c r="YZ75" s="105"/>
      <c r="ZA75" s="105"/>
      <c r="ZB75" s="105"/>
      <c r="ZC75" s="105"/>
      <c r="ZD75" s="105"/>
      <c r="ZE75" s="105"/>
      <c r="ZF75" s="105"/>
      <c r="ZG75" s="105"/>
      <c r="ZH75" s="105"/>
      <c r="ZI75" s="105"/>
      <c r="ZJ75" s="105"/>
      <c r="ZK75" s="105"/>
      <c r="ZL75" s="105"/>
      <c r="ZM75" s="105"/>
      <c r="ZN75" s="105"/>
      <c r="ZO75" s="105"/>
      <c r="ZP75" s="105"/>
      <c r="ZQ75" s="105"/>
      <c r="ZR75" s="105"/>
      <c r="ZS75" s="105"/>
      <c r="ZT75" s="105"/>
      <c r="ZU75" s="105"/>
      <c r="ZV75" s="105"/>
      <c r="ZW75" s="105"/>
      <c r="ZX75" s="105"/>
      <c r="ZY75" s="105"/>
      <c r="ZZ75" s="105"/>
      <c r="AAA75" s="105"/>
      <c r="AAB75" s="105"/>
      <c r="AAC75" s="105"/>
      <c r="AAD75" s="105"/>
      <c r="AAE75" s="105"/>
      <c r="AAF75" s="105"/>
      <c r="AAG75" s="105"/>
      <c r="AAH75" s="105"/>
      <c r="AAI75" s="105"/>
      <c r="AAJ75" s="105"/>
      <c r="AAK75" s="105"/>
      <c r="AAL75" s="105"/>
      <c r="AAM75" s="105"/>
      <c r="AAN75" s="105"/>
      <c r="AAO75" s="105"/>
      <c r="AAP75" s="105"/>
      <c r="AAQ75" s="105"/>
      <c r="AAR75" s="105"/>
      <c r="AAS75" s="105"/>
      <c r="AAT75" s="105"/>
      <c r="AAU75" s="105"/>
      <c r="AAV75" s="105"/>
      <c r="AAW75" s="105"/>
      <c r="AAX75" s="105"/>
      <c r="AAY75" s="105"/>
      <c r="AAZ75" s="105"/>
      <c r="ABA75" s="105"/>
      <c r="ABB75" s="105"/>
      <c r="ABC75" s="105"/>
      <c r="ABD75" s="105"/>
      <c r="ABE75" s="105"/>
      <c r="ABF75" s="105"/>
      <c r="ABG75" s="105"/>
      <c r="ABH75" s="105"/>
      <c r="ABI75" s="105"/>
      <c r="ABJ75" s="105"/>
      <c r="ABK75" s="105"/>
      <c r="ABL75" s="105"/>
      <c r="ABM75" s="105"/>
      <c r="ABN75" s="105"/>
      <c r="ABO75" s="105"/>
      <c r="ABP75" s="105"/>
      <c r="ABQ75" s="105"/>
      <c r="ABR75" s="105"/>
      <c r="ABS75" s="105"/>
      <c r="ABT75" s="105"/>
      <c r="ABU75" s="105"/>
      <c r="ABV75" s="105"/>
      <c r="ABW75" s="105"/>
      <c r="ABX75" s="105"/>
      <c r="ABY75" s="105"/>
      <c r="ABZ75" s="105"/>
      <c r="ACA75" s="105"/>
      <c r="ACB75" s="105"/>
      <c r="ACC75" s="105"/>
      <c r="ACD75" s="105"/>
      <c r="ACE75" s="105"/>
      <c r="ACF75" s="105"/>
      <c r="ACG75" s="105"/>
      <c r="ACH75" s="105"/>
      <c r="ACI75" s="105"/>
      <c r="ACJ75" s="105"/>
      <c r="ACK75" s="105"/>
      <c r="ACL75" s="105"/>
      <c r="ACM75" s="105"/>
      <c r="ACN75" s="105"/>
      <c r="ACO75" s="105"/>
      <c r="ACP75" s="105"/>
      <c r="ACQ75" s="105"/>
      <c r="ACR75" s="105"/>
      <c r="ACS75" s="105"/>
      <c r="ACT75" s="105"/>
      <c r="ACU75" s="105"/>
      <c r="ACV75" s="105"/>
      <c r="ACW75" s="105"/>
      <c r="ACX75" s="105"/>
      <c r="ACY75" s="105"/>
      <c r="ACZ75" s="105"/>
      <c r="ADA75" s="105"/>
      <c r="ADB75" s="105"/>
      <c r="ADC75" s="105"/>
      <c r="ADD75" s="105"/>
      <c r="ADE75" s="105"/>
      <c r="ADF75" s="105"/>
      <c r="ADG75" s="105"/>
      <c r="ADH75" s="105"/>
      <c r="ADI75" s="105"/>
      <c r="ADJ75" s="105"/>
      <c r="ADK75" s="105"/>
      <c r="ADL75" s="105"/>
      <c r="ADM75" s="105"/>
      <c r="ADN75" s="105"/>
      <c r="ADO75" s="105"/>
      <c r="ADP75" s="105"/>
      <c r="ADQ75" s="105"/>
      <c r="ADR75" s="105"/>
      <c r="ADS75" s="105"/>
      <c r="ADT75" s="105"/>
      <c r="ADU75" s="105"/>
      <c r="ADV75" s="105"/>
      <c r="ADW75" s="105"/>
      <c r="ADX75" s="105"/>
      <c r="ADY75" s="105"/>
      <c r="ADZ75" s="105"/>
      <c r="AEA75" s="105"/>
      <c r="AEB75" s="105"/>
      <c r="AEC75" s="105"/>
      <c r="AED75" s="105"/>
      <c r="AEE75" s="105"/>
      <c r="AEF75" s="105"/>
      <c r="AEG75" s="105"/>
      <c r="AEH75" s="105"/>
      <c r="AEI75" s="105"/>
      <c r="AEJ75" s="105"/>
      <c r="AEK75" s="105"/>
      <c r="AEL75" s="105"/>
      <c r="AEM75" s="105"/>
      <c r="AEN75" s="105"/>
      <c r="AEO75" s="105"/>
      <c r="AEP75" s="105"/>
      <c r="AEQ75" s="105"/>
      <c r="AER75" s="105"/>
      <c r="AES75" s="105"/>
      <c r="AET75" s="105"/>
      <c r="AEU75" s="105"/>
      <c r="AEV75" s="105"/>
      <c r="AEW75" s="105"/>
      <c r="AEX75" s="105"/>
      <c r="AEY75" s="105"/>
      <c r="AEZ75" s="105"/>
      <c r="AFA75" s="105"/>
      <c r="AFB75" s="105"/>
      <c r="AFC75" s="105"/>
      <c r="AFD75" s="105"/>
      <c r="AFE75" s="105"/>
      <c r="AFF75" s="105"/>
      <c r="AFG75" s="105"/>
      <c r="AFH75" s="105"/>
      <c r="AFI75" s="105"/>
      <c r="AFJ75" s="105"/>
      <c r="AFK75" s="105"/>
      <c r="AFL75" s="105"/>
      <c r="AFM75" s="105"/>
      <c r="AFN75" s="105"/>
      <c r="AFO75" s="105"/>
      <c r="AFP75" s="105"/>
      <c r="AFQ75" s="105"/>
      <c r="AFR75" s="105"/>
      <c r="AFS75" s="105"/>
      <c r="AFT75" s="105"/>
      <c r="AFU75" s="105"/>
      <c r="AFV75" s="105"/>
      <c r="AFW75" s="105"/>
      <c r="AFX75" s="105"/>
      <c r="AFY75" s="105"/>
      <c r="AFZ75" s="105"/>
      <c r="AGA75" s="105"/>
      <c r="AGB75" s="105"/>
      <c r="AGC75" s="105"/>
      <c r="AGD75" s="105"/>
      <c r="AGE75" s="105"/>
      <c r="AGF75" s="105"/>
      <c r="AGG75" s="105"/>
      <c r="AGH75" s="105"/>
      <c r="AGI75" s="105"/>
      <c r="AGJ75" s="105"/>
      <c r="AGK75" s="105"/>
      <c r="AGL75" s="105"/>
      <c r="AGM75" s="105"/>
      <c r="AGN75" s="105"/>
      <c r="AGO75" s="105"/>
      <c r="AGP75" s="105"/>
      <c r="AGQ75" s="105"/>
      <c r="AGR75" s="105"/>
      <c r="AGS75" s="105"/>
      <c r="AGT75" s="105"/>
      <c r="AGU75" s="105"/>
      <c r="AGV75" s="105"/>
      <c r="AGW75" s="105"/>
      <c r="AGX75" s="105"/>
      <c r="AGY75" s="105"/>
      <c r="AGZ75" s="105"/>
      <c r="AHA75" s="105"/>
      <c r="AHB75" s="105"/>
      <c r="AHC75" s="105"/>
      <c r="AHD75" s="105"/>
      <c r="AHE75" s="105"/>
      <c r="AHF75" s="105"/>
      <c r="AHG75" s="105"/>
      <c r="AHH75" s="105"/>
      <c r="AHI75" s="105"/>
      <c r="AHJ75" s="105"/>
      <c r="AHK75" s="105"/>
      <c r="AHL75" s="105"/>
      <c r="AHM75" s="105"/>
      <c r="AHN75" s="105"/>
      <c r="AHO75" s="105"/>
      <c r="AHP75" s="105"/>
      <c r="AHQ75" s="105"/>
      <c r="AHR75" s="105"/>
      <c r="AHS75" s="105"/>
      <c r="AHT75" s="105"/>
      <c r="AHU75" s="105"/>
      <c r="AHV75" s="105"/>
      <c r="AHW75" s="105"/>
      <c r="AHX75" s="105"/>
      <c r="AHY75" s="105"/>
      <c r="AHZ75" s="105"/>
      <c r="AIA75" s="105"/>
      <c r="AIB75" s="105"/>
      <c r="AIC75" s="105"/>
      <c r="AID75" s="105"/>
      <c r="AIE75" s="105"/>
      <c r="AIF75" s="105"/>
      <c r="AIG75" s="105"/>
      <c r="AIH75" s="105"/>
      <c r="AII75" s="105"/>
      <c r="AIJ75" s="105"/>
      <c r="AIK75" s="105"/>
      <c r="AIL75" s="105"/>
      <c r="AIM75" s="105"/>
      <c r="AIN75" s="105"/>
      <c r="AIO75" s="105"/>
      <c r="AIP75" s="105"/>
      <c r="AIQ75" s="105"/>
      <c r="AIR75" s="105"/>
      <c r="AIS75" s="105"/>
      <c r="AIT75" s="105"/>
      <c r="AIU75" s="105"/>
      <c r="AIV75" s="105"/>
      <c r="AIW75" s="105"/>
      <c r="AIX75" s="105"/>
      <c r="AIY75" s="105"/>
      <c r="AIZ75" s="105"/>
      <c r="AJA75" s="105"/>
      <c r="AJB75" s="105"/>
      <c r="AJC75" s="105"/>
      <c r="AJD75" s="105"/>
      <c r="AJE75" s="105"/>
      <c r="AJF75" s="105"/>
      <c r="AJG75" s="105"/>
      <c r="AJH75" s="105"/>
      <c r="AJI75" s="105"/>
      <c r="AJJ75" s="105"/>
      <c r="AJK75" s="105"/>
      <c r="AJL75" s="105"/>
      <c r="AJM75" s="105"/>
      <c r="AJN75" s="105"/>
      <c r="AJO75" s="105"/>
      <c r="AJP75" s="105"/>
      <c r="AJQ75" s="105"/>
      <c r="AJR75" s="105"/>
      <c r="AJS75" s="105"/>
      <c r="AJT75" s="105"/>
      <c r="AJU75" s="105"/>
      <c r="AJV75" s="105"/>
      <c r="AJW75" s="105"/>
      <c r="AJX75" s="105"/>
      <c r="AJY75" s="105"/>
      <c r="AJZ75" s="105"/>
      <c r="AKA75" s="105"/>
      <c r="AKB75" s="105"/>
      <c r="AKC75" s="105"/>
      <c r="AKD75" s="105"/>
      <c r="AKE75" s="105"/>
      <c r="AKF75" s="105"/>
      <c r="AKG75" s="105"/>
      <c r="AKH75" s="105"/>
      <c r="AKI75" s="105"/>
      <c r="AKJ75" s="105"/>
      <c r="AKK75" s="105"/>
      <c r="AKL75" s="105"/>
      <c r="AKM75" s="105"/>
      <c r="AKN75" s="105"/>
      <c r="AKO75" s="105"/>
      <c r="AKP75" s="105"/>
      <c r="AKQ75" s="105"/>
      <c r="AKR75" s="105"/>
      <c r="AKS75" s="105"/>
      <c r="AKT75" s="105"/>
      <c r="AKU75" s="105"/>
      <c r="AKV75" s="105"/>
      <c r="AKW75" s="105"/>
      <c r="AKX75" s="105"/>
      <c r="AKY75" s="105"/>
      <c r="AKZ75" s="105"/>
      <c r="ALA75" s="105"/>
      <c r="ALB75" s="105"/>
      <c r="ALC75" s="105"/>
      <c r="ALD75" s="105"/>
      <c r="ALE75" s="105"/>
      <c r="ALF75" s="105"/>
      <c r="ALG75" s="105"/>
      <c r="ALH75" s="105"/>
      <c r="ALI75" s="105"/>
      <c r="ALJ75" s="105"/>
      <c r="ALK75" s="105"/>
      <c r="ALL75" s="105"/>
      <c r="ALM75" s="105"/>
      <c r="ALN75" s="105"/>
      <c r="ALO75" s="105"/>
      <c r="ALP75" s="105"/>
      <c r="ALQ75" s="105"/>
      <c r="ALR75" s="105"/>
      <c r="ALS75" s="105"/>
      <c r="ALT75" s="105"/>
      <c r="ALU75" s="105"/>
      <c r="ALV75" s="105"/>
      <c r="ALW75" s="105"/>
      <c r="ALX75" s="105"/>
      <c r="ALY75" s="105"/>
      <c r="ALZ75" s="105"/>
      <c r="AMA75" s="105"/>
      <c r="AMB75" s="105"/>
      <c r="AMC75" s="105"/>
      <c r="AMD75" s="105"/>
      <c r="AME75" s="105"/>
      <c r="AMF75" s="105"/>
      <c r="AMG75" s="105"/>
      <c r="AMH75" s="105"/>
      <c r="AMI75" s="105"/>
      <c r="AMJ75" s="105"/>
      <c r="AMK75" s="105"/>
      <c r="AML75" s="105"/>
      <c r="AMM75" s="105"/>
      <c r="AMN75" s="105"/>
      <c r="AMO75" s="105"/>
      <c r="AMP75" s="105"/>
      <c r="AMQ75" s="105"/>
      <c r="AMR75" s="105"/>
      <c r="AMS75" s="105"/>
      <c r="AMT75" s="105"/>
      <c r="AMU75" s="105"/>
      <c r="AMV75" s="105"/>
      <c r="AMW75" s="105"/>
      <c r="AMX75" s="105"/>
      <c r="AMY75" s="105"/>
      <c r="AMZ75" s="105"/>
      <c r="ANA75" s="105"/>
      <c r="ANB75" s="105"/>
      <c r="ANC75" s="105"/>
      <c r="AND75" s="105"/>
      <c r="ANE75" s="105"/>
      <c r="ANF75" s="105"/>
      <c r="ANG75" s="105"/>
      <c r="ANH75" s="105"/>
      <c r="ANI75" s="105"/>
      <c r="ANJ75" s="105"/>
      <c r="ANK75" s="105"/>
      <c r="ANL75" s="105"/>
      <c r="ANM75" s="105"/>
      <c r="ANN75" s="105"/>
      <c r="ANO75" s="105"/>
      <c r="ANP75" s="105"/>
      <c r="ANQ75" s="105"/>
      <c r="ANR75" s="105"/>
      <c r="ANS75" s="105"/>
      <c r="ANT75" s="105"/>
      <c r="ANU75" s="105"/>
      <c r="ANV75" s="105"/>
      <c r="ANW75" s="105"/>
      <c r="ANX75" s="105"/>
      <c r="ANY75" s="105"/>
      <c r="ANZ75" s="105"/>
      <c r="AOA75" s="105"/>
      <c r="AOB75" s="105"/>
      <c r="AOC75" s="105"/>
      <c r="AOD75" s="105"/>
      <c r="AOE75" s="105"/>
      <c r="AOF75" s="105"/>
      <c r="AOG75" s="105"/>
      <c r="AOH75" s="105"/>
      <c r="AOI75" s="105"/>
      <c r="AOJ75" s="105"/>
      <c r="AOK75" s="105"/>
      <c r="AOL75" s="105"/>
      <c r="AOM75" s="105"/>
      <c r="AON75" s="105"/>
      <c r="AOO75" s="105"/>
      <c r="AOP75" s="105"/>
      <c r="AOQ75" s="105"/>
      <c r="AOR75" s="105"/>
      <c r="AOS75" s="105"/>
      <c r="AOT75" s="105"/>
      <c r="AOU75" s="105"/>
      <c r="AOV75" s="105"/>
      <c r="AOW75" s="105"/>
      <c r="AOX75" s="105"/>
      <c r="AOY75" s="105"/>
      <c r="AOZ75" s="105"/>
      <c r="APA75" s="105"/>
      <c r="APB75" s="105"/>
      <c r="APC75" s="105"/>
      <c r="APD75" s="105"/>
      <c r="APE75" s="105"/>
      <c r="APF75" s="105"/>
      <c r="APG75" s="105"/>
      <c r="APH75" s="105"/>
      <c r="API75" s="105"/>
      <c r="APJ75" s="105"/>
      <c r="APK75" s="105"/>
      <c r="APL75" s="105"/>
      <c r="APM75" s="105"/>
      <c r="APN75" s="105"/>
      <c r="APO75" s="105"/>
      <c r="APP75" s="105"/>
      <c r="APQ75" s="105"/>
      <c r="APR75" s="105"/>
      <c r="APS75" s="105"/>
      <c r="APT75" s="105"/>
      <c r="APU75" s="105"/>
      <c r="APV75" s="105"/>
      <c r="APW75" s="105"/>
      <c r="APX75" s="105"/>
      <c r="APY75" s="105"/>
      <c r="APZ75" s="105"/>
      <c r="AQA75" s="105"/>
      <c r="AQB75" s="105"/>
      <c r="AQC75" s="105"/>
      <c r="AQD75" s="105"/>
      <c r="AQE75" s="105"/>
      <c r="AQF75" s="105"/>
      <c r="AQG75" s="105"/>
      <c r="AQH75" s="105"/>
      <c r="AQI75" s="105"/>
      <c r="AQJ75" s="105"/>
      <c r="AQK75" s="105"/>
      <c r="AQL75" s="105"/>
      <c r="AQM75" s="105"/>
      <c r="AQN75" s="105"/>
      <c r="AQO75" s="105"/>
      <c r="AQP75" s="105"/>
      <c r="AQQ75" s="105"/>
      <c r="AQR75" s="105"/>
      <c r="AQS75" s="105"/>
      <c r="AQT75" s="105"/>
      <c r="AQU75" s="105"/>
      <c r="AQV75" s="105"/>
      <c r="AQW75" s="105"/>
      <c r="AQX75" s="105"/>
      <c r="AQY75" s="105"/>
      <c r="AQZ75" s="105"/>
      <c r="ARA75" s="105"/>
      <c r="ARB75" s="105"/>
      <c r="ARC75" s="105"/>
      <c r="ARD75" s="105"/>
      <c r="ARE75" s="105"/>
      <c r="ARF75" s="105"/>
      <c r="ARG75" s="105"/>
      <c r="ARH75" s="105"/>
      <c r="ARI75" s="105"/>
      <c r="ARJ75" s="105"/>
      <c r="ARK75" s="105"/>
      <c r="ARL75" s="105"/>
      <c r="ARM75" s="105"/>
      <c r="ARN75" s="105"/>
      <c r="ARO75" s="105"/>
      <c r="ARP75" s="105"/>
      <c r="ARQ75" s="105"/>
      <c r="ARR75" s="105"/>
      <c r="ARS75" s="105"/>
      <c r="ART75" s="105"/>
      <c r="ARU75" s="105"/>
      <c r="ARV75" s="105"/>
      <c r="ARW75" s="105"/>
      <c r="ARX75" s="105"/>
      <c r="ARY75" s="105"/>
      <c r="ARZ75" s="105"/>
      <c r="ASA75" s="105"/>
      <c r="ASB75" s="105"/>
      <c r="ASC75" s="105"/>
      <c r="ASD75" s="105"/>
      <c r="ASE75" s="105"/>
      <c r="ASF75" s="105"/>
      <c r="ASG75" s="105"/>
      <c r="ASH75" s="105"/>
      <c r="ASI75" s="105"/>
      <c r="ASJ75" s="105"/>
      <c r="ASK75" s="105"/>
      <c r="ASL75" s="105"/>
      <c r="ASM75" s="105"/>
      <c r="ASN75" s="105"/>
      <c r="ASO75" s="105"/>
      <c r="ASP75" s="105"/>
      <c r="ASQ75" s="105"/>
      <c r="ASR75" s="105"/>
      <c r="ASS75" s="105"/>
      <c r="AST75" s="105"/>
      <c r="ASU75" s="105"/>
      <c r="ASV75" s="105"/>
      <c r="ASW75" s="105"/>
      <c r="ASX75" s="105"/>
      <c r="ASY75" s="105"/>
      <c r="ASZ75" s="105"/>
      <c r="ATA75" s="105"/>
      <c r="ATB75" s="105"/>
      <c r="ATC75" s="105"/>
      <c r="ATD75" s="105"/>
      <c r="ATE75" s="105"/>
      <c r="ATF75" s="105"/>
      <c r="ATG75" s="105"/>
      <c r="ATH75" s="105"/>
      <c r="ATI75" s="105"/>
      <c r="ATJ75" s="105"/>
      <c r="ATK75" s="105"/>
      <c r="ATL75" s="105"/>
      <c r="ATM75" s="105"/>
      <c r="ATN75" s="105"/>
      <c r="ATO75" s="105"/>
      <c r="ATP75" s="105"/>
      <c r="ATQ75" s="105"/>
      <c r="ATR75" s="105"/>
      <c r="ATS75" s="105"/>
      <c r="ATT75" s="105"/>
      <c r="ATU75" s="105"/>
      <c r="ATV75" s="105"/>
      <c r="ATW75" s="105"/>
      <c r="ATX75" s="105"/>
      <c r="ATY75" s="105"/>
      <c r="ATZ75" s="105"/>
      <c r="AUA75" s="105"/>
      <c r="AUB75" s="105"/>
      <c r="AUC75" s="105"/>
      <c r="AUD75" s="105"/>
      <c r="AUE75" s="105"/>
      <c r="AUF75" s="105"/>
      <c r="AUG75" s="105"/>
      <c r="AUH75" s="105"/>
      <c r="AUI75" s="105"/>
      <c r="AUJ75" s="105"/>
      <c r="AUK75" s="105"/>
      <c r="AUL75" s="105"/>
      <c r="AUM75" s="105"/>
      <c r="AUN75" s="105"/>
      <c r="AUO75" s="105"/>
      <c r="AUP75" s="105"/>
      <c r="AUQ75" s="105"/>
      <c r="AUR75" s="105"/>
      <c r="AUS75" s="105"/>
      <c r="AUT75" s="105"/>
      <c r="AUU75" s="105"/>
      <c r="AUV75" s="105"/>
      <c r="AUW75" s="105"/>
      <c r="AUX75" s="105"/>
      <c r="AUY75" s="105"/>
      <c r="AUZ75" s="105"/>
      <c r="AVA75" s="105"/>
      <c r="AVB75" s="105"/>
      <c r="AVC75" s="105"/>
      <c r="AVD75" s="105"/>
      <c r="AVE75" s="105"/>
      <c r="AVF75" s="105"/>
      <c r="AVG75" s="105"/>
      <c r="AVH75" s="105"/>
      <c r="AVI75" s="105"/>
      <c r="AVJ75" s="105"/>
      <c r="AVK75" s="105"/>
      <c r="AVL75" s="105"/>
      <c r="AVM75" s="105"/>
      <c r="AVN75" s="105"/>
      <c r="AVO75" s="105"/>
      <c r="AVP75" s="105"/>
      <c r="AVQ75" s="105"/>
      <c r="AVR75" s="105"/>
      <c r="AVS75" s="105"/>
      <c r="AVT75" s="105"/>
      <c r="AVU75" s="105"/>
      <c r="AVV75" s="105"/>
      <c r="AVW75" s="105"/>
      <c r="AVX75" s="105"/>
      <c r="AVY75" s="105"/>
      <c r="AVZ75" s="105"/>
      <c r="AWA75" s="105"/>
      <c r="AWB75" s="105"/>
      <c r="AWC75" s="105"/>
      <c r="AWD75" s="105"/>
      <c r="AWE75" s="105"/>
      <c r="AWF75" s="105"/>
      <c r="AWG75" s="105"/>
      <c r="AWH75" s="105"/>
      <c r="AWI75" s="105"/>
      <c r="AWJ75" s="105"/>
      <c r="AWK75" s="105"/>
      <c r="AWL75" s="105"/>
      <c r="AWM75" s="105"/>
      <c r="AWN75" s="105"/>
      <c r="AWO75" s="105"/>
      <c r="AWP75" s="105"/>
      <c r="AWQ75" s="105"/>
      <c r="AWR75" s="105"/>
      <c r="AWS75" s="105"/>
      <c r="AWT75" s="105"/>
      <c r="AWU75" s="105"/>
      <c r="AWV75" s="105"/>
      <c r="AWW75" s="105"/>
      <c r="AWX75" s="105"/>
      <c r="AWY75" s="105"/>
      <c r="AWZ75" s="105"/>
      <c r="AXA75" s="105"/>
      <c r="AXB75" s="105"/>
      <c r="AXC75" s="105"/>
      <c r="AXD75" s="105"/>
      <c r="AXE75" s="105"/>
      <c r="AXF75" s="105"/>
      <c r="AXG75" s="105"/>
      <c r="AXH75" s="105"/>
      <c r="AXI75" s="105"/>
      <c r="AXJ75" s="105"/>
      <c r="AXK75" s="105"/>
      <c r="AXL75" s="105"/>
      <c r="AXM75" s="105"/>
      <c r="AXN75" s="105"/>
      <c r="AXO75" s="105"/>
      <c r="AXP75" s="105"/>
      <c r="AXQ75" s="105"/>
      <c r="AXR75" s="105"/>
      <c r="AXS75" s="105"/>
      <c r="AXT75" s="105"/>
      <c r="AXU75" s="105"/>
      <c r="AXV75" s="105"/>
      <c r="AXW75" s="105"/>
      <c r="AXX75" s="105"/>
      <c r="AXY75" s="105"/>
      <c r="AXZ75" s="105"/>
      <c r="AYA75" s="105"/>
      <c r="AYB75" s="105"/>
      <c r="AYC75" s="105"/>
      <c r="AYD75" s="105"/>
      <c r="AYE75" s="105"/>
      <c r="AYF75" s="105"/>
      <c r="AYG75" s="105"/>
      <c r="AYH75" s="105"/>
      <c r="AYI75" s="105"/>
      <c r="AYJ75" s="105"/>
      <c r="AYK75" s="105"/>
      <c r="AYL75" s="105"/>
      <c r="AYM75" s="105"/>
      <c r="AYN75" s="105"/>
      <c r="AYO75" s="105"/>
      <c r="AYP75" s="105"/>
      <c r="AYQ75" s="105"/>
      <c r="AYR75" s="105"/>
      <c r="AYS75" s="105"/>
      <c r="AYT75" s="105"/>
      <c r="AYU75" s="105"/>
      <c r="AYV75" s="105"/>
      <c r="AYW75" s="105"/>
      <c r="AYX75" s="105"/>
      <c r="AYY75" s="105"/>
      <c r="AYZ75" s="105"/>
      <c r="AZA75" s="105"/>
      <c r="AZB75" s="105"/>
      <c r="AZC75" s="105"/>
      <c r="AZD75" s="105"/>
      <c r="AZE75" s="105"/>
      <c r="AZF75" s="105"/>
      <c r="AZG75" s="105"/>
      <c r="AZH75" s="105"/>
      <c r="AZI75" s="105"/>
      <c r="AZJ75" s="105"/>
      <c r="AZK75" s="105"/>
      <c r="AZL75" s="105"/>
      <c r="AZM75" s="105"/>
      <c r="AZN75" s="105"/>
      <c r="AZO75" s="105"/>
      <c r="AZP75" s="105"/>
      <c r="AZQ75" s="105"/>
      <c r="AZR75" s="105"/>
      <c r="AZS75" s="105"/>
      <c r="AZT75" s="105"/>
      <c r="AZU75" s="105"/>
      <c r="AZV75" s="105"/>
      <c r="AZW75" s="105"/>
      <c r="AZX75" s="105"/>
      <c r="AZY75" s="105"/>
      <c r="AZZ75" s="105"/>
      <c r="BAA75" s="105"/>
      <c r="BAB75" s="105"/>
      <c r="BAC75" s="105"/>
      <c r="BAD75" s="105"/>
      <c r="BAE75" s="105"/>
      <c r="BAF75" s="105"/>
      <c r="BAG75" s="105"/>
      <c r="BAH75" s="105"/>
      <c r="BAI75" s="105"/>
      <c r="BAJ75" s="105"/>
      <c r="BAK75" s="105"/>
      <c r="BAL75" s="105"/>
      <c r="BAM75" s="105"/>
      <c r="BAN75" s="105"/>
      <c r="BAO75" s="105"/>
      <c r="BAP75" s="105"/>
      <c r="BAQ75" s="105"/>
      <c r="BAR75" s="105"/>
      <c r="BAS75" s="105"/>
      <c r="BAT75" s="105"/>
      <c r="BAU75" s="105"/>
      <c r="BAV75" s="105"/>
      <c r="BAW75" s="105"/>
      <c r="BAX75" s="105"/>
      <c r="BAY75" s="105"/>
      <c r="BAZ75" s="105"/>
      <c r="BBA75" s="105"/>
      <c r="BBB75" s="105"/>
      <c r="BBC75" s="105"/>
      <c r="BBD75" s="105"/>
      <c r="BBE75" s="105"/>
      <c r="BBF75" s="105"/>
      <c r="BBG75" s="105"/>
      <c r="BBH75" s="105"/>
      <c r="BBI75" s="105"/>
      <c r="BBJ75" s="105"/>
      <c r="BBK75" s="105"/>
      <c r="BBL75" s="105"/>
      <c r="BBM75" s="105"/>
      <c r="BBN75" s="105"/>
      <c r="BBO75" s="105"/>
      <c r="BBP75" s="105"/>
      <c r="BBQ75" s="105"/>
      <c r="BBR75" s="105"/>
      <c r="BBS75" s="105"/>
      <c r="BBT75" s="105"/>
      <c r="BBU75" s="105"/>
      <c r="BBV75" s="105"/>
      <c r="BBW75" s="105"/>
      <c r="BBX75" s="105"/>
      <c r="BBY75" s="105"/>
      <c r="BBZ75" s="105"/>
      <c r="BCA75" s="105"/>
      <c r="BCB75" s="105"/>
      <c r="BCC75" s="105"/>
      <c r="BCD75" s="105"/>
      <c r="BCE75" s="105"/>
      <c r="BCF75" s="105"/>
      <c r="BCG75" s="105"/>
      <c r="BCH75" s="105"/>
      <c r="BCI75" s="105"/>
      <c r="BCJ75" s="105"/>
      <c r="BCK75" s="105"/>
      <c r="BCL75" s="105"/>
      <c r="BCM75" s="105"/>
      <c r="BCN75" s="105"/>
      <c r="BCO75" s="105"/>
      <c r="BCP75" s="105"/>
      <c r="BCQ75" s="105"/>
      <c r="BCR75" s="105"/>
      <c r="BCS75" s="105"/>
      <c r="BCT75" s="105"/>
      <c r="BCU75" s="105"/>
      <c r="BCV75" s="105"/>
      <c r="BCW75" s="105"/>
      <c r="BCX75" s="105"/>
      <c r="BCY75" s="105"/>
      <c r="BCZ75" s="105"/>
      <c r="BDA75" s="105"/>
      <c r="BDB75" s="105"/>
      <c r="BDC75" s="105"/>
      <c r="BDD75" s="105"/>
      <c r="BDE75" s="105"/>
      <c r="BDF75" s="105"/>
      <c r="BDG75" s="105"/>
      <c r="BDH75" s="105"/>
      <c r="BDI75" s="105"/>
      <c r="BDJ75" s="105"/>
      <c r="BDK75" s="105"/>
      <c r="BDL75" s="105"/>
      <c r="BDM75" s="105"/>
      <c r="BDN75" s="105"/>
      <c r="BDO75" s="105"/>
      <c r="BDP75" s="105"/>
      <c r="BDQ75" s="105"/>
      <c r="BDR75" s="105"/>
      <c r="BDS75" s="105"/>
      <c r="BDT75" s="105"/>
      <c r="BDU75" s="105"/>
      <c r="BDV75" s="105"/>
      <c r="BDW75" s="105"/>
      <c r="BDX75" s="105"/>
      <c r="BDY75" s="105"/>
      <c r="BDZ75" s="105"/>
      <c r="BEA75" s="105"/>
      <c r="BEB75" s="105"/>
      <c r="BEC75" s="105"/>
      <c r="BED75" s="105"/>
      <c r="BEE75" s="105"/>
      <c r="BEF75" s="105"/>
      <c r="BEG75" s="105"/>
      <c r="BEH75" s="105"/>
      <c r="BEI75" s="105"/>
      <c r="BEJ75" s="105"/>
      <c r="BEK75" s="105"/>
      <c r="BEL75" s="105"/>
      <c r="BEM75" s="105"/>
      <c r="BEN75" s="105"/>
      <c r="BEO75" s="105"/>
      <c r="BEP75" s="105"/>
      <c r="BEQ75" s="105"/>
      <c r="BER75" s="105"/>
      <c r="BES75" s="105"/>
      <c r="BET75" s="105"/>
      <c r="BEU75" s="105"/>
      <c r="BEV75" s="105"/>
      <c r="BEW75" s="105"/>
      <c r="BEX75" s="105"/>
      <c r="BEY75" s="105"/>
      <c r="BEZ75" s="105"/>
      <c r="BFA75" s="105"/>
      <c r="BFB75" s="105"/>
      <c r="BFC75" s="105"/>
      <c r="BFD75" s="105"/>
      <c r="BFE75" s="105"/>
      <c r="BFF75" s="105"/>
      <c r="BFG75" s="105"/>
      <c r="BFH75" s="105"/>
      <c r="BFI75" s="105"/>
      <c r="BFJ75" s="105"/>
      <c r="BFK75" s="105"/>
      <c r="BFL75" s="105"/>
      <c r="BFM75" s="105"/>
      <c r="BFN75" s="105"/>
      <c r="BFO75" s="105"/>
      <c r="BFP75" s="105"/>
      <c r="BFQ75" s="105"/>
      <c r="BFR75" s="105"/>
      <c r="BFS75" s="105"/>
      <c r="BFT75" s="105"/>
      <c r="BFU75" s="105"/>
      <c r="BFV75" s="105"/>
      <c r="BFW75" s="105"/>
      <c r="BFX75" s="105"/>
      <c r="BFY75" s="105"/>
      <c r="BFZ75" s="105"/>
      <c r="BGA75" s="105"/>
      <c r="BGB75" s="105"/>
      <c r="BGC75" s="105"/>
      <c r="BGD75" s="105"/>
      <c r="BGE75" s="105"/>
      <c r="BGF75" s="105"/>
      <c r="BGG75" s="105"/>
      <c r="BGH75" s="105"/>
      <c r="BGI75" s="105"/>
      <c r="BGJ75" s="105"/>
      <c r="BGK75" s="105"/>
      <c r="BGL75" s="105"/>
      <c r="BGM75" s="105"/>
      <c r="BGN75" s="105"/>
      <c r="BGO75" s="105"/>
      <c r="BGP75" s="105"/>
      <c r="BGQ75" s="105"/>
      <c r="BGR75" s="105"/>
      <c r="BGS75" s="105"/>
      <c r="BGT75" s="105"/>
      <c r="BGU75" s="105"/>
      <c r="BGV75" s="105"/>
      <c r="BGW75" s="105"/>
      <c r="BGX75" s="105"/>
      <c r="BGY75" s="105"/>
      <c r="BGZ75" s="105"/>
      <c r="BHA75" s="105"/>
      <c r="BHB75" s="105"/>
      <c r="BHC75" s="105"/>
      <c r="BHD75" s="105"/>
      <c r="BHE75" s="105"/>
      <c r="BHF75" s="105"/>
      <c r="BHG75" s="105"/>
      <c r="BHH75" s="105"/>
      <c r="BHI75" s="105"/>
      <c r="BHJ75" s="105"/>
      <c r="BHK75" s="105"/>
      <c r="BHL75" s="105"/>
      <c r="BHM75" s="105"/>
      <c r="BHN75" s="105"/>
      <c r="BHO75" s="105"/>
      <c r="BHP75" s="105"/>
      <c r="BHQ75" s="105"/>
      <c r="BHR75" s="105"/>
      <c r="BHS75" s="105"/>
      <c r="BHT75" s="105"/>
      <c r="BHU75" s="105"/>
      <c r="BHV75" s="105"/>
      <c r="BHW75" s="105"/>
      <c r="BHX75" s="105"/>
      <c r="BHY75" s="105"/>
      <c r="BHZ75" s="105"/>
      <c r="BIA75" s="105"/>
      <c r="BIB75" s="105"/>
      <c r="BIC75" s="105"/>
      <c r="BID75" s="105"/>
      <c r="BIE75" s="105"/>
      <c r="BIF75" s="105"/>
      <c r="BIG75" s="105"/>
      <c r="BIH75" s="105"/>
      <c r="BII75" s="105"/>
      <c r="BIJ75" s="105"/>
      <c r="BIK75" s="105"/>
      <c r="BIL75" s="105"/>
      <c r="BIM75" s="105"/>
      <c r="BIN75" s="105"/>
      <c r="BIO75" s="105"/>
      <c r="BIP75" s="105"/>
      <c r="BIQ75" s="105"/>
      <c r="BIR75" s="105"/>
      <c r="BIS75" s="105"/>
      <c r="BIT75" s="105"/>
      <c r="BIU75" s="105"/>
      <c r="BIV75" s="105"/>
      <c r="BIW75" s="105"/>
      <c r="BIX75" s="105"/>
      <c r="BIY75" s="105"/>
      <c r="BIZ75" s="105"/>
      <c r="BJA75" s="105"/>
      <c r="BJB75" s="105"/>
      <c r="BJC75" s="105"/>
      <c r="BJD75" s="105"/>
      <c r="BJE75" s="105"/>
      <c r="BJF75" s="105"/>
      <c r="BJG75" s="105"/>
      <c r="BJH75" s="105"/>
      <c r="BJI75" s="105"/>
      <c r="BJJ75" s="105"/>
      <c r="BJK75" s="105"/>
      <c r="BJL75" s="105"/>
      <c r="BJM75" s="105"/>
      <c r="BJN75" s="105"/>
      <c r="BJO75" s="105"/>
      <c r="BJP75" s="105"/>
      <c r="BJQ75" s="105"/>
      <c r="BJR75" s="105"/>
      <c r="BJS75" s="105"/>
      <c r="BJT75" s="105"/>
      <c r="BJU75" s="105"/>
      <c r="BJV75" s="105"/>
      <c r="BJW75" s="105"/>
      <c r="BJX75" s="105"/>
      <c r="BJY75" s="105"/>
      <c r="BJZ75" s="105"/>
      <c r="BKA75" s="105"/>
      <c r="BKB75" s="105"/>
      <c r="BKC75" s="105"/>
      <c r="BKD75" s="105"/>
      <c r="BKE75" s="105"/>
      <c r="BKF75" s="105"/>
      <c r="BKG75" s="105"/>
      <c r="BKH75" s="105"/>
      <c r="BKI75" s="105"/>
      <c r="BKJ75" s="105"/>
      <c r="BKK75" s="105"/>
      <c r="BKL75" s="105"/>
      <c r="BKM75" s="105"/>
      <c r="BKN75" s="105"/>
      <c r="BKO75" s="105"/>
      <c r="BKP75" s="105"/>
      <c r="BKQ75" s="105"/>
      <c r="BKR75" s="105"/>
      <c r="BKS75" s="105"/>
      <c r="BKT75" s="105"/>
      <c r="BKU75" s="105"/>
      <c r="BKV75" s="105"/>
      <c r="BKW75" s="105"/>
      <c r="BKX75" s="105"/>
      <c r="BKY75" s="105"/>
      <c r="BKZ75" s="105"/>
      <c r="BLA75" s="105"/>
      <c r="BLB75" s="105"/>
      <c r="BLC75" s="105"/>
      <c r="BLD75" s="105"/>
      <c r="BLE75" s="105"/>
      <c r="BLF75" s="105"/>
      <c r="BLG75" s="105"/>
      <c r="BLH75" s="105"/>
      <c r="BLI75" s="105"/>
      <c r="BLJ75" s="105"/>
      <c r="BLK75" s="105"/>
      <c r="BLL75" s="105"/>
      <c r="BLM75" s="105"/>
      <c r="BLN75" s="105"/>
      <c r="BLO75" s="105"/>
      <c r="BLP75" s="105"/>
      <c r="BLQ75" s="105"/>
      <c r="BLR75" s="105"/>
      <c r="BLS75" s="105"/>
      <c r="BLT75" s="105"/>
      <c r="BLU75" s="105"/>
      <c r="BLV75" s="105"/>
      <c r="BLW75" s="105"/>
      <c r="BLX75" s="105"/>
      <c r="BLY75" s="105"/>
      <c r="BLZ75" s="105"/>
      <c r="BMA75" s="105"/>
      <c r="BMB75" s="105"/>
      <c r="BMC75" s="105"/>
      <c r="BMD75" s="105"/>
      <c r="BME75" s="105"/>
      <c r="BMF75" s="105"/>
      <c r="BMG75" s="105"/>
      <c r="BMH75" s="105"/>
      <c r="BMI75" s="105"/>
      <c r="BMJ75" s="105"/>
      <c r="BMK75" s="105"/>
      <c r="BML75" s="105"/>
      <c r="BMM75" s="105"/>
      <c r="BMN75" s="105"/>
      <c r="BMO75" s="105"/>
      <c r="BMP75" s="105"/>
      <c r="BMQ75" s="105"/>
      <c r="BMR75" s="105"/>
      <c r="BMS75" s="105"/>
      <c r="BMT75" s="105"/>
      <c r="BMU75" s="105"/>
      <c r="BMV75" s="105"/>
      <c r="BMW75" s="105"/>
      <c r="BMX75" s="105"/>
      <c r="BMY75" s="105"/>
      <c r="BMZ75" s="105"/>
      <c r="BNA75" s="105"/>
      <c r="BNB75" s="105"/>
      <c r="BNC75" s="105"/>
      <c r="BND75" s="105"/>
      <c r="BNE75" s="105"/>
      <c r="BNF75" s="105"/>
      <c r="BNG75" s="105"/>
      <c r="BNH75" s="105"/>
      <c r="BNI75" s="105"/>
      <c r="BNJ75" s="105"/>
      <c r="BNK75" s="105"/>
      <c r="BNL75" s="105"/>
      <c r="BNM75" s="105"/>
      <c r="BNN75" s="105"/>
      <c r="BNO75" s="105"/>
      <c r="BNP75" s="105"/>
      <c r="BNQ75" s="105"/>
      <c r="BNR75" s="105"/>
      <c r="BNS75" s="105"/>
      <c r="BNT75" s="105"/>
      <c r="BNU75" s="105"/>
      <c r="BNV75" s="105"/>
      <c r="BNW75" s="105"/>
      <c r="BNX75" s="105"/>
      <c r="BNY75" s="105"/>
      <c r="BNZ75" s="105"/>
      <c r="BOA75" s="105"/>
      <c r="BOB75" s="105"/>
      <c r="BOC75" s="105"/>
      <c r="BOD75" s="105"/>
      <c r="BOE75" s="105"/>
      <c r="BOF75" s="105"/>
      <c r="BOG75" s="105"/>
      <c r="BOH75" s="105"/>
      <c r="BOI75" s="105"/>
      <c r="BOJ75" s="105"/>
      <c r="BOK75" s="105"/>
      <c r="BOL75" s="105"/>
      <c r="BOM75" s="105"/>
      <c r="BON75" s="105"/>
      <c r="BOO75" s="105"/>
      <c r="BOP75" s="105"/>
      <c r="BOQ75" s="105"/>
      <c r="BOR75" s="105"/>
      <c r="BOS75" s="105"/>
      <c r="BOT75" s="105"/>
      <c r="BOU75" s="105"/>
      <c r="BOV75" s="105"/>
      <c r="BOW75" s="105"/>
      <c r="BOX75" s="105"/>
      <c r="BOY75" s="105"/>
      <c r="BOZ75" s="105"/>
      <c r="BPA75" s="105"/>
      <c r="BPB75" s="105"/>
      <c r="BPC75" s="105"/>
      <c r="BPD75" s="105"/>
      <c r="BPE75" s="105"/>
      <c r="BPF75" s="105"/>
      <c r="BPG75" s="105"/>
      <c r="BPH75" s="105"/>
      <c r="BPI75" s="105"/>
      <c r="BPJ75" s="105"/>
      <c r="BPK75" s="105"/>
      <c r="BPL75" s="105"/>
      <c r="BPM75" s="105"/>
      <c r="BPN75" s="105"/>
      <c r="BPO75" s="105"/>
      <c r="BPP75" s="105"/>
      <c r="BPQ75" s="105"/>
      <c r="BPR75" s="105"/>
      <c r="BPS75" s="105"/>
      <c r="BPT75" s="105"/>
      <c r="BPU75" s="105"/>
      <c r="BPV75" s="105"/>
      <c r="BPW75" s="105"/>
      <c r="BPX75" s="105"/>
      <c r="BPY75" s="105"/>
      <c r="BPZ75" s="105"/>
      <c r="BQA75" s="105"/>
      <c r="BQB75" s="105"/>
      <c r="BQC75" s="105"/>
      <c r="BQD75" s="105"/>
      <c r="BQE75" s="105"/>
      <c r="BQF75" s="105"/>
      <c r="BQG75" s="105"/>
      <c r="BQH75" s="105"/>
      <c r="BQI75" s="105"/>
      <c r="BQJ75" s="105"/>
      <c r="BQK75" s="105"/>
      <c r="BQL75" s="105"/>
      <c r="BQM75" s="105"/>
      <c r="BQN75" s="105"/>
      <c r="BQO75" s="105"/>
      <c r="BQP75" s="105"/>
      <c r="BQQ75" s="105"/>
      <c r="BQR75" s="105"/>
      <c r="BQS75" s="105"/>
      <c r="BQT75" s="105"/>
      <c r="BQU75" s="105"/>
      <c r="BQV75" s="105"/>
      <c r="BQW75" s="105"/>
      <c r="BQX75" s="105"/>
      <c r="BQY75" s="105"/>
      <c r="BQZ75" s="105"/>
      <c r="BRA75" s="105"/>
      <c r="BRB75" s="105"/>
      <c r="BRC75" s="105"/>
      <c r="BRD75" s="105"/>
      <c r="BRE75" s="105"/>
      <c r="BRF75" s="105"/>
      <c r="BRG75" s="105"/>
      <c r="BRH75" s="105"/>
      <c r="BRI75" s="105"/>
      <c r="BRJ75" s="105"/>
      <c r="BRK75" s="105"/>
      <c r="BRL75" s="105"/>
      <c r="BRM75" s="105"/>
      <c r="BRN75" s="105"/>
      <c r="BRO75" s="105"/>
      <c r="BRP75" s="105"/>
      <c r="BRQ75" s="105"/>
      <c r="BRR75" s="105"/>
      <c r="BRS75" s="105"/>
      <c r="BRT75" s="105"/>
      <c r="BRU75" s="105"/>
      <c r="BRV75" s="105"/>
      <c r="BRW75" s="105"/>
      <c r="BRX75" s="105"/>
      <c r="BRY75" s="105"/>
      <c r="BRZ75" s="105"/>
      <c r="BSA75" s="105"/>
      <c r="BSB75" s="105"/>
      <c r="BSC75" s="105"/>
      <c r="BSD75" s="105"/>
      <c r="BSE75" s="105"/>
      <c r="BSF75" s="105"/>
      <c r="BSG75" s="105"/>
      <c r="BSH75" s="105"/>
      <c r="BSI75" s="105"/>
      <c r="BSJ75" s="105"/>
      <c r="BSK75" s="105"/>
      <c r="BSL75" s="105"/>
      <c r="BSM75" s="105"/>
      <c r="BSN75" s="105"/>
      <c r="BSO75" s="105"/>
      <c r="BSP75" s="105"/>
      <c r="BSQ75" s="105"/>
      <c r="BSR75" s="105"/>
      <c r="BSS75" s="105"/>
      <c r="BST75" s="105"/>
      <c r="BSU75" s="105"/>
      <c r="BSV75" s="105"/>
      <c r="BSW75" s="105"/>
      <c r="BSX75" s="105"/>
      <c r="BSY75" s="105"/>
      <c r="BSZ75" s="105"/>
      <c r="BTA75" s="105"/>
      <c r="BTB75" s="105"/>
      <c r="BTC75" s="105"/>
      <c r="BTD75" s="105"/>
      <c r="BTE75" s="105"/>
      <c r="BTF75" s="105"/>
      <c r="BTG75" s="105"/>
      <c r="BTH75" s="105"/>
      <c r="BTI75" s="105"/>
      <c r="BTJ75" s="105"/>
      <c r="BTK75" s="105"/>
      <c r="BTL75" s="105"/>
      <c r="BTM75" s="105"/>
      <c r="BTN75" s="105"/>
      <c r="BTO75" s="105"/>
      <c r="BTP75" s="105"/>
      <c r="BTQ75" s="105"/>
      <c r="BTR75" s="105"/>
      <c r="BTS75" s="105"/>
      <c r="BTT75" s="105"/>
      <c r="BTU75" s="105"/>
      <c r="BTV75" s="105"/>
      <c r="BTW75" s="105"/>
      <c r="BTX75" s="105"/>
      <c r="BTY75" s="105"/>
      <c r="BTZ75" s="105"/>
      <c r="BUA75" s="105"/>
      <c r="BUB75" s="105"/>
      <c r="BUC75" s="105"/>
      <c r="BUD75" s="105"/>
      <c r="BUE75" s="105"/>
      <c r="BUF75" s="105"/>
      <c r="BUG75" s="105"/>
      <c r="BUH75" s="105"/>
      <c r="BUI75" s="105"/>
      <c r="BUJ75" s="105"/>
      <c r="BUK75" s="105"/>
      <c r="BUL75" s="105"/>
      <c r="BUM75" s="105"/>
      <c r="BUN75" s="105"/>
      <c r="BUO75" s="105"/>
      <c r="BUP75" s="105"/>
      <c r="BUQ75" s="105"/>
      <c r="BUR75" s="105"/>
      <c r="BUS75" s="105"/>
      <c r="BUT75" s="105"/>
      <c r="BUU75" s="105"/>
      <c r="BUV75" s="105"/>
      <c r="BUW75" s="105"/>
      <c r="BUX75" s="105"/>
      <c r="BUY75" s="105"/>
      <c r="BUZ75" s="105"/>
      <c r="BVA75" s="105"/>
      <c r="BVB75" s="105"/>
      <c r="BVC75" s="105"/>
      <c r="BVD75" s="105"/>
      <c r="BVE75" s="105"/>
      <c r="BVF75" s="105"/>
      <c r="BVG75" s="105"/>
      <c r="BVH75" s="105"/>
      <c r="BVI75" s="105"/>
      <c r="BVJ75" s="105"/>
      <c r="BVK75" s="105"/>
      <c r="BVL75" s="105"/>
      <c r="BVM75" s="105"/>
      <c r="BVN75" s="105"/>
      <c r="BVO75" s="105"/>
      <c r="BVP75" s="105"/>
      <c r="BVQ75" s="105"/>
      <c r="BVR75" s="105"/>
      <c r="BVS75" s="105"/>
      <c r="BVT75" s="105"/>
      <c r="BVU75" s="105"/>
      <c r="BVV75" s="105"/>
      <c r="BVW75" s="105"/>
      <c r="BVX75" s="105"/>
      <c r="BVY75" s="105"/>
      <c r="BVZ75" s="105"/>
      <c r="BWA75" s="105"/>
      <c r="BWB75" s="105"/>
      <c r="BWC75" s="105"/>
      <c r="BWD75" s="105"/>
      <c r="BWE75" s="105"/>
      <c r="BWF75" s="105"/>
      <c r="BWG75" s="105"/>
      <c r="BWH75" s="105"/>
      <c r="BWI75" s="105"/>
      <c r="BWJ75" s="105"/>
      <c r="BWK75" s="105"/>
      <c r="BWL75" s="105"/>
      <c r="BWM75" s="105"/>
      <c r="BWN75" s="105"/>
      <c r="BWO75" s="105"/>
      <c r="BWP75" s="105"/>
      <c r="BWQ75" s="105"/>
      <c r="BWR75" s="105"/>
      <c r="BWS75" s="105"/>
      <c r="BWT75" s="105"/>
      <c r="BWU75" s="105"/>
      <c r="BWV75" s="105"/>
      <c r="BWW75" s="105"/>
      <c r="BWX75" s="105"/>
    </row>
    <row r="76" spans="1:1974" s="106" customFormat="1" ht="24.75" customHeight="1">
      <c r="A76" s="90"/>
      <c r="B76" s="174" t="s">
        <v>35</v>
      </c>
      <c r="C76" s="90"/>
      <c r="D76" s="195">
        <v>-88</v>
      </c>
      <c r="E76" s="196">
        <v>0</v>
      </c>
      <c r="F76" s="195">
        <v>-88</v>
      </c>
      <c r="G76" s="90"/>
      <c r="H76" s="195">
        <v>-52</v>
      </c>
      <c r="I76" s="196">
        <v>0</v>
      </c>
      <c r="J76" s="195">
        <v>-52</v>
      </c>
      <c r="K76" s="95"/>
      <c r="L76" s="107"/>
      <c r="M76" s="107"/>
      <c r="N76" s="107"/>
      <c r="O76" s="95"/>
      <c r="P76" s="107"/>
      <c r="Q76" s="107"/>
      <c r="R76" s="107"/>
      <c r="S76" s="95"/>
      <c r="T76" s="107"/>
      <c r="U76" s="107"/>
      <c r="V76" s="107"/>
      <c r="W76" s="90"/>
      <c r="X76" s="95"/>
      <c r="Y76" s="95"/>
      <c r="Z76" s="95"/>
      <c r="AA76" s="95"/>
      <c r="AB76" s="95"/>
      <c r="AC76" s="95"/>
      <c r="AD76" s="95"/>
      <c r="AE76" s="95"/>
      <c r="AF76" s="152"/>
      <c r="AG76" s="152"/>
      <c r="AH76" s="152"/>
      <c r="AI76" s="95"/>
      <c r="AJ76" s="152"/>
      <c r="AK76" s="152"/>
      <c r="AL76" s="152"/>
      <c r="AM76" s="95"/>
      <c r="AN76" s="152"/>
      <c r="AO76" s="152"/>
      <c r="AP76" s="152"/>
      <c r="AQ76" s="91"/>
      <c r="AR76" s="91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  <c r="IW76" s="105"/>
      <c r="IX76" s="105"/>
      <c r="IY76" s="105"/>
      <c r="IZ76" s="105"/>
      <c r="JA76" s="105"/>
      <c r="JB76" s="105"/>
      <c r="JC76" s="105"/>
      <c r="JD76" s="105"/>
      <c r="JE76" s="105"/>
      <c r="JF76" s="105"/>
      <c r="JG76" s="105"/>
      <c r="JH76" s="105"/>
      <c r="JI76" s="105"/>
      <c r="JJ76" s="105"/>
      <c r="JK76" s="105"/>
      <c r="JL76" s="105"/>
      <c r="JM76" s="105"/>
      <c r="JN76" s="105"/>
      <c r="JO76" s="105"/>
      <c r="JP76" s="105"/>
      <c r="JQ76" s="105"/>
      <c r="JR76" s="105"/>
      <c r="JS76" s="105"/>
      <c r="JT76" s="105"/>
      <c r="JU76" s="105"/>
      <c r="JV76" s="105"/>
      <c r="JW76" s="105"/>
      <c r="JX76" s="105"/>
      <c r="JY76" s="105"/>
      <c r="JZ76" s="105"/>
      <c r="KA76" s="105"/>
      <c r="KB76" s="105"/>
      <c r="KC76" s="105"/>
      <c r="KD76" s="105"/>
      <c r="KE76" s="105"/>
      <c r="KF76" s="105"/>
      <c r="KG76" s="105"/>
      <c r="KH76" s="105"/>
      <c r="KI76" s="105"/>
      <c r="KJ76" s="105"/>
      <c r="KK76" s="105"/>
      <c r="KL76" s="105"/>
      <c r="KM76" s="105"/>
      <c r="KN76" s="105"/>
      <c r="KO76" s="105"/>
      <c r="KP76" s="105"/>
      <c r="KQ76" s="105"/>
      <c r="KR76" s="105"/>
      <c r="KS76" s="105"/>
      <c r="KT76" s="105"/>
      <c r="KU76" s="105"/>
      <c r="KV76" s="105"/>
      <c r="KW76" s="105"/>
      <c r="KX76" s="105"/>
      <c r="KY76" s="105"/>
      <c r="KZ76" s="105"/>
      <c r="LA76" s="105"/>
      <c r="LB76" s="105"/>
      <c r="LC76" s="105"/>
      <c r="LD76" s="105"/>
      <c r="LE76" s="105"/>
      <c r="LF76" s="105"/>
      <c r="LG76" s="105"/>
      <c r="LH76" s="105"/>
      <c r="LI76" s="105"/>
      <c r="LJ76" s="105"/>
      <c r="LK76" s="105"/>
      <c r="LL76" s="105"/>
      <c r="LM76" s="105"/>
      <c r="LN76" s="105"/>
      <c r="LO76" s="105"/>
      <c r="LP76" s="105"/>
      <c r="LQ76" s="105"/>
      <c r="LR76" s="105"/>
      <c r="LS76" s="105"/>
      <c r="LT76" s="105"/>
      <c r="LU76" s="105"/>
      <c r="LV76" s="105"/>
      <c r="LW76" s="105"/>
      <c r="LX76" s="105"/>
      <c r="LY76" s="105"/>
      <c r="LZ76" s="105"/>
      <c r="MA76" s="105"/>
      <c r="MB76" s="105"/>
      <c r="MC76" s="105"/>
      <c r="MD76" s="105"/>
      <c r="ME76" s="105"/>
      <c r="MF76" s="105"/>
      <c r="MG76" s="105"/>
      <c r="MH76" s="105"/>
      <c r="MI76" s="105"/>
      <c r="MJ76" s="105"/>
      <c r="MK76" s="105"/>
      <c r="ML76" s="105"/>
      <c r="MM76" s="105"/>
      <c r="MN76" s="105"/>
      <c r="MO76" s="105"/>
      <c r="MP76" s="105"/>
      <c r="MQ76" s="105"/>
      <c r="MR76" s="105"/>
      <c r="MS76" s="105"/>
      <c r="MT76" s="105"/>
      <c r="MU76" s="105"/>
      <c r="MV76" s="105"/>
      <c r="MW76" s="105"/>
      <c r="MX76" s="105"/>
      <c r="MY76" s="105"/>
      <c r="MZ76" s="105"/>
      <c r="NA76" s="105"/>
      <c r="NB76" s="105"/>
      <c r="NC76" s="105"/>
      <c r="ND76" s="105"/>
      <c r="NE76" s="105"/>
      <c r="NF76" s="105"/>
      <c r="NG76" s="105"/>
      <c r="NH76" s="105"/>
      <c r="NI76" s="105"/>
      <c r="NJ76" s="105"/>
      <c r="NK76" s="105"/>
      <c r="NL76" s="105"/>
      <c r="NM76" s="105"/>
      <c r="NN76" s="105"/>
      <c r="NO76" s="105"/>
      <c r="NP76" s="105"/>
      <c r="NQ76" s="105"/>
      <c r="NR76" s="105"/>
      <c r="NS76" s="105"/>
      <c r="NT76" s="105"/>
      <c r="NU76" s="105"/>
      <c r="NV76" s="105"/>
      <c r="NW76" s="105"/>
      <c r="NX76" s="105"/>
      <c r="NY76" s="105"/>
      <c r="NZ76" s="105"/>
      <c r="OA76" s="105"/>
      <c r="OB76" s="105"/>
      <c r="OC76" s="105"/>
      <c r="OD76" s="105"/>
      <c r="OE76" s="105"/>
      <c r="OF76" s="105"/>
      <c r="OG76" s="105"/>
      <c r="OH76" s="105"/>
      <c r="OI76" s="105"/>
      <c r="OJ76" s="105"/>
      <c r="OK76" s="105"/>
      <c r="OL76" s="105"/>
      <c r="OM76" s="105"/>
      <c r="ON76" s="105"/>
      <c r="OO76" s="105"/>
      <c r="OP76" s="105"/>
      <c r="OQ76" s="105"/>
      <c r="OR76" s="105"/>
      <c r="OS76" s="105"/>
      <c r="OT76" s="105"/>
      <c r="OU76" s="105"/>
      <c r="OV76" s="105"/>
      <c r="OW76" s="105"/>
      <c r="OX76" s="105"/>
      <c r="OY76" s="105"/>
      <c r="OZ76" s="105"/>
      <c r="PA76" s="105"/>
      <c r="PB76" s="105"/>
      <c r="PC76" s="105"/>
      <c r="PD76" s="105"/>
      <c r="PE76" s="105"/>
      <c r="PF76" s="105"/>
      <c r="PG76" s="105"/>
      <c r="PH76" s="105"/>
      <c r="PI76" s="105"/>
      <c r="PJ76" s="105"/>
      <c r="PK76" s="105"/>
      <c r="PL76" s="105"/>
      <c r="PM76" s="105"/>
      <c r="PN76" s="105"/>
      <c r="PO76" s="105"/>
      <c r="PP76" s="105"/>
      <c r="PQ76" s="105"/>
      <c r="PR76" s="105"/>
      <c r="PS76" s="105"/>
      <c r="PT76" s="105"/>
      <c r="PU76" s="105"/>
      <c r="PV76" s="105"/>
      <c r="PW76" s="105"/>
      <c r="PX76" s="105"/>
      <c r="PY76" s="105"/>
      <c r="PZ76" s="105"/>
      <c r="QA76" s="105"/>
      <c r="QB76" s="105"/>
      <c r="QC76" s="105"/>
      <c r="QD76" s="105"/>
      <c r="QE76" s="105"/>
      <c r="QF76" s="105"/>
      <c r="QG76" s="105"/>
      <c r="QH76" s="105"/>
      <c r="QI76" s="105"/>
      <c r="QJ76" s="105"/>
      <c r="QK76" s="105"/>
      <c r="QL76" s="105"/>
      <c r="QM76" s="105"/>
      <c r="QN76" s="105"/>
      <c r="QO76" s="105"/>
      <c r="QP76" s="105"/>
      <c r="QQ76" s="105"/>
      <c r="QR76" s="105"/>
      <c r="QS76" s="105"/>
      <c r="QT76" s="105"/>
      <c r="QU76" s="105"/>
      <c r="QV76" s="105"/>
      <c r="QW76" s="105"/>
      <c r="QX76" s="105"/>
      <c r="QY76" s="105"/>
      <c r="QZ76" s="105"/>
      <c r="RA76" s="105"/>
      <c r="RB76" s="105"/>
      <c r="RC76" s="105"/>
      <c r="RD76" s="105"/>
      <c r="RE76" s="105"/>
      <c r="RF76" s="105"/>
      <c r="RG76" s="105"/>
      <c r="RH76" s="105"/>
      <c r="RI76" s="105"/>
      <c r="RJ76" s="105"/>
      <c r="RK76" s="105"/>
      <c r="RL76" s="105"/>
      <c r="RM76" s="105"/>
      <c r="RN76" s="105"/>
      <c r="RO76" s="105"/>
      <c r="RP76" s="105"/>
      <c r="RQ76" s="105"/>
      <c r="RR76" s="105"/>
      <c r="RS76" s="105"/>
      <c r="RT76" s="105"/>
      <c r="RU76" s="105"/>
      <c r="RV76" s="105"/>
      <c r="RW76" s="105"/>
      <c r="RX76" s="105"/>
      <c r="RY76" s="105"/>
      <c r="RZ76" s="105"/>
      <c r="SA76" s="105"/>
      <c r="SB76" s="105"/>
      <c r="SC76" s="105"/>
      <c r="SD76" s="105"/>
      <c r="SE76" s="105"/>
      <c r="SF76" s="105"/>
      <c r="SG76" s="105"/>
      <c r="SH76" s="105"/>
      <c r="SI76" s="105"/>
      <c r="SJ76" s="105"/>
      <c r="SK76" s="105"/>
      <c r="SL76" s="105"/>
      <c r="SM76" s="105"/>
      <c r="SN76" s="105"/>
      <c r="SO76" s="105"/>
      <c r="SP76" s="105"/>
      <c r="SQ76" s="105"/>
      <c r="SR76" s="105"/>
      <c r="SS76" s="105"/>
      <c r="ST76" s="105"/>
      <c r="SU76" s="105"/>
      <c r="SV76" s="105"/>
      <c r="SW76" s="105"/>
      <c r="SX76" s="105"/>
      <c r="SY76" s="105"/>
      <c r="SZ76" s="105"/>
      <c r="TA76" s="105"/>
      <c r="TB76" s="105"/>
      <c r="TC76" s="105"/>
      <c r="TD76" s="105"/>
      <c r="TE76" s="105"/>
      <c r="TF76" s="105"/>
      <c r="TG76" s="105"/>
      <c r="TH76" s="105"/>
      <c r="TI76" s="105"/>
      <c r="TJ76" s="105"/>
      <c r="TK76" s="105"/>
      <c r="TL76" s="105"/>
      <c r="TM76" s="105"/>
      <c r="TN76" s="105"/>
      <c r="TO76" s="105"/>
      <c r="TP76" s="105"/>
      <c r="TQ76" s="105"/>
      <c r="TR76" s="105"/>
      <c r="TS76" s="105"/>
      <c r="TT76" s="105"/>
      <c r="TU76" s="105"/>
      <c r="TV76" s="105"/>
      <c r="TW76" s="105"/>
      <c r="TX76" s="105"/>
      <c r="TY76" s="105"/>
      <c r="TZ76" s="105"/>
      <c r="UA76" s="105"/>
      <c r="UB76" s="105"/>
      <c r="UC76" s="105"/>
      <c r="UD76" s="105"/>
      <c r="UE76" s="105"/>
      <c r="UF76" s="105"/>
      <c r="UG76" s="105"/>
      <c r="UH76" s="105"/>
      <c r="UI76" s="105"/>
      <c r="UJ76" s="105"/>
      <c r="UK76" s="105"/>
      <c r="UL76" s="105"/>
      <c r="UM76" s="105"/>
      <c r="UN76" s="105"/>
      <c r="UO76" s="105"/>
      <c r="UP76" s="105"/>
      <c r="UQ76" s="105"/>
      <c r="UR76" s="105"/>
      <c r="US76" s="105"/>
      <c r="UT76" s="105"/>
      <c r="UU76" s="105"/>
      <c r="UV76" s="105"/>
      <c r="UW76" s="105"/>
      <c r="UX76" s="105"/>
      <c r="UY76" s="105"/>
      <c r="UZ76" s="105"/>
      <c r="VA76" s="105"/>
      <c r="VB76" s="105"/>
      <c r="VC76" s="105"/>
      <c r="VD76" s="105"/>
      <c r="VE76" s="105"/>
      <c r="VF76" s="105"/>
      <c r="VG76" s="105"/>
      <c r="VH76" s="105"/>
      <c r="VI76" s="105"/>
      <c r="VJ76" s="105"/>
      <c r="VK76" s="105"/>
      <c r="VL76" s="105"/>
      <c r="VM76" s="105"/>
      <c r="VN76" s="105"/>
      <c r="VO76" s="105"/>
      <c r="VP76" s="105"/>
      <c r="VQ76" s="105"/>
      <c r="VR76" s="105"/>
      <c r="VS76" s="105"/>
      <c r="VT76" s="105"/>
      <c r="VU76" s="105"/>
      <c r="VV76" s="105"/>
      <c r="VW76" s="105"/>
      <c r="VX76" s="105"/>
      <c r="VY76" s="105"/>
      <c r="VZ76" s="105"/>
      <c r="WA76" s="105"/>
      <c r="WB76" s="105"/>
      <c r="WC76" s="105"/>
      <c r="WD76" s="105"/>
      <c r="WE76" s="105"/>
      <c r="WF76" s="105"/>
      <c r="WG76" s="105"/>
      <c r="WH76" s="105"/>
      <c r="WI76" s="105"/>
      <c r="WJ76" s="105"/>
      <c r="WK76" s="105"/>
      <c r="WL76" s="105"/>
      <c r="WM76" s="105"/>
      <c r="WN76" s="105"/>
      <c r="WO76" s="105"/>
      <c r="WP76" s="105"/>
      <c r="WQ76" s="105"/>
      <c r="WR76" s="105"/>
      <c r="WS76" s="105"/>
      <c r="WT76" s="105"/>
      <c r="WU76" s="105"/>
      <c r="WV76" s="105"/>
      <c r="WW76" s="105"/>
      <c r="WX76" s="105"/>
      <c r="WY76" s="105"/>
      <c r="WZ76" s="105"/>
      <c r="XA76" s="105"/>
      <c r="XB76" s="105"/>
      <c r="XC76" s="105"/>
      <c r="XD76" s="105"/>
      <c r="XE76" s="105"/>
      <c r="XF76" s="105"/>
      <c r="XG76" s="105"/>
      <c r="XH76" s="105"/>
      <c r="XI76" s="105"/>
      <c r="XJ76" s="105"/>
      <c r="XK76" s="105"/>
      <c r="XL76" s="105"/>
      <c r="XM76" s="105"/>
      <c r="XN76" s="105"/>
      <c r="XO76" s="105"/>
      <c r="XP76" s="105"/>
      <c r="XQ76" s="105"/>
      <c r="XR76" s="105"/>
      <c r="XS76" s="105"/>
      <c r="XT76" s="105"/>
      <c r="XU76" s="105"/>
      <c r="XV76" s="105"/>
      <c r="XW76" s="105"/>
      <c r="XX76" s="105"/>
      <c r="XY76" s="105"/>
      <c r="XZ76" s="105"/>
      <c r="YA76" s="105"/>
      <c r="YB76" s="105"/>
      <c r="YC76" s="105"/>
      <c r="YD76" s="105"/>
      <c r="YE76" s="105"/>
      <c r="YF76" s="105"/>
      <c r="YG76" s="105"/>
      <c r="YH76" s="105"/>
      <c r="YI76" s="105"/>
      <c r="YJ76" s="105"/>
      <c r="YK76" s="105"/>
      <c r="YL76" s="105"/>
      <c r="YM76" s="105"/>
      <c r="YN76" s="105"/>
      <c r="YO76" s="105"/>
      <c r="YP76" s="105"/>
      <c r="YQ76" s="105"/>
      <c r="YR76" s="105"/>
      <c r="YS76" s="105"/>
      <c r="YT76" s="105"/>
      <c r="YU76" s="105"/>
      <c r="YV76" s="105"/>
      <c r="YW76" s="105"/>
      <c r="YX76" s="105"/>
      <c r="YY76" s="105"/>
      <c r="YZ76" s="105"/>
      <c r="ZA76" s="105"/>
      <c r="ZB76" s="105"/>
      <c r="ZC76" s="105"/>
      <c r="ZD76" s="105"/>
      <c r="ZE76" s="105"/>
      <c r="ZF76" s="105"/>
      <c r="ZG76" s="105"/>
      <c r="ZH76" s="105"/>
      <c r="ZI76" s="105"/>
      <c r="ZJ76" s="105"/>
      <c r="ZK76" s="105"/>
      <c r="ZL76" s="105"/>
      <c r="ZM76" s="105"/>
      <c r="ZN76" s="105"/>
      <c r="ZO76" s="105"/>
      <c r="ZP76" s="105"/>
      <c r="ZQ76" s="105"/>
      <c r="ZR76" s="105"/>
      <c r="ZS76" s="105"/>
      <c r="ZT76" s="105"/>
      <c r="ZU76" s="105"/>
      <c r="ZV76" s="105"/>
      <c r="ZW76" s="105"/>
      <c r="ZX76" s="105"/>
      <c r="ZY76" s="105"/>
      <c r="ZZ76" s="105"/>
      <c r="AAA76" s="105"/>
      <c r="AAB76" s="105"/>
      <c r="AAC76" s="105"/>
      <c r="AAD76" s="105"/>
      <c r="AAE76" s="105"/>
      <c r="AAF76" s="105"/>
      <c r="AAG76" s="105"/>
      <c r="AAH76" s="105"/>
      <c r="AAI76" s="105"/>
      <c r="AAJ76" s="105"/>
      <c r="AAK76" s="105"/>
      <c r="AAL76" s="105"/>
      <c r="AAM76" s="105"/>
      <c r="AAN76" s="105"/>
      <c r="AAO76" s="105"/>
      <c r="AAP76" s="105"/>
      <c r="AAQ76" s="105"/>
      <c r="AAR76" s="105"/>
      <c r="AAS76" s="105"/>
      <c r="AAT76" s="105"/>
      <c r="AAU76" s="105"/>
      <c r="AAV76" s="105"/>
      <c r="AAW76" s="105"/>
      <c r="AAX76" s="105"/>
      <c r="AAY76" s="105"/>
      <c r="AAZ76" s="105"/>
      <c r="ABA76" s="105"/>
      <c r="ABB76" s="105"/>
      <c r="ABC76" s="105"/>
      <c r="ABD76" s="105"/>
      <c r="ABE76" s="105"/>
      <c r="ABF76" s="105"/>
      <c r="ABG76" s="105"/>
      <c r="ABH76" s="105"/>
      <c r="ABI76" s="105"/>
      <c r="ABJ76" s="105"/>
      <c r="ABK76" s="105"/>
      <c r="ABL76" s="105"/>
      <c r="ABM76" s="105"/>
      <c r="ABN76" s="105"/>
      <c r="ABO76" s="105"/>
      <c r="ABP76" s="105"/>
      <c r="ABQ76" s="105"/>
      <c r="ABR76" s="105"/>
      <c r="ABS76" s="105"/>
      <c r="ABT76" s="105"/>
      <c r="ABU76" s="105"/>
      <c r="ABV76" s="105"/>
      <c r="ABW76" s="105"/>
      <c r="ABX76" s="105"/>
      <c r="ABY76" s="105"/>
      <c r="ABZ76" s="105"/>
      <c r="ACA76" s="105"/>
      <c r="ACB76" s="105"/>
      <c r="ACC76" s="105"/>
      <c r="ACD76" s="105"/>
      <c r="ACE76" s="105"/>
      <c r="ACF76" s="105"/>
      <c r="ACG76" s="105"/>
      <c r="ACH76" s="105"/>
      <c r="ACI76" s="105"/>
      <c r="ACJ76" s="105"/>
      <c r="ACK76" s="105"/>
      <c r="ACL76" s="105"/>
      <c r="ACM76" s="105"/>
      <c r="ACN76" s="105"/>
      <c r="ACO76" s="105"/>
      <c r="ACP76" s="105"/>
      <c r="ACQ76" s="105"/>
      <c r="ACR76" s="105"/>
      <c r="ACS76" s="105"/>
      <c r="ACT76" s="105"/>
      <c r="ACU76" s="105"/>
      <c r="ACV76" s="105"/>
      <c r="ACW76" s="105"/>
      <c r="ACX76" s="105"/>
      <c r="ACY76" s="105"/>
      <c r="ACZ76" s="105"/>
      <c r="ADA76" s="105"/>
      <c r="ADB76" s="105"/>
      <c r="ADC76" s="105"/>
      <c r="ADD76" s="105"/>
      <c r="ADE76" s="105"/>
      <c r="ADF76" s="105"/>
      <c r="ADG76" s="105"/>
      <c r="ADH76" s="105"/>
      <c r="ADI76" s="105"/>
      <c r="ADJ76" s="105"/>
      <c r="ADK76" s="105"/>
      <c r="ADL76" s="105"/>
      <c r="ADM76" s="105"/>
      <c r="ADN76" s="105"/>
      <c r="ADO76" s="105"/>
      <c r="ADP76" s="105"/>
      <c r="ADQ76" s="105"/>
      <c r="ADR76" s="105"/>
      <c r="ADS76" s="105"/>
      <c r="ADT76" s="105"/>
      <c r="ADU76" s="105"/>
      <c r="ADV76" s="105"/>
      <c r="ADW76" s="105"/>
      <c r="ADX76" s="105"/>
      <c r="ADY76" s="105"/>
      <c r="ADZ76" s="105"/>
      <c r="AEA76" s="105"/>
      <c r="AEB76" s="105"/>
      <c r="AEC76" s="105"/>
      <c r="AED76" s="105"/>
      <c r="AEE76" s="105"/>
      <c r="AEF76" s="105"/>
      <c r="AEG76" s="105"/>
      <c r="AEH76" s="105"/>
      <c r="AEI76" s="105"/>
      <c r="AEJ76" s="105"/>
      <c r="AEK76" s="105"/>
      <c r="AEL76" s="105"/>
      <c r="AEM76" s="105"/>
      <c r="AEN76" s="105"/>
      <c r="AEO76" s="105"/>
      <c r="AEP76" s="105"/>
      <c r="AEQ76" s="105"/>
      <c r="AER76" s="105"/>
      <c r="AES76" s="105"/>
      <c r="AET76" s="105"/>
      <c r="AEU76" s="105"/>
      <c r="AEV76" s="105"/>
      <c r="AEW76" s="105"/>
      <c r="AEX76" s="105"/>
      <c r="AEY76" s="105"/>
      <c r="AEZ76" s="105"/>
      <c r="AFA76" s="105"/>
      <c r="AFB76" s="105"/>
      <c r="AFC76" s="105"/>
      <c r="AFD76" s="105"/>
      <c r="AFE76" s="105"/>
      <c r="AFF76" s="105"/>
      <c r="AFG76" s="105"/>
      <c r="AFH76" s="105"/>
      <c r="AFI76" s="105"/>
      <c r="AFJ76" s="105"/>
      <c r="AFK76" s="105"/>
      <c r="AFL76" s="105"/>
      <c r="AFM76" s="105"/>
      <c r="AFN76" s="105"/>
      <c r="AFO76" s="105"/>
      <c r="AFP76" s="105"/>
      <c r="AFQ76" s="105"/>
      <c r="AFR76" s="105"/>
      <c r="AFS76" s="105"/>
      <c r="AFT76" s="105"/>
      <c r="AFU76" s="105"/>
      <c r="AFV76" s="105"/>
      <c r="AFW76" s="105"/>
      <c r="AFX76" s="105"/>
      <c r="AFY76" s="105"/>
      <c r="AFZ76" s="105"/>
      <c r="AGA76" s="105"/>
      <c r="AGB76" s="105"/>
      <c r="AGC76" s="105"/>
      <c r="AGD76" s="105"/>
      <c r="AGE76" s="105"/>
      <c r="AGF76" s="105"/>
      <c r="AGG76" s="105"/>
      <c r="AGH76" s="105"/>
      <c r="AGI76" s="105"/>
      <c r="AGJ76" s="105"/>
      <c r="AGK76" s="105"/>
      <c r="AGL76" s="105"/>
      <c r="AGM76" s="105"/>
      <c r="AGN76" s="105"/>
      <c r="AGO76" s="105"/>
      <c r="AGP76" s="105"/>
      <c r="AGQ76" s="105"/>
      <c r="AGR76" s="105"/>
      <c r="AGS76" s="105"/>
      <c r="AGT76" s="105"/>
      <c r="AGU76" s="105"/>
      <c r="AGV76" s="105"/>
      <c r="AGW76" s="105"/>
      <c r="AGX76" s="105"/>
      <c r="AGY76" s="105"/>
      <c r="AGZ76" s="105"/>
      <c r="AHA76" s="105"/>
      <c r="AHB76" s="105"/>
      <c r="AHC76" s="105"/>
      <c r="AHD76" s="105"/>
      <c r="AHE76" s="105"/>
      <c r="AHF76" s="105"/>
      <c r="AHG76" s="105"/>
      <c r="AHH76" s="105"/>
      <c r="AHI76" s="105"/>
      <c r="AHJ76" s="105"/>
      <c r="AHK76" s="105"/>
      <c r="AHL76" s="105"/>
      <c r="AHM76" s="105"/>
      <c r="AHN76" s="105"/>
      <c r="AHO76" s="105"/>
      <c r="AHP76" s="105"/>
      <c r="AHQ76" s="105"/>
      <c r="AHR76" s="105"/>
      <c r="AHS76" s="105"/>
      <c r="AHT76" s="105"/>
      <c r="AHU76" s="105"/>
      <c r="AHV76" s="105"/>
      <c r="AHW76" s="105"/>
      <c r="AHX76" s="105"/>
      <c r="AHY76" s="105"/>
      <c r="AHZ76" s="105"/>
      <c r="AIA76" s="105"/>
      <c r="AIB76" s="105"/>
      <c r="AIC76" s="105"/>
      <c r="AID76" s="105"/>
      <c r="AIE76" s="105"/>
      <c r="AIF76" s="105"/>
      <c r="AIG76" s="105"/>
      <c r="AIH76" s="105"/>
      <c r="AII76" s="105"/>
      <c r="AIJ76" s="105"/>
      <c r="AIK76" s="105"/>
      <c r="AIL76" s="105"/>
      <c r="AIM76" s="105"/>
      <c r="AIN76" s="105"/>
      <c r="AIO76" s="105"/>
      <c r="AIP76" s="105"/>
      <c r="AIQ76" s="105"/>
      <c r="AIR76" s="105"/>
      <c r="AIS76" s="105"/>
      <c r="AIT76" s="105"/>
      <c r="AIU76" s="105"/>
      <c r="AIV76" s="105"/>
      <c r="AIW76" s="105"/>
      <c r="AIX76" s="105"/>
      <c r="AIY76" s="105"/>
      <c r="AIZ76" s="105"/>
      <c r="AJA76" s="105"/>
      <c r="AJB76" s="105"/>
      <c r="AJC76" s="105"/>
      <c r="AJD76" s="105"/>
      <c r="AJE76" s="105"/>
      <c r="AJF76" s="105"/>
      <c r="AJG76" s="105"/>
      <c r="AJH76" s="105"/>
      <c r="AJI76" s="105"/>
      <c r="AJJ76" s="105"/>
      <c r="AJK76" s="105"/>
      <c r="AJL76" s="105"/>
      <c r="AJM76" s="105"/>
      <c r="AJN76" s="105"/>
      <c r="AJO76" s="105"/>
      <c r="AJP76" s="105"/>
      <c r="AJQ76" s="105"/>
      <c r="AJR76" s="105"/>
      <c r="AJS76" s="105"/>
      <c r="AJT76" s="105"/>
      <c r="AJU76" s="105"/>
      <c r="AJV76" s="105"/>
      <c r="AJW76" s="105"/>
      <c r="AJX76" s="105"/>
      <c r="AJY76" s="105"/>
      <c r="AJZ76" s="105"/>
      <c r="AKA76" s="105"/>
      <c r="AKB76" s="105"/>
      <c r="AKC76" s="105"/>
      <c r="AKD76" s="105"/>
      <c r="AKE76" s="105"/>
      <c r="AKF76" s="105"/>
      <c r="AKG76" s="105"/>
      <c r="AKH76" s="105"/>
      <c r="AKI76" s="105"/>
      <c r="AKJ76" s="105"/>
      <c r="AKK76" s="105"/>
      <c r="AKL76" s="105"/>
      <c r="AKM76" s="105"/>
      <c r="AKN76" s="105"/>
      <c r="AKO76" s="105"/>
      <c r="AKP76" s="105"/>
      <c r="AKQ76" s="105"/>
      <c r="AKR76" s="105"/>
      <c r="AKS76" s="105"/>
      <c r="AKT76" s="105"/>
      <c r="AKU76" s="105"/>
      <c r="AKV76" s="105"/>
      <c r="AKW76" s="105"/>
      <c r="AKX76" s="105"/>
      <c r="AKY76" s="105"/>
      <c r="AKZ76" s="105"/>
      <c r="ALA76" s="105"/>
      <c r="ALB76" s="105"/>
      <c r="ALC76" s="105"/>
      <c r="ALD76" s="105"/>
      <c r="ALE76" s="105"/>
      <c r="ALF76" s="105"/>
      <c r="ALG76" s="105"/>
      <c r="ALH76" s="105"/>
      <c r="ALI76" s="105"/>
      <c r="ALJ76" s="105"/>
      <c r="ALK76" s="105"/>
      <c r="ALL76" s="105"/>
      <c r="ALM76" s="105"/>
      <c r="ALN76" s="105"/>
      <c r="ALO76" s="105"/>
      <c r="ALP76" s="105"/>
      <c r="ALQ76" s="105"/>
      <c r="ALR76" s="105"/>
      <c r="ALS76" s="105"/>
      <c r="ALT76" s="105"/>
      <c r="ALU76" s="105"/>
      <c r="ALV76" s="105"/>
      <c r="ALW76" s="105"/>
      <c r="ALX76" s="105"/>
      <c r="ALY76" s="105"/>
      <c r="ALZ76" s="105"/>
      <c r="AMA76" s="105"/>
      <c r="AMB76" s="105"/>
      <c r="AMC76" s="105"/>
      <c r="AMD76" s="105"/>
      <c r="AME76" s="105"/>
      <c r="AMF76" s="105"/>
      <c r="AMG76" s="105"/>
      <c r="AMH76" s="105"/>
      <c r="AMI76" s="105"/>
      <c r="AMJ76" s="105"/>
      <c r="AMK76" s="105"/>
      <c r="AML76" s="105"/>
      <c r="AMM76" s="105"/>
      <c r="AMN76" s="105"/>
      <c r="AMO76" s="105"/>
      <c r="AMP76" s="105"/>
      <c r="AMQ76" s="105"/>
      <c r="AMR76" s="105"/>
      <c r="AMS76" s="105"/>
      <c r="AMT76" s="105"/>
      <c r="AMU76" s="105"/>
      <c r="AMV76" s="105"/>
      <c r="AMW76" s="105"/>
      <c r="AMX76" s="105"/>
      <c r="AMY76" s="105"/>
      <c r="AMZ76" s="105"/>
      <c r="ANA76" s="105"/>
      <c r="ANB76" s="105"/>
      <c r="ANC76" s="105"/>
      <c r="AND76" s="105"/>
      <c r="ANE76" s="105"/>
      <c r="ANF76" s="105"/>
      <c r="ANG76" s="105"/>
      <c r="ANH76" s="105"/>
      <c r="ANI76" s="105"/>
      <c r="ANJ76" s="105"/>
      <c r="ANK76" s="105"/>
      <c r="ANL76" s="105"/>
      <c r="ANM76" s="105"/>
      <c r="ANN76" s="105"/>
      <c r="ANO76" s="105"/>
      <c r="ANP76" s="105"/>
      <c r="ANQ76" s="105"/>
      <c r="ANR76" s="105"/>
      <c r="ANS76" s="105"/>
      <c r="ANT76" s="105"/>
      <c r="ANU76" s="105"/>
      <c r="ANV76" s="105"/>
      <c r="ANW76" s="105"/>
      <c r="ANX76" s="105"/>
      <c r="ANY76" s="105"/>
      <c r="ANZ76" s="105"/>
      <c r="AOA76" s="105"/>
      <c r="AOB76" s="105"/>
      <c r="AOC76" s="105"/>
      <c r="AOD76" s="105"/>
      <c r="AOE76" s="105"/>
      <c r="AOF76" s="105"/>
      <c r="AOG76" s="105"/>
      <c r="AOH76" s="105"/>
      <c r="AOI76" s="105"/>
      <c r="AOJ76" s="105"/>
      <c r="AOK76" s="105"/>
      <c r="AOL76" s="105"/>
      <c r="AOM76" s="105"/>
      <c r="AON76" s="105"/>
      <c r="AOO76" s="105"/>
      <c r="AOP76" s="105"/>
      <c r="AOQ76" s="105"/>
      <c r="AOR76" s="105"/>
      <c r="AOS76" s="105"/>
      <c r="AOT76" s="105"/>
      <c r="AOU76" s="105"/>
      <c r="AOV76" s="105"/>
      <c r="AOW76" s="105"/>
      <c r="AOX76" s="105"/>
      <c r="AOY76" s="105"/>
      <c r="AOZ76" s="105"/>
      <c r="APA76" s="105"/>
      <c r="APB76" s="105"/>
      <c r="APC76" s="105"/>
      <c r="APD76" s="105"/>
      <c r="APE76" s="105"/>
      <c r="APF76" s="105"/>
      <c r="APG76" s="105"/>
      <c r="APH76" s="105"/>
      <c r="API76" s="105"/>
      <c r="APJ76" s="105"/>
      <c r="APK76" s="105"/>
      <c r="APL76" s="105"/>
      <c r="APM76" s="105"/>
      <c r="APN76" s="105"/>
      <c r="APO76" s="105"/>
      <c r="APP76" s="105"/>
      <c r="APQ76" s="105"/>
      <c r="APR76" s="105"/>
      <c r="APS76" s="105"/>
      <c r="APT76" s="105"/>
      <c r="APU76" s="105"/>
      <c r="APV76" s="105"/>
      <c r="APW76" s="105"/>
      <c r="APX76" s="105"/>
      <c r="APY76" s="105"/>
      <c r="APZ76" s="105"/>
      <c r="AQA76" s="105"/>
      <c r="AQB76" s="105"/>
      <c r="AQC76" s="105"/>
      <c r="AQD76" s="105"/>
      <c r="AQE76" s="105"/>
      <c r="AQF76" s="105"/>
      <c r="AQG76" s="105"/>
      <c r="AQH76" s="105"/>
      <c r="AQI76" s="105"/>
      <c r="AQJ76" s="105"/>
      <c r="AQK76" s="105"/>
      <c r="AQL76" s="105"/>
      <c r="AQM76" s="105"/>
      <c r="AQN76" s="105"/>
      <c r="AQO76" s="105"/>
      <c r="AQP76" s="105"/>
      <c r="AQQ76" s="105"/>
      <c r="AQR76" s="105"/>
      <c r="AQS76" s="105"/>
      <c r="AQT76" s="105"/>
      <c r="AQU76" s="105"/>
      <c r="AQV76" s="105"/>
      <c r="AQW76" s="105"/>
      <c r="AQX76" s="105"/>
      <c r="AQY76" s="105"/>
      <c r="AQZ76" s="105"/>
      <c r="ARA76" s="105"/>
      <c r="ARB76" s="105"/>
      <c r="ARC76" s="105"/>
      <c r="ARD76" s="105"/>
      <c r="ARE76" s="105"/>
      <c r="ARF76" s="105"/>
      <c r="ARG76" s="105"/>
      <c r="ARH76" s="105"/>
      <c r="ARI76" s="105"/>
      <c r="ARJ76" s="105"/>
      <c r="ARK76" s="105"/>
      <c r="ARL76" s="105"/>
      <c r="ARM76" s="105"/>
      <c r="ARN76" s="105"/>
      <c r="ARO76" s="105"/>
      <c r="ARP76" s="105"/>
      <c r="ARQ76" s="105"/>
      <c r="ARR76" s="105"/>
      <c r="ARS76" s="105"/>
      <c r="ART76" s="105"/>
      <c r="ARU76" s="105"/>
      <c r="ARV76" s="105"/>
      <c r="ARW76" s="105"/>
      <c r="ARX76" s="105"/>
      <c r="ARY76" s="105"/>
      <c r="ARZ76" s="105"/>
      <c r="ASA76" s="105"/>
      <c r="ASB76" s="105"/>
      <c r="ASC76" s="105"/>
      <c r="ASD76" s="105"/>
      <c r="ASE76" s="105"/>
      <c r="ASF76" s="105"/>
      <c r="ASG76" s="105"/>
      <c r="ASH76" s="105"/>
      <c r="ASI76" s="105"/>
      <c r="ASJ76" s="105"/>
      <c r="ASK76" s="105"/>
      <c r="ASL76" s="105"/>
      <c r="ASM76" s="105"/>
      <c r="ASN76" s="105"/>
      <c r="ASO76" s="105"/>
      <c r="ASP76" s="105"/>
      <c r="ASQ76" s="105"/>
      <c r="ASR76" s="105"/>
      <c r="ASS76" s="105"/>
      <c r="AST76" s="105"/>
      <c r="ASU76" s="105"/>
      <c r="ASV76" s="105"/>
      <c r="ASW76" s="105"/>
      <c r="ASX76" s="105"/>
      <c r="ASY76" s="105"/>
      <c r="ASZ76" s="105"/>
      <c r="ATA76" s="105"/>
      <c r="ATB76" s="105"/>
      <c r="ATC76" s="105"/>
      <c r="ATD76" s="105"/>
      <c r="ATE76" s="105"/>
      <c r="ATF76" s="105"/>
      <c r="ATG76" s="105"/>
      <c r="ATH76" s="105"/>
      <c r="ATI76" s="105"/>
      <c r="ATJ76" s="105"/>
      <c r="ATK76" s="105"/>
      <c r="ATL76" s="105"/>
      <c r="ATM76" s="105"/>
      <c r="ATN76" s="105"/>
      <c r="ATO76" s="105"/>
      <c r="ATP76" s="105"/>
      <c r="ATQ76" s="105"/>
      <c r="ATR76" s="105"/>
      <c r="ATS76" s="105"/>
      <c r="ATT76" s="105"/>
      <c r="ATU76" s="105"/>
      <c r="ATV76" s="105"/>
      <c r="ATW76" s="105"/>
      <c r="ATX76" s="105"/>
      <c r="ATY76" s="105"/>
      <c r="ATZ76" s="105"/>
      <c r="AUA76" s="105"/>
      <c r="AUB76" s="105"/>
      <c r="AUC76" s="105"/>
      <c r="AUD76" s="105"/>
      <c r="AUE76" s="105"/>
      <c r="AUF76" s="105"/>
      <c r="AUG76" s="105"/>
      <c r="AUH76" s="105"/>
      <c r="AUI76" s="105"/>
      <c r="AUJ76" s="105"/>
      <c r="AUK76" s="105"/>
      <c r="AUL76" s="105"/>
      <c r="AUM76" s="105"/>
      <c r="AUN76" s="105"/>
      <c r="AUO76" s="105"/>
      <c r="AUP76" s="105"/>
      <c r="AUQ76" s="105"/>
      <c r="AUR76" s="105"/>
      <c r="AUS76" s="105"/>
      <c r="AUT76" s="105"/>
      <c r="AUU76" s="105"/>
      <c r="AUV76" s="105"/>
      <c r="AUW76" s="105"/>
      <c r="AUX76" s="105"/>
      <c r="AUY76" s="105"/>
      <c r="AUZ76" s="105"/>
      <c r="AVA76" s="105"/>
      <c r="AVB76" s="105"/>
      <c r="AVC76" s="105"/>
      <c r="AVD76" s="105"/>
      <c r="AVE76" s="105"/>
      <c r="AVF76" s="105"/>
      <c r="AVG76" s="105"/>
      <c r="AVH76" s="105"/>
      <c r="AVI76" s="105"/>
      <c r="AVJ76" s="105"/>
      <c r="AVK76" s="105"/>
      <c r="AVL76" s="105"/>
      <c r="AVM76" s="105"/>
      <c r="AVN76" s="105"/>
      <c r="AVO76" s="105"/>
      <c r="AVP76" s="105"/>
      <c r="AVQ76" s="105"/>
      <c r="AVR76" s="105"/>
      <c r="AVS76" s="105"/>
      <c r="AVT76" s="105"/>
      <c r="AVU76" s="105"/>
      <c r="AVV76" s="105"/>
      <c r="AVW76" s="105"/>
      <c r="AVX76" s="105"/>
      <c r="AVY76" s="105"/>
      <c r="AVZ76" s="105"/>
      <c r="AWA76" s="105"/>
      <c r="AWB76" s="105"/>
      <c r="AWC76" s="105"/>
      <c r="AWD76" s="105"/>
      <c r="AWE76" s="105"/>
      <c r="AWF76" s="105"/>
      <c r="AWG76" s="105"/>
      <c r="AWH76" s="105"/>
      <c r="AWI76" s="105"/>
      <c r="AWJ76" s="105"/>
      <c r="AWK76" s="105"/>
      <c r="AWL76" s="105"/>
      <c r="AWM76" s="105"/>
      <c r="AWN76" s="105"/>
      <c r="AWO76" s="105"/>
      <c r="AWP76" s="105"/>
      <c r="AWQ76" s="105"/>
      <c r="AWR76" s="105"/>
      <c r="AWS76" s="105"/>
      <c r="AWT76" s="105"/>
      <c r="AWU76" s="105"/>
      <c r="AWV76" s="105"/>
      <c r="AWW76" s="105"/>
      <c r="AWX76" s="105"/>
      <c r="AWY76" s="105"/>
      <c r="AWZ76" s="105"/>
      <c r="AXA76" s="105"/>
      <c r="AXB76" s="105"/>
      <c r="AXC76" s="105"/>
      <c r="AXD76" s="105"/>
      <c r="AXE76" s="105"/>
      <c r="AXF76" s="105"/>
      <c r="AXG76" s="105"/>
      <c r="AXH76" s="105"/>
      <c r="AXI76" s="105"/>
      <c r="AXJ76" s="105"/>
      <c r="AXK76" s="105"/>
      <c r="AXL76" s="105"/>
      <c r="AXM76" s="105"/>
      <c r="AXN76" s="105"/>
      <c r="AXO76" s="105"/>
      <c r="AXP76" s="105"/>
      <c r="AXQ76" s="105"/>
      <c r="AXR76" s="105"/>
      <c r="AXS76" s="105"/>
      <c r="AXT76" s="105"/>
      <c r="AXU76" s="105"/>
      <c r="AXV76" s="105"/>
      <c r="AXW76" s="105"/>
      <c r="AXX76" s="105"/>
      <c r="AXY76" s="105"/>
      <c r="AXZ76" s="105"/>
      <c r="AYA76" s="105"/>
      <c r="AYB76" s="105"/>
      <c r="AYC76" s="105"/>
      <c r="AYD76" s="105"/>
      <c r="AYE76" s="105"/>
      <c r="AYF76" s="105"/>
      <c r="AYG76" s="105"/>
      <c r="AYH76" s="105"/>
      <c r="AYI76" s="105"/>
      <c r="AYJ76" s="105"/>
      <c r="AYK76" s="105"/>
      <c r="AYL76" s="105"/>
      <c r="AYM76" s="105"/>
      <c r="AYN76" s="105"/>
      <c r="AYO76" s="105"/>
      <c r="AYP76" s="105"/>
      <c r="AYQ76" s="105"/>
      <c r="AYR76" s="105"/>
      <c r="AYS76" s="105"/>
      <c r="AYT76" s="105"/>
      <c r="AYU76" s="105"/>
      <c r="AYV76" s="105"/>
      <c r="AYW76" s="105"/>
      <c r="AYX76" s="105"/>
      <c r="AYY76" s="105"/>
      <c r="AYZ76" s="105"/>
      <c r="AZA76" s="105"/>
      <c r="AZB76" s="105"/>
      <c r="AZC76" s="105"/>
      <c r="AZD76" s="105"/>
      <c r="AZE76" s="105"/>
      <c r="AZF76" s="105"/>
      <c r="AZG76" s="105"/>
      <c r="AZH76" s="105"/>
      <c r="AZI76" s="105"/>
      <c r="AZJ76" s="105"/>
      <c r="AZK76" s="105"/>
      <c r="AZL76" s="105"/>
      <c r="AZM76" s="105"/>
      <c r="AZN76" s="105"/>
      <c r="AZO76" s="105"/>
      <c r="AZP76" s="105"/>
      <c r="AZQ76" s="105"/>
      <c r="AZR76" s="105"/>
      <c r="AZS76" s="105"/>
      <c r="AZT76" s="105"/>
      <c r="AZU76" s="105"/>
      <c r="AZV76" s="105"/>
      <c r="AZW76" s="105"/>
      <c r="AZX76" s="105"/>
      <c r="AZY76" s="105"/>
      <c r="AZZ76" s="105"/>
      <c r="BAA76" s="105"/>
      <c r="BAB76" s="105"/>
      <c r="BAC76" s="105"/>
      <c r="BAD76" s="105"/>
      <c r="BAE76" s="105"/>
      <c r="BAF76" s="105"/>
      <c r="BAG76" s="105"/>
      <c r="BAH76" s="105"/>
      <c r="BAI76" s="105"/>
      <c r="BAJ76" s="105"/>
      <c r="BAK76" s="105"/>
      <c r="BAL76" s="105"/>
      <c r="BAM76" s="105"/>
      <c r="BAN76" s="105"/>
      <c r="BAO76" s="105"/>
      <c r="BAP76" s="105"/>
      <c r="BAQ76" s="105"/>
      <c r="BAR76" s="105"/>
      <c r="BAS76" s="105"/>
      <c r="BAT76" s="105"/>
      <c r="BAU76" s="105"/>
      <c r="BAV76" s="105"/>
      <c r="BAW76" s="105"/>
      <c r="BAX76" s="105"/>
      <c r="BAY76" s="105"/>
      <c r="BAZ76" s="105"/>
      <c r="BBA76" s="105"/>
      <c r="BBB76" s="105"/>
      <c r="BBC76" s="105"/>
      <c r="BBD76" s="105"/>
      <c r="BBE76" s="105"/>
      <c r="BBF76" s="105"/>
      <c r="BBG76" s="105"/>
      <c r="BBH76" s="105"/>
      <c r="BBI76" s="105"/>
      <c r="BBJ76" s="105"/>
      <c r="BBK76" s="105"/>
      <c r="BBL76" s="105"/>
      <c r="BBM76" s="105"/>
      <c r="BBN76" s="105"/>
      <c r="BBO76" s="105"/>
      <c r="BBP76" s="105"/>
      <c r="BBQ76" s="105"/>
      <c r="BBR76" s="105"/>
      <c r="BBS76" s="105"/>
      <c r="BBT76" s="105"/>
      <c r="BBU76" s="105"/>
      <c r="BBV76" s="105"/>
      <c r="BBW76" s="105"/>
      <c r="BBX76" s="105"/>
      <c r="BBY76" s="105"/>
      <c r="BBZ76" s="105"/>
      <c r="BCA76" s="105"/>
      <c r="BCB76" s="105"/>
      <c r="BCC76" s="105"/>
      <c r="BCD76" s="105"/>
      <c r="BCE76" s="105"/>
      <c r="BCF76" s="105"/>
      <c r="BCG76" s="105"/>
      <c r="BCH76" s="105"/>
      <c r="BCI76" s="105"/>
      <c r="BCJ76" s="105"/>
      <c r="BCK76" s="105"/>
      <c r="BCL76" s="105"/>
      <c r="BCM76" s="105"/>
      <c r="BCN76" s="105"/>
      <c r="BCO76" s="105"/>
      <c r="BCP76" s="105"/>
      <c r="BCQ76" s="105"/>
      <c r="BCR76" s="105"/>
      <c r="BCS76" s="105"/>
      <c r="BCT76" s="105"/>
      <c r="BCU76" s="105"/>
      <c r="BCV76" s="105"/>
      <c r="BCW76" s="105"/>
      <c r="BCX76" s="105"/>
      <c r="BCY76" s="105"/>
      <c r="BCZ76" s="105"/>
      <c r="BDA76" s="105"/>
      <c r="BDB76" s="105"/>
      <c r="BDC76" s="105"/>
      <c r="BDD76" s="105"/>
      <c r="BDE76" s="105"/>
      <c r="BDF76" s="105"/>
      <c r="BDG76" s="105"/>
      <c r="BDH76" s="105"/>
      <c r="BDI76" s="105"/>
      <c r="BDJ76" s="105"/>
      <c r="BDK76" s="105"/>
      <c r="BDL76" s="105"/>
      <c r="BDM76" s="105"/>
      <c r="BDN76" s="105"/>
      <c r="BDO76" s="105"/>
      <c r="BDP76" s="105"/>
      <c r="BDQ76" s="105"/>
      <c r="BDR76" s="105"/>
      <c r="BDS76" s="105"/>
      <c r="BDT76" s="105"/>
      <c r="BDU76" s="105"/>
      <c r="BDV76" s="105"/>
      <c r="BDW76" s="105"/>
      <c r="BDX76" s="105"/>
      <c r="BDY76" s="105"/>
      <c r="BDZ76" s="105"/>
      <c r="BEA76" s="105"/>
      <c r="BEB76" s="105"/>
      <c r="BEC76" s="105"/>
      <c r="BED76" s="105"/>
      <c r="BEE76" s="105"/>
      <c r="BEF76" s="105"/>
      <c r="BEG76" s="105"/>
      <c r="BEH76" s="105"/>
      <c r="BEI76" s="105"/>
      <c r="BEJ76" s="105"/>
      <c r="BEK76" s="105"/>
      <c r="BEL76" s="105"/>
      <c r="BEM76" s="105"/>
      <c r="BEN76" s="105"/>
      <c r="BEO76" s="105"/>
      <c r="BEP76" s="105"/>
      <c r="BEQ76" s="105"/>
      <c r="BER76" s="105"/>
      <c r="BES76" s="105"/>
      <c r="BET76" s="105"/>
      <c r="BEU76" s="105"/>
      <c r="BEV76" s="105"/>
      <c r="BEW76" s="105"/>
      <c r="BEX76" s="105"/>
      <c r="BEY76" s="105"/>
      <c r="BEZ76" s="105"/>
      <c r="BFA76" s="105"/>
      <c r="BFB76" s="105"/>
      <c r="BFC76" s="105"/>
      <c r="BFD76" s="105"/>
      <c r="BFE76" s="105"/>
      <c r="BFF76" s="105"/>
      <c r="BFG76" s="105"/>
      <c r="BFH76" s="105"/>
      <c r="BFI76" s="105"/>
      <c r="BFJ76" s="105"/>
      <c r="BFK76" s="105"/>
      <c r="BFL76" s="105"/>
      <c r="BFM76" s="105"/>
      <c r="BFN76" s="105"/>
      <c r="BFO76" s="105"/>
      <c r="BFP76" s="105"/>
      <c r="BFQ76" s="105"/>
      <c r="BFR76" s="105"/>
      <c r="BFS76" s="105"/>
      <c r="BFT76" s="105"/>
      <c r="BFU76" s="105"/>
      <c r="BFV76" s="105"/>
      <c r="BFW76" s="105"/>
      <c r="BFX76" s="105"/>
      <c r="BFY76" s="105"/>
      <c r="BFZ76" s="105"/>
      <c r="BGA76" s="105"/>
      <c r="BGB76" s="105"/>
      <c r="BGC76" s="105"/>
      <c r="BGD76" s="105"/>
      <c r="BGE76" s="105"/>
      <c r="BGF76" s="105"/>
      <c r="BGG76" s="105"/>
      <c r="BGH76" s="105"/>
      <c r="BGI76" s="105"/>
      <c r="BGJ76" s="105"/>
      <c r="BGK76" s="105"/>
      <c r="BGL76" s="105"/>
      <c r="BGM76" s="105"/>
      <c r="BGN76" s="105"/>
      <c r="BGO76" s="105"/>
      <c r="BGP76" s="105"/>
      <c r="BGQ76" s="105"/>
      <c r="BGR76" s="105"/>
      <c r="BGS76" s="105"/>
      <c r="BGT76" s="105"/>
      <c r="BGU76" s="105"/>
      <c r="BGV76" s="105"/>
      <c r="BGW76" s="105"/>
      <c r="BGX76" s="105"/>
      <c r="BGY76" s="105"/>
      <c r="BGZ76" s="105"/>
      <c r="BHA76" s="105"/>
      <c r="BHB76" s="105"/>
      <c r="BHC76" s="105"/>
      <c r="BHD76" s="105"/>
      <c r="BHE76" s="105"/>
      <c r="BHF76" s="105"/>
      <c r="BHG76" s="105"/>
      <c r="BHH76" s="105"/>
      <c r="BHI76" s="105"/>
      <c r="BHJ76" s="105"/>
      <c r="BHK76" s="105"/>
      <c r="BHL76" s="105"/>
      <c r="BHM76" s="105"/>
      <c r="BHN76" s="105"/>
      <c r="BHO76" s="105"/>
      <c r="BHP76" s="105"/>
      <c r="BHQ76" s="105"/>
      <c r="BHR76" s="105"/>
      <c r="BHS76" s="105"/>
      <c r="BHT76" s="105"/>
      <c r="BHU76" s="105"/>
      <c r="BHV76" s="105"/>
      <c r="BHW76" s="105"/>
      <c r="BHX76" s="105"/>
      <c r="BHY76" s="105"/>
      <c r="BHZ76" s="105"/>
      <c r="BIA76" s="105"/>
      <c r="BIB76" s="105"/>
      <c r="BIC76" s="105"/>
      <c r="BID76" s="105"/>
      <c r="BIE76" s="105"/>
      <c r="BIF76" s="105"/>
      <c r="BIG76" s="105"/>
      <c r="BIH76" s="105"/>
      <c r="BII76" s="105"/>
      <c r="BIJ76" s="105"/>
      <c r="BIK76" s="105"/>
      <c r="BIL76" s="105"/>
      <c r="BIM76" s="105"/>
      <c r="BIN76" s="105"/>
      <c r="BIO76" s="105"/>
      <c r="BIP76" s="105"/>
      <c r="BIQ76" s="105"/>
      <c r="BIR76" s="105"/>
      <c r="BIS76" s="105"/>
      <c r="BIT76" s="105"/>
      <c r="BIU76" s="105"/>
      <c r="BIV76" s="105"/>
      <c r="BIW76" s="105"/>
      <c r="BIX76" s="105"/>
      <c r="BIY76" s="105"/>
      <c r="BIZ76" s="105"/>
      <c r="BJA76" s="105"/>
      <c r="BJB76" s="105"/>
      <c r="BJC76" s="105"/>
      <c r="BJD76" s="105"/>
      <c r="BJE76" s="105"/>
      <c r="BJF76" s="105"/>
      <c r="BJG76" s="105"/>
      <c r="BJH76" s="105"/>
      <c r="BJI76" s="105"/>
      <c r="BJJ76" s="105"/>
      <c r="BJK76" s="105"/>
      <c r="BJL76" s="105"/>
      <c r="BJM76" s="105"/>
      <c r="BJN76" s="105"/>
      <c r="BJO76" s="105"/>
      <c r="BJP76" s="105"/>
      <c r="BJQ76" s="105"/>
      <c r="BJR76" s="105"/>
      <c r="BJS76" s="105"/>
      <c r="BJT76" s="105"/>
      <c r="BJU76" s="105"/>
      <c r="BJV76" s="105"/>
      <c r="BJW76" s="105"/>
      <c r="BJX76" s="105"/>
      <c r="BJY76" s="105"/>
      <c r="BJZ76" s="105"/>
      <c r="BKA76" s="105"/>
      <c r="BKB76" s="105"/>
      <c r="BKC76" s="105"/>
      <c r="BKD76" s="105"/>
      <c r="BKE76" s="105"/>
      <c r="BKF76" s="105"/>
      <c r="BKG76" s="105"/>
      <c r="BKH76" s="105"/>
      <c r="BKI76" s="105"/>
      <c r="BKJ76" s="105"/>
      <c r="BKK76" s="105"/>
      <c r="BKL76" s="105"/>
      <c r="BKM76" s="105"/>
      <c r="BKN76" s="105"/>
      <c r="BKO76" s="105"/>
      <c r="BKP76" s="105"/>
      <c r="BKQ76" s="105"/>
      <c r="BKR76" s="105"/>
      <c r="BKS76" s="105"/>
      <c r="BKT76" s="105"/>
      <c r="BKU76" s="105"/>
      <c r="BKV76" s="105"/>
      <c r="BKW76" s="105"/>
      <c r="BKX76" s="105"/>
      <c r="BKY76" s="105"/>
      <c r="BKZ76" s="105"/>
      <c r="BLA76" s="105"/>
      <c r="BLB76" s="105"/>
      <c r="BLC76" s="105"/>
      <c r="BLD76" s="105"/>
      <c r="BLE76" s="105"/>
      <c r="BLF76" s="105"/>
      <c r="BLG76" s="105"/>
      <c r="BLH76" s="105"/>
      <c r="BLI76" s="105"/>
      <c r="BLJ76" s="105"/>
      <c r="BLK76" s="105"/>
      <c r="BLL76" s="105"/>
      <c r="BLM76" s="105"/>
      <c r="BLN76" s="105"/>
      <c r="BLO76" s="105"/>
      <c r="BLP76" s="105"/>
      <c r="BLQ76" s="105"/>
      <c r="BLR76" s="105"/>
      <c r="BLS76" s="105"/>
      <c r="BLT76" s="105"/>
      <c r="BLU76" s="105"/>
      <c r="BLV76" s="105"/>
      <c r="BLW76" s="105"/>
      <c r="BLX76" s="105"/>
      <c r="BLY76" s="105"/>
      <c r="BLZ76" s="105"/>
      <c r="BMA76" s="105"/>
      <c r="BMB76" s="105"/>
      <c r="BMC76" s="105"/>
      <c r="BMD76" s="105"/>
      <c r="BME76" s="105"/>
      <c r="BMF76" s="105"/>
      <c r="BMG76" s="105"/>
      <c r="BMH76" s="105"/>
      <c r="BMI76" s="105"/>
      <c r="BMJ76" s="105"/>
      <c r="BMK76" s="105"/>
      <c r="BML76" s="105"/>
      <c r="BMM76" s="105"/>
      <c r="BMN76" s="105"/>
      <c r="BMO76" s="105"/>
      <c r="BMP76" s="105"/>
      <c r="BMQ76" s="105"/>
      <c r="BMR76" s="105"/>
      <c r="BMS76" s="105"/>
      <c r="BMT76" s="105"/>
      <c r="BMU76" s="105"/>
      <c r="BMV76" s="105"/>
      <c r="BMW76" s="105"/>
      <c r="BMX76" s="105"/>
      <c r="BMY76" s="105"/>
      <c r="BMZ76" s="105"/>
      <c r="BNA76" s="105"/>
      <c r="BNB76" s="105"/>
      <c r="BNC76" s="105"/>
      <c r="BND76" s="105"/>
      <c r="BNE76" s="105"/>
      <c r="BNF76" s="105"/>
      <c r="BNG76" s="105"/>
      <c r="BNH76" s="105"/>
      <c r="BNI76" s="105"/>
      <c r="BNJ76" s="105"/>
      <c r="BNK76" s="105"/>
      <c r="BNL76" s="105"/>
      <c r="BNM76" s="105"/>
      <c r="BNN76" s="105"/>
      <c r="BNO76" s="105"/>
      <c r="BNP76" s="105"/>
      <c r="BNQ76" s="105"/>
      <c r="BNR76" s="105"/>
      <c r="BNS76" s="105"/>
      <c r="BNT76" s="105"/>
      <c r="BNU76" s="105"/>
      <c r="BNV76" s="105"/>
      <c r="BNW76" s="105"/>
      <c r="BNX76" s="105"/>
      <c r="BNY76" s="105"/>
      <c r="BNZ76" s="105"/>
      <c r="BOA76" s="105"/>
      <c r="BOB76" s="105"/>
      <c r="BOC76" s="105"/>
      <c r="BOD76" s="105"/>
      <c r="BOE76" s="105"/>
      <c r="BOF76" s="105"/>
      <c r="BOG76" s="105"/>
      <c r="BOH76" s="105"/>
      <c r="BOI76" s="105"/>
      <c r="BOJ76" s="105"/>
      <c r="BOK76" s="105"/>
      <c r="BOL76" s="105"/>
      <c r="BOM76" s="105"/>
      <c r="BON76" s="105"/>
      <c r="BOO76" s="105"/>
      <c r="BOP76" s="105"/>
      <c r="BOQ76" s="105"/>
      <c r="BOR76" s="105"/>
      <c r="BOS76" s="105"/>
      <c r="BOT76" s="105"/>
      <c r="BOU76" s="105"/>
      <c r="BOV76" s="105"/>
      <c r="BOW76" s="105"/>
      <c r="BOX76" s="105"/>
      <c r="BOY76" s="105"/>
      <c r="BOZ76" s="105"/>
      <c r="BPA76" s="105"/>
      <c r="BPB76" s="105"/>
      <c r="BPC76" s="105"/>
      <c r="BPD76" s="105"/>
      <c r="BPE76" s="105"/>
      <c r="BPF76" s="105"/>
      <c r="BPG76" s="105"/>
      <c r="BPH76" s="105"/>
      <c r="BPI76" s="105"/>
      <c r="BPJ76" s="105"/>
      <c r="BPK76" s="105"/>
      <c r="BPL76" s="105"/>
      <c r="BPM76" s="105"/>
      <c r="BPN76" s="105"/>
      <c r="BPO76" s="105"/>
      <c r="BPP76" s="105"/>
      <c r="BPQ76" s="105"/>
      <c r="BPR76" s="105"/>
      <c r="BPS76" s="105"/>
      <c r="BPT76" s="105"/>
      <c r="BPU76" s="105"/>
      <c r="BPV76" s="105"/>
      <c r="BPW76" s="105"/>
      <c r="BPX76" s="105"/>
      <c r="BPY76" s="105"/>
      <c r="BPZ76" s="105"/>
      <c r="BQA76" s="105"/>
      <c r="BQB76" s="105"/>
      <c r="BQC76" s="105"/>
      <c r="BQD76" s="105"/>
      <c r="BQE76" s="105"/>
      <c r="BQF76" s="105"/>
      <c r="BQG76" s="105"/>
      <c r="BQH76" s="105"/>
      <c r="BQI76" s="105"/>
      <c r="BQJ76" s="105"/>
      <c r="BQK76" s="105"/>
      <c r="BQL76" s="105"/>
      <c r="BQM76" s="105"/>
      <c r="BQN76" s="105"/>
      <c r="BQO76" s="105"/>
      <c r="BQP76" s="105"/>
      <c r="BQQ76" s="105"/>
      <c r="BQR76" s="105"/>
      <c r="BQS76" s="105"/>
      <c r="BQT76" s="105"/>
      <c r="BQU76" s="105"/>
      <c r="BQV76" s="105"/>
      <c r="BQW76" s="105"/>
      <c r="BQX76" s="105"/>
      <c r="BQY76" s="105"/>
      <c r="BQZ76" s="105"/>
      <c r="BRA76" s="105"/>
      <c r="BRB76" s="105"/>
      <c r="BRC76" s="105"/>
      <c r="BRD76" s="105"/>
      <c r="BRE76" s="105"/>
      <c r="BRF76" s="105"/>
      <c r="BRG76" s="105"/>
      <c r="BRH76" s="105"/>
      <c r="BRI76" s="105"/>
      <c r="BRJ76" s="105"/>
      <c r="BRK76" s="105"/>
      <c r="BRL76" s="105"/>
      <c r="BRM76" s="105"/>
      <c r="BRN76" s="105"/>
      <c r="BRO76" s="105"/>
      <c r="BRP76" s="105"/>
      <c r="BRQ76" s="105"/>
      <c r="BRR76" s="105"/>
      <c r="BRS76" s="105"/>
      <c r="BRT76" s="105"/>
      <c r="BRU76" s="105"/>
      <c r="BRV76" s="105"/>
      <c r="BRW76" s="105"/>
      <c r="BRX76" s="105"/>
      <c r="BRY76" s="105"/>
      <c r="BRZ76" s="105"/>
      <c r="BSA76" s="105"/>
      <c r="BSB76" s="105"/>
      <c r="BSC76" s="105"/>
      <c r="BSD76" s="105"/>
      <c r="BSE76" s="105"/>
      <c r="BSF76" s="105"/>
      <c r="BSG76" s="105"/>
      <c r="BSH76" s="105"/>
      <c r="BSI76" s="105"/>
      <c r="BSJ76" s="105"/>
      <c r="BSK76" s="105"/>
      <c r="BSL76" s="105"/>
      <c r="BSM76" s="105"/>
      <c r="BSN76" s="105"/>
      <c r="BSO76" s="105"/>
      <c r="BSP76" s="105"/>
      <c r="BSQ76" s="105"/>
      <c r="BSR76" s="105"/>
      <c r="BSS76" s="105"/>
      <c r="BST76" s="105"/>
      <c r="BSU76" s="105"/>
      <c r="BSV76" s="105"/>
      <c r="BSW76" s="105"/>
      <c r="BSX76" s="105"/>
      <c r="BSY76" s="105"/>
      <c r="BSZ76" s="105"/>
      <c r="BTA76" s="105"/>
      <c r="BTB76" s="105"/>
      <c r="BTC76" s="105"/>
      <c r="BTD76" s="105"/>
      <c r="BTE76" s="105"/>
      <c r="BTF76" s="105"/>
      <c r="BTG76" s="105"/>
      <c r="BTH76" s="105"/>
      <c r="BTI76" s="105"/>
      <c r="BTJ76" s="105"/>
      <c r="BTK76" s="105"/>
      <c r="BTL76" s="105"/>
      <c r="BTM76" s="105"/>
      <c r="BTN76" s="105"/>
      <c r="BTO76" s="105"/>
      <c r="BTP76" s="105"/>
      <c r="BTQ76" s="105"/>
      <c r="BTR76" s="105"/>
      <c r="BTS76" s="105"/>
      <c r="BTT76" s="105"/>
      <c r="BTU76" s="105"/>
      <c r="BTV76" s="105"/>
      <c r="BTW76" s="105"/>
      <c r="BTX76" s="105"/>
      <c r="BTY76" s="105"/>
      <c r="BTZ76" s="105"/>
      <c r="BUA76" s="105"/>
      <c r="BUB76" s="105"/>
      <c r="BUC76" s="105"/>
      <c r="BUD76" s="105"/>
      <c r="BUE76" s="105"/>
      <c r="BUF76" s="105"/>
      <c r="BUG76" s="105"/>
      <c r="BUH76" s="105"/>
      <c r="BUI76" s="105"/>
      <c r="BUJ76" s="105"/>
      <c r="BUK76" s="105"/>
      <c r="BUL76" s="105"/>
      <c r="BUM76" s="105"/>
      <c r="BUN76" s="105"/>
      <c r="BUO76" s="105"/>
      <c r="BUP76" s="105"/>
      <c r="BUQ76" s="105"/>
      <c r="BUR76" s="105"/>
      <c r="BUS76" s="105"/>
      <c r="BUT76" s="105"/>
      <c r="BUU76" s="105"/>
      <c r="BUV76" s="105"/>
      <c r="BUW76" s="105"/>
      <c r="BUX76" s="105"/>
      <c r="BUY76" s="105"/>
      <c r="BUZ76" s="105"/>
      <c r="BVA76" s="105"/>
      <c r="BVB76" s="105"/>
      <c r="BVC76" s="105"/>
      <c r="BVD76" s="105"/>
      <c r="BVE76" s="105"/>
      <c r="BVF76" s="105"/>
      <c r="BVG76" s="105"/>
      <c r="BVH76" s="105"/>
      <c r="BVI76" s="105"/>
      <c r="BVJ76" s="105"/>
      <c r="BVK76" s="105"/>
      <c r="BVL76" s="105"/>
      <c r="BVM76" s="105"/>
      <c r="BVN76" s="105"/>
      <c r="BVO76" s="105"/>
      <c r="BVP76" s="105"/>
      <c r="BVQ76" s="105"/>
      <c r="BVR76" s="105"/>
      <c r="BVS76" s="105"/>
      <c r="BVT76" s="105"/>
      <c r="BVU76" s="105"/>
      <c r="BVV76" s="105"/>
      <c r="BVW76" s="105"/>
      <c r="BVX76" s="105"/>
      <c r="BVY76" s="105"/>
      <c r="BVZ76" s="105"/>
      <c r="BWA76" s="105"/>
      <c r="BWB76" s="105"/>
      <c r="BWC76" s="105"/>
      <c r="BWD76" s="105"/>
      <c r="BWE76" s="105"/>
      <c r="BWF76" s="105"/>
      <c r="BWG76" s="105"/>
      <c r="BWH76" s="105"/>
      <c r="BWI76" s="105"/>
      <c r="BWJ76" s="105"/>
      <c r="BWK76" s="105"/>
      <c r="BWL76" s="105"/>
      <c r="BWM76" s="105"/>
      <c r="BWN76" s="105"/>
      <c r="BWO76" s="105"/>
      <c r="BWP76" s="105"/>
      <c r="BWQ76" s="105"/>
      <c r="BWR76" s="105"/>
      <c r="BWS76" s="105"/>
      <c r="BWT76" s="105"/>
      <c r="BWU76" s="105"/>
      <c r="BWV76" s="105"/>
      <c r="BWW76" s="105"/>
      <c r="BWX76" s="105"/>
    </row>
    <row r="77" spans="1:1974" ht="24.75" customHeight="1">
      <c r="A77" s="90"/>
      <c r="B77" s="197" t="s">
        <v>36</v>
      </c>
      <c r="D77" s="198">
        <v>44</v>
      </c>
      <c r="E77" s="199">
        <v>-1</v>
      </c>
      <c r="F77" s="198">
        <v>43</v>
      </c>
      <c r="H77" s="198">
        <v>301</v>
      </c>
      <c r="I77" s="199">
        <v>-77</v>
      </c>
      <c r="J77" s="198">
        <v>224</v>
      </c>
      <c r="W77" s="90"/>
      <c r="AQ77" s="94"/>
    </row>
    <row r="78" spans="1:1974" s="106" customFormat="1" ht="24.75" customHeight="1">
      <c r="A78" s="90"/>
      <c r="B78" s="192" t="s">
        <v>37</v>
      </c>
      <c r="C78" s="90"/>
      <c r="D78" s="218">
        <v>-150</v>
      </c>
      <c r="E78" s="156">
        <v>0</v>
      </c>
      <c r="F78" s="218">
        <v>-150</v>
      </c>
      <c r="G78" s="90"/>
      <c r="H78" s="218">
        <v>-104</v>
      </c>
      <c r="I78" s="156">
        <v>0</v>
      </c>
      <c r="J78" s="218">
        <v>-104</v>
      </c>
      <c r="K78" s="95"/>
      <c r="L78" s="107"/>
      <c r="M78" s="107"/>
      <c r="N78" s="107"/>
      <c r="O78" s="95"/>
      <c r="P78" s="107"/>
      <c r="Q78" s="107"/>
      <c r="R78" s="107"/>
      <c r="S78" s="95"/>
      <c r="T78" s="107"/>
      <c r="U78" s="107"/>
      <c r="V78" s="107"/>
      <c r="W78" s="90"/>
      <c r="X78" s="95"/>
      <c r="Y78" s="95"/>
      <c r="Z78" s="95"/>
      <c r="AA78" s="95"/>
      <c r="AB78" s="95"/>
      <c r="AC78" s="95"/>
      <c r="AD78" s="95"/>
      <c r="AE78" s="95"/>
      <c r="AF78" s="152"/>
      <c r="AG78" s="152"/>
      <c r="AH78" s="152"/>
      <c r="AI78" s="95"/>
      <c r="AJ78" s="152"/>
      <c r="AK78" s="152"/>
      <c r="AL78" s="152"/>
      <c r="AM78" s="95"/>
      <c r="AN78" s="152"/>
      <c r="AO78" s="152"/>
      <c r="AP78" s="152"/>
      <c r="AQ78" s="94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  <c r="IW78" s="105"/>
      <c r="IX78" s="105"/>
      <c r="IY78" s="105"/>
      <c r="IZ78" s="105"/>
      <c r="JA78" s="105"/>
      <c r="JB78" s="105"/>
      <c r="JC78" s="105"/>
      <c r="JD78" s="105"/>
      <c r="JE78" s="105"/>
      <c r="JF78" s="105"/>
      <c r="JG78" s="105"/>
      <c r="JH78" s="105"/>
      <c r="JI78" s="105"/>
      <c r="JJ78" s="105"/>
      <c r="JK78" s="105"/>
      <c r="JL78" s="105"/>
      <c r="JM78" s="105"/>
      <c r="JN78" s="105"/>
      <c r="JO78" s="105"/>
      <c r="JP78" s="105"/>
      <c r="JQ78" s="105"/>
      <c r="JR78" s="105"/>
      <c r="JS78" s="105"/>
      <c r="JT78" s="105"/>
      <c r="JU78" s="105"/>
      <c r="JV78" s="105"/>
      <c r="JW78" s="105"/>
      <c r="JX78" s="105"/>
      <c r="JY78" s="105"/>
      <c r="JZ78" s="105"/>
      <c r="KA78" s="105"/>
      <c r="KB78" s="105"/>
      <c r="KC78" s="105"/>
      <c r="KD78" s="105"/>
      <c r="KE78" s="105"/>
      <c r="KF78" s="105"/>
      <c r="KG78" s="105"/>
      <c r="KH78" s="105"/>
      <c r="KI78" s="105"/>
      <c r="KJ78" s="105"/>
      <c r="KK78" s="105"/>
      <c r="KL78" s="105"/>
      <c r="KM78" s="105"/>
      <c r="KN78" s="105"/>
      <c r="KO78" s="105"/>
      <c r="KP78" s="105"/>
      <c r="KQ78" s="105"/>
      <c r="KR78" s="105"/>
      <c r="KS78" s="105"/>
      <c r="KT78" s="105"/>
      <c r="KU78" s="105"/>
      <c r="KV78" s="105"/>
      <c r="KW78" s="105"/>
      <c r="KX78" s="105"/>
      <c r="KY78" s="105"/>
      <c r="KZ78" s="105"/>
      <c r="LA78" s="105"/>
      <c r="LB78" s="105"/>
      <c r="LC78" s="105"/>
      <c r="LD78" s="105"/>
      <c r="LE78" s="105"/>
      <c r="LF78" s="105"/>
      <c r="LG78" s="105"/>
      <c r="LH78" s="105"/>
      <c r="LI78" s="105"/>
      <c r="LJ78" s="105"/>
      <c r="LK78" s="105"/>
      <c r="LL78" s="105"/>
      <c r="LM78" s="105"/>
      <c r="LN78" s="105"/>
      <c r="LO78" s="105"/>
      <c r="LP78" s="105"/>
      <c r="LQ78" s="105"/>
      <c r="LR78" s="105"/>
      <c r="LS78" s="105"/>
      <c r="LT78" s="105"/>
      <c r="LU78" s="105"/>
      <c r="LV78" s="105"/>
      <c r="LW78" s="105"/>
      <c r="LX78" s="105"/>
      <c r="LY78" s="105"/>
      <c r="LZ78" s="105"/>
      <c r="MA78" s="105"/>
      <c r="MB78" s="105"/>
      <c r="MC78" s="105"/>
      <c r="MD78" s="105"/>
      <c r="ME78" s="105"/>
      <c r="MF78" s="105"/>
      <c r="MG78" s="105"/>
      <c r="MH78" s="105"/>
      <c r="MI78" s="105"/>
      <c r="MJ78" s="105"/>
      <c r="MK78" s="105"/>
      <c r="ML78" s="105"/>
      <c r="MM78" s="105"/>
      <c r="MN78" s="105"/>
      <c r="MO78" s="105"/>
      <c r="MP78" s="105"/>
      <c r="MQ78" s="105"/>
      <c r="MR78" s="105"/>
      <c r="MS78" s="105"/>
      <c r="MT78" s="105"/>
      <c r="MU78" s="105"/>
      <c r="MV78" s="105"/>
      <c r="MW78" s="105"/>
      <c r="MX78" s="105"/>
      <c r="MY78" s="105"/>
      <c r="MZ78" s="105"/>
      <c r="NA78" s="105"/>
      <c r="NB78" s="105"/>
      <c r="NC78" s="105"/>
      <c r="ND78" s="105"/>
      <c r="NE78" s="105"/>
      <c r="NF78" s="105"/>
      <c r="NG78" s="105"/>
      <c r="NH78" s="105"/>
      <c r="NI78" s="105"/>
      <c r="NJ78" s="105"/>
      <c r="NK78" s="105"/>
      <c r="NL78" s="105"/>
      <c r="NM78" s="105"/>
      <c r="NN78" s="105"/>
      <c r="NO78" s="105"/>
      <c r="NP78" s="105"/>
      <c r="NQ78" s="105"/>
      <c r="NR78" s="105"/>
      <c r="NS78" s="105"/>
      <c r="NT78" s="105"/>
      <c r="NU78" s="105"/>
      <c r="NV78" s="105"/>
      <c r="NW78" s="105"/>
      <c r="NX78" s="105"/>
      <c r="NY78" s="105"/>
      <c r="NZ78" s="105"/>
      <c r="OA78" s="105"/>
      <c r="OB78" s="105"/>
      <c r="OC78" s="105"/>
      <c r="OD78" s="105"/>
      <c r="OE78" s="105"/>
      <c r="OF78" s="105"/>
      <c r="OG78" s="105"/>
      <c r="OH78" s="105"/>
      <c r="OI78" s="105"/>
      <c r="OJ78" s="105"/>
      <c r="OK78" s="105"/>
      <c r="OL78" s="105"/>
      <c r="OM78" s="105"/>
      <c r="ON78" s="105"/>
      <c r="OO78" s="105"/>
      <c r="OP78" s="105"/>
      <c r="OQ78" s="105"/>
      <c r="OR78" s="105"/>
      <c r="OS78" s="105"/>
      <c r="OT78" s="105"/>
      <c r="OU78" s="105"/>
      <c r="OV78" s="105"/>
      <c r="OW78" s="105"/>
      <c r="OX78" s="105"/>
      <c r="OY78" s="105"/>
      <c r="OZ78" s="105"/>
      <c r="PA78" s="105"/>
      <c r="PB78" s="105"/>
      <c r="PC78" s="105"/>
      <c r="PD78" s="105"/>
      <c r="PE78" s="105"/>
      <c r="PF78" s="105"/>
      <c r="PG78" s="105"/>
      <c r="PH78" s="105"/>
      <c r="PI78" s="105"/>
      <c r="PJ78" s="105"/>
      <c r="PK78" s="105"/>
      <c r="PL78" s="105"/>
      <c r="PM78" s="105"/>
      <c r="PN78" s="105"/>
      <c r="PO78" s="105"/>
      <c r="PP78" s="105"/>
      <c r="PQ78" s="105"/>
      <c r="PR78" s="105"/>
      <c r="PS78" s="105"/>
      <c r="PT78" s="105"/>
      <c r="PU78" s="105"/>
      <c r="PV78" s="105"/>
      <c r="PW78" s="105"/>
      <c r="PX78" s="105"/>
      <c r="PY78" s="105"/>
      <c r="PZ78" s="105"/>
      <c r="QA78" s="105"/>
      <c r="QB78" s="105"/>
      <c r="QC78" s="105"/>
      <c r="QD78" s="105"/>
      <c r="QE78" s="105"/>
      <c r="QF78" s="105"/>
      <c r="QG78" s="105"/>
      <c r="QH78" s="105"/>
      <c r="QI78" s="105"/>
      <c r="QJ78" s="105"/>
      <c r="QK78" s="105"/>
      <c r="QL78" s="105"/>
      <c r="QM78" s="105"/>
      <c r="QN78" s="105"/>
      <c r="QO78" s="105"/>
      <c r="QP78" s="105"/>
      <c r="QQ78" s="105"/>
      <c r="QR78" s="105"/>
      <c r="QS78" s="105"/>
      <c r="QT78" s="105"/>
      <c r="QU78" s="105"/>
      <c r="QV78" s="105"/>
      <c r="QW78" s="105"/>
      <c r="QX78" s="105"/>
      <c r="QY78" s="105"/>
      <c r="QZ78" s="105"/>
      <c r="RA78" s="105"/>
      <c r="RB78" s="105"/>
      <c r="RC78" s="105"/>
      <c r="RD78" s="105"/>
      <c r="RE78" s="105"/>
      <c r="RF78" s="105"/>
      <c r="RG78" s="105"/>
      <c r="RH78" s="105"/>
      <c r="RI78" s="105"/>
      <c r="RJ78" s="105"/>
      <c r="RK78" s="105"/>
      <c r="RL78" s="105"/>
      <c r="RM78" s="105"/>
      <c r="RN78" s="105"/>
      <c r="RO78" s="105"/>
      <c r="RP78" s="105"/>
      <c r="RQ78" s="105"/>
      <c r="RR78" s="105"/>
      <c r="RS78" s="105"/>
      <c r="RT78" s="105"/>
      <c r="RU78" s="105"/>
      <c r="RV78" s="105"/>
      <c r="RW78" s="105"/>
      <c r="RX78" s="105"/>
      <c r="RY78" s="105"/>
      <c r="RZ78" s="105"/>
      <c r="SA78" s="105"/>
      <c r="SB78" s="105"/>
      <c r="SC78" s="105"/>
      <c r="SD78" s="105"/>
      <c r="SE78" s="105"/>
      <c r="SF78" s="105"/>
      <c r="SG78" s="105"/>
      <c r="SH78" s="105"/>
      <c r="SI78" s="105"/>
      <c r="SJ78" s="105"/>
      <c r="SK78" s="105"/>
      <c r="SL78" s="105"/>
      <c r="SM78" s="105"/>
      <c r="SN78" s="105"/>
      <c r="SO78" s="105"/>
      <c r="SP78" s="105"/>
      <c r="SQ78" s="105"/>
      <c r="SR78" s="105"/>
      <c r="SS78" s="105"/>
      <c r="ST78" s="105"/>
      <c r="SU78" s="105"/>
      <c r="SV78" s="105"/>
      <c r="SW78" s="105"/>
      <c r="SX78" s="105"/>
      <c r="SY78" s="105"/>
      <c r="SZ78" s="105"/>
      <c r="TA78" s="105"/>
      <c r="TB78" s="105"/>
      <c r="TC78" s="105"/>
      <c r="TD78" s="105"/>
      <c r="TE78" s="105"/>
      <c r="TF78" s="105"/>
      <c r="TG78" s="105"/>
      <c r="TH78" s="105"/>
      <c r="TI78" s="105"/>
      <c r="TJ78" s="105"/>
      <c r="TK78" s="105"/>
      <c r="TL78" s="105"/>
      <c r="TM78" s="105"/>
      <c r="TN78" s="105"/>
      <c r="TO78" s="105"/>
      <c r="TP78" s="105"/>
      <c r="TQ78" s="105"/>
      <c r="TR78" s="105"/>
      <c r="TS78" s="105"/>
      <c r="TT78" s="105"/>
      <c r="TU78" s="105"/>
      <c r="TV78" s="105"/>
      <c r="TW78" s="105"/>
      <c r="TX78" s="105"/>
      <c r="TY78" s="105"/>
      <c r="TZ78" s="105"/>
      <c r="UA78" s="105"/>
      <c r="UB78" s="105"/>
      <c r="UC78" s="105"/>
      <c r="UD78" s="105"/>
      <c r="UE78" s="105"/>
      <c r="UF78" s="105"/>
      <c r="UG78" s="105"/>
      <c r="UH78" s="105"/>
      <c r="UI78" s="105"/>
      <c r="UJ78" s="105"/>
      <c r="UK78" s="105"/>
      <c r="UL78" s="105"/>
      <c r="UM78" s="105"/>
      <c r="UN78" s="105"/>
      <c r="UO78" s="105"/>
      <c r="UP78" s="105"/>
      <c r="UQ78" s="105"/>
      <c r="UR78" s="105"/>
      <c r="US78" s="105"/>
      <c r="UT78" s="105"/>
      <c r="UU78" s="105"/>
      <c r="UV78" s="105"/>
      <c r="UW78" s="105"/>
      <c r="UX78" s="105"/>
      <c r="UY78" s="105"/>
      <c r="UZ78" s="105"/>
      <c r="VA78" s="105"/>
      <c r="VB78" s="105"/>
      <c r="VC78" s="105"/>
      <c r="VD78" s="105"/>
      <c r="VE78" s="105"/>
      <c r="VF78" s="105"/>
      <c r="VG78" s="105"/>
      <c r="VH78" s="105"/>
      <c r="VI78" s="105"/>
      <c r="VJ78" s="105"/>
      <c r="VK78" s="105"/>
      <c r="VL78" s="105"/>
      <c r="VM78" s="105"/>
      <c r="VN78" s="105"/>
      <c r="VO78" s="105"/>
      <c r="VP78" s="105"/>
      <c r="VQ78" s="105"/>
      <c r="VR78" s="105"/>
      <c r="VS78" s="105"/>
      <c r="VT78" s="105"/>
      <c r="VU78" s="105"/>
      <c r="VV78" s="105"/>
      <c r="VW78" s="105"/>
      <c r="VX78" s="105"/>
      <c r="VY78" s="105"/>
      <c r="VZ78" s="105"/>
      <c r="WA78" s="105"/>
      <c r="WB78" s="105"/>
      <c r="WC78" s="105"/>
      <c r="WD78" s="105"/>
      <c r="WE78" s="105"/>
      <c r="WF78" s="105"/>
      <c r="WG78" s="105"/>
      <c r="WH78" s="105"/>
      <c r="WI78" s="105"/>
      <c r="WJ78" s="105"/>
      <c r="WK78" s="105"/>
      <c r="WL78" s="105"/>
      <c r="WM78" s="105"/>
      <c r="WN78" s="105"/>
      <c r="WO78" s="105"/>
      <c r="WP78" s="105"/>
      <c r="WQ78" s="105"/>
      <c r="WR78" s="105"/>
      <c r="WS78" s="105"/>
      <c r="WT78" s="105"/>
      <c r="WU78" s="105"/>
      <c r="WV78" s="105"/>
      <c r="WW78" s="105"/>
      <c r="WX78" s="105"/>
      <c r="WY78" s="105"/>
      <c r="WZ78" s="105"/>
      <c r="XA78" s="105"/>
      <c r="XB78" s="105"/>
      <c r="XC78" s="105"/>
      <c r="XD78" s="105"/>
      <c r="XE78" s="105"/>
      <c r="XF78" s="105"/>
      <c r="XG78" s="105"/>
      <c r="XH78" s="105"/>
      <c r="XI78" s="105"/>
      <c r="XJ78" s="105"/>
      <c r="XK78" s="105"/>
      <c r="XL78" s="105"/>
      <c r="XM78" s="105"/>
      <c r="XN78" s="105"/>
      <c r="XO78" s="105"/>
      <c r="XP78" s="105"/>
      <c r="XQ78" s="105"/>
      <c r="XR78" s="105"/>
      <c r="XS78" s="105"/>
      <c r="XT78" s="105"/>
      <c r="XU78" s="105"/>
      <c r="XV78" s="105"/>
      <c r="XW78" s="105"/>
      <c r="XX78" s="105"/>
      <c r="XY78" s="105"/>
      <c r="XZ78" s="105"/>
      <c r="YA78" s="105"/>
      <c r="YB78" s="105"/>
      <c r="YC78" s="105"/>
      <c r="YD78" s="105"/>
      <c r="YE78" s="105"/>
      <c r="YF78" s="105"/>
      <c r="YG78" s="105"/>
      <c r="YH78" s="105"/>
      <c r="YI78" s="105"/>
      <c r="YJ78" s="105"/>
      <c r="YK78" s="105"/>
      <c r="YL78" s="105"/>
      <c r="YM78" s="105"/>
      <c r="YN78" s="105"/>
      <c r="YO78" s="105"/>
      <c r="YP78" s="105"/>
      <c r="YQ78" s="105"/>
      <c r="YR78" s="105"/>
      <c r="YS78" s="105"/>
      <c r="YT78" s="105"/>
      <c r="YU78" s="105"/>
      <c r="YV78" s="105"/>
      <c r="YW78" s="105"/>
      <c r="YX78" s="105"/>
      <c r="YY78" s="105"/>
      <c r="YZ78" s="105"/>
      <c r="ZA78" s="105"/>
      <c r="ZB78" s="105"/>
      <c r="ZC78" s="105"/>
      <c r="ZD78" s="105"/>
      <c r="ZE78" s="105"/>
      <c r="ZF78" s="105"/>
      <c r="ZG78" s="105"/>
      <c r="ZH78" s="105"/>
      <c r="ZI78" s="105"/>
      <c r="ZJ78" s="105"/>
      <c r="ZK78" s="105"/>
      <c r="ZL78" s="105"/>
      <c r="ZM78" s="105"/>
      <c r="ZN78" s="105"/>
      <c r="ZO78" s="105"/>
      <c r="ZP78" s="105"/>
      <c r="ZQ78" s="105"/>
      <c r="ZR78" s="105"/>
      <c r="ZS78" s="105"/>
      <c r="ZT78" s="105"/>
      <c r="ZU78" s="105"/>
      <c r="ZV78" s="105"/>
      <c r="ZW78" s="105"/>
      <c r="ZX78" s="105"/>
      <c r="ZY78" s="105"/>
      <c r="ZZ78" s="105"/>
      <c r="AAA78" s="105"/>
      <c r="AAB78" s="105"/>
      <c r="AAC78" s="105"/>
      <c r="AAD78" s="105"/>
      <c r="AAE78" s="105"/>
      <c r="AAF78" s="105"/>
      <c r="AAG78" s="105"/>
      <c r="AAH78" s="105"/>
      <c r="AAI78" s="105"/>
      <c r="AAJ78" s="105"/>
      <c r="AAK78" s="105"/>
      <c r="AAL78" s="105"/>
      <c r="AAM78" s="105"/>
      <c r="AAN78" s="105"/>
      <c r="AAO78" s="105"/>
      <c r="AAP78" s="105"/>
      <c r="AAQ78" s="105"/>
      <c r="AAR78" s="105"/>
      <c r="AAS78" s="105"/>
      <c r="AAT78" s="105"/>
      <c r="AAU78" s="105"/>
      <c r="AAV78" s="105"/>
      <c r="AAW78" s="105"/>
      <c r="AAX78" s="105"/>
      <c r="AAY78" s="105"/>
      <c r="AAZ78" s="105"/>
      <c r="ABA78" s="105"/>
      <c r="ABB78" s="105"/>
      <c r="ABC78" s="105"/>
      <c r="ABD78" s="105"/>
      <c r="ABE78" s="105"/>
      <c r="ABF78" s="105"/>
      <c r="ABG78" s="105"/>
      <c r="ABH78" s="105"/>
      <c r="ABI78" s="105"/>
      <c r="ABJ78" s="105"/>
      <c r="ABK78" s="105"/>
      <c r="ABL78" s="105"/>
      <c r="ABM78" s="105"/>
      <c r="ABN78" s="105"/>
      <c r="ABO78" s="105"/>
      <c r="ABP78" s="105"/>
      <c r="ABQ78" s="105"/>
      <c r="ABR78" s="105"/>
      <c r="ABS78" s="105"/>
      <c r="ABT78" s="105"/>
      <c r="ABU78" s="105"/>
      <c r="ABV78" s="105"/>
      <c r="ABW78" s="105"/>
      <c r="ABX78" s="105"/>
      <c r="ABY78" s="105"/>
      <c r="ABZ78" s="105"/>
      <c r="ACA78" s="105"/>
      <c r="ACB78" s="105"/>
      <c r="ACC78" s="105"/>
      <c r="ACD78" s="105"/>
      <c r="ACE78" s="105"/>
      <c r="ACF78" s="105"/>
      <c r="ACG78" s="105"/>
      <c r="ACH78" s="105"/>
      <c r="ACI78" s="105"/>
      <c r="ACJ78" s="105"/>
      <c r="ACK78" s="105"/>
      <c r="ACL78" s="105"/>
      <c r="ACM78" s="105"/>
      <c r="ACN78" s="105"/>
      <c r="ACO78" s="105"/>
      <c r="ACP78" s="105"/>
      <c r="ACQ78" s="105"/>
      <c r="ACR78" s="105"/>
      <c r="ACS78" s="105"/>
      <c r="ACT78" s="105"/>
      <c r="ACU78" s="105"/>
      <c r="ACV78" s="105"/>
      <c r="ACW78" s="105"/>
      <c r="ACX78" s="105"/>
      <c r="ACY78" s="105"/>
      <c r="ACZ78" s="105"/>
      <c r="ADA78" s="105"/>
      <c r="ADB78" s="105"/>
      <c r="ADC78" s="105"/>
      <c r="ADD78" s="105"/>
      <c r="ADE78" s="105"/>
      <c r="ADF78" s="105"/>
      <c r="ADG78" s="105"/>
      <c r="ADH78" s="105"/>
      <c r="ADI78" s="105"/>
      <c r="ADJ78" s="105"/>
      <c r="ADK78" s="105"/>
      <c r="ADL78" s="105"/>
      <c r="ADM78" s="105"/>
      <c r="ADN78" s="105"/>
      <c r="ADO78" s="105"/>
      <c r="ADP78" s="105"/>
      <c r="ADQ78" s="105"/>
      <c r="ADR78" s="105"/>
      <c r="ADS78" s="105"/>
      <c r="ADT78" s="105"/>
      <c r="ADU78" s="105"/>
      <c r="ADV78" s="105"/>
      <c r="ADW78" s="105"/>
      <c r="ADX78" s="105"/>
      <c r="ADY78" s="105"/>
      <c r="ADZ78" s="105"/>
      <c r="AEA78" s="105"/>
      <c r="AEB78" s="105"/>
      <c r="AEC78" s="105"/>
      <c r="AED78" s="105"/>
      <c r="AEE78" s="105"/>
      <c r="AEF78" s="105"/>
      <c r="AEG78" s="105"/>
      <c r="AEH78" s="105"/>
      <c r="AEI78" s="105"/>
      <c r="AEJ78" s="105"/>
      <c r="AEK78" s="105"/>
      <c r="AEL78" s="105"/>
      <c r="AEM78" s="105"/>
      <c r="AEN78" s="105"/>
      <c r="AEO78" s="105"/>
      <c r="AEP78" s="105"/>
      <c r="AEQ78" s="105"/>
      <c r="AER78" s="105"/>
      <c r="AES78" s="105"/>
      <c r="AET78" s="105"/>
      <c r="AEU78" s="105"/>
      <c r="AEV78" s="105"/>
      <c r="AEW78" s="105"/>
      <c r="AEX78" s="105"/>
      <c r="AEY78" s="105"/>
      <c r="AEZ78" s="105"/>
      <c r="AFA78" s="105"/>
      <c r="AFB78" s="105"/>
      <c r="AFC78" s="105"/>
      <c r="AFD78" s="105"/>
      <c r="AFE78" s="105"/>
      <c r="AFF78" s="105"/>
      <c r="AFG78" s="105"/>
      <c r="AFH78" s="105"/>
      <c r="AFI78" s="105"/>
      <c r="AFJ78" s="105"/>
      <c r="AFK78" s="105"/>
      <c r="AFL78" s="105"/>
      <c r="AFM78" s="105"/>
      <c r="AFN78" s="105"/>
      <c r="AFO78" s="105"/>
      <c r="AFP78" s="105"/>
      <c r="AFQ78" s="105"/>
      <c r="AFR78" s="105"/>
      <c r="AFS78" s="105"/>
      <c r="AFT78" s="105"/>
      <c r="AFU78" s="105"/>
      <c r="AFV78" s="105"/>
      <c r="AFW78" s="105"/>
      <c r="AFX78" s="105"/>
      <c r="AFY78" s="105"/>
      <c r="AFZ78" s="105"/>
      <c r="AGA78" s="105"/>
      <c r="AGB78" s="105"/>
      <c r="AGC78" s="105"/>
      <c r="AGD78" s="105"/>
      <c r="AGE78" s="105"/>
      <c r="AGF78" s="105"/>
      <c r="AGG78" s="105"/>
      <c r="AGH78" s="105"/>
      <c r="AGI78" s="105"/>
      <c r="AGJ78" s="105"/>
      <c r="AGK78" s="105"/>
      <c r="AGL78" s="105"/>
      <c r="AGM78" s="105"/>
      <c r="AGN78" s="105"/>
      <c r="AGO78" s="105"/>
      <c r="AGP78" s="105"/>
      <c r="AGQ78" s="105"/>
      <c r="AGR78" s="105"/>
      <c r="AGS78" s="105"/>
      <c r="AGT78" s="105"/>
      <c r="AGU78" s="105"/>
      <c r="AGV78" s="105"/>
      <c r="AGW78" s="105"/>
      <c r="AGX78" s="105"/>
      <c r="AGY78" s="105"/>
      <c r="AGZ78" s="105"/>
      <c r="AHA78" s="105"/>
      <c r="AHB78" s="105"/>
      <c r="AHC78" s="105"/>
      <c r="AHD78" s="105"/>
      <c r="AHE78" s="105"/>
      <c r="AHF78" s="105"/>
      <c r="AHG78" s="105"/>
      <c r="AHH78" s="105"/>
      <c r="AHI78" s="105"/>
      <c r="AHJ78" s="105"/>
      <c r="AHK78" s="105"/>
      <c r="AHL78" s="105"/>
      <c r="AHM78" s="105"/>
      <c r="AHN78" s="105"/>
      <c r="AHO78" s="105"/>
      <c r="AHP78" s="105"/>
      <c r="AHQ78" s="105"/>
      <c r="AHR78" s="105"/>
      <c r="AHS78" s="105"/>
      <c r="AHT78" s="105"/>
      <c r="AHU78" s="105"/>
      <c r="AHV78" s="105"/>
      <c r="AHW78" s="105"/>
      <c r="AHX78" s="105"/>
      <c r="AHY78" s="105"/>
      <c r="AHZ78" s="105"/>
      <c r="AIA78" s="105"/>
      <c r="AIB78" s="105"/>
      <c r="AIC78" s="105"/>
      <c r="AID78" s="105"/>
      <c r="AIE78" s="105"/>
      <c r="AIF78" s="105"/>
      <c r="AIG78" s="105"/>
      <c r="AIH78" s="105"/>
      <c r="AII78" s="105"/>
      <c r="AIJ78" s="105"/>
      <c r="AIK78" s="105"/>
      <c r="AIL78" s="105"/>
      <c r="AIM78" s="105"/>
      <c r="AIN78" s="105"/>
      <c r="AIO78" s="105"/>
      <c r="AIP78" s="105"/>
      <c r="AIQ78" s="105"/>
      <c r="AIR78" s="105"/>
      <c r="AIS78" s="105"/>
      <c r="AIT78" s="105"/>
      <c r="AIU78" s="105"/>
      <c r="AIV78" s="105"/>
      <c r="AIW78" s="105"/>
      <c r="AIX78" s="105"/>
      <c r="AIY78" s="105"/>
      <c r="AIZ78" s="105"/>
      <c r="AJA78" s="105"/>
      <c r="AJB78" s="105"/>
      <c r="AJC78" s="105"/>
      <c r="AJD78" s="105"/>
      <c r="AJE78" s="105"/>
      <c r="AJF78" s="105"/>
      <c r="AJG78" s="105"/>
      <c r="AJH78" s="105"/>
      <c r="AJI78" s="105"/>
      <c r="AJJ78" s="105"/>
      <c r="AJK78" s="105"/>
      <c r="AJL78" s="105"/>
      <c r="AJM78" s="105"/>
      <c r="AJN78" s="105"/>
      <c r="AJO78" s="105"/>
      <c r="AJP78" s="105"/>
      <c r="AJQ78" s="105"/>
      <c r="AJR78" s="105"/>
      <c r="AJS78" s="105"/>
      <c r="AJT78" s="105"/>
      <c r="AJU78" s="105"/>
      <c r="AJV78" s="105"/>
      <c r="AJW78" s="105"/>
      <c r="AJX78" s="105"/>
      <c r="AJY78" s="105"/>
      <c r="AJZ78" s="105"/>
      <c r="AKA78" s="105"/>
      <c r="AKB78" s="105"/>
      <c r="AKC78" s="105"/>
      <c r="AKD78" s="105"/>
      <c r="AKE78" s="105"/>
      <c r="AKF78" s="105"/>
      <c r="AKG78" s="105"/>
      <c r="AKH78" s="105"/>
      <c r="AKI78" s="105"/>
      <c r="AKJ78" s="105"/>
      <c r="AKK78" s="105"/>
      <c r="AKL78" s="105"/>
      <c r="AKM78" s="105"/>
      <c r="AKN78" s="105"/>
      <c r="AKO78" s="105"/>
      <c r="AKP78" s="105"/>
      <c r="AKQ78" s="105"/>
      <c r="AKR78" s="105"/>
      <c r="AKS78" s="105"/>
      <c r="AKT78" s="105"/>
      <c r="AKU78" s="105"/>
      <c r="AKV78" s="105"/>
      <c r="AKW78" s="105"/>
      <c r="AKX78" s="105"/>
      <c r="AKY78" s="105"/>
      <c r="AKZ78" s="105"/>
      <c r="ALA78" s="105"/>
      <c r="ALB78" s="105"/>
      <c r="ALC78" s="105"/>
      <c r="ALD78" s="105"/>
      <c r="ALE78" s="105"/>
      <c r="ALF78" s="105"/>
      <c r="ALG78" s="105"/>
      <c r="ALH78" s="105"/>
      <c r="ALI78" s="105"/>
      <c r="ALJ78" s="105"/>
      <c r="ALK78" s="105"/>
      <c r="ALL78" s="105"/>
      <c r="ALM78" s="105"/>
      <c r="ALN78" s="105"/>
      <c r="ALO78" s="105"/>
      <c r="ALP78" s="105"/>
      <c r="ALQ78" s="105"/>
      <c r="ALR78" s="105"/>
      <c r="ALS78" s="105"/>
      <c r="ALT78" s="105"/>
      <c r="ALU78" s="105"/>
      <c r="ALV78" s="105"/>
      <c r="ALW78" s="105"/>
      <c r="ALX78" s="105"/>
      <c r="ALY78" s="105"/>
      <c r="ALZ78" s="105"/>
      <c r="AMA78" s="105"/>
      <c r="AMB78" s="105"/>
      <c r="AMC78" s="105"/>
      <c r="AMD78" s="105"/>
      <c r="AME78" s="105"/>
      <c r="AMF78" s="105"/>
      <c r="AMG78" s="105"/>
      <c r="AMH78" s="105"/>
      <c r="AMI78" s="105"/>
      <c r="AMJ78" s="105"/>
      <c r="AMK78" s="105"/>
      <c r="AML78" s="105"/>
      <c r="AMM78" s="105"/>
      <c r="AMN78" s="105"/>
      <c r="AMO78" s="105"/>
      <c r="AMP78" s="105"/>
      <c r="AMQ78" s="105"/>
      <c r="AMR78" s="105"/>
      <c r="AMS78" s="105"/>
      <c r="AMT78" s="105"/>
      <c r="AMU78" s="105"/>
      <c r="AMV78" s="105"/>
      <c r="AMW78" s="105"/>
      <c r="AMX78" s="105"/>
      <c r="AMY78" s="105"/>
      <c r="AMZ78" s="105"/>
      <c r="ANA78" s="105"/>
      <c r="ANB78" s="105"/>
      <c r="ANC78" s="105"/>
      <c r="AND78" s="105"/>
      <c r="ANE78" s="105"/>
      <c r="ANF78" s="105"/>
      <c r="ANG78" s="105"/>
      <c r="ANH78" s="105"/>
      <c r="ANI78" s="105"/>
      <c r="ANJ78" s="105"/>
      <c r="ANK78" s="105"/>
      <c r="ANL78" s="105"/>
      <c r="ANM78" s="105"/>
      <c r="ANN78" s="105"/>
      <c r="ANO78" s="105"/>
      <c r="ANP78" s="105"/>
      <c r="ANQ78" s="105"/>
      <c r="ANR78" s="105"/>
      <c r="ANS78" s="105"/>
      <c r="ANT78" s="105"/>
      <c r="ANU78" s="105"/>
      <c r="ANV78" s="105"/>
      <c r="ANW78" s="105"/>
      <c r="ANX78" s="105"/>
      <c r="ANY78" s="105"/>
      <c r="ANZ78" s="105"/>
      <c r="AOA78" s="105"/>
      <c r="AOB78" s="105"/>
      <c r="AOC78" s="105"/>
      <c r="AOD78" s="105"/>
      <c r="AOE78" s="105"/>
      <c r="AOF78" s="105"/>
      <c r="AOG78" s="105"/>
      <c r="AOH78" s="105"/>
      <c r="AOI78" s="105"/>
      <c r="AOJ78" s="105"/>
      <c r="AOK78" s="105"/>
      <c r="AOL78" s="105"/>
      <c r="AOM78" s="105"/>
      <c r="AON78" s="105"/>
      <c r="AOO78" s="105"/>
      <c r="AOP78" s="105"/>
      <c r="AOQ78" s="105"/>
      <c r="AOR78" s="105"/>
      <c r="AOS78" s="105"/>
      <c r="AOT78" s="105"/>
      <c r="AOU78" s="105"/>
      <c r="AOV78" s="105"/>
      <c r="AOW78" s="105"/>
      <c r="AOX78" s="105"/>
      <c r="AOY78" s="105"/>
      <c r="AOZ78" s="105"/>
      <c r="APA78" s="105"/>
      <c r="APB78" s="105"/>
      <c r="APC78" s="105"/>
      <c r="APD78" s="105"/>
      <c r="APE78" s="105"/>
      <c r="APF78" s="105"/>
      <c r="APG78" s="105"/>
      <c r="APH78" s="105"/>
      <c r="API78" s="105"/>
      <c r="APJ78" s="105"/>
      <c r="APK78" s="105"/>
      <c r="APL78" s="105"/>
      <c r="APM78" s="105"/>
      <c r="APN78" s="105"/>
      <c r="APO78" s="105"/>
      <c r="APP78" s="105"/>
      <c r="APQ78" s="105"/>
      <c r="APR78" s="105"/>
      <c r="APS78" s="105"/>
      <c r="APT78" s="105"/>
      <c r="APU78" s="105"/>
      <c r="APV78" s="105"/>
      <c r="APW78" s="105"/>
      <c r="APX78" s="105"/>
      <c r="APY78" s="105"/>
      <c r="APZ78" s="105"/>
      <c r="AQA78" s="105"/>
      <c r="AQB78" s="105"/>
      <c r="AQC78" s="105"/>
      <c r="AQD78" s="105"/>
      <c r="AQE78" s="105"/>
      <c r="AQF78" s="105"/>
      <c r="AQG78" s="105"/>
      <c r="AQH78" s="105"/>
      <c r="AQI78" s="105"/>
      <c r="AQJ78" s="105"/>
      <c r="AQK78" s="105"/>
      <c r="AQL78" s="105"/>
      <c r="AQM78" s="105"/>
      <c r="AQN78" s="105"/>
      <c r="AQO78" s="105"/>
      <c r="AQP78" s="105"/>
      <c r="AQQ78" s="105"/>
      <c r="AQR78" s="105"/>
      <c r="AQS78" s="105"/>
      <c r="AQT78" s="105"/>
      <c r="AQU78" s="105"/>
      <c r="AQV78" s="105"/>
      <c r="AQW78" s="105"/>
      <c r="AQX78" s="105"/>
      <c r="AQY78" s="105"/>
      <c r="AQZ78" s="105"/>
      <c r="ARA78" s="105"/>
      <c r="ARB78" s="105"/>
      <c r="ARC78" s="105"/>
      <c r="ARD78" s="105"/>
      <c r="ARE78" s="105"/>
      <c r="ARF78" s="105"/>
      <c r="ARG78" s="105"/>
      <c r="ARH78" s="105"/>
      <c r="ARI78" s="105"/>
      <c r="ARJ78" s="105"/>
      <c r="ARK78" s="105"/>
      <c r="ARL78" s="105"/>
      <c r="ARM78" s="105"/>
      <c r="ARN78" s="105"/>
      <c r="ARO78" s="105"/>
      <c r="ARP78" s="105"/>
      <c r="ARQ78" s="105"/>
      <c r="ARR78" s="105"/>
      <c r="ARS78" s="105"/>
      <c r="ART78" s="105"/>
      <c r="ARU78" s="105"/>
      <c r="ARV78" s="105"/>
      <c r="ARW78" s="105"/>
      <c r="ARX78" s="105"/>
      <c r="ARY78" s="105"/>
      <c r="ARZ78" s="105"/>
      <c r="ASA78" s="105"/>
      <c r="ASB78" s="105"/>
      <c r="ASC78" s="105"/>
      <c r="ASD78" s="105"/>
      <c r="ASE78" s="105"/>
      <c r="ASF78" s="105"/>
      <c r="ASG78" s="105"/>
      <c r="ASH78" s="105"/>
      <c r="ASI78" s="105"/>
      <c r="ASJ78" s="105"/>
      <c r="ASK78" s="105"/>
      <c r="ASL78" s="105"/>
      <c r="ASM78" s="105"/>
      <c r="ASN78" s="105"/>
      <c r="ASO78" s="105"/>
      <c r="ASP78" s="105"/>
      <c r="ASQ78" s="105"/>
      <c r="ASR78" s="105"/>
      <c r="ASS78" s="105"/>
      <c r="AST78" s="105"/>
      <c r="ASU78" s="105"/>
      <c r="ASV78" s="105"/>
      <c r="ASW78" s="105"/>
      <c r="ASX78" s="105"/>
      <c r="ASY78" s="105"/>
      <c r="ASZ78" s="105"/>
      <c r="ATA78" s="105"/>
      <c r="ATB78" s="105"/>
      <c r="ATC78" s="105"/>
      <c r="ATD78" s="105"/>
      <c r="ATE78" s="105"/>
      <c r="ATF78" s="105"/>
      <c r="ATG78" s="105"/>
      <c r="ATH78" s="105"/>
      <c r="ATI78" s="105"/>
      <c r="ATJ78" s="105"/>
      <c r="ATK78" s="105"/>
      <c r="ATL78" s="105"/>
      <c r="ATM78" s="105"/>
      <c r="ATN78" s="105"/>
      <c r="ATO78" s="105"/>
      <c r="ATP78" s="105"/>
      <c r="ATQ78" s="105"/>
      <c r="ATR78" s="105"/>
      <c r="ATS78" s="105"/>
      <c r="ATT78" s="105"/>
      <c r="ATU78" s="105"/>
      <c r="ATV78" s="105"/>
      <c r="ATW78" s="105"/>
      <c r="ATX78" s="105"/>
      <c r="ATY78" s="105"/>
      <c r="ATZ78" s="105"/>
      <c r="AUA78" s="105"/>
      <c r="AUB78" s="105"/>
      <c r="AUC78" s="105"/>
      <c r="AUD78" s="105"/>
      <c r="AUE78" s="105"/>
      <c r="AUF78" s="105"/>
      <c r="AUG78" s="105"/>
      <c r="AUH78" s="105"/>
      <c r="AUI78" s="105"/>
      <c r="AUJ78" s="105"/>
      <c r="AUK78" s="105"/>
      <c r="AUL78" s="105"/>
      <c r="AUM78" s="105"/>
      <c r="AUN78" s="105"/>
      <c r="AUO78" s="105"/>
      <c r="AUP78" s="105"/>
      <c r="AUQ78" s="105"/>
      <c r="AUR78" s="105"/>
      <c r="AUS78" s="105"/>
      <c r="AUT78" s="105"/>
      <c r="AUU78" s="105"/>
      <c r="AUV78" s="105"/>
      <c r="AUW78" s="105"/>
      <c r="AUX78" s="105"/>
      <c r="AUY78" s="105"/>
      <c r="AUZ78" s="105"/>
      <c r="AVA78" s="105"/>
      <c r="AVB78" s="105"/>
      <c r="AVC78" s="105"/>
      <c r="AVD78" s="105"/>
      <c r="AVE78" s="105"/>
      <c r="AVF78" s="105"/>
      <c r="AVG78" s="105"/>
      <c r="AVH78" s="105"/>
      <c r="AVI78" s="105"/>
      <c r="AVJ78" s="105"/>
      <c r="AVK78" s="105"/>
      <c r="AVL78" s="105"/>
      <c r="AVM78" s="105"/>
      <c r="AVN78" s="105"/>
      <c r="AVO78" s="105"/>
      <c r="AVP78" s="105"/>
      <c r="AVQ78" s="105"/>
      <c r="AVR78" s="105"/>
      <c r="AVS78" s="105"/>
      <c r="AVT78" s="105"/>
      <c r="AVU78" s="105"/>
      <c r="AVV78" s="105"/>
      <c r="AVW78" s="105"/>
      <c r="AVX78" s="105"/>
      <c r="AVY78" s="105"/>
      <c r="AVZ78" s="105"/>
      <c r="AWA78" s="105"/>
      <c r="AWB78" s="105"/>
      <c r="AWC78" s="105"/>
      <c r="AWD78" s="105"/>
      <c r="AWE78" s="105"/>
      <c r="AWF78" s="105"/>
      <c r="AWG78" s="105"/>
      <c r="AWH78" s="105"/>
      <c r="AWI78" s="105"/>
      <c r="AWJ78" s="105"/>
      <c r="AWK78" s="105"/>
      <c r="AWL78" s="105"/>
      <c r="AWM78" s="105"/>
      <c r="AWN78" s="105"/>
      <c r="AWO78" s="105"/>
      <c r="AWP78" s="105"/>
      <c r="AWQ78" s="105"/>
      <c r="AWR78" s="105"/>
      <c r="AWS78" s="105"/>
      <c r="AWT78" s="105"/>
      <c r="AWU78" s="105"/>
      <c r="AWV78" s="105"/>
      <c r="AWW78" s="105"/>
      <c r="AWX78" s="105"/>
      <c r="AWY78" s="105"/>
      <c r="AWZ78" s="105"/>
      <c r="AXA78" s="105"/>
      <c r="AXB78" s="105"/>
      <c r="AXC78" s="105"/>
      <c r="AXD78" s="105"/>
      <c r="AXE78" s="105"/>
      <c r="AXF78" s="105"/>
      <c r="AXG78" s="105"/>
      <c r="AXH78" s="105"/>
      <c r="AXI78" s="105"/>
      <c r="AXJ78" s="105"/>
      <c r="AXK78" s="105"/>
      <c r="AXL78" s="105"/>
      <c r="AXM78" s="105"/>
      <c r="AXN78" s="105"/>
      <c r="AXO78" s="105"/>
      <c r="AXP78" s="105"/>
      <c r="AXQ78" s="105"/>
      <c r="AXR78" s="105"/>
      <c r="AXS78" s="105"/>
      <c r="AXT78" s="105"/>
      <c r="AXU78" s="105"/>
      <c r="AXV78" s="105"/>
      <c r="AXW78" s="105"/>
      <c r="AXX78" s="105"/>
      <c r="AXY78" s="105"/>
      <c r="AXZ78" s="105"/>
      <c r="AYA78" s="105"/>
      <c r="AYB78" s="105"/>
      <c r="AYC78" s="105"/>
      <c r="AYD78" s="105"/>
      <c r="AYE78" s="105"/>
      <c r="AYF78" s="105"/>
      <c r="AYG78" s="105"/>
      <c r="AYH78" s="105"/>
      <c r="AYI78" s="105"/>
      <c r="AYJ78" s="105"/>
      <c r="AYK78" s="105"/>
      <c r="AYL78" s="105"/>
      <c r="AYM78" s="105"/>
      <c r="AYN78" s="105"/>
      <c r="AYO78" s="105"/>
      <c r="AYP78" s="105"/>
      <c r="AYQ78" s="105"/>
      <c r="AYR78" s="105"/>
      <c r="AYS78" s="105"/>
      <c r="AYT78" s="105"/>
      <c r="AYU78" s="105"/>
      <c r="AYV78" s="105"/>
      <c r="AYW78" s="105"/>
      <c r="AYX78" s="105"/>
      <c r="AYY78" s="105"/>
      <c r="AYZ78" s="105"/>
      <c r="AZA78" s="105"/>
      <c r="AZB78" s="105"/>
      <c r="AZC78" s="105"/>
      <c r="AZD78" s="105"/>
      <c r="AZE78" s="105"/>
      <c r="AZF78" s="105"/>
      <c r="AZG78" s="105"/>
      <c r="AZH78" s="105"/>
      <c r="AZI78" s="105"/>
      <c r="AZJ78" s="105"/>
      <c r="AZK78" s="105"/>
      <c r="AZL78" s="105"/>
      <c r="AZM78" s="105"/>
      <c r="AZN78" s="105"/>
      <c r="AZO78" s="105"/>
      <c r="AZP78" s="105"/>
      <c r="AZQ78" s="105"/>
      <c r="AZR78" s="105"/>
      <c r="AZS78" s="105"/>
      <c r="AZT78" s="105"/>
      <c r="AZU78" s="105"/>
      <c r="AZV78" s="105"/>
      <c r="AZW78" s="105"/>
      <c r="AZX78" s="105"/>
      <c r="AZY78" s="105"/>
      <c r="AZZ78" s="105"/>
      <c r="BAA78" s="105"/>
      <c r="BAB78" s="105"/>
      <c r="BAC78" s="105"/>
      <c r="BAD78" s="105"/>
      <c r="BAE78" s="105"/>
      <c r="BAF78" s="105"/>
      <c r="BAG78" s="105"/>
      <c r="BAH78" s="105"/>
      <c r="BAI78" s="105"/>
      <c r="BAJ78" s="105"/>
      <c r="BAK78" s="105"/>
      <c r="BAL78" s="105"/>
      <c r="BAM78" s="105"/>
      <c r="BAN78" s="105"/>
      <c r="BAO78" s="105"/>
      <c r="BAP78" s="105"/>
      <c r="BAQ78" s="105"/>
      <c r="BAR78" s="105"/>
      <c r="BAS78" s="105"/>
      <c r="BAT78" s="105"/>
      <c r="BAU78" s="105"/>
      <c r="BAV78" s="105"/>
      <c r="BAW78" s="105"/>
      <c r="BAX78" s="105"/>
      <c r="BAY78" s="105"/>
      <c r="BAZ78" s="105"/>
      <c r="BBA78" s="105"/>
      <c r="BBB78" s="105"/>
      <c r="BBC78" s="105"/>
      <c r="BBD78" s="105"/>
      <c r="BBE78" s="105"/>
      <c r="BBF78" s="105"/>
      <c r="BBG78" s="105"/>
      <c r="BBH78" s="105"/>
      <c r="BBI78" s="105"/>
      <c r="BBJ78" s="105"/>
      <c r="BBK78" s="105"/>
      <c r="BBL78" s="105"/>
      <c r="BBM78" s="105"/>
      <c r="BBN78" s="105"/>
      <c r="BBO78" s="105"/>
      <c r="BBP78" s="105"/>
      <c r="BBQ78" s="105"/>
      <c r="BBR78" s="105"/>
      <c r="BBS78" s="105"/>
      <c r="BBT78" s="105"/>
      <c r="BBU78" s="105"/>
      <c r="BBV78" s="105"/>
      <c r="BBW78" s="105"/>
      <c r="BBX78" s="105"/>
      <c r="BBY78" s="105"/>
      <c r="BBZ78" s="105"/>
      <c r="BCA78" s="105"/>
      <c r="BCB78" s="105"/>
      <c r="BCC78" s="105"/>
      <c r="BCD78" s="105"/>
      <c r="BCE78" s="105"/>
      <c r="BCF78" s="105"/>
      <c r="BCG78" s="105"/>
      <c r="BCH78" s="105"/>
      <c r="BCI78" s="105"/>
      <c r="BCJ78" s="105"/>
      <c r="BCK78" s="105"/>
      <c r="BCL78" s="105"/>
      <c r="BCM78" s="105"/>
      <c r="BCN78" s="105"/>
      <c r="BCO78" s="105"/>
      <c r="BCP78" s="105"/>
      <c r="BCQ78" s="105"/>
      <c r="BCR78" s="105"/>
      <c r="BCS78" s="105"/>
      <c r="BCT78" s="105"/>
      <c r="BCU78" s="105"/>
      <c r="BCV78" s="105"/>
      <c r="BCW78" s="105"/>
      <c r="BCX78" s="105"/>
      <c r="BCY78" s="105"/>
      <c r="BCZ78" s="105"/>
      <c r="BDA78" s="105"/>
      <c r="BDB78" s="105"/>
      <c r="BDC78" s="105"/>
      <c r="BDD78" s="105"/>
      <c r="BDE78" s="105"/>
      <c r="BDF78" s="105"/>
      <c r="BDG78" s="105"/>
      <c r="BDH78" s="105"/>
      <c r="BDI78" s="105"/>
      <c r="BDJ78" s="105"/>
      <c r="BDK78" s="105"/>
      <c r="BDL78" s="105"/>
      <c r="BDM78" s="105"/>
      <c r="BDN78" s="105"/>
      <c r="BDO78" s="105"/>
      <c r="BDP78" s="105"/>
      <c r="BDQ78" s="105"/>
      <c r="BDR78" s="105"/>
      <c r="BDS78" s="105"/>
      <c r="BDT78" s="105"/>
      <c r="BDU78" s="105"/>
      <c r="BDV78" s="105"/>
      <c r="BDW78" s="105"/>
      <c r="BDX78" s="105"/>
      <c r="BDY78" s="105"/>
      <c r="BDZ78" s="105"/>
      <c r="BEA78" s="105"/>
      <c r="BEB78" s="105"/>
      <c r="BEC78" s="105"/>
      <c r="BED78" s="105"/>
      <c r="BEE78" s="105"/>
      <c r="BEF78" s="105"/>
      <c r="BEG78" s="105"/>
      <c r="BEH78" s="105"/>
      <c r="BEI78" s="105"/>
      <c r="BEJ78" s="105"/>
      <c r="BEK78" s="105"/>
      <c r="BEL78" s="105"/>
      <c r="BEM78" s="105"/>
      <c r="BEN78" s="105"/>
      <c r="BEO78" s="105"/>
      <c r="BEP78" s="105"/>
      <c r="BEQ78" s="105"/>
      <c r="BER78" s="105"/>
      <c r="BES78" s="105"/>
      <c r="BET78" s="105"/>
      <c r="BEU78" s="105"/>
      <c r="BEV78" s="105"/>
      <c r="BEW78" s="105"/>
      <c r="BEX78" s="105"/>
      <c r="BEY78" s="105"/>
      <c r="BEZ78" s="105"/>
      <c r="BFA78" s="105"/>
      <c r="BFB78" s="105"/>
      <c r="BFC78" s="105"/>
      <c r="BFD78" s="105"/>
      <c r="BFE78" s="105"/>
      <c r="BFF78" s="105"/>
      <c r="BFG78" s="105"/>
      <c r="BFH78" s="105"/>
      <c r="BFI78" s="105"/>
      <c r="BFJ78" s="105"/>
      <c r="BFK78" s="105"/>
      <c r="BFL78" s="105"/>
      <c r="BFM78" s="105"/>
      <c r="BFN78" s="105"/>
      <c r="BFO78" s="105"/>
      <c r="BFP78" s="105"/>
      <c r="BFQ78" s="105"/>
      <c r="BFR78" s="105"/>
      <c r="BFS78" s="105"/>
      <c r="BFT78" s="105"/>
      <c r="BFU78" s="105"/>
      <c r="BFV78" s="105"/>
      <c r="BFW78" s="105"/>
      <c r="BFX78" s="105"/>
      <c r="BFY78" s="105"/>
      <c r="BFZ78" s="105"/>
      <c r="BGA78" s="105"/>
      <c r="BGB78" s="105"/>
      <c r="BGC78" s="105"/>
      <c r="BGD78" s="105"/>
      <c r="BGE78" s="105"/>
      <c r="BGF78" s="105"/>
      <c r="BGG78" s="105"/>
      <c r="BGH78" s="105"/>
      <c r="BGI78" s="105"/>
      <c r="BGJ78" s="105"/>
      <c r="BGK78" s="105"/>
      <c r="BGL78" s="105"/>
      <c r="BGM78" s="105"/>
      <c r="BGN78" s="105"/>
      <c r="BGO78" s="105"/>
      <c r="BGP78" s="105"/>
      <c r="BGQ78" s="105"/>
      <c r="BGR78" s="105"/>
      <c r="BGS78" s="105"/>
      <c r="BGT78" s="105"/>
      <c r="BGU78" s="105"/>
      <c r="BGV78" s="105"/>
      <c r="BGW78" s="105"/>
      <c r="BGX78" s="105"/>
      <c r="BGY78" s="105"/>
      <c r="BGZ78" s="105"/>
      <c r="BHA78" s="105"/>
      <c r="BHB78" s="105"/>
      <c r="BHC78" s="105"/>
      <c r="BHD78" s="105"/>
      <c r="BHE78" s="105"/>
      <c r="BHF78" s="105"/>
      <c r="BHG78" s="105"/>
      <c r="BHH78" s="105"/>
      <c r="BHI78" s="105"/>
      <c r="BHJ78" s="105"/>
      <c r="BHK78" s="105"/>
      <c r="BHL78" s="105"/>
      <c r="BHM78" s="105"/>
      <c r="BHN78" s="105"/>
      <c r="BHO78" s="105"/>
      <c r="BHP78" s="105"/>
      <c r="BHQ78" s="105"/>
      <c r="BHR78" s="105"/>
      <c r="BHS78" s="105"/>
      <c r="BHT78" s="105"/>
      <c r="BHU78" s="105"/>
      <c r="BHV78" s="105"/>
      <c r="BHW78" s="105"/>
      <c r="BHX78" s="105"/>
      <c r="BHY78" s="105"/>
      <c r="BHZ78" s="105"/>
      <c r="BIA78" s="105"/>
      <c r="BIB78" s="105"/>
      <c r="BIC78" s="105"/>
      <c r="BID78" s="105"/>
      <c r="BIE78" s="105"/>
      <c r="BIF78" s="105"/>
      <c r="BIG78" s="105"/>
      <c r="BIH78" s="105"/>
      <c r="BII78" s="105"/>
      <c r="BIJ78" s="105"/>
      <c r="BIK78" s="105"/>
      <c r="BIL78" s="105"/>
      <c r="BIM78" s="105"/>
      <c r="BIN78" s="105"/>
      <c r="BIO78" s="105"/>
      <c r="BIP78" s="105"/>
      <c r="BIQ78" s="105"/>
      <c r="BIR78" s="105"/>
      <c r="BIS78" s="105"/>
      <c r="BIT78" s="105"/>
      <c r="BIU78" s="105"/>
      <c r="BIV78" s="105"/>
      <c r="BIW78" s="105"/>
      <c r="BIX78" s="105"/>
      <c r="BIY78" s="105"/>
      <c r="BIZ78" s="105"/>
      <c r="BJA78" s="105"/>
      <c r="BJB78" s="105"/>
      <c r="BJC78" s="105"/>
      <c r="BJD78" s="105"/>
      <c r="BJE78" s="105"/>
      <c r="BJF78" s="105"/>
      <c r="BJG78" s="105"/>
      <c r="BJH78" s="105"/>
      <c r="BJI78" s="105"/>
      <c r="BJJ78" s="105"/>
      <c r="BJK78" s="105"/>
      <c r="BJL78" s="105"/>
      <c r="BJM78" s="105"/>
      <c r="BJN78" s="105"/>
      <c r="BJO78" s="105"/>
      <c r="BJP78" s="105"/>
      <c r="BJQ78" s="105"/>
      <c r="BJR78" s="105"/>
      <c r="BJS78" s="105"/>
      <c r="BJT78" s="105"/>
      <c r="BJU78" s="105"/>
      <c r="BJV78" s="105"/>
      <c r="BJW78" s="105"/>
      <c r="BJX78" s="105"/>
      <c r="BJY78" s="105"/>
      <c r="BJZ78" s="105"/>
      <c r="BKA78" s="105"/>
      <c r="BKB78" s="105"/>
      <c r="BKC78" s="105"/>
      <c r="BKD78" s="105"/>
      <c r="BKE78" s="105"/>
      <c r="BKF78" s="105"/>
      <c r="BKG78" s="105"/>
      <c r="BKH78" s="105"/>
      <c r="BKI78" s="105"/>
      <c r="BKJ78" s="105"/>
      <c r="BKK78" s="105"/>
      <c r="BKL78" s="105"/>
      <c r="BKM78" s="105"/>
      <c r="BKN78" s="105"/>
      <c r="BKO78" s="105"/>
      <c r="BKP78" s="105"/>
      <c r="BKQ78" s="105"/>
      <c r="BKR78" s="105"/>
      <c r="BKS78" s="105"/>
      <c r="BKT78" s="105"/>
      <c r="BKU78" s="105"/>
      <c r="BKV78" s="105"/>
      <c r="BKW78" s="105"/>
      <c r="BKX78" s="105"/>
      <c r="BKY78" s="105"/>
      <c r="BKZ78" s="105"/>
      <c r="BLA78" s="105"/>
      <c r="BLB78" s="105"/>
      <c r="BLC78" s="105"/>
      <c r="BLD78" s="105"/>
      <c r="BLE78" s="105"/>
      <c r="BLF78" s="105"/>
      <c r="BLG78" s="105"/>
      <c r="BLH78" s="105"/>
      <c r="BLI78" s="105"/>
      <c r="BLJ78" s="105"/>
      <c r="BLK78" s="105"/>
      <c r="BLL78" s="105"/>
      <c r="BLM78" s="105"/>
      <c r="BLN78" s="105"/>
      <c r="BLO78" s="105"/>
      <c r="BLP78" s="105"/>
      <c r="BLQ78" s="105"/>
      <c r="BLR78" s="105"/>
      <c r="BLS78" s="105"/>
      <c r="BLT78" s="105"/>
      <c r="BLU78" s="105"/>
      <c r="BLV78" s="105"/>
      <c r="BLW78" s="105"/>
      <c r="BLX78" s="105"/>
      <c r="BLY78" s="105"/>
      <c r="BLZ78" s="105"/>
      <c r="BMA78" s="105"/>
      <c r="BMB78" s="105"/>
      <c r="BMC78" s="105"/>
      <c r="BMD78" s="105"/>
      <c r="BME78" s="105"/>
      <c r="BMF78" s="105"/>
      <c r="BMG78" s="105"/>
      <c r="BMH78" s="105"/>
      <c r="BMI78" s="105"/>
      <c r="BMJ78" s="105"/>
      <c r="BMK78" s="105"/>
      <c r="BML78" s="105"/>
      <c r="BMM78" s="105"/>
      <c r="BMN78" s="105"/>
      <c r="BMO78" s="105"/>
      <c r="BMP78" s="105"/>
      <c r="BMQ78" s="105"/>
      <c r="BMR78" s="105"/>
      <c r="BMS78" s="105"/>
      <c r="BMT78" s="105"/>
      <c r="BMU78" s="105"/>
      <c r="BMV78" s="105"/>
      <c r="BMW78" s="105"/>
      <c r="BMX78" s="105"/>
      <c r="BMY78" s="105"/>
      <c r="BMZ78" s="105"/>
      <c r="BNA78" s="105"/>
      <c r="BNB78" s="105"/>
      <c r="BNC78" s="105"/>
      <c r="BND78" s="105"/>
      <c r="BNE78" s="105"/>
      <c r="BNF78" s="105"/>
      <c r="BNG78" s="105"/>
      <c r="BNH78" s="105"/>
      <c r="BNI78" s="105"/>
      <c r="BNJ78" s="105"/>
      <c r="BNK78" s="105"/>
      <c r="BNL78" s="105"/>
      <c r="BNM78" s="105"/>
      <c r="BNN78" s="105"/>
      <c r="BNO78" s="105"/>
      <c r="BNP78" s="105"/>
      <c r="BNQ78" s="105"/>
      <c r="BNR78" s="105"/>
      <c r="BNS78" s="105"/>
      <c r="BNT78" s="105"/>
      <c r="BNU78" s="105"/>
      <c r="BNV78" s="105"/>
      <c r="BNW78" s="105"/>
      <c r="BNX78" s="105"/>
      <c r="BNY78" s="105"/>
      <c r="BNZ78" s="105"/>
      <c r="BOA78" s="105"/>
      <c r="BOB78" s="105"/>
      <c r="BOC78" s="105"/>
      <c r="BOD78" s="105"/>
      <c r="BOE78" s="105"/>
      <c r="BOF78" s="105"/>
      <c r="BOG78" s="105"/>
      <c r="BOH78" s="105"/>
      <c r="BOI78" s="105"/>
      <c r="BOJ78" s="105"/>
      <c r="BOK78" s="105"/>
      <c r="BOL78" s="105"/>
      <c r="BOM78" s="105"/>
      <c r="BON78" s="105"/>
      <c r="BOO78" s="105"/>
      <c r="BOP78" s="105"/>
      <c r="BOQ78" s="105"/>
      <c r="BOR78" s="105"/>
      <c r="BOS78" s="105"/>
      <c r="BOT78" s="105"/>
      <c r="BOU78" s="105"/>
      <c r="BOV78" s="105"/>
      <c r="BOW78" s="105"/>
      <c r="BOX78" s="105"/>
      <c r="BOY78" s="105"/>
      <c r="BOZ78" s="105"/>
      <c r="BPA78" s="105"/>
      <c r="BPB78" s="105"/>
      <c r="BPC78" s="105"/>
      <c r="BPD78" s="105"/>
      <c r="BPE78" s="105"/>
      <c r="BPF78" s="105"/>
      <c r="BPG78" s="105"/>
      <c r="BPH78" s="105"/>
      <c r="BPI78" s="105"/>
      <c r="BPJ78" s="105"/>
      <c r="BPK78" s="105"/>
      <c r="BPL78" s="105"/>
      <c r="BPM78" s="105"/>
      <c r="BPN78" s="105"/>
      <c r="BPO78" s="105"/>
      <c r="BPP78" s="105"/>
      <c r="BPQ78" s="105"/>
      <c r="BPR78" s="105"/>
      <c r="BPS78" s="105"/>
      <c r="BPT78" s="105"/>
      <c r="BPU78" s="105"/>
      <c r="BPV78" s="105"/>
      <c r="BPW78" s="105"/>
      <c r="BPX78" s="105"/>
      <c r="BPY78" s="105"/>
      <c r="BPZ78" s="105"/>
      <c r="BQA78" s="105"/>
      <c r="BQB78" s="105"/>
      <c r="BQC78" s="105"/>
      <c r="BQD78" s="105"/>
      <c r="BQE78" s="105"/>
      <c r="BQF78" s="105"/>
      <c r="BQG78" s="105"/>
      <c r="BQH78" s="105"/>
      <c r="BQI78" s="105"/>
      <c r="BQJ78" s="105"/>
      <c r="BQK78" s="105"/>
      <c r="BQL78" s="105"/>
      <c r="BQM78" s="105"/>
      <c r="BQN78" s="105"/>
      <c r="BQO78" s="105"/>
      <c r="BQP78" s="105"/>
      <c r="BQQ78" s="105"/>
      <c r="BQR78" s="105"/>
      <c r="BQS78" s="105"/>
      <c r="BQT78" s="105"/>
      <c r="BQU78" s="105"/>
      <c r="BQV78" s="105"/>
      <c r="BQW78" s="105"/>
      <c r="BQX78" s="105"/>
      <c r="BQY78" s="105"/>
      <c r="BQZ78" s="105"/>
      <c r="BRA78" s="105"/>
      <c r="BRB78" s="105"/>
      <c r="BRC78" s="105"/>
      <c r="BRD78" s="105"/>
      <c r="BRE78" s="105"/>
      <c r="BRF78" s="105"/>
      <c r="BRG78" s="105"/>
      <c r="BRH78" s="105"/>
      <c r="BRI78" s="105"/>
      <c r="BRJ78" s="105"/>
      <c r="BRK78" s="105"/>
      <c r="BRL78" s="105"/>
      <c r="BRM78" s="105"/>
      <c r="BRN78" s="105"/>
      <c r="BRO78" s="105"/>
      <c r="BRP78" s="105"/>
      <c r="BRQ78" s="105"/>
      <c r="BRR78" s="105"/>
      <c r="BRS78" s="105"/>
      <c r="BRT78" s="105"/>
      <c r="BRU78" s="105"/>
      <c r="BRV78" s="105"/>
      <c r="BRW78" s="105"/>
      <c r="BRX78" s="105"/>
      <c r="BRY78" s="105"/>
      <c r="BRZ78" s="105"/>
      <c r="BSA78" s="105"/>
      <c r="BSB78" s="105"/>
      <c r="BSC78" s="105"/>
      <c r="BSD78" s="105"/>
      <c r="BSE78" s="105"/>
      <c r="BSF78" s="105"/>
      <c r="BSG78" s="105"/>
      <c r="BSH78" s="105"/>
      <c r="BSI78" s="105"/>
      <c r="BSJ78" s="105"/>
      <c r="BSK78" s="105"/>
      <c r="BSL78" s="105"/>
      <c r="BSM78" s="105"/>
      <c r="BSN78" s="105"/>
      <c r="BSO78" s="105"/>
      <c r="BSP78" s="105"/>
      <c r="BSQ78" s="105"/>
      <c r="BSR78" s="105"/>
      <c r="BSS78" s="105"/>
      <c r="BST78" s="105"/>
      <c r="BSU78" s="105"/>
      <c r="BSV78" s="105"/>
      <c r="BSW78" s="105"/>
      <c r="BSX78" s="105"/>
      <c r="BSY78" s="105"/>
      <c r="BSZ78" s="105"/>
      <c r="BTA78" s="105"/>
      <c r="BTB78" s="105"/>
      <c r="BTC78" s="105"/>
      <c r="BTD78" s="105"/>
      <c r="BTE78" s="105"/>
      <c r="BTF78" s="105"/>
      <c r="BTG78" s="105"/>
      <c r="BTH78" s="105"/>
      <c r="BTI78" s="105"/>
      <c r="BTJ78" s="105"/>
      <c r="BTK78" s="105"/>
      <c r="BTL78" s="105"/>
      <c r="BTM78" s="105"/>
      <c r="BTN78" s="105"/>
      <c r="BTO78" s="105"/>
      <c r="BTP78" s="105"/>
      <c r="BTQ78" s="105"/>
      <c r="BTR78" s="105"/>
      <c r="BTS78" s="105"/>
      <c r="BTT78" s="105"/>
      <c r="BTU78" s="105"/>
      <c r="BTV78" s="105"/>
      <c r="BTW78" s="105"/>
      <c r="BTX78" s="105"/>
      <c r="BTY78" s="105"/>
      <c r="BTZ78" s="105"/>
      <c r="BUA78" s="105"/>
      <c r="BUB78" s="105"/>
      <c r="BUC78" s="105"/>
      <c r="BUD78" s="105"/>
      <c r="BUE78" s="105"/>
      <c r="BUF78" s="105"/>
      <c r="BUG78" s="105"/>
      <c r="BUH78" s="105"/>
      <c r="BUI78" s="105"/>
      <c r="BUJ78" s="105"/>
      <c r="BUK78" s="105"/>
      <c r="BUL78" s="105"/>
      <c r="BUM78" s="105"/>
      <c r="BUN78" s="105"/>
      <c r="BUO78" s="105"/>
      <c r="BUP78" s="105"/>
      <c r="BUQ78" s="105"/>
      <c r="BUR78" s="105"/>
      <c r="BUS78" s="105"/>
      <c r="BUT78" s="105"/>
      <c r="BUU78" s="105"/>
      <c r="BUV78" s="105"/>
      <c r="BUW78" s="105"/>
      <c r="BUX78" s="105"/>
      <c r="BUY78" s="105"/>
      <c r="BUZ78" s="105"/>
      <c r="BVA78" s="105"/>
      <c r="BVB78" s="105"/>
      <c r="BVC78" s="105"/>
      <c r="BVD78" s="105"/>
      <c r="BVE78" s="105"/>
      <c r="BVF78" s="105"/>
      <c r="BVG78" s="105"/>
      <c r="BVH78" s="105"/>
      <c r="BVI78" s="105"/>
      <c r="BVJ78" s="105"/>
      <c r="BVK78" s="105"/>
      <c r="BVL78" s="105"/>
      <c r="BVM78" s="105"/>
      <c r="BVN78" s="105"/>
      <c r="BVO78" s="105"/>
      <c r="BVP78" s="105"/>
      <c r="BVQ78" s="105"/>
      <c r="BVR78" s="105"/>
      <c r="BVS78" s="105"/>
      <c r="BVT78" s="105"/>
      <c r="BVU78" s="105"/>
      <c r="BVV78" s="105"/>
      <c r="BVW78" s="105"/>
      <c r="BVX78" s="105"/>
      <c r="BVY78" s="105"/>
      <c r="BVZ78" s="105"/>
      <c r="BWA78" s="105"/>
      <c r="BWB78" s="105"/>
      <c r="BWC78" s="105"/>
      <c r="BWD78" s="105"/>
      <c r="BWE78" s="105"/>
      <c r="BWF78" s="105"/>
      <c r="BWG78" s="105"/>
      <c r="BWH78" s="105"/>
      <c r="BWI78" s="105"/>
      <c r="BWJ78" s="105"/>
      <c r="BWK78" s="105"/>
      <c r="BWL78" s="105"/>
      <c r="BWM78" s="105"/>
      <c r="BWN78" s="105"/>
      <c r="BWO78" s="105"/>
      <c r="BWP78" s="105"/>
      <c r="BWQ78" s="105"/>
      <c r="BWR78" s="105"/>
      <c r="BWS78" s="105"/>
      <c r="BWT78" s="105"/>
      <c r="BWU78" s="105"/>
      <c r="BWV78" s="105"/>
      <c r="BWW78" s="105"/>
      <c r="BWX78" s="105"/>
    </row>
    <row r="79" spans="1:1974" s="106" customFormat="1" ht="24.75" customHeight="1">
      <c r="A79" s="90"/>
      <c r="B79" s="174" t="s">
        <v>38</v>
      </c>
      <c r="C79" s="90"/>
      <c r="D79" s="195">
        <v>2</v>
      </c>
      <c r="E79" s="196">
        <v>0</v>
      </c>
      <c r="F79" s="195">
        <v>2</v>
      </c>
      <c r="G79" s="90"/>
      <c r="H79" s="195">
        <v>0</v>
      </c>
      <c r="I79" s="196">
        <v>0</v>
      </c>
      <c r="J79" s="195">
        <v>0</v>
      </c>
      <c r="K79" s="95"/>
      <c r="L79" s="107"/>
      <c r="M79" s="107"/>
      <c r="N79" s="107"/>
      <c r="O79" s="95"/>
      <c r="P79" s="107"/>
      <c r="Q79" s="107"/>
      <c r="R79" s="107"/>
      <c r="S79" s="95"/>
      <c r="T79" s="107"/>
      <c r="U79" s="107"/>
      <c r="V79" s="107"/>
      <c r="W79" s="90"/>
      <c r="X79" s="95"/>
      <c r="Y79" s="95"/>
      <c r="Z79" s="95"/>
      <c r="AA79" s="95"/>
      <c r="AB79" s="95"/>
      <c r="AC79" s="95"/>
      <c r="AD79" s="95"/>
      <c r="AE79" s="95"/>
      <c r="AF79" s="152"/>
      <c r="AG79" s="152"/>
      <c r="AH79" s="152"/>
      <c r="AI79" s="95"/>
      <c r="AJ79" s="152"/>
      <c r="AK79" s="152"/>
      <c r="AL79" s="152"/>
      <c r="AM79" s="95"/>
      <c r="AN79" s="152"/>
      <c r="AO79" s="152"/>
      <c r="AP79" s="152"/>
      <c r="AQ79" s="94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  <c r="IW79" s="105"/>
      <c r="IX79" s="105"/>
      <c r="IY79" s="105"/>
      <c r="IZ79" s="105"/>
      <c r="JA79" s="105"/>
      <c r="JB79" s="105"/>
      <c r="JC79" s="105"/>
      <c r="JD79" s="105"/>
      <c r="JE79" s="105"/>
      <c r="JF79" s="105"/>
      <c r="JG79" s="105"/>
      <c r="JH79" s="105"/>
      <c r="JI79" s="105"/>
      <c r="JJ79" s="105"/>
      <c r="JK79" s="105"/>
      <c r="JL79" s="105"/>
      <c r="JM79" s="105"/>
      <c r="JN79" s="105"/>
      <c r="JO79" s="105"/>
      <c r="JP79" s="105"/>
      <c r="JQ79" s="105"/>
      <c r="JR79" s="105"/>
      <c r="JS79" s="105"/>
      <c r="JT79" s="105"/>
      <c r="JU79" s="105"/>
      <c r="JV79" s="105"/>
      <c r="JW79" s="105"/>
      <c r="JX79" s="105"/>
      <c r="JY79" s="105"/>
      <c r="JZ79" s="105"/>
      <c r="KA79" s="105"/>
      <c r="KB79" s="105"/>
      <c r="KC79" s="105"/>
      <c r="KD79" s="105"/>
      <c r="KE79" s="105"/>
      <c r="KF79" s="105"/>
      <c r="KG79" s="105"/>
      <c r="KH79" s="105"/>
      <c r="KI79" s="105"/>
      <c r="KJ79" s="105"/>
      <c r="KK79" s="105"/>
      <c r="KL79" s="105"/>
      <c r="KM79" s="105"/>
      <c r="KN79" s="105"/>
      <c r="KO79" s="105"/>
      <c r="KP79" s="105"/>
      <c r="KQ79" s="105"/>
      <c r="KR79" s="105"/>
      <c r="KS79" s="105"/>
      <c r="KT79" s="105"/>
      <c r="KU79" s="105"/>
      <c r="KV79" s="105"/>
      <c r="KW79" s="105"/>
      <c r="KX79" s="105"/>
      <c r="KY79" s="105"/>
      <c r="KZ79" s="105"/>
      <c r="LA79" s="105"/>
      <c r="LB79" s="105"/>
      <c r="LC79" s="105"/>
      <c r="LD79" s="105"/>
      <c r="LE79" s="105"/>
      <c r="LF79" s="105"/>
      <c r="LG79" s="105"/>
      <c r="LH79" s="105"/>
      <c r="LI79" s="105"/>
      <c r="LJ79" s="105"/>
      <c r="LK79" s="105"/>
      <c r="LL79" s="105"/>
      <c r="LM79" s="105"/>
      <c r="LN79" s="105"/>
      <c r="LO79" s="105"/>
      <c r="LP79" s="105"/>
      <c r="LQ79" s="105"/>
      <c r="LR79" s="105"/>
      <c r="LS79" s="105"/>
      <c r="LT79" s="105"/>
      <c r="LU79" s="105"/>
      <c r="LV79" s="105"/>
      <c r="LW79" s="105"/>
      <c r="LX79" s="105"/>
      <c r="LY79" s="105"/>
      <c r="LZ79" s="105"/>
      <c r="MA79" s="105"/>
      <c r="MB79" s="105"/>
      <c r="MC79" s="105"/>
      <c r="MD79" s="105"/>
      <c r="ME79" s="105"/>
      <c r="MF79" s="105"/>
      <c r="MG79" s="105"/>
      <c r="MH79" s="105"/>
      <c r="MI79" s="105"/>
      <c r="MJ79" s="105"/>
      <c r="MK79" s="105"/>
      <c r="ML79" s="105"/>
      <c r="MM79" s="105"/>
      <c r="MN79" s="105"/>
      <c r="MO79" s="105"/>
      <c r="MP79" s="105"/>
      <c r="MQ79" s="105"/>
      <c r="MR79" s="105"/>
      <c r="MS79" s="105"/>
      <c r="MT79" s="105"/>
      <c r="MU79" s="105"/>
      <c r="MV79" s="105"/>
      <c r="MW79" s="105"/>
      <c r="MX79" s="105"/>
      <c r="MY79" s="105"/>
      <c r="MZ79" s="105"/>
      <c r="NA79" s="105"/>
      <c r="NB79" s="105"/>
      <c r="NC79" s="105"/>
      <c r="ND79" s="105"/>
      <c r="NE79" s="105"/>
      <c r="NF79" s="105"/>
      <c r="NG79" s="105"/>
      <c r="NH79" s="105"/>
      <c r="NI79" s="105"/>
      <c r="NJ79" s="105"/>
      <c r="NK79" s="105"/>
      <c r="NL79" s="105"/>
      <c r="NM79" s="105"/>
      <c r="NN79" s="105"/>
      <c r="NO79" s="105"/>
      <c r="NP79" s="105"/>
      <c r="NQ79" s="105"/>
      <c r="NR79" s="105"/>
      <c r="NS79" s="105"/>
      <c r="NT79" s="105"/>
      <c r="NU79" s="105"/>
      <c r="NV79" s="105"/>
      <c r="NW79" s="105"/>
      <c r="NX79" s="105"/>
      <c r="NY79" s="105"/>
      <c r="NZ79" s="105"/>
      <c r="OA79" s="105"/>
      <c r="OB79" s="105"/>
      <c r="OC79" s="105"/>
      <c r="OD79" s="105"/>
      <c r="OE79" s="105"/>
      <c r="OF79" s="105"/>
      <c r="OG79" s="105"/>
      <c r="OH79" s="105"/>
      <c r="OI79" s="105"/>
      <c r="OJ79" s="105"/>
      <c r="OK79" s="105"/>
      <c r="OL79" s="105"/>
      <c r="OM79" s="105"/>
      <c r="ON79" s="105"/>
      <c r="OO79" s="105"/>
      <c r="OP79" s="105"/>
      <c r="OQ79" s="105"/>
      <c r="OR79" s="105"/>
      <c r="OS79" s="105"/>
      <c r="OT79" s="105"/>
      <c r="OU79" s="105"/>
      <c r="OV79" s="105"/>
      <c r="OW79" s="105"/>
      <c r="OX79" s="105"/>
      <c r="OY79" s="105"/>
      <c r="OZ79" s="105"/>
      <c r="PA79" s="105"/>
      <c r="PB79" s="105"/>
      <c r="PC79" s="105"/>
      <c r="PD79" s="105"/>
      <c r="PE79" s="105"/>
      <c r="PF79" s="105"/>
      <c r="PG79" s="105"/>
      <c r="PH79" s="105"/>
      <c r="PI79" s="105"/>
      <c r="PJ79" s="105"/>
      <c r="PK79" s="105"/>
      <c r="PL79" s="105"/>
      <c r="PM79" s="105"/>
      <c r="PN79" s="105"/>
      <c r="PO79" s="105"/>
      <c r="PP79" s="105"/>
      <c r="PQ79" s="105"/>
      <c r="PR79" s="105"/>
      <c r="PS79" s="105"/>
      <c r="PT79" s="105"/>
      <c r="PU79" s="105"/>
      <c r="PV79" s="105"/>
      <c r="PW79" s="105"/>
      <c r="PX79" s="105"/>
      <c r="PY79" s="105"/>
      <c r="PZ79" s="105"/>
      <c r="QA79" s="105"/>
      <c r="QB79" s="105"/>
      <c r="QC79" s="105"/>
      <c r="QD79" s="105"/>
      <c r="QE79" s="105"/>
      <c r="QF79" s="105"/>
      <c r="QG79" s="105"/>
      <c r="QH79" s="105"/>
      <c r="QI79" s="105"/>
      <c r="QJ79" s="105"/>
      <c r="QK79" s="105"/>
      <c r="QL79" s="105"/>
      <c r="QM79" s="105"/>
      <c r="QN79" s="105"/>
      <c r="QO79" s="105"/>
      <c r="QP79" s="105"/>
      <c r="QQ79" s="105"/>
      <c r="QR79" s="105"/>
      <c r="QS79" s="105"/>
      <c r="QT79" s="105"/>
      <c r="QU79" s="105"/>
      <c r="QV79" s="105"/>
      <c r="QW79" s="105"/>
      <c r="QX79" s="105"/>
      <c r="QY79" s="105"/>
      <c r="QZ79" s="105"/>
      <c r="RA79" s="105"/>
      <c r="RB79" s="105"/>
      <c r="RC79" s="105"/>
      <c r="RD79" s="105"/>
      <c r="RE79" s="105"/>
      <c r="RF79" s="105"/>
      <c r="RG79" s="105"/>
      <c r="RH79" s="105"/>
      <c r="RI79" s="105"/>
      <c r="RJ79" s="105"/>
      <c r="RK79" s="105"/>
      <c r="RL79" s="105"/>
      <c r="RM79" s="105"/>
      <c r="RN79" s="105"/>
      <c r="RO79" s="105"/>
      <c r="RP79" s="105"/>
      <c r="RQ79" s="105"/>
      <c r="RR79" s="105"/>
      <c r="RS79" s="105"/>
      <c r="RT79" s="105"/>
      <c r="RU79" s="105"/>
      <c r="RV79" s="105"/>
      <c r="RW79" s="105"/>
      <c r="RX79" s="105"/>
      <c r="RY79" s="105"/>
      <c r="RZ79" s="105"/>
      <c r="SA79" s="105"/>
      <c r="SB79" s="105"/>
      <c r="SC79" s="105"/>
      <c r="SD79" s="105"/>
      <c r="SE79" s="105"/>
      <c r="SF79" s="105"/>
      <c r="SG79" s="105"/>
      <c r="SH79" s="105"/>
      <c r="SI79" s="105"/>
      <c r="SJ79" s="105"/>
      <c r="SK79" s="105"/>
      <c r="SL79" s="105"/>
      <c r="SM79" s="105"/>
      <c r="SN79" s="105"/>
      <c r="SO79" s="105"/>
      <c r="SP79" s="105"/>
      <c r="SQ79" s="105"/>
      <c r="SR79" s="105"/>
      <c r="SS79" s="105"/>
      <c r="ST79" s="105"/>
      <c r="SU79" s="105"/>
      <c r="SV79" s="105"/>
      <c r="SW79" s="105"/>
      <c r="SX79" s="105"/>
      <c r="SY79" s="105"/>
      <c r="SZ79" s="105"/>
      <c r="TA79" s="105"/>
      <c r="TB79" s="105"/>
      <c r="TC79" s="105"/>
      <c r="TD79" s="105"/>
      <c r="TE79" s="105"/>
      <c r="TF79" s="105"/>
      <c r="TG79" s="105"/>
      <c r="TH79" s="105"/>
      <c r="TI79" s="105"/>
      <c r="TJ79" s="105"/>
      <c r="TK79" s="105"/>
      <c r="TL79" s="105"/>
      <c r="TM79" s="105"/>
      <c r="TN79" s="105"/>
      <c r="TO79" s="105"/>
      <c r="TP79" s="105"/>
      <c r="TQ79" s="105"/>
      <c r="TR79" s="105"/>
      <c r="TS79" s="105"/>
      <c r="TT79" s="105"/>
      <c r="TU79" s="105"/>
      <c r="TV79" s="105"/>
      <c r="TW79" s="105"/>
      <c r="TX79" s="105"/>
      <c r="TY79" s="105"/>
      <c r="TZ79" s="105"/>
      <c r="UA79" s="105"/>
      <c r="UB79" s="105"/>
      <c r="UC79" s="105"/>
      <c r="UD79" s="105"/>
      <c r="UE79" s="105"/>
      <c r="UF79" s="105"/>
      <c r="UG79" s="105"/>
      <c r="UH79" s="105"/>
      <c r="UI79" s="105"/>
      <c r="UJ79" s="105"/>
      <c r="UK79" s="105"/>
      <c r="UL79" s="105"/>
      <c r="UM79" s="105"/>
      <c r="UN79" s="105"/>
      <c r="UO79" s="105"/>
      <c r="UP79" s="105"/>
      <c r="UQ79" s="105"/>
      <c r="UR79" s="105"/>
      <c r="US79" s="105"/>
      <c r="UT79" s="105"/>
      <c r="UU79" s="105"/>
      <c r="UV79" s="105"/>
      <c r="UW79" s="105"/>
      <c r="UX79" s="105"/>
      <c r="UY79" s="105"/>
      <c r="UZ79" s="105"/>
      <c r="VA79" s="105"/>
      <c r="VB79" s="105"/>
      <c r="VC79" s="105"/>
      <c r="VD79" s="105"/>
      <c r="VE79" s="105"/>
      <c r="VF79" s="105"/>
      <c r="VG79" s="105"/>
      <c r="VH79" s="105"/>
      <c r="VI79" s="105"/>
      <c r="VJ79" s="105"/>
      <c r="VK79" s="105"/>
      <c r="VL79" s="105"/>
      <c r="VM79" s="105"/>
      <c r="VN79" s="105"/>
      <c r="VO79" s="105"/>
      <c r="VP79" s="105"/>
      <c r="VQ79" s="105"/>
      <c r="VR79" s="105"/>
      <c r="VS79" s="105"/>
      <c r="VT79" s="105"/>
      <c r="VU79" s="105"/>
      <c r="VV79" s="105"/>
      <c r="VW79" s="105"/>
      <c r="VX79" s="105"/>
      <c r="VY79" s="105"/>
      <c r="VZ79" s="105"/>
      <c r="WA79" s="105"/>
      <c r="WB79" s="105"/>
      <c r="WC79" s="105"/>
      <c r="WD79" s="105"/>
      <c r="WE79" s="105"/>
      <c r="WF79" s="105"/>
      <c r="WG79" s="105"/>
      <c r="WH79" s="105"/>
      <c r="WI79" s="105"/>
      <c r="WJ79" s="105"/>
      <c r="WK79" s="105"/>
      <c r="WL79" s="105"/>
      <c r="WM79" s="105"/>
      <c r="WN79" s="105"/>
      <c r="WO79" s="105"/>
      <c r="WP79" s="105"/>
      <c r="WQ79" s="105"/>
      <c r="WR79" s="105"/>
      <c r="WS79" s="105"/>
      <c r="WT79" s="105"/>
      <c r="WU79" s="105"/>
      <c r="WV79" s="105"/>
      <c r="WW79" s="105"/>
      <c r="WX79" s="105"/>
      <c r="WY79" s="105"/>
      <c r="WZ79" s="105"/>
      <c r="XA79" s="105"/>
      <c r="XB79" s="105"/>
      <c r="XC79" s="105"/>
      <c r="XD79" s="105"/>
      <c r="XE79" s="105"/>
      <c r="XF79" s="105"/>
      <c r="XG79" s="105"/>
      <c r="XH79" s="105"/>
      <c r="XI79" s="105"/>
      <c r="XJ79" s="105"/>
      <c r="XK79" s="105"/>
      <c r="XL79" s="105"/>
      <c r="XM79" s="105"/>
      <c r="XN79" s="105"/>
      <c r="XO79" s="105"/>
      <c r="XP79" s="105"/>
      <c r="XQ79" s="105"/>
      <c r="XR79" s="105"/>
      <c r="XS79" s="105"/>
      <c r="XT79" s="105"/>
      <c r="XU79" s="105"/>
      <c r="XV79" s="105"/>
      <c r="XW79" s="105"/>
      <c r="XX79" s="105"/>
      <c r="XY79" s="105"/>
      <c r="XZ79" s="105"/>
      <c r="YA79" s="105"/>
      <c r="YB79" s="105"/>
      <c r="YC79" s="105"/>
      <c r="YD79" s="105"/>
      <c r="YE79" s="105"/>
      <c r="YF79" s="105"/>
      <c r="YG79" s="105"/>
      <c r="YH79" s="105"/>
      <c r="YI79" s="105"/>
      <c r="YJ79" s="105"/>
      <c r="YK79" s="105"/>
      <c r="YL79" s="105"/>
      <c r="YM79" s="105"/>
      <c r="YN79" s="105"/>
      <c r="YO79" s="105"/>
      <c r="YP79" s="105"/>
      <c r="YQ79" s="105"/>
      <c r="YR79" s="105"/>
      <c r="YS79" s="105"/>
      <c r="YT79" s="105"/>
      <c r="YU79" s="105"/>
      <c r="YV79" s="105"/>
      <c r="YW79" s="105"/>
      <c r="YX79" s="105"/>
      <c r="YY79" s="105"/>
      <c r="YZ79" s="105"/>
      <c r="ZA79" s="105"/>
      <c r="ZB79" s="105"/>
      <c r="ZC79" s="105"/>
      <c r="ZD79" s="105"/>
      <c r="ZE79" s="105"/>
      <c r="ZF79" s="105"/>
      <c r="ZG79" s="105"/>
      <c r="ZH79" s="105"/>
      <c r="ZI79" s="105"/>
      <c r="ZJ79" s="105"/>
      <c r="ZK79" s="105"/>
      <c r="ZL79" s="105"/>
      <c r="ZM79" s="105"/>
      <c r="ZN79" s="105"/>
      <c r="ZO79" s="105"/>
      <c r="ZP79" s="105"/>
      <c r="ZQ79" s="105"/>
      <c r="ZR79" s="105"/>
      <c r="ZS79" s="105"/>
      <c r="ZT79" s="105"/>
      <c r="ZU79" s="105"/>
      <c r="ZV79" s="105"/>
      <c r="ZW79" s="105"/>
      <c r="ZX79" s="105"/>
      <c r="ZY79" s="105"/>
      <c r="ZZ79" s="105"/>
      <c r="AAA79" s="105"/>
      <c r="AAB79" s="105"/>
      <c r="AAC79" s="105"/>
      <c r="AAD79" s="105"/>
      <c r="AAE79" s="105"/>
      <c r="AAF79" s="105"/>
      <c r="AAG79" s="105"/>
      <c r="AAH79" s="105"/>
      <c r="AAI79" s="105"/>
      <c r="AAJ79" s="105"/>
      <c r="AAK79" s="105"/>
      <c r="AAL79" s="105"/>
      <c r="AAM79" s="105"/>
      <c r="AAN79" s="105"/>
      <c r="AAO79" s="105"/>
      <c r="AAP79" s="105"/>
      <c r="AAQ79" s="105"/>
      <c r="AAR79" s="105"/>
      <c r="AAS79" s="105"/>
      <c r="AAT79" s="105"/>
      <c r="AAU79" s="105"/>
      <c r="AAV79" s="105"/>
      <c r="AAW79" s="105"/>
      <c r="AAX79" s="105"/>
      <c r="AAY79" s="105"/>
      <c r="AAZ79" s="105"/>
      <c r="ABA79" s="105"/>
      <c r="ABB79" s="105"/>
      <c r="ABC79" s="105"/>
      <c r="ABD79" s="105"/>
      <c r="ABE79" s="105"/>
      <c r="ABF79" s="105"/>
      <c r="ABG79" s="105"/>
      <c r="ABH79" s="105"/>
      <c r="ABI79" s="105"/>
      <c r="ABJ79" s="105"/>
      <c r="ABK79" s="105"/>
      <c r="ABL79" s="105"/>
      <c r="ABM79" s="105"/>
      <c r="ABN79" s="105"/>
      <c r="ABO79" s="105"/>
      <c r="ABP79" s="105"/>
      <c r="ABQ79" s="105"/>
      <c r="ABR79" s="105"/>
      <c r="ABS79" s="105"/>
      <c r="ABT79" s="105"/>
      <c r="ABU79" s="105"/>
      <c r="ABV79" s="105"/>
      <c r="ABW79" s="105"/>
      <c r="ABX79" s="105"/>
      <c r="ABY79" s="105"/>
      <c r="ABZ79" s="105"/>
      <c r="ACA79" s="105"/>
      <c r="ACB79" s="105"/>
      <c r="ACC79" s="105"/>
      <c r="ACD79" s="105"/>
      <c r="ACE79" s="105"/>
      <c r="ACF79" s="105"/>
      <c r="ACG79" s="105"/>
      <c r="ACH79" s="105"/>
      <c r="ACI79" s="105"/>
      <c r="ACJ79" s="105"/>
      <c r="ACK79" s="105"/>
      <c r="ACL79" s="105"/>
      <c r="ACM79" s="105"/>
      <c r="ACN79" s="105"/>
      <c r="ACO79" s="105"/>
      <c r="ACP79" s="105"/>
      <c r="ACQ79" s="105"/>
      <c r="ACR79" s="105"/>
      <c r="ACS79" s="105"/>
      <c r="ACT79" s="105"/>
      <c r="ACU79" s="105"/>
      <c r="ACV79" s="105"/>
      <c r="ACW79" s="105"/>
      <c r="ACX79" s="105"/>
      <c r="ACY79" s="105"/>
      <c r="ACZ79" s="105"/>
      <c r="ADA79" s="105"/>
      <c r="ADB79" s="105"/>
      <c r="ADC79" s="105"/>
      <c r="ADD79" s="105"/>
      <c r="ADE79" s="105"/>
      <c r="ADF79" s="105"/>
      <c r="ADG79" s="105"/>
      <c r="ADH79" s="105"/>
      <c r="ADI79" s="105"/>
      <c r="ADJ79" s="105"/>
      <c r="ADK79" s="105"/>
      <c r="ADL79" s="105"/>
      <c r="ADM79" s="105"/>
      <c r="ADN79" s="105"/>
      <c r="ADO79" s="105"/>
      <c r="ADP79" s="105"/>
      <c r="ADQ79" s="105"/>
      <c r="ADR79" s="105"/>
      <c r="ADS79" s="105"/>
      <c r="ADT79" s="105"/>
      <c r="ADU79" s="105"/>
      <c r="ADV79" s="105"/>
      <c r="ADW79" s="105"/>
      <c r="ADX79" s="105"/>
      <c r="ADY79" s="105"/>
      <c r="ADZ79" s="105"/>
      <c r="AEA79" s="105"/>
      <c r="AEB79" s="105"/>
      <c r="AEC79" s="105"/>
      <c r="AED79" s="105"/>
      <c r="AEE79" s="105"/>
      <c r="AEF79" s="105"/>
      <c r="AEG79" s="105"/>
      <c r="AEH79" s="105"/>
      <c r="AEI79" s="105"/>
      <c r="AEJ79" s="105"/>
      <c r="AEK79" s="105"/>
      <c r="AEL79" s="105"/>
      <c r="AEM79" s="105"/>
      <c r="AEN79" s="105"/>
      <c r="AEO79" s="105"/>
      <c r="AEP79" s="105"/>
      <c r="AEQ79" s="105"/>
      <c r="AER79" s="105"/>
      <c r="AES79" s="105"/>
      <c r="AET79" s="105"/>
      <c r="AEU79" s="105"/>
      <c r="AEV79" s="105"/>
      <c r="AEW79" s="105"/>
      <c r="AEX79" s="105"/>
      <c r="AEY79" s="105"/>
      <c r="AEZ79" s="105"/>
      <c r="AFA79" s="105"/>
      <c r="AFB79" s="105"/>
      <c r="AFC79" s="105"/>
      <c r="AFD79" s="105"/>
      <c r="AFE79" s="105"/>
      <c r="AFF79" s="105"/>
      <c r="AFG79" s="105"/>
      <c r="AFH79" s="105"/>
      <c r="AFI79" s="105"/>
      <c r="AFJ79" s="105"/>
      <c r="AFK79" s="105"/>
      <c r="AFL79" s="105"/>
      <c r="AFM79" s="105"/>
      <c r="AFN79" s="105"/>
      <c r="AFO79" s="105"/>
      <c r="AFP79" s="105"/>
      <c r="AFQ79" s="105"/>
      <c r="AFR79" s="105"/>
      <c r="AFS79" s="105"/>
      <c r="AFT79" s="105"/>
      <c r="AFU79" s="105"/>
      <c r="AFV79" s="105"/>
      <c r="AFW79" s="105"/>
      <c r="AFX79" s="105"/>
      <c r="AFY79" s="105"/>
      <c r="AFZ79" s="105"/>
      <c r="AGA79" s="105"/>
      <c r="AGB79" s="105"/>
      <c r="AGC79" s="105"/>
      <c r="AGD79" s="105"/>
      <c r="AGE79" s="105"/>
      <c r="AGF79" s="105"/>
      <c r="AGG79" s="105"/>
      <c r="AGH79" s="105"/>
      <c r="AGI79" s="105"/>
      <c r="AGJ79" s="105"/>
      <c r="AGK79" s="105"/>
      <c r="AGL79" s="105"/>
      <c r="AGM79" s="105"/>
      <c r="AGN79" s="105"/>
      <c r="AGO79" s="105"/>
      <c r="AGP79" s="105"/>
      <c r="AGQ79" s="105"/>
      <c r="AGR79" s="105"/>
      <c r="AGS79" s="105"/>
      <c r="AGT79" s="105"/>
      <c r="AGU79" s="105"/>
      <c r="AGV79" s="105"/>
      <c r="AGW79" s="105"/>
      <c r="AGX79" s="105"/>
      <c r="AGY79" s="105"/>
      <c r="AGZ79" s="105"/>
      <c r="AHA79" s="105"/>
      <c r="AHB79" s="105"/>
      <c r="AHC79" s="105"/>
      <c r="AHD79" s="105"/>
      <c r="AHE79" s="105"/>
      <c r="AHF79" s="105"/>
      <c r="AHG79" s="105"/>
      <c r="AHH79" s="105"/>
      <c r="AHI79" s="105"/>
      <c r="AHJ79" s="105"/>
      <c r="AHK79" s="105"/>
      <c r="AHL79" s="105"/>
      <c r="AHM79" s="105"/>
      <c r="AHN79" s="105"/>
      <c r="AHO79" s="105"/>
      <c r="AHP79" s="105"/>
      <c r="AHQ79" s="105"/>
      <c r="AHR79" s="105"/>
      <c r="AHS79" s="105"/>
      <c r="AHT79" s="105"/>
      <c r="AHU79" s="105"/>
      <c r="AHV79" s="105"/>
      <c r="AHW79" s="105"/>
      <c r="AHX79" s="105"/>
      <c r="AHY79" s="105"/>
      <c r="AHZ79" s="105"/>
      <c r="AIA79" s="105"/>
      <c r="AIB79" s="105"/>
      <c r="AIC79" s="105"/>
      <c r="AID79" s="105"/>
      <c r="AIE79" s="105"/>
      <c r="AIF79" s="105"/>
      <c r="AIG79" s="105"/>
      <c r="AIH79" s="105"/>
      <c r="AII79" s="105"/>
      <c r="AIJ79" s="105"/>
      <c r="AIK79" s="105"/>
      <c r="AIL79" s="105"/>
      <c r="AIM79" s="105"/>
      <c r="AIN79" s="105"/>
      <c r="AIO79" s="105"/>
      <c r="AIP79" s="105"/>
      <c r="AIQ79" s="105"/>
      <c r="AIR79" s="105"/>
      <c r="AIS79" s="105"/>
      <c r="AIT79" s="105"/>
      <c r="AIU79" s="105"/>
      <c r="AIV79" s="105"/>
      <c r="AIW79" s="105"/>
      <c r="AIX79" s="105"/>
      <c r="AIY79" s="105"/>
      <c r="AIZ79" s="105"/>
      <c r="AJA79" s="105"/>
      <c r="AJB79" s="105"/>
      <c r="AJC79" s="105"/>
      <c r="AJD79" s="105"/>
      <c r="AJE79" s="105"/>
      <c r="AJF79" s="105"/>
      <c r="AJG79" s="105"/>
      <c r="AJH79" s="105"/>
      <c r="AJI79" s="105"/>
      <c r="AJJ79" s="105"/>
      <c r="AJK79" s="105"/>
      <c r="AJL79" s="105"/>
      <c r="AJM79" s="105"/>
      <c r="AJN79" s="105"/>
      <c r="AJO79" s="105"/>
      <c r="AJP79" s="105"/>
      <c r="AJQ79" s="105"/>
      <c r="AJR79" s="105"/>
      <c r="AJS79" s="105"/>
      <c r="AJT79" s="105"/>
      <c r="AJU79" s="105"/>
      <c r="AJV79" s="105"/>
      <c r="AJW79" s="105"/>
      <c r="AJX79" s="105"/>
      <c r="AJY79" s="105"/>
      <c r="AJZ79" s="105"/>
      <c r="AKA79" s="105"/>
      <c r="AKB79" s="105"/>
      <c r="AKC79" s="105"/>
      <c r="AKD79" s="105"/>
      <c r="AKE79" s="105"/>
      <c r="AKF79" s="105"/>
      <c r="AKG79" s="105"/>
      <c r="AKH79" s="105"/>
      <c r="AKI79" s="105"/>
      <c r="AKJ79" s="105"/>
      <c r="AKK79" s="105"/>
      <c r="AKL79" s="105"/>
      <c r="AKM79" s="105"/>
      <c r="AKN79" s="105"/>
      <c r="AKO79" s="105"/>
      <c r="AKP79" s="105"/>
      <c r="AKQ79" s="105"/>
      <c r="AKR79" s="105"/>
      <c r="AKS79" s="105"/>
      <c r="AKT79" s="105"/>
      <c r="AKU79" s="105"/>
      <c r="AKV79" s="105"/>
      <c r="AKW79" s="105"/>
      <c r="AKX79" s="105"/>
      <c r="AKY79" s="105"/>
      <c r="AKZ79" s="105"/>
      <c r="ALA79" s="105"/>
      <c r="ALB79" s="105"/>
      <c r="ALC79" s="105"/>
      <c r="ALD79" s="105"/>
      <c r="ALE79" s="105"/>
      <c r="ALF79" s="105"/>
      <c r="ALG79" s="105"/>
      <c r="ALH79" s="105"/>
      <c r="ALI79" s="105"/>
      <c r="ALJ79" s="105"/>
      <c r="ALK79" s="105"/>
      <c r="ALL79" s="105"/>
      <c r="ALM79" s="105"/>
      <c r="ALN79" s="105"/>
      <c r="ALO79" s="105"/>
      <c r="ALP79" s="105"/>
      <c r="ALQ79" s="105"/>
      <c r="ALR79" s="105"/>
      <c r="ALS79" s="105"/>
      <c r="ALT79" s="105"/>
      <c r="ALU79" s="105"/>
      <c r="ALV79" s="105"/>
      <c r="ALW79" s="105"/>
      <c r="ALX79" s="105"/>
      <c r="ALY79" s="105"/>
      <c r="ALZ79" s="105"/>
      <c r="AMA79" s="105"/>
      <c r="AMB79" s="105"/>
      <c r="AMC79" s="105"/>
      <c r="AMD79" s="105"/>
      <c r="AME79" s="105"/>
      <c r="AMF79" s="105"/>
      <c r="AMG79" s="105"/>
      <c r="AMH79" s="105"/>
      <c r="AMI79" s="105"/>
      <c r="AMJ79" s="105"/>
      <c r="AMK79" s="105"/>
      <c r="AML79" s="105"/>
      <c r="AMM79" s="105"/>
      <c r="AMN79" s="105"/>
      <c r="AMO79" s="105"/>
      <c r="AMP79" s="105"/>
      <c r="AMQ79" s="105"/>
      <c r="AMR79" s="105"/>
      <c r="AMS79" s="105"/>
      <c r="AMT79" s="105"/>
      <c r="AMU79" s="105"/>
      <c r="AMV79" s="105"/>
      <c r="AMW79" s="105"/>
      <c r="AMX79" s="105"/>
      <c r="AMY79" s="105"/>
      <c r="AMZ79" s="105"/>
      <c r="ANA79" s="105"/>
      <c r="ANB79" s="105"/>
      <c r="ANC79" s="105"/>
      <c r="AND79" s="105"/>
      <c r="ANE79" s="105"/>
      <c r="ANF79" s="105"/>
      <c r="ANG79" s="105"/>
      <c r="ANH79" s="105"/>
      <c r="ANI79" s="105"/>
      <c r="ANJ79" s="105"/>
      <c r="ANK79" s="105"/>
      <c r="ANL79" s="105"/>
      <c r="ANM79" s="105"/>
      <c r="ANN79" s="105"/>
      <c r="ANO79" s="105"/>
      <c r="ANP79" s="105"/>
      <c r="ANQ79" s="105"/>
      <c r="ANR79" s="105"/>
      <c r="ANS79" s="105"/>
      <c r="ANT79" s="105"/>
      <c r="ANU79" s="105"/>
      <c r="ANV79" s="105"/>
      <c r="ANW79" s="105"/>
      <c r="ANX79" s="105"/>
      <c r="ANY79" s="105"/>
      <c r="ANZ79" s="105"/>
      <c r="AOA79" s="105"/>
      <c r="AOB79" s="105"/>
      <c r="AOC79" s="105"/>
      <c r="AOD79" s="105"/>
      <c r="AOE79" s="105"/>
      <c r="AOF79" s="105"/>
      <c r="AOG79" s="105"/>
      <c r="AOH79" s="105"/>
      <c r="AOI79" s="105"/>
      <c r="AOJ79" s="105"/>
      <c r="AOK79" s="105"/>
      <c r="AOL79" s="105"/>
      <c r="AOM79" s="105"/>
      <c r="AON79" s="105"/>
      <c r="AOO79" s="105"/>
      <c r="AOP79" s="105"/>
      <c r="AOQ79" s="105"/>
      <c r="AOR79" s="105"/>
      <c r="AOS79" s="105"/>
      <c r="AOT79" s="105"/>
      <c r="AOU79" s="105"/>
      <c r="AOV79" s="105"/>
      <c r="AOW79" s="105"/>
      <c r="AOX79" s="105"/>
      <c r="AOY79" s="105"/>
      <c r="AOZ79" s="105"/>
      <c r="APA79" s="105"/>
      <c r="APB79" s="105"/>
      <c r="APC79" s="105"/>
      <c r="APD79" s="105"/>
      <c r="APE79" s="105"/>
      <c r="APF79" s="105"/>
      <c r="APG79" s="105"/>
      <c r="APH79" s="105"/>
      <c r="API79" s="105"/>
      <c r="APJ79" s="105"/>
      <c r="APK79" s="105"/>
      <c r="APL79" s="105"/>
      <c r="APM79" s="105"/>
      <c r="APN79" s="105"/>
      <c r="APO79" s="105"/>
      <c r="APP79" s="105"/>
      <c r="APQ79" s="105"/>
      <c r="APR79" s="105"/>
      <c r="APS79" s="105"/>
      <c r="APT79" s="105"/>
      <c r="APU79" s="105"/>
      <c r="APV79" s="105"/>
      <c r="APW79" s="105"/>
      <c r="APX79" s="105"/>
      <c r="APY79" s="105"/>
      <c r="APZ79" s="105"/>
      <c r="AQA79" s="105"/>
      <c r="AQB79" s="105"/>
      <c r="AQC79" s="105"/>
      <c r="AQD79" s="105"/>
      <c r="AQE79" s="105"/>
      <c r="AQF79" s="105"/>
      <c r="AQG79" s="105"/>
      <c r="AQH79" s="105"/>
      <c r="AQI79" s="105"/>
      <c r="AQJ79" s="105"/>
      <c r="AQK79" s="105"/>
      <c r="AQL79" s="105"/>
      <c r="AQM79" s="105"/>
      <c r="AQN79" s="105"/>
      <c r="AQO79" s="105"/>
      <c r="AQP79" s="105"/>
      <c r="AQQ79" s="105"/>
      <c r="AQR79" s="105"/>
      <c r="AQS79" s="105"/>
      <c r="AQT79" s="105"/>
      <c r="AQU79" s="105"/>
      <c r="AQV79" s="105"/>
      <c r="AQW79" s="105"/>
      <c r="AQX79" s="105"/>
      <c r="AQY79" s="105"/>
      <c r="AQZ79" s="105"/>
      <c r="ARA79" s="105"/>
      <c r="ARB79" s="105"/>
      <c r="ARC79" s="105"/>
      <c r="ARD79" s="105"/>
      <c r="ARE79" s="105"/>
      <c r="ARF79" s="105"/>
      <c r="ARG79" s="105"/>
      <c r="ARH79" s="105"/>
      <c r="ARI79" s="105"/>
      <c r="ARJ79" s="105"/>
      <c r="ARK79" s="105"/>
      <c r="ARL79" s="105"/>
      <c r="ARM79" s="105"/>
      <c r="ARN79" s="105"/>
      <c r="ARO79" s="105"/>
      <c r="ARP79" s="105"/>
      <c r="ARQ79" s="105"/>
      <c r="ARR79" s="105"/>
      <c r="ARS79" s="105"/>
      <c r="ART79" s="105"/>
      <c r="ARU79" s="105"/>
      <c r="ARV79" s="105"/>
      <c r="ARW79" s="105"/>
      <c r="ARX79" s="105"/>
      <c r="ARY79" s="105"/>
      <c r="ARZ79" s="105"/>
      <c r="ASA79" s="105"/>
      <c r="ASB79" s="105"/>
      <c r="ASC79" s="105"/>
      <c r="ASD79" s="105"/>
      <c r="ASE79" s="105"/>
      <c r="ASF79" s="105"/>
      <c r="ASG79" s="105"/>
      <c r="ASH79" s="105"/>
      <c r="ASI79" s="105"/>
      <c r="ASJ79" s="105"/>
      <c r="ASK79" s="105"/>
      <c r="ASL79" s="105"/>
      <c r="ASM79" s="105"/>
      <c r="ASN79" s="105"/>
      <c r="ASO79" s="105"/>
      <c r="ASP79" s="105"/>
      <c r="ASQ79" s="105"/>
      <c r="ASR79" s="105"/>
      <c r="ASS79" s="105"/>
      <c r="AST79" s="105"/>
      <c r="ASU79" s="105"/>
      <c r="ASV79" s="105"/>
      <c r="ASW79" s="105"/>
      <c r="ASX79" s="105"/>
      <c r="ASY79" s="105"/>
      <c r="ASZ79" s="105"/>
      <c r="ATA79" s="105"/>
      <c r="ATB79" s="105"/>
      <c r="ATC79" s="105"/>
      <c r="ATD79" s="105"/>
      <c r="ATE79" s="105"/>
      <c r="ATF79" s="105"/>
      <c r="ATG79" s="105"/>
      <c r="ATH79" s="105"/>
      <c r="ATI79" s="105"/>
      <c r="ATJ79" s="105"/>
      <c r="ATK79" s="105"/>
      <c r="ATL79" s="105"/>
      <c r="ATM79" s="105"/>
      <c r="ATN79" s="105"/>
      <c r="ATO79" s="105"/>
      <c r="ATP79" s="105"/>
      <c r="ATQ79" s="105"/>
      <c r="ATR79" s="105"/>
      <c r="ATS79" s="105"/>
      <c r="ATT79" s="105"/>
      <c r="ATU79" s="105"/>
      <c r="ATV79" s="105"/>
      <c r="ATW79" s="105"/>
      <c r="ATX79" s="105"/>
      <c r="ATY79" s="105"/>
      <c r="ATZ79" s="105"/>
      <c r="AUA79" s="105"/>
      <c r="AUB79" s="105"/>
      <c r="AUC79" s="105"/>
      <c r="AUD79" s="105"/>
      <c r="AUE79" s="105"/>
      <c r="AUF79" s="105"/>
      <c r="AUG79" s="105"/>
      <c r="AUH79" s="105"/>
      <c r="AUI79" s="105"/>
      <c r="AUJ79" s="105"/>
      <c r="AUK79" s="105"/>
      <c r="AUL79" s="105"/>
      <c r="AUM79" s="105"/>
      <c r="AUN79" s="105"/>
      <c r="AUO79" s="105"/>
      <c r="AUP79" s="105"/>
      <c r="AUQ79" s="105"/>
      <c r="AUR79" s="105"/>
      <c r="AUS79" s="105"/>
      <c r="AUT79" s="105"/>
      <c r="AUU79" s="105"/>
      <c r="AUV79" s="105"/>
      <c r="AUW79" s="105"/>
      <c r="AUX79" s="105"/>
      <c r="AUY79" s="105"/>
      <c r="AUZ79" s="105"/>
      <c r="AVA79" s="105"/>
      <c r="AVB79" s="105"/>
      <c r="AVC79" s="105"/>
      <c r="AVD79" s="105"/>
      <c r="AVE79" s="105"/>
      <c r="AVF79" s="105"/>
      <c r="AVG79" s="105"/>
      <c r="AVH79" s="105"/>
      <c r="AVI79" s="105"/>
      <c r="AVJ79" s="105"/>
      <c r="AVK79" s="105"/>
      <c r="AVL79" s="105"/>
      <c r="AVM79" s="105"/>
      <c r="AVN79" s="105"/>
      <c r="AVO79" s="105"/>
      <c r="AVP79" s="105"/>
      <c r="AVQ79" s="105"/>
      <c r="AVR79" s="105"/>
      <c r="AVS79" s="105"/>
      <c r="AVT79" s="105"/>
      <c r="AVU79" s="105"/>
      <c r="AVV79" s="105"/>
      <c r="AVW79" s="105"/>
      <c r="AVX79" s="105"/>
      <c r="AVY79" s="105"/>
      <c r="AVZ79" s="105"/>
      <c r="AWA79" s="105"/>
      <c r="AWB79" s="105"/>
      <c r="AWC79" s="105"/>
      <c r="AWD79" s="105"/>
      <c r="AWE79" s="105"/>
      <c r="AWF79" s="105"/>
      <c r="AWG79" s="105"/>
      <c r="AWH79" s="105"/>
      <c r="AWI79" s="105"/>
      <c r="AWJ79" s="105"/>
      <c r="AWK79" s="105"/>
      <c r="AWL79" s="105"/>
      <c r="AWM79" s="105"/>
      <c r="AWN79" s="105"/>
      <c r="AWO79" s="105"/>
      <c r="AWP79" s="105"/>
      <c r="AWQ79" s="105"/>
      <c r="AWR79" s="105"/>
      <c r="AWS79" s="105"/>
      <c r="AWT79" s="105"/>
      <c r="AWU79" s="105"/>
      <c r="AWV79" s="105"/>
      <c r="AWW79" s="105"/>
      <c r="AWX79" s="105"/>
      <c r="AWY79" s="105"/>
      <c r="AWZ79" s="105"/>
      <c r="AXA79" s="105"/>
      <c r="AXB79" s="105"/>
      <c r="AXC79" s="105"/>
      <c r="AXD79" s="105"/>
      <c r="AXE79" s="105"/>
      <c r="AXF79" s="105"/>
      <c r="AXG79" s="105"/>
      <c r="AXH79" s="105"/>
      <c r="AXI79" s="105"/>
      <c r="AXJ79" s="105"/>
      <c r="AXK79" s="105"/>
      <c r="AXL79" s="105"/>
      <c r="AXM79" s="105"/>
      <c r="AXN79" s="105"/>
      <c r="AXO79" s="105"/>
      <c r="AXP79" s="105"/>
      <c r="AXQ79" s="105"/>
      <c r="AXR79" s="105"/>
      <c r="AXS79" s="105"/>
      <c r="AXT79" s="105"/>
      <c r="AXU79" s="105"/>
      <c r="AXV79" s="105"/>
      <c r="AXW79" s="105"/>
      <c r="AXX79" s="105"/>
      <c r="AXY79" s="105"/>
      <c r="AXZ79" s="105"/>
      <c r="AYA79" s="105"/>
      <c r="AYB79" s="105"/>
      <c r="AYC79" s="105"/>
      <c r="AYD79" s="105"/>
      <c r="AYE79" s="105"/>
      <c r="AYF79" s="105"/>
      <c r="AYG79" s="105"/>
      <c r="AYH79" s="105"/>
      <c r="AYI79" s="105"/>
      <c r="AYJ79" s="105"/>
      <c r="AYK79" s="105"/>
      <c r="AYL79" s="105"/>
      <c r="AYM79" s="105"/>
      <c r="AYN79" s="105"/>
      <c r="AYO79" s="105"/>
      <c r="AYP79" s="105"/>
      <c r="AYQ79" s="105"/>
      <c r="AYR79" s="105"/>
      <c r="AYS79" s="105"/>
      <c r="AYT79" s="105"/>
      <c r="AYU79" s="105"/>
      <c r="AYV79" s="105"/>
      <c r="AYW79" s="105"/>
      <c r="AYX79" s="105"/>
      <c r="AYY79" s="105"/>
      <c r="AYZ79" s="105"/>
      <c r="AZA79" s="105"/>
      <c r="AZB79" s="105"/>
      <c r="AZC79" s="105"/>
      <c r="AZD79" s="105"/>
      <c r="AZE79" s="105"/>
      <c r="AZF79" s="105"/>
      <c r="AZG79" s="105"/>
      <c r="AZH79" s="105"/>
      <c r="AZI79" s="105"/>
      <c r="AZJ79" s="105"/>
      <c r="AZK79" s="105"/>
      <c r="AZL79" s="105"/>
      <c r="AZM79" s="105"/>
      <c r="AZN79" s="105"/>
      <c r="AZO79" s="105"/>
      <c r="AZP79" s="105"/>
      <c r="AZQ79" s="105"/>
      <c r="AZR79" s="105"/>
      <c r="AZS79" s="105"/>
      <c r="AZT79" s="105"/>
      <c r="AZU79" s="105"/>
      <c r="AZV79" s="105"/>
      <c r="AZW79" s="105"/>
      <c r="AZX79" s="105"/>
      <c r="AZY79" s="105"/>
      <c r="AZZ79" s="105"/>
      <c r="BAA79" s="105"/>
      <c r="BAB79" s="105"/>
      <c r="BAC79" s="105"/>
      <c r="BAD79" s="105"/>
      <c r="BAE79" s="105"/>
      <c r="BAF79" s="105"/>
      <c r="BAG79" s="105"/>
      <c r="BAH79" s="105"/>
      <c r="BAI79" s="105"/>
      <c r="BAJ79" s="105"/>
      <c r="BAK79" s="105"/>
      <c r="BAL79" s="105"/>
      <c r="BAM79" s="105"/>
      <c r="BAN79" s="105"/>
      <c r="BAO79" s="105"/>
      <c r="BAP79" s="105"/>
      <c r="BAQ79" s="105"/>
      <c r="BAR79" s="105"/>
      <c r="BAS79" s="105"/>
      <c r="BAT79" s="105"/>
      <c r="BAU79" s="105"/>
      <c r="BAV79" s="105"/>
      <c r="BAW79" s="105"/>
      <c r="BAX79" s="105"/>
      <c r="BAY79" s="105"/>
      <c r="BAZ79" s="105"/>
      <c r="BBA79" s="105"/>
      <c r="BBB79" s="105"/>
      <c r="BBC79" s="105"/>
      <c r="BBD79" s="105"/>
      <c r="BBE79" s="105"/>
      <c r="BBF79" s="105"/>
      <c r="BBG79" s="105"/>
      <c r="BBH79" s="105"/>
      <c r="BBI79" s="105"/>
      <c r="BBJ79" s="105"/>
      <c r="BBK79" s="105"/>
      <c r="BBL79" s="105"/>
      <c r="BBM79" s="105"/>
      <c r="BBN79" s="105"/>
      <c r="BBO79" s="105"/>
      <c r="BBP79" s="105"/>
      <c r="BBQ79" s="105"/>
      <c r="BBR79" s="105"/>
      <c r="BBS79" s="105"/>
      <c r="BBT79" s="105"/>
      <c r="BBU79" s="105"/>
      <c r="BBV79" s="105"/>
      <c r="BBW79" s="105"/>
      <c r="BBX79" s="105"/>
      <c r="BBY79" s="105"/>
      <c r="BBZ79" s="105"/>
      <c r="BCA79" s="105"/>
      <c r="BCB79" s="105"/>
      <c r="BCC79" s="105"/>
      <c r="BCD79" s="105"/>
      <c r="BCE79" s="105"/>
      <c r="BCF79" s="105"/>
      <c r="BCG79" s="105"/>
      <c r="BCH79" s="105"/>
      <c r="BCI79" s="105"/>
      <c r="BCJ79" s="105"/>
      <c r="BCK79" s="105"/>
      <c r="BCL79" s="105"/>
      <c r="BCM79" s="105"/>
      <c r="BCN79" s="105"/>
      <c r="BCO79" s="105"/>
      <c r="BCP79" s="105"/>
      <c r="BCQ79" s="105"/>
      <c r="BCR79" s="105"/>
      <c r="BCS79" s="105"/>
      <c r="BCT79" s="105"/>
      <c r="BCU79" s="105"/>
      <c r="BCV79" s="105"/>
      <c r="BCW79" s="105"/>
      <c r="BCX79" s="105"/>
      <c r="BCY79" s="105"/>
      <c r="BCZ79" s="105"/>
      <c r="BDA79" s="105"/>
      <c r="BDB79" s="105"/>
      <c r="BDC79" s="105"/>
      <c r="BDD79" s="105"/>
      <c r="BDE79" s="105"/>
      <c r="BDF79" s="105"/>
      <c r="BDG79" s="105"/>
      <c r="BDH79" s="105"/>
      <c r="BDI79" s="105"/>
      <c r="BDJ79" s="105"/>
      <c r="BDK79" s="105"/>
      <c r="BDL79" s="105"/>
      <c r="BDM79" s="105"/>
      <c r="BDN79" s="105"/>
      <c r="BDO79" s="105"/>
      <c r="BDP79" s="105"/>
      <c r="BDQ79" s="105"/>
      <c r="BDR79" s="105"/>
      <c r="BDS79" s="105"/>
      <c r="BDT79" s="105"/>
      <c r="BDU79" s="105"/>
      <c r="BDV79" s="105"/>
      <c r="BDW79" s="105"/>
      <c r="BDX79" s="105"/>
      <c r="BDY79" s="105"/>
      <c r="BDZ79" s="105"/>
      <c r="BEA79" s="105"/>
      <c r="BEB79" s="105"/>
      <c r="BEC79" s="105"/>
      <c r="BED79" s="105"/>
      <c r="BEE79" s="105"/>
      <c r="BEF79" s="105"/>
      <c r="BEG79" s="105"/>
      <c r="BEH79" s="105"/>
      <c r="BEI79" s="105"/>
      <c r="BEJ79" s="105"/>
      <c r="BEK79" s="105"/>
      <c r="BEL79" s="105"/>
      <c r="BEM79" s="105"/>
      <c r="BEN79" s="105"/>
      <c r="BEO79" s="105"/>
      <c r="BEP79" s="105"/>
      <c r="BEQ79" s="105"/>
      <c r="BER79" s="105"/>
      <c r="BES79" s="105"/>
      <c r="BET79" s="105"/>
      <c r="BEU79" s="105"/>
      <c r="BEV79" s="105"/>
      <c r="BEW79" s="105"/>
      <c r="BEX79" s="105"/>
      <c r="BEY79" s="105"/>
      <c r="BEZ79" s="105"/>
      <c r="BFA79" s="105"/>
      <c r="BFB79" s="105"/>
      <c r="BFC79" s="105"/>
      <c r="BFD79" s="105"/>
      <c r="BFE79" s="105"/>
      <c r="BFF79" s="105"/>
      <c r="BFG79" s="105"/>
      <c r="BFH79" s="105"/>
      <c r="BFI79" s="105"/>
      <c r="BFJ79" s="105"/>
      <c r="BFK79" s="105"/>
      <c r="BFL79" s="105"/>
      <c r="BFM79" s="105"/>
      <c r="BFN79" s="105"/>
      <c r="BFO79" s="105"/>
      <c r="BFP79" s="105"/>
      <c r="BFQ79" s="105"/>
      <c r="BFR79" s="105"/>
      <c r="BFS79" s="105"/>
      <c r="BFT79" s="105"/>
      <c r="BFU79" s="105"/>
      <c r="BFV79" s="105"/>
      <c r="BFW79" s="105"/>
      <c r="BFX79" s="105"/>
      <c r="BFY79" s="105"/>
      <c r="BFZ79" s="105"/>
      <c r="BGA79" s="105"/>
      <c r="BGB79" s="105"/>
      <c r="BGC79" s="105"/>
      <c r="BGD79" s="105"/>
      <c r="BGE79" s="105"/>
      <c r="BGF79" s="105"/>
      <c r="BGG79" s="105"/>
      <c r="BGH79" s="105"/>
      <c r="BGI79" s="105"/>
      <c r="BGJ79" s="105"/>
      <c r="BGK79" s="105"/>
      <c r="BGL79" s="105"/>
      <c r="BGM79" s="105"/>
      <c r="BGN79" s="105"/>
      <c r="BGO79" s="105"/>
      <c r="BGP79" s="105"/>
      <c r="BGQ79" s="105"/>
      <c r="BGR79" s="105"/>
      <c r="BGS79" s="105"/>
      <c r="BGT79" s="105"/>
      <c r="BGU79" s="105"/>
      <c r="BGV79" s="105"/>
      <c r="BGW79" s="105"/>
      <c r="BGX79" s="105"/>
      <c r="BGY79" s="105"/>
      <c r="BGZ79" s="105"/>
      <c r="BHA79" s="105"/>
      <c r="BHB79" s="105"/>
      <c r="BHC79" s="105"/>
      <c r="BHD79" s="105"/>
      <c r="BHE79" s="105"/>
      <c r="BHF79" s="105"/>
      <c r="BHG79" s="105"/>
      <c r="BHH79" s="105"/>
      <c r="BHI79" s="105"/>
      <c r="BHJ79" s="105"/>
      <c r="BHK79" s="105"/>
      <c r="BHL79" s="105"/>
      <c r="BHM79" s="105"/>
      <c r="BHN79" s="105"/>
      <c r="BHO79" s="105"/>
      <c r="BHP79" s="105"/>
      <c r="BHQ79" s="105"/>
      <c r="BHR79" s="105"/>
      <c r="BHS79" s="105"/>
      <c r="BHT79" s="105"/>
      <c r="BHU79" s="105"/>
      <c r="BHV79" s="105"/>
      <c r="BHW79" s="105"/>
      <c r="BHX79" s="105"/>
      <c r="BHY79" s="105"/>
      <c r="BHZ79" s="105"/>
      <c r="BIA79" s="105"/>
      <c r="BIB79" s="105"/>
      <c r="BIC79" s="105"/>
      <c r="BID79" s="105"/>
      <c r="BIE79" s="105"/>
      <c r="BIF79" s="105"/>
      <c r="BIG79" s="105"/>
      <c r="BIH79" s="105"/>
      <c r="BII79" s="105"/>
      <c r="BIJ79" s="105"/>
      <c r="BIK79" s="105"/>
      <c r="BIL79" s="105"/>
      <c r="BIM79" s="105"/>
      <c r="BIN79" s="105"/>
      <c r="BIO79" s="105"/>
      <c r="BIP79" s="105"/>
      <c r="BIQ79" s="105"/>
      <c r="BIR79" s="105"/>
      <c r="BIS79" s="105"/>
      <c r="BIT79" s="105"/>
      <c r="BIU79" s="105"/>
      <c r="BIV79" s="105"/>
      <c r="BIW79" s="105"/>
      <c r="BIX79" s="105"/>
      <c r="BIY79" s="105"/>
      <c r="BIZ79" s="105"/>
      <c r="BJA79" s="105"/>
      <c r="BJB79" s="105"/>
      <c r="BJC79" s="105"/>
      <c r="BJD79" s="105"/>
      <c r="BJE79" s="105"/>
      <c r="BJF79" s="105"/>
      <c r="BJG79" s="105"/>
      <c r="BJH79" s="105"/>
      <c r="BJI79" s="105"/>
      <c r="BJJ79" s="105"/>
      <c r="BJK79" s="105"/>
      <c r="BJL79" s="105"/>
      <c r="BJM79" s="105"/>
      <c r="BJN79" s="105"/>
      <c r="BJO79" s="105"/>
      <c r="BJP79" s="105"/>
      <c r="BJQ79" s="105"/>
      <c r="BJR79" s="105"/>
      <c r="BJS79" s="105"/>
      <c r="BJT79" s="105"/>
      <c r="BJU79" s="105"/>
      <c r="BJV79" s="105"/>
      <c r="BJW79" s="105"/>
      <c r="BJX79" s="105"/>
      <c r="BJY79" s="105"/>
      <c r="BJZ79" s="105"/>
      <c r="BKA79" s="105"/>
      <c r="BKB79" s="105"/>
      <c r="BKC79" s="105"/>
      <c r="BKD79" s="105"/>
      <c r="BKE79" s="105"/>
      <c r="BKF79" s="105"/>
      <c r="BKG79" s="105"/>
      <c r="BKH79" s="105"/>
      <c r="BKI79" s="105"/>
      <c r="BKJ79" s="105"/>
      <c r="BKK79" s="105"/>
      <c r="BKL79" s="105"/>
      <c r="BKM79" s="105"/>
      <c r="BKN79" s="105"/>
      <c r="BKO79" s="105"/>
      <c r="BKP79" s="105"/>
      <c r="BKQ79" s="105"/>
      <c r="BKR79" s="105"/>
      <c r="BKS79" s="105"/>
      <c r="BKT79" s="105"/>
      <c r="BKU79" s="105"/>
      <c r="BKV79" s="105"/>
      <c r="BKW79" s="105"/>
      <c r="BKX79" s="105"/>
      <c r="BKY79" s="105"/>
      <c r="BKZ79" s="105"/>
      <c r="BLA79" s="105"/>
      <c r="BLB79" s="105"/>
      <c r="BLC79" s="105"/>
      <c r="BLD79" s="105"/>
      <c r="BLE79" s="105"/>
      <c r="BLF79" s="105"/>
      <c r="BLG79" s="105"/>
      <c r="BLH79" s="105"/>
      <c r="BLI79" s="105"/>
      <c r="BLJ79" s="105"/>
      <c r="BLK79" s="105"/>
      <c r="BLL79" s="105"/>
      <c r="BLM79" s="105"/>
      <c r="BLN79" s="105"/>
      <c r="BLO79" s="105"/>
      <c r="BLP79" s="105"/>
      <c r="BLQ79" s="105"/>
      <c r="BLR79" s="105"/>
      <c r="BLS79" s="105"/>
      <c r="BLT79" s="105"/>
      <c r="BLU79" s="105"/>
      <c r="BLV79" s="105"/>
      <c r="BLW79" s="105"/>
      <c r="BLX79" s="105"/>
      <c r="BLY79" s="105"/>
      <c r="BLZ79" s="105"/>
      <c r="BMA79" s="105"/>
      <c r="BMB79" s="105"/>
      <c r="BMC79" s="105"/>
      <c r="BMD79" s="105"/>
      <c r="BME79" s="105"/>
      <c r="BMF79" s="105"/>
      <c r="BMG79" s="105"/>
      <c r="BMH79" s="105"/>
      <c r="BMI79" s="105"/>
      <c r="BMJ79" s="105"/>
      <c r="BMK79" s="105"/>
      <c r="BML79" s="105"/>
      <c r="BMM79" s="105"/>
      <c r="BMN79" s="105"/>
      <c r="BMO79" s="105"/>
      <c r="BMP79" s="105"/>
      <c r="BMQ79" s="105"/>
      <c r="BMR79" s="105"/>
      <c r="BMS79" s="105"/>
      <c r="BMT79" s="105"/>
      <c r="BMU79" s="105"/>
      <c r="BMV79" s="105"/>
      <c r="BMW79" s="105"/>
      <c r="BMX79" s="105"/>
      <c r="BMY79" s="105"/>
      <c r="BMZ79" s="105"/>
      <c r="BNA79" s="105"/>
      <c r="BNB79" s="105"/>
      <c r="BNC79" s="105"/>
      <c r="BND79" s="105"/>
      <c r="BNE79" s="105"/>
      <c r="BNF79" s="105"/>
      <c r="BNG79" s="105"/>
      <c r="BNH79" s="105"/>
      <c r="BNI79" s="105"/>
      <c r="BNJ79" s="105"/>
      <c r="BNK79" s="105"/>
      <c r="BNL79" s="105"/>
      <c r="BNM79" s="105"/>
      <c r="BNN79" s="105"/>
      <c r="BNO79" s="105"/>
      <c r="BNP79" s="105"/>
      <c r="BNQ79" s="105"/>
      <c r="BNR79" s="105"/>
      <c r="BNS79" s="105"/>
      <c r="BNT79" s="105"/>
      <c r="BNU79" s="105"/>
      <c r="BNV79" s="105"/>
      <c r="BNW79" s="105"/>
      <c r="BNX79" s="105"/>
      <c r="BNY79" s="105"/>
      <c r="BNZ79" s="105"/>
      <c r="BOA79" s="105"/>
      <c r="BOB79" s="105"/>
      <c r="BOC79" s="105"/>
      <c r="BOD79" s="105"/>
      <c r="BOE79" s="105"/>
      <c r="BOF79" s="105"/>
      <c r="BOG79" s="105"/>
      <c r="BOH79" s="105"/>
      <c r="BOI79" s="105"/>
      <c r="BOJ79" s="105"/>
      <c r="BOK79" s="105"/>
      <c r="BOL79" s="105"/>
      <c r="BOM79" s="105"/>
      <c r="BON79" s="105"/>
      <c r="BOO79" s="105"/>
      <c r="BOP79" s="105"/>
      <c r="BOQ79" s="105"/>
      <c r="BOR79" s="105"/>
      <c r="BOS79" s="105"/>
      <c r="BOT79" s="105"/>
      <c r="BOU79" s="105"/>
      <c r="BOV79" s="105"/>
      <c r="BOW79" s="105"/>
      <c r="BOX79" s="105"/>
      <c r="BOY79" s="105"/>
      <c r="BOZ79" s="105"/>
      <c r="BPA79" s="105"/>
      <c r="BPB79" s="105"/>
      <c r="BPC79" s="105"/>
      <c r="BPD79" s="105"/>
      <c r="BPE79" s="105"/>
      <c r="BPF79" s="105"/>
      <c r="BPG79" s="105"/>
      <c r="BPH79" s="105"/>
      <c r="BPI79" s="105"/>
      <c r="BPJ79" s="105"/>
      <c r="BPK79" s="105"/>
      <c r="BPL79" s="105"/>
      <c r="BPM79" s="105"/>
      <c r="BPN79" s="105"/>
      <c r="BPO79" s="105"/>
      <c r="BPP79" s="105"/>
      <c r="BPQ79" s="105"/>
      <c r="BPR79" s="105"/>
      <c r="BPS79" s="105"/>
      <c r="BPT79" s="105"/>
      <c r="BPU79" s="105"/>
      <c r="BPV79" s="105"/>
      <c r="BPW79" s="105"/>
      <c r="BPX79" s="105"/>
      <c r="BPY79" s="105"/>
      <c r="BPZ79" s="105"/>
      <c r="BQA79" s="105"/>
      <c r="BQB79" s="105"/>
      <c r="BQC79" s="105"/>
      <c r="BQD79" s="105"/>
      <c r="BQE79" s="105"/>
      <c r="BQF79" s="105"/>
      <c r="BQG79" s="105"/>
      <c r="BQH79" s="105"/>
      <c r="BQI79" s="105"/>
      <c r="BQJ79" s="105"/>
      <c r="BQK79" s="105"/>
      <c r="BQL79" s="105"/>
      <c r="BQM79" s="105"/>
      <c r="BQN79" s="105"/>
      <c r="BQO79" s="105"/>
      <c r="BQP79" s="105"/>
      <c r="BQQ79" s="105"/>
      <c r="BQR79" s="105"/>
      <c r="BQS79" s="105"/>
      <c r="BQT79" s="105"/>
      <c r="BQU79" s="105"/>
      <c r="BQV79" s="105"/>
      <c r="BQW79" s="105"/>
      <c r="BQX79" s="105"/>
      <c r="BQY79" s="105"/>
      <c r="BQZ79" s="105"/>
      <c r="BRA79" s="105"/>
      <c r="BRB79" s="105"/>
      <c r="BRC79" s="105"/>
      <c r="BRD79" s="105"/>
      <c r="BRE79" s="105"/>
      <c r="BRF79" s="105"/>
      <c r="BRG79" s="105"/>
      <c r="BRH79" s="105"/>
      <c r="BRI79" s="105"/>
      <c r="BRJ79" s="105"/>
      <c r="BRK79" s="105"/>
      <c r="BRL79" s="105"/>
      <c r="BRM79" s="105"/>
      <c r="BRN79" s="105"/>
      <c r="BRO79" s="105"/>
      <c r="BRP79" s="105"/>
      <c r="BRQ79" s="105"/>
      <c r="BRR79" s="105"/>
      <c r="BRS79" s="105"/>
      <c r="BRT79" s="105"/>
      <c r="BRU79" s="105"/>
      <c r="BRV79" s="105"/>
      <c r="BRW79" s="105"/>
      <c r="BRX79" s="105"/>
      <c r="BRY79" s="105"/>
      <c r="BRZ79" s="105"/>
      <c r="BSA79" s="105"/>
      <c r="BSB79" s="105"/>
      <c r="BSC79" s="105"/>
      <c r="BSD79" s="105"/>
      <c r="BSE79" s="105"/>
      <c r="BSF79" s="105"/>
      <c r="BSG79" s="105"/>
      <c r="BSH79" s="105"/>
      <c r="BSI79" s="105"/>
      <c r="BSJ79" s="105"/>
      <c r="BSK79" s="105"/>
      <c r="BSL79" s="105"/>
      <c r="BSM79" s="105"/>
      <c r="BSN79" s="105"/>
      <c r="BSO79" s="105"/>
      <c r="BSP79" s="105"/>
      <c r="BSQ79" s="105"/>
      <c r="BSR79" s="105"/>
      <c r="BSS79" s="105"/>
      <c r="BST79" s="105"/>
      <c r="BSU79" s="105"/>
      <c r="BSV79" s="105"/>
      <c r="BSW79" s="105"/>
      <c r="BSX79" s="105"/>
      <c r="BSY79" s="105"/>
      <c r="BSZ79" s="105"/>
      <c r="BTA79" s="105"/>
      <c r="BTB79" s="105"/>
      <c r="BTC79" s="105"/>
      <c r="BTD79" s="105"/>
      <c r="BTE79" s="105"/>
      <c r="BTF79" s="105"/>
      <c r="BTG79" s="105"/>
      <c r="BTH79" s="105"/>
      <c r="BTI79" s="105"/>
      <c r="BTJ79" s="105"/>
      <c r="BTK79" s="105"/>
      <c r="BTL79" s="105"/>
      <c r="BTM79" s="105"/>
      <c r="BTN79" s="105"/>
      <c r="BTO79" s="105"/>
      <c r="BTP79" s="105"/>
      <c r="BTQ79" s="105"/>
      <c r="BTR79" s="105"/>
      <c r="BTS79" s="105"/>
      <c r="BTT79" s="105"/>
      <c r="BTU79" s="105"/>
      <c r="BTV79" s="105"/>
      <c r="BTW79" s="105"/>
      <c r="BTX79" s="105"/>
      <c r="BTY79" s="105"/>
      <c r="BTZ79" s="105"/>
      <c r="BUA79" s="105"/>
      <c r="BUB79" s="105"/>
      <c r="BUC79" s="105"/>
      <c r="BUD79" s="105"/>
      <c r="BUE79" s="105"/>
      <c r="BUF79" s="105"/>
      <c r="BUG79" s="105"/>
      <c r="BUH79" s="105"/>
      <c r="BUI79" s="105"/>
      <c r="BUJ79" s="105"/>
      <c r="BUK79" s="105"/>
      <c r="BUL79" s="105"/>
      <c r="BUM79" s="105"/>
      <c r="BUN79" s="105"/>
      <c r="BUO79" s="105"/>
      <c r="BUP79" s="105"/>
      <c r="BUQ79" s="105"/>
      <c r="BUR79" s="105"/>
      <c r="BUS79" s="105"/>
      <c r="BUT79" s="105"/>
      <c r="BUU79" s="105"/>
      <c r="BUV79" s="105"/>
      <c r="BUW79" s="105"/>
      <c r="BUX79" s="105"/>
      <c r="BUY79" s="105"/>
      <c r="BUZ79" s="105"/>
      <c r="BVA79" s="105"/>
      <c r="BVB79" s="105"/>
      <c r="BVC79" s="105"/>
      <c r="BVD79" s="105"/>
      <c r="BVE79" s="105"/>
      <c r="BVF79" s="105"/>
      <c r="BVG79" s="105"/>
      <c r="BVH79" s="105"/>
      <c r="BVI79" s="105"/>
      <c r="BVJ79" s="105"/>
      <c r="BVK79" s="105"/>
      <c r="BVL79" s="105"/>
      <c r="BVM79" s="105"/>
      <c r="BVN79" s="105"/>
      <c r="BVO79" s="105"/>
      <c r="BVP79" s="105"/>
      <c r="BVQ79" s="105"/>
      <c r="BVR79" s="105"/>
      <c r="BVS79" s="105"/>
      <c r="BVT79" s="105"/>
      <c r="BVU79" s="105"/>
      <c r="BVV79" s="105"/>
      <c r="BVW79" s="105"/>
      <c r="BVX79" s="105"/>
      <c r="BVY79" s="105"/>
      <c r="BVZ79" s="105"/>
      <c r="BWA79" s="105"/>
      <c r="BWB79" s="105"/>
      <c r="BWC79" s="105"/>
      <c r="BWD79" s="105"/>
      <c r="BWE79" s="105"/>
      <c r="BWF79" s="105"/>
      <c r="BWG79" s="105"/>
      <c r="BWH79" s="105"/>
      <c r="BWI79" s="105"/>
      <c r="BWJ79" s="105"/>
      <c r="BWK79" s="105"/>
      <c r="BWL79" s="105"/>
      <c r="BWM79" s="105"/>
      <c r="BWN79" s="105"/>
      <c r="BWO79" s="105"/>
      <c r="BWP79" s="105"/>
      <c r="BWQ79" s="105"/>
      <c r="BWR79" s="105"/>
      <c r="BWS79" s="105"/>
      <c r="BWT79" s="105"/>
      <c r="BWU79" s="105"/>
      <c r="BWV79" s="105"/>
      <c r="BWW79" s="105"/>
      <c r="BWX79" s="105"/>
    </row>
    <row r="80" spans="1:1974" ht="36" customHeight="1">
      <c r="A80" s="90"/>
      <c r="B80" s="197" t="s">
        <v>39</v>
      </c>
      <c r="D80" s="198">
        <v>-104</v>
      </c>
      <c r="E80" s="199">
        <v>-1</v>
      </c>
      <c r="F80" s="198">
        <v>-105</v>
      </c>
      <c r="H80" s="198">
        <v>197</v>
      </c>
      <c r="I80" s="199">
        <v>-77</v>
      </c>
      <c r="J80" s="198">
        <v>120</v>
      </c>
      <c r="W80" s="90"/>
      <c r="AQ80" s="94"/>
    </row>
    <row r="81" spans="1:1974" s="105" customFormat="1" ht="24.75" customHeight="1">
      <c r="A81" s="90"/>
      <c r="B81" s="219" t="s">
        <v>163</v>
      </c>
      <c r="C81" s="90"/>
      <c r="D81" s="220">
        <v>13</v>
      </c>
      <c r="E81" s="213">
        <v>0</v>
      </c>
      <c r="F81" s="220">
        <v>13</v>
      </c>
      <c r="G81" s="90"/>
      <c r="H81" s="220">
        <v>18</v>
      </c>
      <c r="I81" s="213">
        <v>-1</v>
      </c>
      <c r="J81" s="220">
        <v>17</v>
      </c>
      <c r="K81" s="95"/>
      <c r="L81" s="107"/>
      <c r="M81" s="107"/>
      <c r="N81" s="107"/>
      <c r="O81" s="95"/>
      <c r="P81" s="107"/>
      <c r="Q81" s="107"/>
      <c r="R81" s="107"/>
      <c r="S81" s="95"/>
      <c r="T81" s="107"/>
      <c r="U81" s="107"/>
      <c r="V81" s="107"/>
      <c r="W81" s="90"/>
      <c r="X81" s="95"/>
      <c r="Y81" s="95"/>
      <c r="Z81" s="95"/>
      <c r="AA81" s="95"/>
      <c r="AB81" s="95"/>
      <c r="AC81" s="95"/>
      <c r="AD81" s="95"/>
      <c r="AE81" s="95"/>
      <c r="AF81" s="152"/>
      <c r="AG81" s="152"/>
      <c r="AH81" s="152"/>
      <c r="AI81" s="95"/>
      <c r="AJ81" s="152"/>
      <c r="AK81" s="152"/>
      <c r="AL81" s="152"/>
      <c r="AM81" s="95"/>
      <c r="AN81" s="152"/>
      <c r="AO81" s="152"/>
      <c r="AP81" s="152"/>
      <c r="AQ81" s="94"/>
    </row>
    <row r="82" spans="1:1974" ht="24.75" customHeight="1" thickBot="1">
      <c r="A82" s="89"/>
      <c r="B82" s="214" t="s">
        <v>41</v>
      </c>
      <c r="D82" s="137">
        <v>-117</v>
      </c>
      <c r="E82" s="215">
        <v>-1</v>
      </c>
      <c r="F82" s="137">
        <v>-118</v>
      </c>
      <c r="H82" s="137">
        <v>179</v>
      </c>
      <c r="I82" s="215">
        <v>-76</v>
      </c>
      <c r="J82" s="137">
        <v>103</v>
      </c>
      <c r="W82" s="89"/>
      <c r="AQ82" s="88"/>
    </row>
    <row r="83" spans="1:1974" s="106" customFormat="1" ht="24.75" customHeight="1">
      <c r="A83" s="95"/>
      <c r="C83" s="95"/>
      <c r="D83" s="97"/>
      <c r="E83" s="134"/>
      <c r="F83" s="97"/>
      <c r="G83" s="95"/>
      <c r="H83" s="140"/>
      <c r="I83" s="133"/>
      <c r="J83" s="140"/>
      <c r="K83" s="95"/>
      <c r="L83" s="107"/>
      <c r="M83" s="107"/>
      <c r="N83" s="107"/>
      <c r="O83" s="95"/>
      <c r="P83" s="107"/>
      <c r="Q83" s="107"/>
      <c r="R83" s="107"/>
      <c r="S83" s="95"/>
      <c r="T83" s="107"/>
      <c r="U83" s="107"/>
      <c r="V83" s="107"/>
      <c r="W83" s="95"/>
      <c r="X83" s="95"/>
      <c r="Y83" s="95"/>
      <c r="Z83" s="95"/>
      <c r="AA83" s="95"/>
      <c r="AB83" s="95"/>
      <c r="AC83" s="95"/>
      <c r="AD83" s="95"/>
      <c r="AE83" s="95"/>
      <c r="AF83" s="152"/>
      <c r="AG83" s="152"/>
      <c r="AH83" s="152"/>
      <c r="AI83" s="95"/>
      <c r="AJ83" s="152"/>
      <c r="AK83" s="152"/>
      <c r="AL83" s="152"/>
      <c r="AM83" s="95"/>
      <c r="AN83" s="152"/>
      <c r="AO83" s="152"/>
      <c r="AP83" s="152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  <c r="IW83" s="105"/>
      <c r="IX83" s="105"/>
      <c r="IY83" s="105"/>
      <c r="IZ83" s="105"/>
      <c r="JA83" s="105"/>
      <c r="JB83" s="105"/>
      <c r="JC83" s="105"/>
      <c r="JD83" s="105"/>
      <c r="JE83" s="105"/>
      <c r="JF83" s="105"/>
      <c r="JG83" s="105"/>
      <c r="JH83" s="105"/>
      <c r="JI83" s="105"/>
      <c r="JJ83" s="105"/>
      <c r="JK83" s="105"/>
      <c r="JL83" s="105"/>
      <c r="JM83" s="105"/>
      <c r="JN83" s="105"/>
      <c r="JO83" s="105"/>
      <c r="JP83" s="105"/>
      <c r="JQ83" s="105"/>
      <c r="JR83" s="105"/>
      <c r="JS83" s="105"/>
      <c r="JT83" s="105"/>
      <c r="JU83" s="105"/>
      <c r="JV83" s="105"/>
      <c r="JW83" s="105"/>
      <c r="JX83" s="105"/>
      <c r="JY83" s="105"/>
      <c r="JZ83" s="105"/>
      <c r="KA83" s="105"/>
      <c r="KB83" s="105"/>
      <c r="KC83" s="105"/>
      <c r="KD83" s="105"/>
      <c r="KE83" s="105"/>
      <c r="KF83" s="105"/>
      <c r="KG83" s="105"/>
      <c r="KH83" s="105"/>
      <c r="KI83" s="105"/>
      <c r="KJ83" s="105"/>
      <c r="KK83" s="105"/>
      <c r="KL83" s="105"/>
      <c r="KM83" s="105"/>
      <c r="KN83" s="105"/>
      <c r="KO83" s="105"/>
      <c r="KP83" s="105"/>
      <c r="KQ83" s="105"/>
      <c r="KR83" s="105"/>
      <c r="KS83" s="105"/>
      <c r="KT83" s="105"/>
      <c r="KU83" s="105"/>
      <c r="KV83" s="105"/>
      <c r="KW83" s="105"/>
      <c r="KX83" s="105"/>
      <c r="KY83" s="105"/>
      <c r="KZ83" s="105"/>
      <c r="LA83" s="105"/>
      <c r="LB83" s="105"/>
      <c r="LC83" s="105"/>
      <c r="LD83" s="105"/>
      <c r="LE83" s="105"/>
      <c r="LF83" s="105"/>
      <c r="LG83" s="105"/>
      <c r="LH83" s="105"/>
      <c r="LI83" s="105"/>
      <c r="LJ83" s="105"/>
      <c r="LK83" s="105"/>
      <c r="LL83" s="105"/>
      <c r="LM83" s="105"/>
      <c r="LN83" s="105"/>
      <c r="LO83" s="105"/>
      <c r="LP83" s="105"/>
      <c r="LQ83" s="105"/>
      <c r="LR83" s="105"/>
      <c r="LS83" s="105"/>
      <c r="LT83" s="105"/>
      <c r="LU83" s="105"/>
      <c r="LV83" s="105"/>
      <c r="LW83" s="105"/>
      <c r="LX83" s="105"/>
      <c r="LY83" s="105"/>
      <c r="LZ83" s="105"/>
      <c r="MA83" s="105"/>
      <c r="MB83" s="105"/>
      <c r="MC83" s="105"/>
      <c r="MD83" s="105"/>
      <c r="ME83" s="105"/>
      <c r="MF83" s="105"/>
      <c r="MG83" s="105"/>
      <c r="MH83" s="105"/>
      <c r="MI83" s="105"/>
      <c r="MJ83" s="105"/>
      <c r="MK83" s="105"/>
      <c r="ML83" s="105"/>
      <c r="MM83" s="105"/>
      <c r="MN83" s="105"/>
      <c r="MO83" s="105"/>
      <c r="MP83" s="105"/>
      <c r="MQ83" s="105"/>
      <c r="MR83" s="105"/>
      <c r="MS83" s="105"/>
      <c r="MT83" s="105"/>
      <c r="MU83" s="105"/>
      <c r="MV83" s="105"/>
      <c r="MW83" s="105"/>
      <c r="MX83" s="105"/>
      <c r="MY83" s="105"/>
      <c r="MZ83" s="105"/>
      <c r="NA83" s="105"/>
      <c r="NB83" s="105"/>
      <c r="NC83" s="105"/>
      <c r="ND83" s="105"/>
      <c r="NE83" s="105"/>
      <c r="NF83" s="105"/>
      <c r="NG83" s="105"/>
      <c r="NH83" s="105"/>
      <c r="NI83" s="105"/>
      <c r="NJ83" s="105"/>
      <c r="NK83" s="105"/>
      <c r="NL83" s="105"/>
      <c r="NM83" s="105"/>
      <c r="NN83" s="105"/>
      <c r="NO83" s="105"/>
      <c r="NP83" s="105"/>
      <c r="NQ83" s="105"/>
      <c r="NR83" s="105"/>
      <c r="NS83" s="105"/>
      <c r="NT83" s="105"/>
      <c r="NU83" s="105"/>
      <c r="NV83" s="105"/>
      <c r="NW83" s="105"/>
      <c r="NX83" s="105"/>
      <c r="NY83" s="105"/>
      <c r="NZ83" s="105"/>
      <c r="OA83" s="105"/>
      <c r="OB83" s="105"/>
      <c r="OC83" s="105"/>
      <c r="OD83" s="105"/>
      <c r="OE83" s="105"/>
      <c r="OF83" s="105"/>
      <c r="OG83" s="105"/>
      <c r="OH83" s="105"/>
      <c r="OI83" s="105"/>
      <c r="OJ83" s="105"/>
      <c r="OK83" s="105"/>
      <c r="OL83" s="105"/>
      <c r="OM83" s="105"/>
      <c r="ON83" s="105"/>
      <c r="OO83" s="105"/>
      <c r="OP83" s="105"/>
      <c r="OQ83" s="105"/>
      <c r="OR83" s="105"/>
      <c r="OS83" s="105"/>
      <c r="OT83" s="105"/>
      <c r="OU83" s="105"/>
      <c r="OV83" s="105"/>
      <c r="OW83" s="105"/>
      <c r="OX83" s="105"/>
      <c r="OY83" s="105"/>
      <c r="OZ83" s="105"/>
      <c r="PA83" s="105"/>
      <c r="PB83" s="105"/>
      <c r="PC83" s="105"/>
      <c r="PD83" s="105"/>
      <c r="PE83" s="105"/>
      <c r="PF83" s="105"/>
      <c r="PG83" s="105"/>
      <c r="PH83" s="105"/>
      <c r="PI83" s="105"/>
      <c r="PJ83" s="105"/>
      <c r="PK83" s="105"/>
      <c r="PL83" s="105"/>
      <c r="PM83" s="105"/>
      <c r="PN83" s="105"/>
      <c r="PO83" s="105"/>
      <c r="PP83" s="105"/>
      <c r="PQ83" s="105"/>
      <c r="PR83" s="105"/>
      <c r="PS83" s="105"/>
      <c r="PT83" s="105"/>
      <c r="PU83" s="105"/>
      <c r="PV83" s="105"/>
      <c r="PW83" s="105"/>
      <c r="PX83" s="105"/>
      <c r="PY83" s="105"/>
      <c r="PZ83" s="105"/>
      <c r="QA83" s="105"/>
      <c r="QB83" s="105"/>
      <c r="QC83" s="105"/>
      <c r="QD83" s="105"/>
      <c r="QE83" s="105"/>
      <c r="QF83" s="105"/>
      <c r="QG83" s="105"/>
      <c r="QH83" s="105"/>
      <c r="QI83" s="105"/>
      <c r="QJ83" s="105"/>
      <c r="QK83" s="105"/>
      <c r="QL83" s="105"/>
      <c r="QM83" s="105"/>
      <c r="QN83" s="105"/>
      <c r="QO83" s="105"/>
      <c r="QP83" s="105"/>
      <c r="QQ83" s="105"/>
      <c r="QR83" s="105"/>
      <c r="QS83" s="105"/>
      <c r="QT83" s="105"/>
      <c r="QU83" s="105"/>
      <c r="QV83" s="105"/>
      <c r="QW83" s="105"/>
      <c r="QX83" s="105"/>
      <c r="QY83" s="105"/>
      <c r="QZ83" s="105"/>
      <c r="RA83" s="105"/>
      <c r="RB83" s="105"/>
      <c r="RC83" s="105"/>
      <c r="RD83" s="105"/>
      <c r="RE83" s="105"/>
      <c r="RF83" s="105"/>
      <c r="RG83" s="105"/>
      <c r="RH83" s="105"/>
      <c r="RI83" s="105"/>
      <c r="RJ83" s="105"/>
      <c r="RK83" s="105"/>
      <c r="RL83" s="105"/>
      <c r="RM83" s="105"/>
      <c r="RN83" s="105"/>
      <c r="RO83" s="105"/>
      <c r="RP83" s="105"/>
      <c r="RQ83" s="105"/>
      <c r="RR83" s="105"/>
      <c r="RS83" s="105"/>
      <c r="RT83" s="105"/>
      <c r="RU83" s="105"/>
      <c r="RV83" s="105"/>
      <c r="RW83" s="105"/>
      <c r="RX83" s="105"/>
      <c r="RY83" s="105"/>
      <c r="RZ83" s="105"/>
      <c r="SA83" s="105"/>
      <c r="SB83" s="105"/>
      <c r="SC83" s="105"/>
      <c r="SD83" s="105"/>
      <c r="SE83" s="105"/>
      <c r="SF83" s="105"/>
      <c r="SG83" s="105"/>
      <c r="SH83" s="105"/>
      <c r="SI83" s="105"/>
      <c r="SJ83" s="105"/>
      <c r="SK83" s="105"/>
      <c r="SL83" s="105"/>
      <c r="SM83" s="105"/>
      <c r="SN83" s="105"/>
      <c r="SO83" s="105"/>
      <c r="SP83" s="105"/>
      <c r="SQ83" s="105"/>
      <c r="SR83" s="105"/>
      <c r="SS83" s="105"/>
      <c r="ST83" s="105"/>
      <c r="SU83" s="105"/>
      <c r="SV83" s="105"/>
      <c r="SW83" s="105"/>
      <c r="SX83" s="105"/>
      <c r="SY83" s="105"/>
      <c r="SZ83" s="105"/>
      <c r="TA83" s="105"/>
      <c r="TB83" s="105"/>
      <c r="TC83" s="105"/>
      <c r="TD83" s="105"/>
      <c r="TE83" s="105"/>
      <c r="TF83" s="105"/>
      <c r="TG83" s="105"/>
      <c r="TH83" s="105"/>
      <c r="TI83" s="105"/>
      <c r="TJ83" s="105"/>
      <c r="TK83" s="105"/>
      <c r="TL83" s="105"/>
      <c r="TM83" s="105"/>
      <c r="TN83" s="105"/>
      <c r="TO83" s="105"/>
      <c r="TP83" s="105"/>
      <c r="TQ83" s="105"/>
      <c r="TR83" s="105"/>
      <c r="TS83" s="105"/>
      <c r="TT83" s="105"/>
      <c r="TU83" s="105"/>
      <c r="TV83" s="105"/>
      <c r="TW83" s="105"/>
      <c r="TX83" s="105"/>
      <c r="TY83" s="105"/>
      <c r="TZ83" s="105"/>
      <c r="UA83" s="105"/>
      <c r="UB83" s="105"/>
      <c r="UC83" s="105"/>
      <c r="UD83" s="105"/>
      <c r="UE83" s="105"/>
      <c r="UF83" s="105"/>
      <c r="UG83" s="105"/>
      <c r="UH83" s="105"/>
      <c r="UI83" s="105"/>
      <c r="UJ83" s="105"/>
      <c r="UK83" s="105"/>
      <c r="UL83" s="105"/>
      <c r="UM83" s="105"/>
      <c r="UN83" s="105"/>
      <c r="UO83" s="105"/>
      <c r="UP83" s="105"/>
      <c r="UQ83" s="105"/>
      <c r="UR83" s="105"/>
      <c r="US83" s="105"/>
      <c r="UT83" s="105"/>
      <c r="UU83" s="105"/>
      <c r="UV83" s="105"/>
      <c r="UW83" s="105"/>
      <c r="UX83" s="105"/>
      <c r="UY83" s="105"/>
      <c r="UZ83" s="105"/>
      <c r="VA83" s="105"/>
      <c r="VB83" s="105"/>
      <c r="VC83" s="105"/>
      <c r="VD83" s="105"/>
      <c r="VE83" s="105"/>
      <c r="VF83" s="105"/>
      <c r="VG83" s="105"/>
      <c r="VH83" s="105"/>
      <c r="VI83" s="105"/>
      <c r="VJ83" s="105"/>
      <c r="VK83" s="105"/>
      <c r="VL83" s="105"/>
      <c r="VM83" s="105"/>
      <c r="VN83" s="105"/>
      <c r="VO83" s="105"/>
      <c r="VP83" s="105"/>
      <c r="VQ83" s="105"/>
      <c r="VR83" s="105"/>
      <c r="VS83" s="105"/>
      <c r="VT83" s="105"/>
      <c r="VU83" s="105"/>
      <c r="VV83" s="105"/>
      <c r="VW83" s="105"/>
      <c r="VX83" s="105"/>
      <c r="VY83" s="105"/>
      <c r="VZ83" s="105"/>
      <c r="WA83" s="105"/>
      <c r="WB83" s="105"/>
      <c r="WC83" s="105"/>
      <c r="WD83" s="105"/>
      <c r="WE83" s="105"/>
      <c r="WF83" s="105"/>
      <c r="WG83" s="105"/>
      <c r="WH83" s="105"/>
      <c r="WI83" s="105"/>
      <c r="WJ83" s="105"/>
      <c r="WK83" s="105"/>
      <c r="WL83" s="105"/>
      <c r="WM83" s="105"/>
      <c r="WN83" s="105"/>
      <c r="WO83" s="105"/>
      <c r="WP83" s="105"/>
      <c r="WQ83" s="105"/>
      <c r="WR83" s="105"/>
      <c r="WS83" s="105"/>
      <c r="WT83" s="105"/>
      <c r="WU83" s="105"/>
      <c r="WV83" s="105"/>
      <c r="WW83" s="105"/>
      <c r="WX83" s="105"/>
      <c r="WY83" s="105"/>
      <c r="WZ83" s="105"/>
      <c r="XA83" s="105"/>
      <c r="XB83" s="105"/>
      <c r="XC83" s="105"/>
      <c r="XD83" s="105"/>
      <c r="XE83" s="105"/>
      <c r="XF83" s="105"/>
      <c r="XG83" s="105"/>
      <c r="XH83" s="105"/>
      <c r="XI83" s="105"/>
      <c r="XJ83" s="105"/>
      <c r="XK83" s="105"/>
      <c r="XL83" s="105"/>
      <c r="XM83" s="105"/>
      <c r="XN83" s="105"/>
      <c r="XO83" s="105"/>
      <c r="XP83" s="105"/>
      <c r="XQ83" s="105"/>
      <c r="XR83" s="105"/>
      <c r="XS83" s="105"/>
      <c r="XT83" s="105"/>
      <c r="XU83" s="105"/>
      <c r="XV83" s="105"/>
      <c r="XW83" s="105"/>
      <c r="XX83" s="105"/>
      <c r="XY83" s="105"/>
      <c r="XZ83" s="105"/>
      <c r="YA83" s="105"/>
      <c r="YB83" s="105"/>
      <c r="YC83" s="105"/>
      <c r="YD83" s="105"/>
      <c r="YE83" s="105"/>
      <c r="YF83" s="105"/>
      <c r="YG83" s="105"/>
      <c r="YH83" s="105"/>
      <c r="YI83" s="105"/>
      <c r="YJ83" s="105"/>
      <c r="YK83" s="105"/>
      <c r="YL83" s="105"/>
      <c r="YM83" s="105"/>
      <c r="YN83" s="105"/>
      <c r="YO83" s="105"/>
      <c r="YP83" s="105"/>
      <c r="YQ83" s="105"/>
      <c r="YR83" s="105"/>
      <c r="YS83" s="105"/>
      <c r="YT83" s="105"/>
      <c r="YU83" s="105"/>
      <c r="YV83" s="105"/>
      <c r="YW83" s="105"/>
      <c r="YX83" s="105"/>
      <c r="YY83" s="105"/>
      <c r="YZ83" s="105"/>
      <c r="ZA83" s="105"/>
      <c r="ZB83" s="105"/>
      <c r="ZC83" s="105"/>
      <c r="ZD83" s="105"/>
      <c r="ZE83" s="105"/>
      <c r="ZF83" s="105"/>
      <c r="ZG83" s="105"/>
      <c r="ZH83" s="105"/>
      <c r="ZI83" s="105"/>
      <c r="ZJ83" s="105"/>
      <c r="ZK83" s="105"/>
      <c r="ZL83" s="105"/>
      <c r="ZM83" s="105"/>
      <c r="ZN83" s="105"/>
      <c r="ZO83" s="105"/>
      <c r="ZP83" s="105"/>
      <c r="ZQ83" s="105"/>
      <c r="ZR83" s="105"/>
      <c r="ZS83" s="105"/>
      <c r="ZT83" s="105"/>
      <c r="ZU83" s="105"/>
      <c r="ZV83" s="105"/>
      <c r="ZW83" s="105"/>
      <c r="ZX83" s="105"/>
      <c r="ZY83" s="105"/>
      <c r="ZZ83" s="105"/>
      <c r="AAA83" s="105"/>
      <c r="AAB83" s="105"/>
      <c r="AAC83" s="105"/>
      <c r="AAD83" s="105"/>
      <c r="AAE83" s="105"/>
      <c r="AAF83" s="105"/>
      <c r="AAG83" s="105"/>
      <c r="AAH83" s="105"/>
      <c r="AAI83" s="105"/>
      <c r="AAJ83" s="105"/>
      <c r="AAK83" s="105"/>
      <c r="AAL83" s="105"/>
      <c r="AAM83" s="105"/>
      <c r="AAN83" s="105"/>
      <c r="AAO83" s="105"/>
      <c r="AAP83" s="105"/>
      <c r="AAQ83" s="105"/>
      <c r="AAR83" s="105"/>
      <c r="AAS83" s="105"/>
      <c r="AAT83" s="105"/>
      <c r="AAU83" s="105"/>
      <c r="AAV83" s="105"/>
      <c r="AAW83" s="105"/>
      <c r="AAX83" s="105"/>
      <c r="AAY83" s="105"/>
      <c r="AAZ83" s="105"/>
      <c r="ABA83" s="105"/>
      <c r="ABB83" s="105"/>
      <c r="ABC83" s="105"/>
      <c r="ABD83" s="105"/>
      <c r="ABE83" s="105"/>
      <c r="ABF83" s="105"/>
      <c r="ABG83" s="105"/>
      <c r="ABH83" s="105"/>
      <c r="ABI83" s="105"/>
      <c r="ABJ83" s="105"/>
      <c r="ABK83" s="105"/>
      <c r="ABL83" s="105"/>
      <c r="ABM83" s="105"/>
      <c r="ABN83" s="105"/>
      <c r="ABO83" s="105"/>
      <c r="ABP83" s="105"/>
      <c r="ABQ83" s="105"/>
      <c r="ABR83" s="105"/>
      <c r="ABS83" s="105"/>
      <c r="ABT83" s="105"/>
      <c r="ABU83" s="105"/>
      <c r="ABV83" s="105"/>
      <c r="ABW83" s="105"/>
      <c r="ABX83" s="105"/>
      <c r="ABY83" s="105"/>
      <c r="ABZ83" s="105"/>
      <c r="ACA83" s="105"/>
      <c r="ACB83" s="105"/>
      <c r="ACC83" s="105"/>
      <c r="ACD83" s="105"/>
      <c r="ACE83" s="105"/>
      <c r="ACF83" s="105"/>
      <c r="ACG83" s="105"/>
      <c r="ACH83" s="105"/>
      <c r="ACI83" s="105"/>
      <c r="ACJ83" s="105"/>
      <c r="ACK83" s="105"/>
      <c r="ACL83" s="105"/>
      <c r="ACM83" s="105"/>
      <c r="ACN83" s="105"/>
      <c r="ACO83" s="105"/>
      <c r="ACP83" s="105"/>
      <c r="ACQ83" s="105"/>
      <c r="ACR83" s="105"/>
      <c r="ACS83" s="105"/>
      <c r="ACT83" s="105"/>
      <c r="ACU83" s="105"/>
      <c r="ACV83" s="105"/>
      <c r="ACW83" s="105"/>
      <c r="ACX83" s="105"/>
      <c r="ACY83" s="105"/>
      <c r="ACZ83" s="105"/>
      <c r="ADA83" s="105"/>
      <c r="ADB83" s="105"/>
      <c r="ADC83" s="105"/>
      <c r="ADD83" s="105"/>
      <c r="ADE83" s="105"/>
      <c r="ADF83" s="105"/>
      <c r="ADG83" s="105"/>
      <c r="ADH83" s="105"/>
      <c r="ADI83" s="105"/>
      <c r="ADJ83" s="105"/>
      <c r="ADK83" s="105"/>
      <c r="ADL83" s="105"/>
      <c r="ADM83" s="105"/>
      <c r="ADN83" s="105"/>
      <c r="ADO83" s="105"/>
      <c r="ADP83" s="105"/>
      <c r="ADQ83" s="105"/>
      <c r="ADR83" s="105"/>
      <c r="ADS83" s="105"/>
      <c r="ADT83" s="105"/>
      <c r="ADU83" s="105"/>
      <c r="ADV83" s="105"/>
      <c r="ADW83" s="105"/>
      <c r="ADX83" s="105"/>
      <c r="ADY83" s="105"/>
      <c r="ADZ83" s="105"/>
      <c r="AEA83" s="105"/>
      <c r="AEB83" s="105"/>
      <c r="AEC83" s="105"/>
      <c r="AED83" s="105"/>
      <c r="AEE83" s="105"/>
      <c r="AEF83" s="105"/>
      <c r="AEG83" s="105"/>
      <c r="AEH83" s="105"/>
      <c r="AEI83" s="105"/>
      <c r="AEJ83" s="105"/>
      <c r="AEK83" s="105"/>
      <c r="AEL83" s="105"/>
      <c r="AEM83" s="105"/>
      <c r="AEN83" s="105"/>
      <c r="AEO83" s="105"/>
      <c r="AEP83" s="105"/>
      <c r="AEQ83" s="105"/>
      <c r="AER83" s="105"/>
      <c r="AES83" s="105"/>
      <c r="AET83" s="105"/>
      <c r="AEU83" s="105"/>
      <c r="AEV83" s="105"/>
      <c r="AEW83" s="105"/>
      <c r="AEX83" s="105"/>
      <c r="AEY83" s="105"/>
      <c r="AEZ83" s="105"/>
      <c r="AFA83" s="105"/>
      <c r="AFB83" s="105"/>
      <c r="AFC83" s="105"/>
      <c r="AFD83" s="105"/>
      <c r="AFE83" s="105"/>
      <c r="AFF83" s="105"/>
      <c r="AFG83" s="105"/>
      <c r="AFH83" s="105"/>
      <c r="AFI83" s="105"/>
      <c r="AFJ83" s="105"/>
      <c r="AFK83" s="105"/>
      <c r="AFL83" s="105"/>
      <c r="AFM83" s="105"/>
      <c r="AFN83" s="105"/>
      <c r="AFO83" s="105"/>
      <c r="AFP83" s="105"/>
      <c r="AFQ83" s="105"/>
      <c r="AFR83" s="105"/>
      <c r="AFS83" s="105"/>
      <c r="AFT83" s="105"/>
      <c r="AFU83" s="105"/>
      <c r="AFV83" s="105"/>
      <c r="AFW83" s="105"/>
      <c r="AFX83" s="105"/>
      <c r="AFY83" s="105"/>
      <c r="AFZ83" s="105"/>
      <c r="AGA83" s="105"/>
      <c r="AGB83" s="105"/>
      <c r="AGC83" s="105"/>
      <c r="AGD83" s="105"/>
      <c r="AGE83" s="105"/>
      <c r="AGF83" s="105"/>
      <c r="AGG83" s="105"/>
      <c r="AGH83" s="105"/>
      <c r="AGI83" s="105"/>
      <c r="AGJ83" s="105"/>
      <c r="AGK83" s="105"/>
      <c r="AGL83" s="105"/>
      <c r="AGM83" s="105"/>
      <c r="AGN83" s="105"/>
      <c r="AGO83" s="105"/>
      <c r="AGP83" s="105"/>
      <c r="AGQ83" s="105"/>
      <c r="AGR83" s="105"/>
      <c r="AGS83" s="105"/>
      <c r="AGT83" s="105"/>
      <c r="AGU83" s="105"/>
      <c r="AGV83" s="105"/>
      <c r="AGW83" s="105"/>
      <c r="AGX83" s="105"/>
      <c r="AGY83" s="105"/>
      <c r="AGZ83" s="105"/>
      <c r="AHA83" s="105"/>
      <c r="AHB83" s="105"/>
      <c r="AHC83" s="105"/>
      <c r="AHD83" s="105"/>
      <c r="AHE83" s="105"/>
      <c r="AHF83" s="105"/>
      <c r="AHG83" s="105"/>
      <c r="AHH83" s="105"/>
      <c r="AHI83" s="105"/>
      <c r="AHJ83" s="105"/>
      <c r="AHK83" s="105"/>
      <c r="AHL83" s="105"/>
      <c r="AHM83" s="105"/>
      <c r="AHN83" s="105"/>
      <c r="AHO83" s="105"/>
      <c r="AHP83" s="105"/>
      <c r="AHQ83" s="105"/>
      <c r="AHR83" s="105"/>
      <c r="AHS83" s="105"/>
      <c r="AHT83" s="105"/>
      <c r="AHU83" s="105"/>
      <c r="AHV83" s="105"/>
      <c r="AHW83" s="105"/>
      <c r="AHX83" s="105"/>
      <c r="AHY83" s="105"/>
      <c r="AHZ83" s="105"/>
      <c r="AIA83" s="105"/>
      <c r="AIB83" s="105"/>
      <c r="AIC83" s="105"/>
      <c r="AID83" s="105"/>
      <c r="AIE83" s="105"/>
      <c r="AIF83" s="105"/>
      <c r="AIG83" s="105"/>
      <c r="AIH83" s="105"/>
      <c r="AII83" s="105"/>
      <c r="AIJ83" s="105"/>
      <c r="AIK83" s="105"/>
      <c r="AIL83" s="105"/>
      <c r="AIM83" s="105"/>
      <c r="AIN83" s="105"/>
      <c r="AIO83" s="105"/>
      <c r="AIP83" s="105"/>
      <c r="AIQ83" s="105"/>
      <c r="AIR83" s="105"/>
      <c r="AIS83" s="105"/>
      <c r="AIT83" s="105"/>
      <c r="AIU83" s="105"/>
      <c r="AIV83" s="105"/>
      <c r="AIW83" s="105"/>
      <c r="AIX83" s="105"/>
      <c r="AIY83" s="105"/>
      <c r="AIZ83" s="105"/>
      <c r="AJA83" s="105"/>
      <c r="AJB83" s="105"/>
      <c r="AJC83" s="105"/>
      <c r="AJD83" s="105"/>
      <c r="AJE83" s="105"/>
      <c r="AJF83" s="105"/>
      <c r="AJG83" s="105"/>
      <c r="AJH83" s="105"/>
      <c r="AJI83" s="105"/>
      <c r="AJJ83" s="105"/>
      <c r="AJK83" s="105"/>
      <c r="AJL83" s="105"/>
      <c r="AJM83" s="105"/>
      <c r="AJN83" s="105"/>
      <c r="AJO83" s="105"/>
      <c r="AJP83" s="105"/>
      <c r="AJQ83" s="105"/>
      <c r="AJR83" s="105"/>
      <c r="AJS83" s="105"/>
      <c r="AJT83" s="105"/>
      <c r="AJU83" s="105"/>
      <c r="AJV83" s="105"/>
      <c r="AJW83" s="105"/>
      <c r="AJX83" s="105"/>
      <c r="AJY83" s="105"/>
      <c r="AJZ83" s="105"/>
      <c r="AKA83" s="105"/>
      <c r="AKB83" s="105"/>
      <c r="AKC83" s="105"/>
      <c r="AKD83" s="105"/>
      <c r="AKE83" s="105"/>
      <c r="AKF83" s="105"/>
      <c r="AKG83" s="105"/>
      <c r="AKH83" s="105"/>
      <c r="AKI83" s="105"/>
      <c r="AKJ83" s="105"/>
      <c r="AKK83" s="105"/>
      <c r="AKL83" s="105"/>
      <c r="AKM83" s="105"/>
      <c r="AKN83" s="105"/>
      <c r="AKO83" s="105"/>
      <c r="AKP83" s="105"/>
      <c r="AKQ83" s="105"/>
      <c r="AKR83" s="105"/>
      <c r="AKS83" s="105"/>
      <c r="AKT83" s="105"/>
      <c r="AKU83" s="105"/>
      <c r="AKV83" s="105"/>
      <c r="AKW83" s="105"/>
      <c r="AKX83" s="105"/>
      <c r="AKY83" s="105"/>
      <c r="AKZ83" s="105"/>
      <c r="ALA83" s="105"/>
      <c r="ALB83" s="105"/>
      <c r="ALC83" s="105"/>
      <c r="ALD83" s="105"/>
      <c r="ALE83" s="105"/>
      <c r="ALF83" s="105"/>
      <c r="ALG83" s="105"/>
      <c r="ALH83" s="105"/>
      <c r="ALI83" s="105"/>
      <c r="ALJ83" s="105"/>
      <c r="ALK83" s="105"/>
      <c r="ALL83" s="105"/>
      <c r="ALM83" s="105"/>
      <c r="ALN83" s="105"/>
      <c r="ALO83" s="105"/>
      <c r="ALP83" s="105"/>
      <c r="ALQ83" s="105"/>
      <c r="ALR83" s="105"/>
      <c r="ALS83" s="105"/>
      <c r="ALT83" s="105"/>
      <c r="ALU83" s="105"/>
      <c r="ALV83" s="105"/>
      <c r="ALW83" s="105"/>
      <c r="ALX83" s="105"/>
      <c r="ALY83" s="105"/>
      <c r="ALZ83" s="105"/>
      <c r="AMA83" s="105"/>
      <c r="AMB83" s="105"/>
      <c r="AMC83" s="105"/>
      <c r="AMD83" s="105"/>
      <c r="AME83" s="105"/>
      <c r="AMF83" s="105"/>
      <c r="AMG83" s="105"/>
      <c r="AMH83" s="105"/>
      <c r="AMI83" s="105"/>
      <c r="AMJ83" s="105"/>
      <c r="AMK83" s="105"/>
      <c r="AML83" s="105"/>
      <c r="AMM83" s="105"/>
      <c r="AMN83" s="105"/>
      <c r="AMO83" s="105"/>
      <c r="AMP83" s="105"/>
      <c r="AMQ83" s="105"/>
      <c r="AMR83" s="105"/>
      <c r="AMS83" s="105"/>
      <c r="AMT83" s="105"/>
      <c r="AMU83" s="105"/>
      <c r="AMV83" s="105"/>
      <c r="AMW83" s="105"/>
      <c r="AMX83" s="105"/>
      <c r="AMY83" s="105"/>
      <c r="AMZ83" s="105"/>
      <c r="ANA83" s="105"/>
      <c r="ANB83" s="105"/>
      <c r="ANC83" s="105"/>
      <c r="AND83" s="105"/>
      <c r="ANE83" s="105"/>
      <c r="ANF83" s="105"/>
      <c r="ANG83" s="105"/>
      <c r="ANH83" s="105"/>
      <c r="ANI83" s="105"/>
      <c r="ANJ83" s="105"/>
      <c r="ANK83" s="105"/>
      <c r="ANL83" s="105"/>
      <c r="ANM83" s="105"/>
      <c r="ANN83" s="105"/>
      <c r="ANO83" s="105"/>
      <c r="ANP83" s="105"/>
      <c r="ANQ83" s="105"/>
      <c r="ANR83" s="105"/>
      <c r="ANS83" s="105"/>
      <c r="ANT83" s="105"/>
      <c r="ANU83" s="105"/>
      <c r="ANV83" s="105"/>
      <c r="ANW83" s="105"/>
      <c r="ANX83" s="105"/>
      <c r="ANY83" s="105"/>
      <c r="ANZ83" s="105"/>
      <c r="AOA83" s="105"/>
      <c r="AOB83" s="105"/>
      <c r="AOC83" s="105"/>
      <c r="AOD83" s="105"/>
      <c r="AOE83" s="105"/>
      <c r="AOF83" s="105"/>
      <c r="AOG83" s="105"/>
      <c r="AOH83" s="105"/>
      <c r="AOI83" s="105"/>
      <c r="AOJ83" s="105"/>
      <c r="AOK83" s="105"/>
      <c r="AOL83" s="105"/>
      <c r="AOM83" s="105"/>
      <c r="AON83" s="105"/>
      <c r="AOO83" s="105"/>
      <c r="AOP83" s="105"/>
      <c r="AOQ83" s="105"/>
      <c r="AOR83" s="105"/>
      <c r="AOS83" s="105"/>
      <c r="AOT83" s="105"/>
      <c r="AOU83" s="105"/>
      <c r="AOV83" s="105"/>
      <c r="AOW83" s="105"/>
      <c r="AOX83" s="105"/>
      <c r="AOY83" s="105"/>
      <c r="AOZ83" s="105"/>
      <c r="APA83" s="105"/>
      <c r="APB83" s="105"/>
      <c r="APC83" s="105"/>
      <c r="APD83" s="105"/>
      <c r="APE83" s="105"/>
      <c r="APF83" s="105"/>
      <c r="APG83" s="105"/>
      <c r="APH83" s="105"/>
      <c r="API83" s="105"/>
      <c r="APJ83" s="105"/>
      <c r="APK83" s="105"/>
      <c r="APL83" s="105"/>
      <c r="APM83" s="105"/>
      <c r="APN83" s="105"/>
      <c r="APO83" s="105"/>
      <c r="APP83" s="105"/>
      <c r="APQ83" s="105"/>
      <c r="APR83" s="105"/>
      <c r="APS83" s="105"/>
      <c r="APT83" s="105"/>
      <c r="APU83" s="105"/>
      <c r="APV83" s="105"/>
      <c r="APW83" s="105"/>
      <c r="APX83" s="105"/>
      <c r="APY83" s="105"/>
      <c r="APZ83" s="105"/>
      <c r="AQA83" s="105"/>
      <c r="AQB83" s="105"/>
      <c r="AQC83" s="105"/>
      <c r="AQD83" s="105"/>
      <c r="AQE83" s="105"/>
      <c r="AQF83" s="105"/>
      <c r="AQG83" s="105"/>
      <c r="AQH83" s="105"/>
      <c r="AQI83" s="105"/>
      <c r="AQJ83" s="105"/>
      <c r="AQK83" s="105"/>
      <c r="AQL83" s="105"/>
      <c r="AQM83" s="105"/>
      <c r="AQN83" s="105"/>
      <c r="AQO83" s="105"/>
      <c r="AQP83" s="105"/>
      <c r="AQQ83" s="105"/>
      <c r="AQR83" s="105"/>
      <c r="AQS83" s="105"/>
      <c r="AQT83" s="105"/>
      <c r="AQU83" s="105"/>
      <c r="AQV83" s="105"/>
      <c r="AQW83" s="105"/>
      <c r="AQX83" s="105"/>
      <c r="AQY83" s="105"/>
      <c r="AQZ83" s="105"/>
      <c r="ARA83" s="105"/>
      <c r="ARB83" s="105"/>
      <c r="ARC83" s="105"/>
      <c r="ARD83" s="105"/>
      <c r="ARE83" s="105"/>
      <c r="ARF83" s="105"/>
      <c r="ARG83" s="105"/>
      <c r="ARH83" s="105"/>
      <c r="ARI83" s="105"/>
      <c r="ARJ83" s="105"/>
      <c r="ARK83" s="105"/>
      <c r="ARL83" s="105"/>
      <c r="ARM83" s="105"/>
      <c r="ARN83" s="105"/>
      <c r="ARO83" s="105"/>
      <c r="ARP83" s="105"/>
      <c r="ARQ83" s="105"/>
      <c r="ARR83" s="105"/>
      <c r="ARS83" s="105"/>
      <c r="ART83" s="105"/>
      <c r="ARU83" s="105"/>
      <c r="ARV83" s="105"/>
      <c r="ARW83" s="105"/>
      <c r="ARX83" s="105"/>
      <c r="ARY83" s="105"/>
      <c r="ARZ83" s="105"/>
      <c r="ASA83" s="105"/>
      <c r="ASB83" s="105"/>
      <c r="ASC83" s="105"/>
      <c r="ASD83" s="105"/>
      <c r="ASE83" s="105"/>
      <c r="ASF83" s="105"/>
      <c r="ASG83" s="105"/>
      <c r="ASH83" s="105"/>
      <c r="ASI83" s="105"/>
      <c r="ASJ83" s="105"/>
      <c r="ASK83" s="105"/>
      <c r="ASL83" s="105"/>
      <c r="ASM83" s="105"/>
      <c r="ASN83" s="105"/>
      <c r="ASO83" s="105"/>
      <c r="ASP83" s="105"/>
      <c r="ASQ83" s="105"/>
      <c r="ASR83" s="105"/>
      <c r="ASS83" s="105"/>
      <c r="AST83" s="105"/>
      <c r="ASU83" s="105"/>
      <c r="ASV83" s="105"/>
      <c r="ASW83" s="105"/>
      <c r="ASX83" s="105"/>
      <c r="ASY83" s="105"/>
      <c r="ASZ83" s="105"/>
      <c r="ATA83" s="105"/>
      <c r="ATB83" s="105"/>
      <c r="ATC83" s="105"/>
      <c r="ATD83" s="105"/>
      <c r="ATE83" s="105"/>
      <c r="ATF83" s="105"/>
      <c r="ATG83" s="105"/>
      <c r="ATH83" s="105"/>
      <c r="ATI83" s="105"/>
      <c r="ATJ83" s="105"/>
      <c r="ATK83" s="105"/>
      <c r="ATL83" s="105"/>
      <c r="ATM83" s="105"/>
      <c r="ATN83" s="105"/>
      <c r="ATO83" s="105"/>
      <c r="ATP83" s="105"/>
      <c r="ATQ83" s="105"/>
      <c r="ATR83" s="105"/>
      <c r="ATS83" s="105"/>
      <c r="ATT83" s="105"/>
      <c r="ATU83" s="105"/>
      <c r="ATV83" s="105"/>
      <c r="ATW83" s="105"/>
      <c r="ATX83" s="105"/>
      <c r="ATY83" s="105"/>
      <c r="ATZ83" s="105"/>
      <c r="AUA83" s="105"/>
      <c r="AUB83" s="105"/>
      <c r="AUC83" s="105"/>
      <c r="AUD83" s="105"/>
      <c r="AUE83" s="105"/>
      <c r="AUF83" s="105"/>
      <c r="AUG83" s="105"/>
      <c r="AUH83" s="105"/>
      <c r="AUI83" s="105"/>
      <c r="AUJ83" s="105"/>
      <c r="AUK83" s="105"/>
      <c r="AUL83" s="105"/>
      <c r="AUM83" s="105"/>
      <c r="AUN83" s="105"/>
      <c r="AUO83" s="105"/>
      <c r="AUP83" s="105"/>
      <c r="AUQ83" s="105"/>
      <c r="AUR83" s="105"/>
      <c r="AUS83" s="105"/>
      <c r="AUT83" s="105"/>
      <c r="AUU83" s="105"/>
      <c r="AUV83" s="105"/>
      <c r="AUW83" s="105"/>
      <c r="AUX83" s="105"/>
      <c r="AUY83" s="105"/>
      <c r="AUZ83" s="105"/>
      <c r="AVA83" s="105"/>
      <c r="AVB83" s="105"/>
      <c r="AVC83" s="105"/>
      <c r="AVD83" s="105"/>
      <c r="AVE83" s="105"/>
      <c r="AVF83" s="105"/>
      <c r="AVG83" s="105"/>
      <c r="AVH83" s="105"/>
      <c r="AVI83" s="105"/>
      <c r="AVJ83" s="105"/>
      <c r="AVK83" s="105"/>
      <c r="AVL83" s="105"/>
      <c r="AVM83" s="105"/>
      <c r="AVN83" s="105"/>
      <c r="AVO83" s="105"/>
      <c r="AVP83" s="105"/>
      <c r="AVQ83" s="105"/>
      <c r="AVR83" s="105"/>
      <c r="AVS83" s="105"/>
      <c r="AVT83" s="105"/>
      <c r="AVU83" s="105"/>
      <c r="AVV83" s="105"/>
      <c r="AVW83" s="105"/>
      <c r="AVX83" s="105"/>
      <c r="AVY83" s="105"/>
      <c r="AVZ83" s="105"/>
      <c r="AWA83" s="105"/>
      <c r="AWB83" s="105"/>
      <c r="AWC83" s="105"/>
      <c r="AWD83" s="105"/>
      <c r="AWE83" s="105"/>
      <c r="AWF83" s="105"/>
      <c r="AWG83" s="105"/>
      <c r="AWH83" s="105"/>
      <c r="AWI83" s="105"/>
      <c r="AWJ83" s="105"/>
      <c r="AWK83" s="105"/>
      <c r="AWL83" s="105"/>
      <c r="AWM83" s="105"/>
      <c r="AWN83" s="105"/>
      <c r="AWO83" s="105"/>
      <c r="AWP83" s="105"/>
      <c r="AWQ83" s="105"/>
      <c r="AWR83" s="105"/>
      <c r="AWS83" s="105"/>
      <c r="AWT83" s="105"/>
      <c r="AWU83" s="105"/>
      <c r="AWV83" s="105"/>
      <c r="AWW83" s="105"/>
      <c r="AWX83" s="105"/>
      <c r="AWY83" s="105"/>
      <c r="AWZ83" s="105"/>
      <c r="AXA83" s="105"/>
      <c r="AXB83" s="105"/>
      <c r="AXC83" s="105"/>
      <c r="AXD83" s="105"/>
      <c r="AXE83" s="105"/>
      <c r="AXF83" s="105"/>
      <c r="AXG83" s="105"/>
      <c r="AXH83" s="105"/>
      <c r="AXI83" s="105"/>
      <c r="AXJ83" s="105"/>
      <c r="AXK83" s="105"/>
      <c r="AXL83" s="105"/>
      <c r="AXM83" s="105"/>
      <c r="AXN83" s="105"/>
      <c r="AXO83" s="105"/>
      <c r="AXP83" s="105"/>
      <c r="AXQ83" s="105"/>
      <c r="AXR83" s="105"/>
      <c r="AXS83" s="105"/>
      <c r="AXT83" s="105"/>
      <c r="AXU83" s="105"/>
      <c r="AXV83" s="105"/>
      <c r="AXW83" s="105"/>
      <c r="AXX83" s="105"/>
      <c r="AXY83" s="105"/>
      <c r="AXZ83" s="105"/>
      <c r="AYA83" s="105"/>
      <c r="AYB83" s="105"/>
      <c r="AYC83" s="105"/>
      <c r="AYD83" s="105"/>
      <c r="AYE83" s="105"/>
      <c r="AYF83" s="105"/>
      <c r="AYG83" s="105"/>
      <c r="AYH83" s="105"/>
      <c r="AYI83" s="105"/>
      <c r="AYJ83" s="105"/>
      <c r="AYK83" s="105"/>
      <c r="AYL83" s="105"/>
      <c r="AYM83" s="105"/>
      <c r="AYN83" s="105"/>
      <c r="AYO83" s="105"/>
      <c r="AYP83" s="105"/>
      <c r="AYQ83" s="105"/>
      <c r="AYR83" s="105"/>
      <c r="AYS83" s="105"/>
      <c r="AYT83" s="105"/>
      <c r="AYU83" s="105"/>
      <c r="AYV83" s="105"/>
      <c r="AYW83" s="105"/>
      <c r="AYX83" s="105"/>
      <c r="AYY83" s="105"/>
      <c r="AYZ83" s="105"/>
      <c r="AZA83" s="105"/>
      <c r="AZB83" s="105"/>
      <c r="AZC83" s="105"/>
      <c r="AZD83" s="105"/>
      <c r="AZE83" s="105"/>
      <c r="AZF83" s="105"/>
      <c r="AZG83" s="105"/>
      <c r="AZH83" s="105"/>
      <c r="AZI83" s="105"/>
      <c r="AZJ83" s="105"/>
      <c r="AZK83" s="105"/>
      <c r="AZL83" s="105"/>
      <c r="AZM83" s="105"/>
      <c r="AZN83" s="105"/>
      <c r="AZO83" s="105"/>
      <c r="AZP83" s="105"/>
      <c r="AZQ83" s="105"/>
      <c r="AZR83" s="105"/>
      <c r="AZS83" s="105"/>
      <c r="AZT83" s="105"/>
      <c r="AZU83" s="105"/>
      <c r="AZV83" s="105"/>
      <c r="AZW83" s="105"/>
      <c r="AZX83" s="105"/>
      <c r="AZY83" s="105"/>
      <c r="AZZ83" s="105"/>
      <c r="BAA83" s="105"/>
      <c r="BAB83" s="105"/>
      <c r="BAC83" s="105"/>
      <c r="BAD83" s="105"/>
      <c r="BAE83" s="105"/>
      <c r="BAF83" s="105"/>
      <c r="BAG83" s="105"/>
      <c r="BAH83" s="105"/>
      <c r="BAI83" s="105"/>
      <c r="BAJ83" s="105"/>
      <c r="BAK83" s="105"/>
      <c r="BAL83" s="105"/>
      <c r="BAM83" s="105"/>
      <c r="BAN83" s="105"/>
      <c r="BAO83" s="105"/>
      <c r="BAP83" s="105"/>
      <c r="BAQ83" s="105"/>
      <c r="BAR83" s="105"/>
      <c r="BAS83" s="105"/>
      <c r="BAT83" s="105"/>
      <c r="BAU83" s="105"/>
      <c r="BAV83" s="105"/>
      <c r="BAW83" s="105"/>
      <c r="BAX83" s="105"/>
      <c r="BAY83" s="105"/>
      <c r="BAZ83" s="105"/>
      <c r="BBA83" s="105"/>
      <c r="BBB83" s="105"/>
      <c r="BBC83" s="105"/>
      <c r="BBD83" s="105"/>
      <c r="BBE83" s="105"/>
      <c r="BBF83" s="105"/>
      <c r="BBG83" s="105"/>
      <c r="BBH83" s="105"/>
      <c r="BBI83" s="105"/>
      <c r="BBJ83" s="105"/>
      <c r="BBK83" s="105"/>
      <c r="BBL83" s="105"/>
      <c r="BBM83" s="105"/>
      <c r="BBN83" s="105"/>
      <c r="BBO83" s="105"/>
      <c r="BBP83" s="105"/>
      <c r="BBQ83" s="105"/>
      <c r="BBR83" s="105"/>
      <c r="BBS83" s="105"/>
      <c r="BBT83" s="105"/>
      <c r="BBU83" s="105"/>
      <c r="BBV83" s="105"/>
      <c r="BBW83" s="105"/>
      <c r="BBX83" s="105"/>
      <c r="BBY83" s="105"/>
      <c r="BBZ83" s="105"/>
      <c r="BCA83" s="105"/>
      <c r="BCB83" s="105"/>
      <c r="BCC83" s="105"/>
      <c r="BCD83" s="105"/>
      <c r="BCE83" s="105"/>
      <c r="BCF83" s="105"/>
      <c r="BCG83" s="105"/>
      <c r="BCH83" s="105"/>
      <c r="BCI83" s="105"/>
      <c r="BCJ83" s="105"/>
      <c r="BCK83" s="105"/>
      <c r="BCL83" s="105"/>
      <c r="BCM83" s="105"/>
      <c r="BCN83" s="105"/>
      <c r="BCO83" s="105"/>
      <c r="BCP83" s="105"/>
      <c r="BCQ83" s="105"/>
      <c r="BCR83" s="105"/>
      <c r="BCS83" s="105"/>
      <c r="BCT83" s="105"/>
      <c r="BCU83" s="105"/>
      <c r="BCV83" s="105"/>
      <c r="BCW83" s="105"/>
      <c r="BCX83" s="105"/>
      <c r="BCY83" s="105"/>
      <c r="BCZ83" s="105"/>
      <c r="BDA83" s="105"/>
      <c r="BDB83" s="105"/>
      <c r="BDC83" s="105"/>
      <c r="BDD83" s="105"/>
      <c r="BDE83" s="105"/>
      <c r="BDF83" s="105"/>
      <c r="BDG83" s="105"/>
      <c r="BDH83" s="105"/>
      <c r="BDI83" s="105"/>
      <c r="BDJ83" s="105"/>
      <c r="BDK83" s="105"/>
      <c r="BDL83" s="105"/>
      <c r="BDM83" s="105"/>
      <c r="BDN83" s="105"/>
      <c r="BDO83" s="105"/>
      <c r="BDP83" s="105"/>
      <c r="BDQ83" s="105"/>
      <c r="BDR83" s="105"/>
      <c r="BDS83" s="105"/>
      <c r="BDT83" s="105"/>
      <c r="BDU83" s="105"/>
      <c r="BDV83" s="105"/>
      <c r="BDW83" s="105"/>
      <c r="BDX83" s="105"/>
      <c r="BDY83" s="105"/>
      <c r="BDZ83" s="105"/>
      <c r="BEA83" s="105"/>
      <c r="BEB83" s="105"/>
      <c r="BEC83" s="105"/>
      <c r="BED83" s="105"/>
      <c r="BEE83" s="105"/>
      <c r="BEF83" s="105"/>
      <c r="BEG83" s="105"/>
      <c r="BEH83" s="105"/>
      <c r="BEI83" s="105"/>
      <c r="BEJ83" s="105"/>
      <c r="BEK83" s="105"/>
      <c r="BEL83" s="105"/>
      <c r="BEM83" s="105"/>
      <c r="BEN83" s="105"/>
      <c r="BEO83" s="105"/>
      <c r="BEP83" s="105"/>
      <c r="BEQ83" s="105"/>
      <c r="BER83" s="105"/>
      <c r="BES83" s="105"/>
      <c r="BET83" s="105"/>
      <c r="BEU83" s="105"/>
      <c r="BEV83" s="105"/>
      <c r="BEW83" s="105"/>
      <c r="BEX83" s="105"/>
      <c r="BEY83" s="105"/>
      <c r="BEZ83" s="105"/>
      <c r="BFA83" s="105"/>
      <c r="BFB83" s="105"/>
      <c r="BFC83" s="105"/>
      <c r="BFD83" s="105"/>
      <c r="BFE83" s="105"/>
      <c r="BFF83" s="105"/>
      <c r="BFG83" s="105"/>
      <c r="BFH83" s="105"/>
      <c r="BFI83" s="105"/>
      <c r="BFJ83" s="105"/>
      <c r="BFK83" s="105"/>
      <c r="BFL83" s="105"/>
      <c r="BFM83" s="105"/>
      <c r="BFN83" s="105"/>
      <c r="BFO83" s="105"/>
      <c r="BFP83" s="105"/>
      <c r="BFQ83" s="105"/>
      <c r="BFR83" s="105"/>
      <c r="BFS83" s="105"/>
      <c r="BFT83" s="105"/>
      <c r="BFU83" s="105"/>
      <c r="BFV83" s="105"/>
      <c r="BFW83" s="105"/>
      <c r="BFX83" s="105"/>
      <c r="BFY83" s="105"/>
      <c r="BFZ83" s="105"/>
      <c r="BGA83" s="105"/>
      <c r="BGB83" s="105"/>
      <c r="BGC83" s="105"/>
      <c r="BGD83" s="105"/>
      <c r="BGE83" s="105"/>
      <c r="BGF83" s="105"/>
      <c r="BGG83" s="105"/>
      <c r="BGH83" s="105"/>
      <c r="BGI83" s="105"/>
      <c r="BGJ83" s="105"/>
      <c r="BGK83" s="105"/>
      <c r="BGL83" s="105"/>
      <c r="BGM83" s="105"/>
      <c r="BGN83" s="105"/>
      <c r="BGO83" s="105"/>
      <c r="BGP83" s="105"/>
      <c r="BGQ83" s="105"/>
      <c r="BGR83" s="105"/>
      <c r="BGS83" s="105"/>
      <c r="BGT83" s="105"/>
      <c r="BGU83" s="105"/>
      <c r="BGV83" s="105"/>
      <c r="BGW83" s="105"/>
      <c r="BGX83" s="105"/>
      <c r="BGY83" s="105"/>
      <c r="BGZ83" s="105"/>
      <c r="BHA83" s="105"/>
      <c r="BHB83" s="105"/>
      <c r="BHC83" s="105"/>
      <c r="BHD83" s="105"/>
      <c r="BHE83" s="105"/>
      <c r="BHF83" s="105"/>
      <c r="BHG83" s="105"/>
      <c r="BHH83" s="105"/>
      <c r="BHI83" s="105"/>
      <c r="BHJ83" s="105"/>
      <c r="BHK83" s="105"/>
      <c r="BHL83" s="105"/>
      <c r="BHM83" s="105"/>
      <c r="BHN83" s="105"/>
      <c r="BHO83" s="105"/>
      <c r="BHP83" s="105"/>
      <c r="BHQ83" s="105"/>
      <c r="BHR83" s="105"/>
      <c r="BHS83" s="105"/>
      <c r="BHT83" s="105"/>
      <c r="BHU83" s="105"/>
      <c r="BHV83" s="105"/>
      <c r="BHW83" s="105"/>
      <c r="BHX83" s="105"/>
      <c r="BHY83" s="105"/>
      <c r="BHZ83" s="105"/>
      <c r="BIA83" s="105"/>
      <c r="BIB83" s="105"/>
      <c r="BIC83" s="105"/>
      <c r="BID83" s="105"/>
      <c r="BIE83" s="105"/>
      <c r="BIF83" s="105"/>
      <c r="BIG83" s="105"/>
      <c r="BIH83" s="105"/>
      <c r="BII83" s="105"/>
      <c r="BIJ83" s="105"/>
      <c r="BIK83" s="105"/>
      <c r="BIL83" s="105"/>
      <c r="BIM83" s="105"/>
      <c r="BIN83" s="105"/>
      <c r="BIO83" s="105"/>
      <c r="BIP83" s="105"/>
      <c r="BIQ83" s="105"/>
      <c r="BIR83" s="105"/>
      <c r="BIS83" s="105"/>
      <c r="BIT83" s="105"/>
      <c r="BIU83" s="105"/>
      <c r="BIV83" s="105"/>
      <c r="BIW83" s="105"/>
      <c r="BIX83" s="105"/>
      <c r="BIY83" s="105"/>
      <c r="BIZ83" s="105"/>
      <c r="BJA83" s="105"/>
      <c r="BJB83" s="105"/>
      <c r="BJC83" s="105"/>
      <c r="BJD83" s="105"/>
      <c r="BJE83" s="105"/>
      <c r="BJF83" s="105"/>
      <c r="BJG83" s="105"/>
      <c r="BJH83" s="105"/>
      <c r="BJI83" s="105"/>
      <c r="BJJ83" s="105"/>
      <c r="BJK83" s="105"/>
      <c r="BJL83" s="105"/>
      <c r="BJM83" s="105"/>
      <c r="BJN83" s="105"/>
      <c r="BJO83" s="105"/>
      <c r="BJP83" s="105"/>
      <c r="BJQ83" s="105"/>
      <c r="BJR83" s="105"/>
      <c r="BJS83" s="105"/>
      <c r="BJT83" s="105"/>
      <c r="BJU83" s="105"/>
      <c r="BJV83" s="105"/>
      <c r="BJW83" s="105"/>
      <c r="BJX83" s="105"/>
      <c r="BJY83" s="105"/>
      <c r="BJZ83" s="105"/>
      <c r="BKA83" s="105"/>
      <c r="BKB83" s="105"/>
      <c r="BKC83" s="105"/>
      <c r="BKD83" s="105"/>
      <c r="BKE83" s="105"/>
      <c r="BKF83" s="105"/>
      <c r="BKG83" s="105"/>
      <c r="BKH83" s="105"/>
      <c r="BKI83" s="105"/>
      <c r="BKJ83" s="105"/>
      <c r="BKK83" s="105"/>
      <c r="BKL83" s="105"/>
      <c r="BKM83" s="105"/>
      <c r="BKN83" s="105"/>
      <c r="BKO83" s="105"/>
      <c r="BKP83" s="105"/>
      <c r="BKQ83" s="105"/>
      <c r="BKR83" s="105"/>
      <c r="BKS83" s="105"/>
      <c r="BKT83" s="105"/>
      <c r="BKU83" s="105"/>
      <c r="BKV83" s="105"/>
      <c r="BKW83" s="105"/>
      <c r="BKX83" s="105"/>
      <c r="BKY83" s="105"/>
      <c r="BKZ83" s="105"/>
      <c r="BLA83" s="105"/>
      <c r="BLB83" s="105"/>
      <c r="BLC83" s="105"/>
      <c r="BLD83" s="105"/>
      <c r="BLE83" s="105"/>
      <c r="BLF83" s="105"/>
      <c r="BLG83" s="105"/>
      <c r="BLH83" s="105"/>
      <c r="BLI83" s="105"/>
      <c r="BLJ83" s="105"/>
      <c r="BLK83" s="105"/>
      <c r="BLL83" s="105"/>
      <c r="BLM83" s="105"/>
      <c r="BLN83" s="105"/>
      <c r="BLO83" s="105"/>
      <c r="BLP83" s="105"/>
      <c r="BLQ83" s="105"/>
      <c r="BLR83" s="105"/>
      <c r="BLS83" s="105"/>
      <c r="BLT83" s="105"/>
      <c r="BLU83" s="105"/>
      <c r="BLV83" s="105"/>
      <c r="BLW83" s="105"/>
      <c r="BLX83" s="105"/>
      <c r="BLY83" s="105"/>
      <c r="BLZ83" s="105"/>
      <c r="BMA83" s="105"/>
      <c r="BMB83" s="105"/>
      <c r="BMC83" s="105"/>
      <c r="BMD83" s="105"/>
      <c r="BME83" s="105"/>
      <c r="BMF83" s="105"/>
      <c r="BMG83" s="105"/>
      <c r="BMH83" s="105"/>
      <c r="BMI83" s="105"/>
      <c r="BMJ83" s="105"/>
      <c r="BMK83" s="105"/>
      <c r="BML83" s="105"/>
      <c r="BMM83" s="105"/>
      <c r="BMN83" s="105"/>
      <c r="BMO83" s="105"/>
      <c r="BMP83" s="105"/>
      <c r="BMQ83" s="105"/>
      <c r="BMR83" s="105"/>
      <c r="BMS83" s="105"/>
      <c r="BMT83" s="105"/>
      <c r="BMU83" s="105"/>
      <c r="BMV83" s="105"/>
      <c r="BMW83" s="105"/>
      <c r="BMX83" s="105"/>
      <c r="BMY83" s="105"/>
      <c r="BMZ83" s="105"/>
      <c r="BNA83" s="105"/>
      <c r="BNB83" s="105"/>
      <c r="BNC83" s="105"/>
      <c r="BND83" s="105"/>
      <c r="BNE83" s="105"/>
      <c r="BNF83" s="105"/>
      <c r="BNG83" s="105"/>
      <c r="BNH83" s="105"/>
      <c r="BNI83" s="105"/>
      <c r="BNJ83" s="105"/>
      <c r="BNK83" s="105"/>
      <c r="BNL83" s="105"/>
      <c r="BNM83" s="105"/>
      <c r="BNN83" s="105"/>
      <c r="BNO83" s="105"/>
      <c r="BNP83" s="105"/>
      <c r="BNQ83" s="105"/>
      <c r="BNR83" s="105"/>
      <c r="BNS83" s="105"/>
      <c r="BNT83" s="105"/>
      <c r="BNU83" s="105"/>
      <c r="BNV83" s="105"/>
      <c r="BNW83" s="105"/>
      <c r="BNX83" s="105"/>
      <c r="BNY83" s="105"/>
      <c r="BNZ83" s="105"/>
      <c r="BOA83" s="105"/>
      <c r="BOB83" s="105"/>
      <c r="BOC83" s="105"/>
      <c r="BOD83" s="105"/>
      <c r="BOE83" s="105"/>
      <c r="BOF83" s="105"/>
      <c r="BOG83" s="105"/>
      <c r="BOH83" s="105"/>
      <c r="BOI83" s="105"/>
      <c r="BOJ83" s="105"/>
      <c r="BOK83" s="105"/>
      <c r="BOL83" s="105"/>
      <c r="BOM83" s="105"/>
      <c r="BON83" s="105"/>
      <c r="BOO83" s="105"/>
      <c r="BOP83" s="105"/>
      <c r="BOQ83" s="105"/>
      <c r="BOR83" s="105"/>
      <c r="BOS83" s="105"/>
      <c r="BOT83" s="105"/>
      <c r="BOU83" s="105"/>
      <c r="BOV83" s="105"/>
      <c r="BOW83" s="105"/>
      <c r="BOX83" s="105"/>
      <c r="BOY83" s="105"/>
      <c r="BOZ83" s="105"/>
      <c r="BPA83" s="105"/>
      <c r="BPB83" s="105"/>
      <c r="BPC83" s="105"/>
      <c r="BPD83" s="105"/>
      <c r="BPE83" s="105"/>
      <c r="BPF83" s="105"/>
      <c r="BPG83" s="105"/>
      <c r="BPH83" s="105"/>
      <c r="BPI83" s="105"/>
      <c r="BPJ83" s="105"/>
      <c r="BPK83" s="105"/>
      <c r="BPL83" s="105"/>
      <c r="BPM83" s="105"/>
      <c r="BPN83" s="105"/>
      <c r="BPO83" s="105"/>
      <c r="BPP83" s="105"/>
      <c r="BPQ83" s="105"/>
      <c r="BPR83" s="105"/>
      <c r="BPS83" s="105"/>
      <c r="BPT83" s="105"/>
      <c r="BPU83" s="105"/>
      <c r="BPV83" s="105"/>
      <c r="BPW83" s="105"/>
      <c r="BPX83" s="105"/>
      <c r="BPY83" s="105"/>
      <c r="BPZ83" s="105"/>
      <c r="BQA83" s="105"/>
      <c r="BQB83" s="105"/>
      <c r="BQC83" s="105"/>
      <c r="BQD83" s="105"/>
      <c r="BQE83" s="105"/>
      <c r="BQF83" s="105"/>
      <c r="BQG83" s="105"/>
      <c r="BQH83" s="105"/>
      <c r="BQI83" s="105"/>
      <c r="BQJ83" s="105"/>
      <c r="BQK83" s="105"/>
      <c r="BQL83" s="105"/>
      <c r="BQM83" s="105"/>
      <c r="BQN83" s="105"/>
      <c r="BQO83" s="105"/>
      <c r="BQP83" s="105"/>
      <c r="BQQ83" s="105"/>
      <c r="BQR83" s="105"/>
      <c r="BQS83" s="105"/>
      <c r="BQT83" s="105"/>
      <c r="BQU83" s="105"/>
      <c r="BQV83" s="105"/>
      <c r="BQW83" s="105"/>
      <c r="BQX83" s="105"/>
      <c r="BQY83" s="105"/>
      <c r="BQZ83" s="105"/>
      <c r="BRA83" s="105"/>
      <c r="BRB83" s="105"/>
      <c r="BRC83" s="105"/>
      <c r="BRD83" s="105"/>
      <c r="BRE83" s="105"/>
      <c r="BRF83" s="105"/>
      <c r="BRG83" s="105"/>
      <c r="BRH83" s="105"/>
      <c r="BRI83" s="105"/>
      <c r="BRJ83" s="105"/>
      <c r="BRK83" s="105"/>
      <c r="BRL83" s="105"/>
      <c r="BRM83" s="105"/>
      <c r="BRN83" s="105"/>
      <c r="BRO83" s="105"/>
      <c r="BRP83" s="105"/>
      <c r="BRQ83" s="105"/>
      <c r="BRR83" s="105"/>
      <c r="BRS83" s="105"/>
      <c r="BRT83" s="105"/>
      <c r="BRU83" s="105"/>
      <c r="BRV83" s="105"/>
      <c r="BRW83" s="105"/>
      <c r="BRX83" s="105"/>
      <c r="BRY83" s="105"/>
      <c r="BRZ83" s="105"/>
      <c r="BSA83" s="105"/>
      <c r="BSB83" s="105"/>
      <c r="BSC83" s="105"/>
      <c r="BSD83" s="105"/>
      <c r="BSE83" s="105"/>
      <c r="BSF83" s="105"/>
      <c r="BSG83" s="105"/>
      <c r="BSH83" s="105"/>
      <c r="BSI83" s="105"/>
      <c r="BSJ83" s="105"/>
      <c r="BSK83" s="105"/>
      <c r="BSL83" s="105"/>
      <c r="BSM83" s="105"/>
      <c r="BSN83" s="105"/>
      <c r="BSO83" s="105"/>
      <c r="BSP83" s="105"/>
      <c r="BSQ83" s="105"/>
      <c r="BSR83" s="105"/>
      <c r="BSS83" s="105"/>
      <c r="BST83" s="105"/>
      <c r="BSU83" s="105"/>
      <c r="BSV83" s="105"/>
      <c r="BSW83" s="105"/>
      <c r="BSX83" s="105"/>
      <c r="BSY83" s="105"/>
      <c r="BSZ83" s="105"/>
      <c r="BTA83" s="105"/>
      <c r="BTB83" s="105"/>
      <c r="BTC83" s="105"/>
      <c r="BTD83" s="105"/>
      <c r="BTE83" s="105"/>
      <c r="BTF83" s="105"/>
      <c r="BTG83" s="105"/>
      <c r="BTH83" s="105"/>
      <c r="BTI83" s="105"/>
      <c r="BTJ83" s="105"/>
      <c r="BTK83" s="105"/>
      <c r="BTL83" s="105"/>
      <c r="BTM83" s="105"/>
      <c r="BTN83" s="105"/>
      <c r="BTO83" s="105"/>
      <c r="BTP83" s="105"/>
      <c r="BTQ83" s="105"/>
      <c r="BTR83" s="105"/>
      <c r="BTS83" s="105"/>
      <c r="BTT83" s="105"/>
      <c r="BTU83" s="105"/>
      <c r="BTV83" s="105"/>
      <c r="BTW83" s="105"/>
      <c r="BTX83" s="105"/>
      <c r="BTY83" s="105"/>
      <c r="BTZ83" s="105"/>
      <c r="BUA83" s="105"/>
      <c r="BUB83" s="105"/>
      <c r="BUC83" s="105"/>
      <c r="BUD83" s="105"/>
      <c r="BUE83" s="105"/>
      <c r="BUF83" s="105"/>
      <c r="BUG83" s="105"/>
      <c r="BUH83" s="105"/>
      <c r="BUI83" s="105"/>
      <c r="BUJ83" s="105"/>
      <c r="BUK83" s="105"/>
      <c r="BUL83" s="105"/>
      <c r="BUM83" s="105"/>
      <c r="BUN83" s="105"/>
      <c r="BUO83" s="105"/>
      <c r="BUP83" s="105"/>
      <c r="BUQ83" s="105"/>
      <c r="BUR83" s="105"/>
      <c r="BUS83" s="105"/>
      <c r="BUT83" s="105"/>
      <c r="BUU83" s="105"/>
      <c r="BUV83" s="105"/>
      <c r="BUW83" s="105"/>
      <c r="BUX83" s="105"/>
      <c r="BUY83" s="105"/>
      <c r="BUZ83" s="105"/>
      <c r="BVA83" s="105"/>
      <c r="BVB83" s="105"/>
      <c r="BVC83" s="105"/>
      <c r="BVD83" s="105"/>
      <c r="BVE83" s="105"/>
      <c r="BVF83" s="105"/>
      <c r="BVG83" s="105"/>
      <c r="BVH83" s="105"/>
      <c r="BVI83" s="105"/>
      <c r="BVJ83" s="105"/>
      <c r="BVK83" s="105"/>
      <c r="BVL83" s="105"/>
      <c r="BVM83" s="105"/>
      <c r="BVN83" s="105"/>
      <c r="BVO83" s="105"/>
      <c r="BVP83" s="105"/>
      <c r="BVQ83" s="105"/>
      <c r="BVR83" s="105"/>
      <c r="BVS83" s="105"/>
      <c r="BVT83" s="105"/>
      <c r="BVU83" s="105"/>
      <c r="BVV83" s="105"/>
      <c r="BVW83" s="105"/>
      <c r="BVX83" s="105"/>
      <c r="BVY83" s="105"/>
      <c r="BVZ83" s="105"/>
      <c r="BWA83" s="105"/>
      <c r="BWB83" s="105"/>
      <c r="BWC83" s="105"/>
      <c r="BWD83" s="105"/>
      <c r="BWE83" s="105"/>
      <c r="BWF83" s="105"/>
      <c r="BWG83" s="105"/>
      <c r="BWH83" s="105"/>
      <c r="BWI83" s="105"/>
      <c r="BWJ83" s="105"/>
      <c r="BWK83" s="105"/>
      <c r="BWL83" s="105"/>
      <c r="BWM83" s="105"/>
      <c r="BWN83" s="105"/>
      <c r="BWO83" s="105"/>
      <c r="BWP83" s="105"/>
      <c r="BWQ83" s="105"/>
      <c r="BWR83" s="105"/>
      <c r="BWS83" s="105"/>
      <c r="BWT83" s="105"/>
      <c r="BWU83" s="105"/>
      <c r="BWV83" s="105"/>
      <c r="BWW83" s="105"/>
      <c r="BWX83" s="105"/>
    </row>
    <row r="84" spans="1:1974" s="106" customFormat="1" ht="24.75" customHeight="1">
      <c r="A84" s="97"/>
      <c r="B84" s="142" t="s">
        <v>164</v>
      </c>
      <c r="C84" s="95"/>
      <c r="D84" s="97"/>
      <c r="E84" s="134"/>
      <c r="F84" s="97"/>
      <c r="G84" s="95"/>
      <c r="H84" s="97"/>
      <c r="I84" s="134"/>
      <c r="J84" s="97"/>
      <c r="K84" s="95"/>
      <c r="L84" s="107"/>
      <c r="M84" s="107"/>
      <c r="N84" s="107"/>
      <c r="O84" s="95"/>
      <c r="P84" s="107"/>
      <c r="Q84" s="107"/>
      <c r="R84" s="107"/>
      <c r="S84" s="95"/>
      <c r="T84" s="107"/>
      <c r="U84" s="107"/>
      <c r="V84" s="107"/>
      <c r="W84" s="97"/>
      <c r="X84" s="95"/>
      <c r="Y84" s="95"/>
      <c r="Z84" s="95"/>
      <c r="AA84" s="95"/>
      <c r="AB84" s="95"/>
      <c r="AC84" s="95"/>
      <c r="AD84" s="95"/>
      <c r="AE84" s="95"/>
      <c r="AF84" s="152"/>
      <c r="AG84" s="152"/>
      <c r="AH84" s="152"/>
      <c r="AI84" s="95"/>
      <c r="AJ84" s="152"/>
      <c r="AK84" s="152"/>
      <c r="AL84" s="152"/>
      <c r="AM84" s="95"/>
      <c r="AN84" s="152"/>
      <c r="AO84" s="152"/>
      <c r="AP84" s="152"/>
      <c r="AQ84" s="96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  <c r="IW84" s="105"/>
      <c r="IX84" s="105"/>
      <c r="IY84" s="105"/>
      <c r="IZ84" s="105"/>
      <c r="JA84" s="105"/>
      <c r="JB84" s="105"/>
      <c r="JC84" s="105"/>
      <c r="JD84" s="105"/>
      <c r="JE84" s="105"/>
      <c r="JF84" s="105"/>
      <c r="JG84" s="105"/>
      <c r="JH84" s="105"/>
      <c r="JI84" s="105"/>
      <c r="JJ84" s="105"/>
      <c r="JK84" s="105"/>
      <c r="JL84" s="105"/>
      <c r="JM84" s="105"/>
      <c r="JN84" s="105"/>
      <c r="JO84" s="105"/>
      <c r="JP84" s="105"/>
      <c r="JQ84" s="105"/>
      <c r="JR84" s="105"/>
      <c r="JS84" s="105"/>
      <c r="JT84" s="105"/>
      <c r="JU84" s="105"/>
      <c r="JV84" s="105"/>
      <c r="JW84" s="105"/>
      <c r="JX84" s="105"/>
      <c r="JY84" s="105"/>
      <c r="JZ84" s="105"/>
      <c r="KA84" s="105"/>
      <c r="KB84" s="105"/>
      <c r="KC84" s="105"/>
      <c r="KD84" s="105"/>
      <c r="KE84" s="105"/>
      <c r="KF84" s="105"/>
      <c r="KG84" s="105"/>
      <c r="KH84" s="105"/>
      <c r="KI84" s="105"/>
      <c r="KJ84" s="105"/>
      <c r="KK84" s="105"/>
      <c r="KL84" s="105"/>
      <c r="KM84" s="105"/>
      <c r="KN84" s="105"/>
      <c r="KO84" s="105"/>
      <c r="KP84" s="105"/>
      <c r="KQ84" s="105"/>
      <c r="KR84" s="105"/>
      <c r="KS84" s="105"/>
      <c r="KT84" s="105"/>
      <c r="KU84" s="105"/>
      <c r="KV84" s="105"/>
      <c r="KW84" s="105"/>
      <c r="KX84" s="105"/>
      <c r="KY84" s="105"/>
      <c r="KZ84" s="105"/>
      <c r="LA84" s="105"/>
      <c r="LB84" s="105"/>
      <c r="LC84" s="105"/>
      <c r="LD84" s="105"/>
      <c r="LE84" s="105"/>
      <c r="LF84" s="105"/>
      <c r="LG84" s="105"/>
      <c r="LH84" s="105"/>
      <c r="LI84" s="105"/>
      <c r="LJ84" s="105"/>
      <c r="LK84" s="105"/>
      <c r="LL84" s="105"/>
      <c r="LM84" s="105"/>
      <c r="LN84" s="105"/>
      <c r="LO84" s="105"/>
      <c r="LP84" s="105"/>
      <c r="LQ84" s="105"/>
      <c r="LR84" s="105"/>
      <c r="LS84" s="105"/>
      <c r="LT84" s="105"/>
      <c r="LU84" s="105"/>
      <c r="LV84" s="105"/>
      <c r="LW84" s="105"/>
      <c r="LX84" s="105"/>
      <c r="LY84" s="105"/>
      <c r="LZ84" s="105"/>
      <c r="MA84" s="105"/>
      <c r="MB84" s="105"/>
      <c r="MC84" s="105"/>
      <c r="MD84" s="105"/>
      <c r="ME84" s="105"/>
      <c r="MF84" s="105"/>
      <c r="MG84" s="105"/>
      <c r="MH84" s="105"/>
      <c r="MI84" s="105"/>
      <c r="MJ84" s="105"/>
      <c r="MK84" s="105"/>
      <c r="ML84" s="105"/>
      <c r="MM84" s="105"/>
      <c r="MN84" s="105"/>
      <c r="MO84" s="105"/>
      <c r="MP84" s="105"/>
      <c r="MQ84" s="105"/>
      <c r="MR84" s="105"/>
      <c r="MS84" s="105"/>
      <c r="MT84" s="105"/>
      <c r="MU84" s="105"/>
      <c r="MV84" s="105"/>
      <c r="MW84" s="105"/>
      <c r="MX84" s="105"/>
      <c r="MY84" s="105"/>
      <c r="MZ84" s="105"/>
      <c r="NA84" s="105"/>
      <c r="NB84" s="105"/>
      <c r="NC84" s="105"/>
      <c r="ND84" s="105"/>
      <c r="NE84" s="105"/>
      <c r="NF84" s="105"/>
      <c r="NG84" s="105"/>
      <c r="NH84" s="105"/>
      <c r="NI84" s="105"/>
      <c r="NJ84" s="105"/>
      <c r="NK84" s="105"/>
      <c r="NL84" s="105"/>
      <c r="NM84" s="105"/>
      <c r="NN84" s="105"/>
      <c r="NO84" s="105"/>
      <c r="NP84" s="105"/>
      <c r="NQ84" s="105"/>
      <c r="NR84" s="105"/>
      <c r="NS84" s="105"/>
      <c r="NT84" s="105"/>
      <c r="NU84" s="105"/>
      <c r="NV84" s="105"/>
      <c r="NW84" s="105"/>
      <c r="NX84" s="105"/>
      <c r="NY84" s="105"/>
      <c r="NZ84" s="105"/>
      <c r="OA84" s="105"/>
      <c r="OB84" s="105"/>
      <c r="OC84" s="105"/>
      <c r="OD84" s="105"/>
      <c r="OE84" s="105"/>
      <c r="OF84" s="105"/>
      <c r="OG84" s="105"/>
      <c r="OH84" s="105"/>
      <c r="OI84" s="105"/>
      <c r="OJ84" s="105"/>
      <c r="OK84" s="105"/>
      <c r="OL84" s="105"/>
      <c r="OM84" s="105"/>
      <c r="ON84" s="105"/>
      <c r="OO84" s="105"/>
      <c r="OP84" s="105"/>
      <c r="OQ84" s="105"/>
      <c r="OR84" s="105"/>
      <c r="OS84" s="105"/>
      <c r="OT84" s="105"/>
      <c r="OU84" s="105"/>
      <c r="OV84" s="105"/>
      <c r="OW84" s="105"/>
      <c r="OX84" s="105"/>
      <c r="OY84" s="105"/>
      <c r="OZ84" s="105"/>
      <c r="PA84" s="105"/>
      <c r="PB84" s="105"/>
      <c r="PC84" s="105"/>
      <c r="PD84" s="105"/>
      <c r="PE84" s="105"/>
      <c r="PF84" s="105"/>
      <c r="PG84" s="105"/>
      <c r="PH84" s="105"/>
      <c r="PI84" s="105"/>
      <c r="PJ84" s="105"/>
      <c r="PK84" s="105"/>
      <c r="PL84" s="105"/>
      <c r="PM84" s="105"/>
      <c r="PN84" s="105"/>
      <c r="PO84" s="105"/>
      <c r="PP84" s="105"/>
      <c r="PQ84" s="105"/>
      <c r="PR84" s="105"/>
      <c r="PS84" s="105"/>
      <c r="PT84" s="105"/>
      <c r="PU84" s="105"/>
      <c r="PV84" s="105"/>
      <c r="PW84" s="105"/>
      <c r="PX84" s="105"/>
      <c r="PY84" s="105"/>
      <c r="PZ84" s="105"/>
      <c r="QA84" s="105"/>
      <c r="QB84" s="105"/>
      <c r="QC84" s="105"/>
      <c r="QD84" s="105"/>
      <c r="QE84" s="105"/>
      <c r="QF84" s="105"/>
      <c r="QG84" s="105"/>
      <c r="QH84" s="105"/>
      <c r="QI84" s="105"/>
      <c r="QJ84" s="105"/>
      <c r="QK84" s="105"/>
      <c r="QL84" s="105"/>
      <c r="QM84" s="105"/>
      <c r="QN84" s="105"/>
      <c r="QO84" s="105"/>
      <c r="QP84" s="105"/>
      <c r="QQ84" s="105"/>
      <c r="QR84" s="105"/>
      <c r="QS84" s="105"/>
      <c r="QT84" s="105"/>
      <c r="QU84" s="105"/>
      <c r="QV84" s="105"/>
      <c r="QW84" s="105"/>
      <c r="QX84" s="105"/>
      <c r="QY84" s="105"/>
      <c r="QZ84" s="105"/>
      <c r="RA84" s="105"/>
      <c r="RB84" s="105"/>
      <c r="RC84" s="105"/>
      <c r="RD84" s="105"/>
      <c r="RE84" s="105"/>
      <c r="RF84" s="105"/>
      <c r="RG84" s="105"/>
      <c r="RH84" s="105"/>
      <c r="RI84" s="105"/>
      <c r="RJ84" s="105"/>
      <c r="RK84" s="105"/>
      <c r="RL84" s="105"/>
      <c r="RM84" s="105"/>
      <c r="RN84" s="105"/>
      <c r="RO84" s="105"/>
      <c r="RP84" s="105"/>
      <c r="RQ84" s="105"/>
      <c r="RR84" s="105"/>
      <c r="RS84" s="105"/>
      <c r="RT84" s="105"/>
      <c r="RU84" s="105"/>
      <c r="RV84" s="105"/>
      <c r="RW84" s="105"/>
      <c r="RX84" s="105"/>
      <c r="RY84" s="105"/>
      <c r="RZ84" s="105"/>
      <c r="SA84" s="105"/>
      <c r="SB84" s="105"/>
      <c r="SC84" s="105"/>
      <c r="SD84" s="105"/>
      <c r="SE84" s="105"/>
      <c r="SF84" s="105"/>
      <c r="SG84" s="105"/>
      <c r="SH84" s="105"/>
      <c r="SI84" s="105"/>
      <c r="SJ84" s="105"/>
      <c r="SK84" s="105"/>
      <c r="SL84" s="105"/>
      <c r="SM84" s="105"/>
      <c r="SN84" s="105"/>
      <c r="SO84" s="105"/>
      <c r="SP84" s="105"/>
      <c r="SQ84" s="105"/>
      <c r="SR84" s="105"/>
      <c r="SS84" s="105"/>
      <c r="ST84" s="105"/>
      <c r="SU84" s="105"/>
      <c r="SV84" s="105"/>
      <c r="SW84" s="105"/>
      <c r="SX84" s="105"/>
      <c r="SY84" s="105"/>
      <c r="SZ84" s="105"/>
      <c r="TA84" s="105"/>
      <c r="TB84" s="105"/>
      <c r="TC84" s="105"/>
      <c r="TD84" s="105"/>
      <c r="TE84" s="105"/>
      <c r="TF84" s="105"/>
      <c r="TG84" s="105"/>
      <c r="TH84" s="105"/>
      <c r="TI84" s="105"/>
      <c r="TJ84" s="105"/>
      <c r="TK84" s="105"/>
      <c r="TL84" s="105"/>
      <c r="TM84" s="105"/>
      <c r="TN84" s="105"/>
      <c r="TO84" s="105"/>
      <c r="TP84" s="105"/>
      <c r="TQ84" s="105"/>
      <c r="TR84" s="105"/>
      <c r="TS84" s="105"/>
      <c r="TT84" s="105"/>
      <c r="TU84" s="105"/>
      <c r="TV84" s="105"/>
      <c r="TW84" s="105"/>
      <c r="TX84" s="105"/>
      <c r="TY84" s="105"/>
      <c r="TZ84" s="105"/>
      <c r="UA84" s="105"/>
      <c r="UB84" s="105"/>
      <c r="UC84" s="105"/>
      <c r="UD84" s="105"/>
      <c r="UE84" s="105"/>
      <c r="UF84" s="105"/>
      <c r="UG84" s="105"/>
      <c r="UH84" s="105"/>
      <c r="UI84" s="105"/>
      <c r="UJ84" s="105"/>
      <c r="UK84" s="105"/>
      <c r="UL84" s="105"/>
      <c r="UM84" s="105"/>
      <c r="UN84" s="105"/>
      <c r="UO84" s="105"/>
      <c r="UP84" s="105"/>
      <c r="UQ84" s="105"/>
      <c r="UR84" s="105"/>
      <c r="US84" s="105"/>
      <c r="UT84" s="105"/>
      <c r="UU84" s="105"/>
      <c r="UV84" s="105"/>
      <c r="UW84" s="105"/>
      <c r="UX84" s="105"/>
      <c r="UY84" s="105"/>
      <c r="UZ84" s="105"/>
      <c r="VA84" s="105"/>
      <c r="VB84" s="105"/>
      <c r="VC84" s="105"/>
      <c r="VD84" s="105"/>
      <c r="VE84" s="105"/>
      <c r="VF84" s="105"/>
      <c r="VG84" s="105"/>
      <c r="VH84" s="105"/>
      <c r="VI84" s="105"/>
      <c r="VJ84" s="105"/>
      <c r="VK84" s="105"/>
      <c r="VL84" s="105"/>
      <c r="VM84" s="105"/>
      <c r="VN84" s="105"/>
      <c r="VO84" s="105"/>
      <c r="VP84" s="105"/>
      <c r="VQ84" s="105"/>
      <c r="VR84" s="105"/>
      <c r="VS84" s="105"/>
      <c r="VT84" s="105"/>
      <c r="VU84" s="105"/>
      <c r="VV84" s="105"/>
      <c r="VW84" s="105"/>
      <c r="VX84" s="105"/>
      <c r="VY84" s="105"/>
      <c r="VZ84" s="105"/>
      <c r="WA84" s="105"/>
      <c r="WB84" s="105"/>
      <c r="WC84" s="105"/>
      <c r="WD84" s="105"/>
      <c r="WE84" s="105"/>
      <c r="WF84" s="105"/>
      <c r="WG84" s="105"/>
      <c r="WH84" s="105"/>
      <c r="WI84" s="105"/>
      <c r="WJ84" s="105"/>
      <c r="WK84" s="105"/>
      <c r="WL84" s="105"/>
      <c r="WM84" s="105"/>
      <c r="WN84" s="105"/>
      <c r="WO84" s="105"/>
      <c r="WP84" s="105"/>
      <c r="WQ84" s="105"/>
      <c r="WR84" s="105"/>
      <c r="WS84" s="105"/>
      <c r="WT84" s="105"/>
      <c r="WU84" s="105"/>
      <c r="WV84" s="105"/>
      <c r="WW84" s="105"/>
      <c r="WX84" s="105"/>
      <c r="WY84" s="105"/>
      <c r="WZ84" s="105"/>
      <c r="XA84" s="105"/>
      <c r="XB84" s="105"/>
      <c r="XC84" s="105"/>
      <c r="XD84" s="105"/>
      <c r="XE84" s="105"/>
      <c r="XF84" s="105"/>
      <c r="XG84" s="105"/>
      <c r="XH84" s="105"/>
      <c r="XI84" s="105"/>
      <c r="XJ84" s="105"/>
      <c r="XK84" s="105"/>
      <c r="XL84" s="105"/>
      <c r="XM84" s="105"/>
      <c r="XN84" s="105"/>
      <c r="XO84" s="105"/>
      <c r="XP84" s="105"/>
      <c r="XQ84" s="105"/>
      <c r="XR84" s="105"/>
      <c r="XS84" s="105"/>
      <c r="XT84" s="105"/>
      <c r="XU84" s="105"/>
      <c r="XV84" s="105"/>
      <c r="XW84" s="105"/>
      <c r="XX84" s="105"/>
      <c r="XY84" s="105"/>
      <c r="XZ84" s="105"/>
      <c r="YA84" s="105"/>
      <c r="YB84" s="105"/>
      <c r="YC84" s="105"/>
      <c r="YD84" s="105"/>
      <c r="YE84" s="105"/>
      <c r="YF84" s="105"/>
      <c r="YG84" s="105"/>
      <c r="YH84" s="105"/>
      <c r="YI84" s="105"/>
      <c r="YJ84" s="105"/>
      <c r="YK84" s="105"/>
      <c r="YL84" s="105"/>
      <c r="YM84" s="105"/>
      <c r="YN84" s="105"/>
      <c r="YO84" s="105"/>
      <c r="YP84" s="105"/>
      <c r="YQ84" s="105"/>
      <c r="YR84" s="105"/>
      <c r="YS84" s="105"/>
      <c r="YT84" s="105"/>
      <c r="YU84" s="105"/>
      <c r="YV84" s="105"/>
      <c r="YW84" s="105"/>
      <c r="YX84" s="105"/>
      <c r="YY84" s="105"/>
      <c r="YZ84" s="105"/>
      <c r="ZA84" s="105"/>
      <c r="ZB84" s="105"/>
      <c r="ZC84" s="105"/>
      <c r="ZD84" s="105"/>
      <c r="ZE84" s="105"/>
      <c r="ZF84" s="105"/>
      <c r="ZG84" s="105"/>
      <c r="ZH84" s="105"/>
      <c r="ZI84" s="105"/>
      <c r="ZJ84" s="105"/>
      <c r="ZK84" s="105"/>
      <c r="ZL84" s="105"/>
      <c r="ZM84" s="105"/>
      <c r="ZN84" s="105"/>
      <c r="ZO84" s="105"/>
      <c r="ZP84" s="105"/>
      <c r="ZQ84" s="105"/>
      <c r="ZR84" s="105"/>
      <c r="ZS84" s="105"/>
      <c r="ZT84" s="105"/>
      <c r="ZU84" s="105"/>
      <c r="ZV84" s="105"/>
      <c r="ZW84" s="105"/>
      <c r="ZX84" s="105"/>
      <c r="ZY84" s="105"/>
      <c r="ZZ84" s="105"/>
      <c r="AAA84" s="105"/>
      <c r="AAB84" s="105"/>
      <c r="AAC84" s="105"/>
      <c r="AAD84" s="105"/>
      <c r="AAE84" s="105"/>
      <c r="AAF84" s="105"/>
      <c r="AAG84" s="105"/>
      <c r="AAH84" s="105"/>
      <c r="AAI84" s="105"/>
      <c r="AAJ84" s="105"/>
      <c r="AAK84" s="105"/>
      <c r="AAL84" s="105"/>
      <c r="AAM84" s="105"/>
      <c r="AAN84" s="105"/>
      <c r="AAO84" s="105"/>
      <c r="AAP84" s="105"/>
      <c r="AAQ84" s="105"/>
      <c r="AAR84" s="105"/>
      <c r="AAS84" s="105"/>
      <c r="AAT84" s="105"/>
      <c r="AAU84" s="105"/>
      <c r="AAV84" s="105"/>
      <c r="AAW84" s="105"/>
      <c r="AAX84" s="105"/>
      <c r="AAY84" s="105"/>
      <c r="AAZ84" s="105"/>
      <c r="ABA84" s="105"/>
      <c r="ABB84" s="105"/>
      <c r="ABC84" s="105"/>
      <c r="ABD84" s="105"/>
      <c r="ABE84" s="105"/>
      <c r="ABF84" s="105"/>
      <c r="ABG84" s="105"/>
      <c r="ABH84" s="105"/>
      <c r="ABI84" s="105"/>
      <c r="ABJ84" s="105"/>
      <c r="ABK84" s="105"/>
      <c r="ABL84" s="105"/>
      <c r="ABM84" s="105"/>
      <c r="ABN84" s="105"/>
      <c r="ABO84" s="105"/>
      <c r="ABP84" s="105"/>
      <c r="ABQ84" s="105"/>
      <c r="ABR84" s="105"/>
      <c r="ABS84" s="105"/>
      <c r="ABT84" s="105"/>
      <c r="ABU84" s="105"/>
      <c r="ABV84" s="105"/>
      <c r="ABW84" s="105"/>
      <c r="ABX84" s="105"/>
      <c r="ABY84" s="105"/>
      <c r="ABZ84" s="105"/>
      <c r="ACA84" s="105"/>
      <c r="ACB84" s="105"/>
      <c r="ACC84" s="105"/>
      <c r="ACD84" s="105"/>
      <c r="ACE84" s="105"/>
      <c r="ACF84" s="105"/>
      <c r="ACG84" s="105"/>
      <c r="ACH84" s="105"/>
      <c r="ACI84" s="105"/>
      <c r="ACJ84" s="105"/>
      <c r="ACK84" s="105"/>
      <c r="ACL84" s="105"/>
      <c r="ACM84" s="105"/>
      <c r="ACN84" s="105"/>
      <c r="ACO84" s="105"/>
      <c r="ACP84" s="105"/>
      <c r="ACQ84" s="105"/>
      <c r="ACR84" s="105"/>
      <c r="ACS84" s="105"/>
      <c r="ACT84" s="105"/>
      <c r="ACU84" s="105"/>
      <c r="ACV84" s="105"/>
      <c r="ACW84" s="105"/>
      <c r="ACX84" s="105"/>
      <c r="ACY84" s="105"/>
      <c r="ACZ84" s="105"/>
      <c r="ADA84" s="105"/>
      <c r="ADB84" s="105"/>
      <c r="ADC84" s="105"/>
      <c r="ADD84" s="105"/>
      <c r="ADE84" s="105"/>
      <c r="ADF84" s="105"/>
      <c r="ADG84" s="105"/>
      <c r="ADH84" s="105"/>
      <c r="ADI84" s="105"/>
      <c r="ADJ84" s="105"/>
      <c r="ADK84" s="105"/>
      <c r="ADL84" s="105"/>
      <c r="ADM84" s="105"/>
      <c r="ADN84" s="105"/>
      <c r="ADO84" s="105"/>
      <c r="ADP84" s="105"/>
      <c r="ADQ84" s="105"/>
      <c r="ADR84" s="105"/>
      <c r="ADS84" s="105"/>
      <c r="ADT84" s="105"/>
      <c r="ADU84" s="105"/>
      <c r="ADV84" s="105"/>
      <c r="ADW84" s="105"/>
      <c r="ADX84" s="105"/>
      <c r="ADY84" s="105"/>
      <c r="ADZ84" s="105"/>
      <c r="AEA84" s="105"/>
      <c r="AEB84" s="105"/>
      <c r="AEC84" s="105"/>
      <c r="AED84" s="105"/>
      <c r="AEE84" s="105"/>
      <c r="AEF84" s="105"/>
      <c r="AEG84" s="105"/>
      <c r="AEH84" s="105"/>
      <c r="AEI84" s="105"/>
      <c r="AEJ84" s="105"/>
      <c r="AEK84" s="105"/>
      <c r="AEL84" s="105"/>
      <c r="AEM84" s="105"/>
      <c r="AEN84" s="105"/>
      <c r="AEO84" s="105"/>
      <c r="AEP84" s="105"/>
      <c r="AEQ84" s="105"/>
      <c r="AER84" s="105"/>
      <c r="AES84" s="105"/>
      <c r="AET84" s="105"/>
      <c r="AEU84" s="105"/>
      <c r="AEV84" s="105"/>
      <c r="AEW84" s="105"/>
      <c r="AEX84" s="105"/>
      <c r="AEY84" s="105"/>
      <c r="AEZ84" s="105"/>
      <c r="AFA84" s="105"/>
      <c r="AFB84" s="105"/>
      <c r="AFC84" s="105"/>
      <c r="AFD84" s="105"/>
      <c r="AFE84" s="105"/>
      <c r="AFF84" s="105"/>
      <c r="AFG84" s="105"/>
      <c r="AFH84" s="105"/>
      <c r="AFI84" s="105"/>
      <c r="AFJ84" s="105"/>
      <c r="AFK84" s="105"/>
      <c r="AFL84" s="105"/>
      <c r="AFM84" s="105"/>
      <c r="AFN84" s="105"/>
      <c r="AFO84" s="105"/>
      <c r="AFP84" s="105"/>
      <c r="AFQ84" s="105"/>
      <c r="AFR84" s="105"/>
      <c r="AFS84" s="105"/>
      <c r="AFT84" s="105"/>
      <c r="AFU84" s="105"/>
      <c r="AFV84" s="105"/>
      <c r="AFW84" s="105"/>
      <c r="AFX84" s="105"/>
      <c r="AFY84" s="105"/>
      <c r="AFZ84" s="105"/>
      <c r="AGA84" s="105"/>
      <c r="AGB84" s="105"/>
      <c r="AGC84" s="105"/>
      <c r="AGD84" s="105"/>
      <c r="AGE84" s="105"/>
      <c r="AGF84" s="105"/>
      <c r="AGG84" s="105"/>
      <c r="AGH84" s="105"/>
      <c r="AGI84" s="105"/>
      <c r="AGJ84" s="105"/>
      <c r="AGK84" s="105"/>
      <c r="AGL84" s="105"/>
      <c r="AGM84" s="105"/>
      <c r="AGN84" s="105"/>
      <c r="AGO84" s="105"/>
      <c r="AGP84" s="105"/>
      <c r="AGQ84" s="105"/>
      <c r="AGR84" s="105"/>
      <c r="AGS84" s="105"/>
      <c r="AGT84" s="105"/>
      <c r="AGU84" s="105"/>
      <c r="AGV84" s="105"/>
      <c r="AGW84" s="105"/>
      <c r="AGX84" s="105"/>
      <c r="AGY84" s="105"/>
      <c r="AGZ84" s="105"/>
      <c r="AHA84" s="105"/>
      <c r="AHB84" s="105"/>
      <c r="AHC84" s="105"/>
      <c r="AHD84" s="105"/>
      <c r="AHE84" s="105"/>
      <c r="AHF84" s="105"/>
      <c r="AHG84" s="105"/>
      <c r="AHH84" s="105"/>
      <c r="AHI84" s="105"/>
      <c r="AHJ84" s="105"/>
      <c r="AHK84" s="105"/>
      <c r="AHL84" s="105"/>
      <c r="AHM84" s="105"/>
      <c r="AHN84" s="105"/>
      <c r="AHO84" s="105"/>
      <c r="AHP84" s="105"/>
      <c r="AHQ84" s="105"/>
      <c r="AHR84" s="105"/>
      <c r="AHS84" s="105"/>
      <c r="AHT84" s="105"/>
      <c r="AHU84" s="105"/>
      <c r="AHV84" s="105"/>
      <c r="AHW84" s="105"/>
      <c r="AHX84" s="105"/>
      <c r="AHY84" s="105"/>
      <c r="AHZ84" s="105"/>
      <c r="AIA84" s="105"/>
      <c r="AIB84" s="105"/>
      <c r="AIC84" s="105"/>
      <c r="AID84" s="105"/>
      <c r="AIE84" s="105"/>
      <c r="AIF84" s="105"/>
      <c r="AIG84" s="105"/>
      <c r="AIH84" s="105"/>
      <c r="AII84" s="105"/>
      <c r="AIJ84" s="105"/>
      <c r="AIK84" s="105"/>
      <c r="AIL84" s="105"/>
      <c r="AIM84" s="105"/>
      <c r="AIN84" s="105"/>
      <c r="AIO84" s="105"/>
      <c r="AIP84" s="105"/>
      <c r="AIQ84" s="105"/>
      <c r="AIR84" s="105"/>
      <c r="AIS84" s="105"/>
      <c r="AIT84" s="105"/>
      <c r="AIU84" s="105"/>
      <c r="AIV84" s="105"/>
      <c r="AIW84" s="105"/>
      <c r="AIX84" s="105"/>
      <c r="AIY84" s="105"/>
      <c r="AIZ84" s="105"/>
      <c r="AJA84" s="105"/>
      <c r="AJB84" s="105"/>
      <c r="AJC84" s="105"/>
      <c r="AJD84" s="105"/>
      <c r="AJE84" s="105"/>
      <c r="AJF84" s="105"/>
      <c r="AJG84" s="105"/>
      <c r="AJH84" s="105"/>
      <c r="AJI84" s="105"/>
      <c r="AJJ84" s="105"/>
      <c r="AJK84" s="105"/>
      <c r="AJL84" s="105"/>
      <c r="AJM84" s="105"/>
      <c r="AJN84" s="105"/>
      <c r="AJO84" s="105"/>
      <c r="AJP84" s="105"/>
      <c r="AJQ84" s="105"/>
      <c r="AJR84" s="105"/>
      <c r="AJS84" s="105"/>
      <c r="AJT84" s="105"/>
      <c r="AJU84" s="105"/>
      <c r="AJV84" s="105"/>
      <c r="AJW84" s="105"/>
      <c r="AJX84" s="105"/>
      <c r="AJY84" s="105"/>
      <c r="AJZ84" s="105"/>
      <c r="AKA84" s="105"/>
      <c r="AKB84" s="105"/>
      <c r="AKC84" s="105"/>
      <c r="AKD84" s="105"/>
      <c r="AKE84" s="105"/>
      <c r="AKF84" s="105"/>
      <c r="AKG84" s="105"/>
      <c r="AKH84" s="105"/>
      <c r="AKI84" s="105"/>
      <c r="AKJ84" s="105"/>
      <c r="AKK84" s="105"/>
      <c r="AKL84" s="105"/>
      <c r="AKM84" s="105"/>
      <c r="AKN84" s="105"/>
      <c r="AKO84" s="105"/>
      <c r="AKP84" s="105"/>
      <c r="AKQ84" s="105"/>
      <c r="AKR84" s="105"/>
      <c r="AKS84" s="105"/>
      <c r="AKT84" s="105"/>
      <c r="AKU84" s="105"/>
      <c r="AKV84" s="105"/>
      <c r="AKW84" s="105"/>
      <c r="AKX84" s="105"/>
      <c r="AKY84" s="105"/>
      <c r="AKZ84" s="105"/>
      <c r="ALA84" s="105"/>
      <c r="ALB84" s="105"/>
      <c r="ALC84" s="105"/>
      <c r="ALD84" s="105"/>
      <c r="ALE84" s="105"/>
      <c r="ALF84" s="105"/>
      <c r="ALG84" s="105"/>
      <c r="ALH84" s="105"/>
      <c r="ALI84" s="105"/>
      <c r="ALJ84" s="105"/>
      <c r="ALK84" s="105"/>
      <c r="ALL84" s="105"/>
      <c r="ALM84" s="105"/>
      <c r="ALN84" s="105"/>
      <c r="ALO84" s="105"/>
      <c r="ALP84" s="105"/>
      <c r="ALQ84" s="105"/>
      <c r="ALR84" s="105"/>
      <c r="ALS84" s="105"/>
      <c r="ALT84" s="105"/>
      <c r="ALU84" s="105"/>
      <c r="ALV84" s="105"/>
      <c r="ALW84" s="105"/>
      <c r="ALX84" s="105"/>
      <c r="ALY84" s="105"/>
      <c r="ALZ84" s="105"/>
      <c r="AMA84" s="105"/>
      <c r="AMB84" s="105"/>
      <c r="AMC84" s="105"/>
      <c r="AMD84" s="105"/>
      <c r="AME84" s="105"/>
      <c r="AMF84" s="105"/>
      <c r="AMG84" s="105"/>
      <c r="AMH84" s="105"/>
      <c r="AMI84" s="105"/>
      <c r="AMJ84" s="105"/>
      <c r="AMK84" s="105"/>
      <c r="AML84" s="105"/>
      <c r="AMM84" s="105"/>
      <c r="AMN84" s="105"/>
      <c r="AMO84" s="105"/>
      <c r="AMP84" s="105"/>
      <c r="AMQ84" s="105"/>
      <c r="AMR84" s="105"/>
      <c r="AMS84" s="105"/>
      <c r="AMT84" s="105"/>
      <c r="AMU84" s="105"/>
      <c r="AMV84" s="105"/>
      <c r="AMW84" s="105"/>
      <c r="AMX84" s="105"/>
      <c r="AMY84" s="105"/>
      <c r="AMZ84" s="105"/>
      <c r="ANA84" s="105"/>
      <c r="ANB84" s="105"/>
      <c r="ANC84" s="105"/>
      <c r="AND84" s="105"/>
      <c r="ANE84" s="105"/>
      <c r="ANF84" s="105"/>
      <c r="ANG84" s="105"/>
      <c r="ANH84" s="105"/>
      <c r="ANI84" s="105"/>
      <c r="ANJ84" s="105"/>
      <c r="ANK84" s="105"/>
      <c r="ANL84" s="105"/>
      <c r="ANM84" s="105"/>
      <c r="ANN84" s="105"/>
      <c r="ANO84" s="105"/>
      <c r="ANP84" s="105"/>
      <c r="ANQ84" s="105"/>
      <c r="ANR84" s="105"/>
      <c r="ANS84" s="105"/>
      <c r="ANT84" s="105"/>
      <c r="ANU84" s="105"/>
      <c r="ANV84" s="105"/>
      <c r="ANW84" s="105"/>
      <c r="ANX84" s="105"/>
      <c r="ANY84" s="105"/>
      <c r="ANZ84" s="105"/>
      <c r="AOA84" s="105"/>
      <c r="AOB84" s="105"/>
      <c r="AOC84" s="105"/>
      <c r="AOD84" s="105"/>
      <c r="AOE84" s="105"/>
      <c r="AOF84" s="105"/>
      <c r="AOG84" s="105"/>
      <c r="AOH84" s="105"/>
      <c r="AOI84" s="105"/>
      <c r="AOJ84" s="105"/>
      <c r="AOK84" s="105"/>
      <c r="AOL84" s="105"/>
      <c r="AOM84" s="105"/>
      <c r="AON84" s="105"/>
      <c r="AOO84" s="105"/>
      <c r="AOP84" s="105"/>
      <c r="AOQ84" s="105"/>
      <c r="AOR84" s="105"/>
      <c r="AOS84" s="105"/>
      <c r="AOT84" s="105"/>
      <c r="AOU84" s="105"/>
      <c r="AOV84" s="105"/>
      <c r="AOW84" s="105"/>
      <c r="AOX84" s="105"/>
      <c r="AOY84" s="105"/>
      <c r="AOZ84" s="105"/>
      <c r="APA84" s="105"/>
      <c r="APB84" s="105"/>
      <c r="APC84" s="105"/>
      <c r="APD84" s="105"/>
      <c r="APE84" s="105"/>
      <c r="APF84" s="105"/>
      <c r="APG84" s="105"/>
      <c r="APH84" s="105"/>
      <c r="API84" s="105"/>
      <c r="APJ84" s="105"/>
      <c r="APK84" s="105"/>
      <c r="APL84" s="105"/>
      <c r="APM84" s="105"/>
      <c r="APN84" s="105"/>
      <c r="APO84" s="105"/>
      <c r="APP84" s="105"/>
      <c r="APQ84" s="105"/>
      <c r="APR84" s="105"/>
      <c r="APS84" s="105"/>
      <c r="APT84" s="105"/>
      <c r="APU84" s="105"/>
      <c r="APV84" s="105"/>
      <c r="APW84" s="105"/>
      <c r="APX84" s="105"/>
      <c r="APY84" s="105"/>
      <c r="APZ84" s="105"/>
      <c r="AQA84" s="105"/>
      <c r="AQB84" s="105"/>
      <c r="AQC84" s="105"/>
      <c r="AQD84" s="105"/>
      <c r="AQE84" s="105"/>
      <c r="AQF84" s="105"/>
      <c r="AQG84" s="105"/>
      <c r="AQH84" s="105"/>
      <c r="AQI84" s="105"/>
      <c r="AQJ84" s="105"/>
      <c r="AQK84" s="105"/>
      <c r="AQL84" s="105"/>
      <c r="AQM84" s="105"/>
      <c r="AQN84" s="105"/>
      <c r="AQO84" s="105"/>
      <c r="AQP84" s="105"/>
      <c r="AQQ84" s="105"/>
      <c r="AQR84" s="105"/>
      <c r="AQS84" s="105"/>
      <c r="AQT84" s="105"/>
      <c r="AQU84" s="105"/>
      <c r="AQV84" s="105"/>
      <c r="AQW84" s="105"/>
      <c r="AQX84" s="105"/>
      <c r="AQY84" s="105"/>
      <c r="AQZ84" s="105"/>
      <c r="ARA84" s="105"/>
      <c r="ARB84" s="105"/>
      <c r="ARC84" s="105"/>
      <c r="ARD84" s="105"/>
      <c r="ARE84" s="105"/>
      <c r="ARF84" s="105"/>
      <c r="ARG84" s="105"/>
      <c r="ARH84" s="105"/>
      <c r="ARI84" s="105"/>
      <c r="ARJ84" s="105"/>
      <c r="ARK84" s="105"/>
      <c r="ARL84" s="105"/>
      <c r="ARM84" s="105"/>
      <c r="ARN84" s="105"/>
      <c r="ARO84" s="105"/>
      <c r="ARP84" s="105"/>
      <c r="ARQ84" s="105"/>
      <c r="ARR84" s="105"/>
      <c r="ARS84" s="105"/>
      <c r="ART84" s="105"/>
      <c r="ARU84" s="105"/>
      <c r="ARV84" s="105"/>
      <c r="ARW84" s="105"/>
      <c r="ARX84" s="105"/>
      <c r="ARY84" s="105"/>
      <c r="ARZ84" s="105"/>
      <c r="ASA84" s="105"/>
      <c r="ASB84" s="105"/>
      <c r="ASC84" s="105"/>
      <c r="ASD84" s="105"/>
      <c r="ASE84" s="105"/>
      <c r="ASF84" s="105"/>
      <c r="ASG84" s="105"/>
      <c r="ASH84" s="105"/>
      <c r="ASI84" s="105"/>
      <c r="ASJ84" s="105"/>
      <c r="ASK84" s="105"/>
      <c r="ASL84" s="105"/>
      <c r="ASM84" s="105"/>
      <c r="ASN84" s="105"/>
      <c r="ASO84" s="105"/>
      <c r="ASP84" s="105"/>
      <c r="ASQ84" s="105"/>
      <c r="ASR84" s="105"/>
      <c r="ASS84" s="105"/>
      <c r="AST84" s="105"/>
      <c r="ASU84" s="105"/>
      <c r="ASV84" s="105"/>
      <c r="ASW84" s="105"/>
      <c r="ASX84" s="105"/>
      <c r="ASY84" s="105"/>
      <c r="ASZ84" s="105"/>
      <c r="ATA84" s="105"/>
      <c r="ATB84" s="105"/>
      <c r="ATC84" s="105"/>
      <c r="ATD84" s="105"/>
      <c r="ATE84" s="105"/>
      <c r="ATF84" s="105"/>
      <c r="ATG84" s="105"/>
      <c r="ATH84" s="105"/>
      <c r="ATI84" s="105"/>
      <c r="ATJ84" s="105"/>
      <c r="ATK84" s="105"/>
      <c r="ATL84" s="105"/>
      <c r="ATM84" s="105"/>
      <c r="ATN84" s="105"/>
      <c r="ATO84" s="105"/>
      <c r="ATP84" s="105"/>
      <c r="ATQ84" s="105"/>
      <c r="ATR84" s="105"/>
      <c r="ATS84" s="105"/>
      <c r="ATT84" s="105"/>
      <c r="ATU84" s="105"/>
      <c r="ATV84" s="105"/>
      <c r="ATW84" s="105"/>
      <c r="ATX84" s="105"/>
      <c r="ATY84" s="105"/>
      <c r="ATZ84" s="105"/>
      <c r="AUA84" s="105"/>
      <c r="AUB84" s="105"/>
      <c r="AUC84" s="105"/>
      <c r="AUD84" s="105"/>
      <c r="AUE84" s="105"/>
      <c r="AUF84" s="105"/>
      <c r="AUG84" s="105"/>
      <c r="AUH84" s="105"/>
      <c r="AUI84" s="105"/>
      <c r="AUJ84" s="105"/>
      <c r="AUK84" s="105"/>
      <c r="AUL84" s="105"/>
      <c r="AUM84" s="105"/>
      <c r="AUN84" s="105"/>
      <c r="AUO84" s="105"/>
      <c r="AUP84" s="105"/>
      <c r="AUQ84" s="105"/>
      <c r="AUR84" s="105"/>
      <c r="AUS84" s="105"/>
      <c r="AUT84" s="105"/>
      <c r="AUU84" s="105"/>
      <c r="AUV84" s="105"/>
      <c r="AUW84" s="105"/>
      <c r="AUX84" s="105"/>
      <c r="AUY84" s="105"/>
      <c r="AUZ84" s="105"/>
      <c r="AVA84" s="105"/>
      <c r="AVB84" s="105"/>
      <c r="AVC84" s="105"/>
      <c r="AVD84" s="105"/>
      <c r="AVE84" s="105"/>
      <c r="AVF84" s="105"/>
      <c r="AVG84" s="105"/>
      <c r="AVH84" s="105"/>
      <c r="AVI84" s="105"/>
      <c r="AVJ84" s="105"/>
      <c r="AVK84" s="105"/>
      <c r="AVL84" s="105"/>
      <c r="AVM84" s="105"/>
      <c r="AVN84" s="105"/>
      <c r="AVO84" s="105"/>
      <c r="AVP84" s="105"/>
      <c r="AVQ84" s="105"/>
      <c r="AVR84" s="105"/>
      <c r="AVS84" s="105"/>
      <c r="AVT84" s="105"/>
      <c r="AVU84" s="105"/>
      <c r="AVV84" s="105"/>
      <c r="AVW84" s="105"/>
      <c r="AVX84" s="105"/>
      <c r="AVY84" s="105"/>
      <c r="AVZ84" s="105"/>
      <c r="AWA84" s="105"/>
      <c r="AWB84" s="105"/>
      <c r="AWC84" s="105"/>
      <c r="AWD84" s="105"/>
      <c r="AWE84" s="105"/>
      <c r="AWF84" s="105"/>
      <c r="AWG84" s="105"/>
      <c r="AWH84" s="105"/>
      <c r="AWI84" s="105"/>
      <c r="AWJ84" s="105"/>
      <c r="AWK84" s="105"/>
      <c r="AWL84" s="105"/>
      <c r="AWM84" s="105"/>
      <c r="AWN84" s="105"/>
      <c r="AWO84" s="105"/>
      <c r="AWP84" s="105"/>
      <c r="AWQ84" s="105"/>
      <c r="AWR84" s="105"/>
      <c r="AWS84" s="105"/>
      <c r="AWT84" s="105"/>
      <c r="AWU84" s="105"/>
      <c r="AWV84" s="105"/>
      <c r="AWW84" s="105"/>
      <c r="AWX84" s="105"/>
      <c r="AWY84" s="105"/>
      <c r="AWZ84" s="105"/>
      <c r="AXA84" s="105"/>
      <c r="AXB84" s="105"/>
      <c r="AXC84" s="105"/>
      <c r="AXD84" s="105"/>
      <c r="AXE84" s="105"/>
      <c r="AXF84" s="105"/>
      <c r="AXG84" s="105"/>
      <c r="AXH84" s="105"/>
      <c r="AXI84" s="105"/>
      <c r="AXJ84" s="105"/>
      <c r="AXK84" s="105"/>
      <c r="AXL84" s="105"/>
      <c r="AXM84" s="105"/>
      <c r="AXN84" s="105"/>
      <c r="AXO84" s="105"/>
      <c r="AXP84" s="105"/>
      <c r="AXQ84" s="105"/>
      <c r="AXR84" s="105"/>
      <c r="AXS84" s="105"/>
      <c r="AXT84" s="105"/>
      <c r="AXU84" s="105"/>
      <c r="AXV84" s="105"/>
      <c r="AXW84" s="105"/>
      <c r="AXX84" s="105"/>
      <c r="AXY84" s="105"/>
      <c r="AXZ84" s="105"/>
      <c r="AYA84" s="105"/>
      <c r="AYB84" s="105"/>
      <c r="AYC84" s="105"/>
      <c r="AYD84" s="105"/>
      <c r="AYE84" s="105"/>
      <c r="AYF84" s="105"/>
      <c r="AYG84" s="105"/>
      <c r="AYH84" s="105"/>
      <c r="AYI84" s="105"/>
      <c r="AYJ84" s="105"/>
      <c r="AYK84" s="105"/>
      <c r="AYL84" s="105"/>
      <c r="AYM84" s="105"/>
      <c r="AYN84" s="105"/>
      <c r="AYO84" s="105"/>
      <c r="AYP84" s="105"/>
      <c r="AYQ84" s="105"/>
      <c r="AYR84" s="105"/>
      <c r="AYS84" s="105"/>
      <c r="AYT84" s="105"/>
      <c r="AYU84" s="105"/>
      <c r="AYV84" s="105"/>
      <c r="AYW84" s="105"/>
      <c r="AYX84" s="105"/>
      <c r="AYY84" s="105"/>
      <c r="AYZ84" s="105"/>
      <c r="AZA84" s="105"/>
      <c r="AZB84" s="105"/>
      <c r="AZC84" s="105"/>
      <c r="AZD84" s="105"/>
      <c r="AZE84" s="105"/>
      <c r="AZF84" s="105"/>
      <c r="AZG84" s="105"/>
      <c r="AZH84" s="105"/>
      <c r="AZI84" s="105"/>
      <c r="AZJ84" s="105"/>
      <c r="AZK84" s="105"/>
      <c r="AZL84" s="105"/>
      <c r="AZM84" s="105"/>
      <c r="AZN84" s="105"/>
      <c r="AZO84" s="105"/>
      <c r="AZP84" s="105"/>
      <c r="AZQ84" s="105"/>
      <c r="AZR84" s="105"/>
      <c r="AZS84" s="105"/>
      <c r="AZT84" s="105"/>
      <c r="AZU84" s="105"/>
      <c r="AZV84" s="105"/>
      <c r="AZW84" s="105"/>
      <c r="AZX84" s="105"/>
      <c r="AZY84" s="105"/>
      <c r="AZZ84" s="105"/>
      <c r="BAA84" s="105"/>
      <c r="BAB84" s="105"/>
      <c r="BAC84" s="105"/>
      <c r="BAD84" s="105"/>
      <c r="BAE84" s="105"/>
      <c r="BAF84" s="105"/>
      <c r="BAG84" s="105"/>
      <c r="BAH84" s="105"/>
      <c r="BAI84" s="105"/>
      <c r="BAJ84" s="105"/>
      <c r="BAK84" s="105"/>
      <c r="BAL84" s="105"/>
      <c r="BAM84" s="105"/>
      <c r="BAN84" s="105"/>
      <c r="BAO84" s="105"/>
      <c r="BAP84" s="105"/>
      <c r="BAQ84" s="105"/>
      <c r="BAR84" s="105"/>
      <c r="BAS84" s="105"/>
      <c r="BAT84" s="105"/>
      <c r="BAU84" s="105"/>
      <c r="BAV84" s="105"/>
      <c r="BAW84" s="105"/>
      <c r="BAX84" s="105"/>
      <c r="BAY84" s="105"/>
      <c r="BAZ84" s="105"/>
      <c r="BBA84" s="105"/>
      <c r="BBB84" s="105"/>
      <c r="BBC84" s="105"/>
      <c r="BBD84" s="105"/>
      <c r="BBE84" s="105"/>
      <c r="BBF84" s="105"/>
      <c r="BBG84" s="105"/>
      <c r="BBH84" s="105"/>
      <c r="BBI84" s="105"/>
      <c r="BBJ84" s="105"/>
      <c r="BBK84" s="105"/>
      <c r="BBL84" s="105"/>
      <c r="BBM84" s="105"/>
      <c r="BBN84" s="105"/>
      <c r="BBO84" s="105"/>
      <c r="BBP84" s="105"/>
      <c r="BBQ84" s="105"/>
      <c r="BBR84" s="105"/>
      <c r="BBS84" s="105"/>
      <c r="BBT84" s="105"/>
      <c r="BBU84" s="105"/>
      <c r="BBV84" s="105"/>
      <c r="BBW84" s="105"/>
      <c r="BBX84" s="105"/>
      <c r="BBY84" s="105"/>
      <c r="BBZ84" s="105"/>
      <c r="BCA84" s="105"/>
      <c r="BCB84" s="105"/>
      <c r="BCC84" s="105"/>
      <c r="BCD84" s="105"/>
      <c r="BCE84" s="105"/>
      <c r="BCF84" s="105"/>
      <c r="BCG84" s="105"/>
      <c r="BCH84" s="105"/>
      <c r="BCI84" s="105"/>
      <c r="BCJ84" s="105"/>
      <c r="BCK84" s="105"/>
      <c r="BCL84" s="105"/>
      <c r="BCM84" s="105"/>
      <c r="BCN84" s="105"/>
      <c r="BCO84" s="105"/>
      <c r="BCP84" s="105"/>
      <c r="BCQ84" s="105"/>
      <c r="BCR84" s="105"/>
      <c r="BCS84" s="105"/>
      <c r="BCT84" s="105"/>
      <c r="BCU84" s="105"/>
      <c r="BCV84" s="105"/>
      <c r="BCW84" s="105"/>
      <c r="BCX84" s="105"/>
      <c r="BCY84" s="105"/>
      <c r="BCZ84" s="105"/>
      <c r="BDA84" s="105"/>
      <c r="BDB84" s="105"/>
      <c r="BDC84" s="105"/>
      <c r="BDD84" s="105"/>
      <c r="BDE84" s="105"/>
      <c r="BDF84" s="105"/>
      <c r="BDG84" s="105"/>
      <c r="BDH84" s="105"/>
      <c r="BDI84" s="105"/>
      <c r="BDJ84" s="105"/>
      <c r="BDK84" s="105"/>
      <c r="BDL84" s="105"/>
      <c r="BDM84" s="105"/>
      <c r="BDN84" s="105"/>
      <c r="BDO84" s="105"/>
      <c r="BDP84" s="105"/>
      <c r="BDQ84" s="105"/>
      <c r="BDR84" s="105"/>
      <c r="BDS84" s="105"/>
      <c r="BDT84" s="105"/>
      <c r="BDU84" s="105"/>
      <c r="BDV84" s="105"/>
      <c r="BDW84" s="105"/>
      <c r="BDX84" s="105"/>
      <c r="BDY84" s="105"/>
      <c r="BDZ84" s="105"/>
      <c r="BEA84" s="105"/>
      <c r="BEB84" s="105"/>
      <c r="BEC84" s="105"/>
      <c r="BED84" s="105"/>
      <c r="BEE84" s="105"/>
      <c r="BEF84" s="105"/>
      <c r="BEG84" s="105"/>
      <c r="BEH84" s="105"/>
      <c r="BEI84" s="105"/>
      <c r="BEJ84" s="105"/>
      <c r="BEK84" s="105"/>
      <c r="BEL84" s="105"/>
      <c r="BEM84" s="105"/>
      <c r="BEN84" s="105"/>
      <c r="BEO84" s="105"/>
      <c r="BEP84" s="105"/>
      <c r="BEQ84" s="105"/>
      <c r="BER84" s="105"/>
      <c r="BES84" s="105"/>
      <c r="BET84" s="105"/>
      <c r="BEU84" s="105"/>
      <c r="BEV84" s="105"/>
      <c r="BEW84" s="105"/>
      <c r="BEX84" s="105"/>
      <c r="BEY84" s="105"/>
      <c r="BEZ84" s="105"/>
      <c r="BFA84" s="105"/>
      <c r="BFB84" s="105"/>
      <c r="BFC84" s="105"/>
      <c r="BFD84" s="105"/>
      <c r="BFE84" s="105"/>
      <c r="BFF84" s="105"/>
      <c r="BFG84" s="105"/>
      <c r="BFH84" s="105"/>
      <c r="BFI84" s="105"/>
      <c r="BFJ84" s="105"/>
      <c r="BFK84" s="105"/>
      <c r="BFL84" s="105"/>
      <c r="BFM84" s="105"/>
      <c r="BFN84" s="105"/>
      <c r="BFO84" s="105"/>
      <c r="BFP84" s="105"/>
      <c r="BFQ84" s="105"/>
      <c r="BFR84" s="105"/>
      <c r="BFS84" s="105"/>
      <c r="BFT84" s="105"/>
      <c r="BFU84" s="105"/>
      <c r="BFV84" s="105"/>
      <c r="BFW84" s="105"/>
      <c r="BFX84" s="105"/>
      <c r="BFY84" s="105"/>
      <c r="BFZ84" s="105"/>
      <c r="BGA84" s="105"/>
      <c r="BGB84" s="105"/>
      <c r="BGC84" s="105"/>
      <c r="BGD84" s="105"/>
      <c r="BGE84" s="105"/>
      <c r="BGF84" s="105"/>
      <c r="BGG84" s="105"/>
      <c r="BGH84" s="105"/>
      <c r="BGI84" s="105"/>
      <c r="BGJ84" s="105"/>
      <c r="BGK84" s="105"/>
      <c r="BGL84" s="105"/>
      <c r="BGM84" s="105"/>
      <c r="BGN84" s="105"/>
      <c r="BGO84" s="105"/>
      <c r="BGP84" s="105"/>
      <c r="BGQ84" s="105"/>
      <c r="BGR84" s="105"/>
      <c r="BGS84" s="105"/>
      <c r="BGT84" s="105"/>
      <c r="BGU84" s="105"/>
      <c r="BGV84" s="105"/>
      <c r="BGW84" s="105"/>
      <c r="BGX84" s="105"/>
      <c r="BGY84" s="105"/>
      <c r="BGZ84" s="105"/>
      <c r="BHA84" s="105"/>
      <c r="BHB84" s="105"/>
      <c r="BHC84" s="105"/>
      <c r="BHD84" s="105"/>
      <c r="BHE84" s="105"/>
      <c r="BHF84" s="105"/>
      <c r="BHG84" s="105"/>
      <c r="BHH84" s="105"/>
      <c r="BHI84" s="105"/>
      <c r="BHJ84" s="105"/>
      <c r="BHK84" s="105"/>
      <c r="BHL84" s="105"/>
      <c r="BHM84" s="105"/>
      <c r="BHN84" s="105"/>
      <c r="BHO84" s="105"/>
      <c r="BHP84" s="105"/>
      <c r="BHQ84" s="105"/>
      <c r="BHR84" s="105"/>
      <c r="BHS84" s="105"/>
      <c r="BHT84" s="105"/>
      <c r="BHU84" s="105"/>
      <c r="BHV84" s="105"/>
      <c r="BHW84" s="105"/>
      <c r="BHX84" s="105"/>
      <c r="BHY84" s="105"/>
      <c r="BHZ84" s="105"/>
      <c r="BIA84" s="105"/>
      <c r="BIB84" s="105"/>
      <c r="BIC84" s="105"/>
      <c r="BID84" s="105"/>
      <c r="BIE84" s="105"/>
      <c r="BIF84" s="105"/>
      <c r="BIG84" s="105"/>
      <c r="BIH84" s="105"/>
      <c r="BII84" s="105"/>
      <c r="BIJ84" s="105"/>
      <c r="BIK84" s="105"/>
      <c r="BIL84" s="105"/>
      <c r="BIM84" s="105"/>
      <c r="BIN84" s="105"/>
      <c r="BIO84" s="105"/>
      <c r="BIP84" s="105"/>
      <c r="BIQ84" s="105"/>
      <c r="BIR84" s="105"/>
      <c r="BIS84" s="105"/>
      <c r="BIT84" s="105"/>
      <c r="BIU84" s="105"/>
      <c r="BIV84" s="105"/>
      <c r="BIW84" s="105"/>
      <c r="BIX84" s="105"/>
      <c r="BIY84" s="105"/>
      <c r="BIZ84" s="105"/>
      <c r="BJA84" s="105"/>
      <c r="BJB84" s="105"/>
      <c r="BJC84" s="105"/>
      <c r="BJD84" s="105"/>
      <c r="BJE84" s="105"/>
      <c r="BJF84" s="105"/>
      <c r="BJG84" s="105"/>
      <c r="BJH84" s="105"/>
      <c r="BJI84" s="105"/>
      <c r="BJJ84" s="105"/>
      <c r="BJK84" s="105"/>
      <c r="BJL84" s="105"/>
      <c r="BJM84" s="105"/>
      <c r="BJN84" s="105"/>
      <c r="BJO84" s="105"/>
      <c r="BJP84" s="105"/>
      <c r="BJQ84" s="105"/>
      <c r="BJR84" s="105"/>
      <c r="BJS84" s="105"/>
      <c r="BJT84" s="105"/>
      <c r="BJU84" s="105"/>
      <c r="BJV84" s="105"/>
      <c r="BJW84" s="105"/>
      <c r="BJX84" s="105"/>
      <c r="BJY84" s="105"/>
      <c r="BJZ84" s="105"/>
      <c r="BKA84" s="105"/>
      <c r="BKB84" s="105"/>
      <c r="BKC84" s="105"/>
      <c r="BKD84" s="105"/>
      <c r="BKE84" s="105"/>
      <c r="BKF84" s="105"/>
      <c r="BKG84" s="105"/>
      <c r="BKH84" s="105"/>
      <c r="BKI84" s="105"/>
      <c r="BKJ84" s="105"/>
      <c r="BKK84" s="105"/>
      <c r="BKL84" s="105"/>
      <c r="BKM84" s="105"/>
      <c r="BKN84" s="105"/>
      <c r="BKO84" s="105"/>
      <c r="BKP84" s="105"/>
      <c r="BKQ84" s="105"/>
      <c r="BKR84" s="105"/>
      <c r="BKS84" s="105"/>
      <c r="BKT84" s="105"/>
      <c r="BKU84" s="105"/>
      <c r="BKV84" s="105"/>
      <c r="BKW84" s="105"/>
      <c r="BKX84" s="105"/>
      <c r="BKY84" s="105"/>
      <c r="BKZ84" s="105"/>
      <c r="BLA84" s="105"/>
      <c r="BLB84" s="105"/>
      <c r="BLC84" s="105"/>
      <c r="BLD84" s="105"/>
      <c r="BLE84" s="105"/>
      <c r="BLF84" s="105"/>
      <c r="BLG84" s="105"/>
      <c r="BLH84" s="105"/>
      <c r="BLI84" s="105"/>
      <c r="BLJ84" s="105"/>
      <c r="BLK84" s="105"/>
      <c r="BLL84" s="105"/>
      <c r="BLM84" s="105"/>
      <c r="BLN84" s="105"/>
      <c r="BLO84" s="105"/>
      <c r="BLP84" s="105"/>
      <c r="BLQ84" s="105"/>
      <c r="BLR84" s="105"/>
      <c r="BLS84" s="105"/>
      <c r="BLT84" s="105"/>
      <c r="BLU84" s="105"/>
      <c r="BLV84" s="105"/>
      <c r="BLW84" s="105"/>
      <c r="BLX84" s="105"/>
      <c r="BLY84" s="105"/>
      <c r="BLZ84" s="105"/>
      <c r="BMA84" s="105"/>
      <c r="BMB84" s="105"/>
      <c r="BMC84" s="105"/>
      <c r="BMD84" s="105"/>
      <c r="BME84" s="105"/>
      <c r="BMF84" s="105"/>
      <c r="BMG84" s="105"/>
      <c r="BMH84" s="105"/>
      <c r="BMI84" s="105"/>
      <c r="BMJ84" s="105"/>
      <c r="BMK84" s="105"/>
      <c r="BML84" s="105"/>
      <c r="BMM84" s="105"/>
      <c r="BMN84" s="105"/>
      <c r="BMO84" s="105"/>
      <c r="BMP84" s="105"/>
      <c r="BMQ84" s="105"/>
      <c r="BMR84" s="105"/>
      <c r="BMS84" s="105"/>
      <c r="BMT84" s="105"/>
      <c r="BMU84" s="105"/>
      <c r="BMV84" s="105"/>
      <c r="BMW84" s="105"/>
      <c r="BMX84" s="105"/>
      <c r="BMY84" s="105"/>
      <c r="BMZ84" s="105"/>
      <c r="BNA84" s="105"/>
      <c r="BNB84" s="105"/>
      <c r="BNC84" s="105"/>
      <c r="BND84" s="105"/>
      <c r="BNE84" s="105"/>
      <c r="BNF84" s="105"/>
      <c r="BNG84" s="105"/>
      <c r="BNH84" s="105"/>
      <c r="BNI84" s="105"/>
      <c r="BNJ84" s="105"/>
      <c r="BNK84" s="105"/>
      <c r="BNL84" s="105"/>
      <c r="BNM84" s="105"/>
      <c r="BNN84" s="105"/>
      <c r="BNO84" s="105"/>
      <c r="BNP84" s="105"/>
      <c r="BNQ84" s="105"/>
      <c r="BNR84" s="105"/>
      <c r="BNS84" s="105"/>
      <c r="BNT84" s="105"/>
      <c r="BNU84" s="105"/>
      <c r="BNV84" s="105"/>
      <c r="BNW84" s="105"/>
      <c r="BNX84" s="105"/>
      <c r="BNY84" s="105"/>
      <c r="BNZ84" s="105"/>
      <c r="BOA84" s="105"/>
      <c r="BOB84" s="105"/>
      <c r="BOC84" s="105"/>
      <c r="BOD84" s="105"/>
      <c r="BOE84" s="105"/>
      <c r="BOF84" s="105"/>
      <c r="BOG84" s="105"/>
      <c r="BOH84" s="105"/>
      <c r="BOI84" s="105"/>
      <c r="BOJ84" s="105"/>
      <c r="BOK84" s="105"/>
      <c r="BOL84" s="105"/>
      <c r="BOM84" s="105"/>
      <c r="BON84" s="105"/>
      <c r="BOO84" s="105"/>
      <c r="BOP84" s="105"/>
      <c r="BOQ84" s="105"/>
      <c r="BOR84" s="105"/>
      <c r="BOS84" s="105"/>
      <c r="BOT84" s="105"/>
      <c r="BOU84" s="105"/>
      <c r="BOV84" s="105"/>
      <c r="BOW84" s="105"/>
      <c r="BOX84" s="105"/>
      <c r="BOY84" s="105"/>
      <c r="BOZ84" s="105"/>
      <c r="BPA84" s="105"/>
      <c r="BPB84" s="105"/>
      <c r="BPC84" s="105"/>
      <c r="BPD84" s="105"/>
      <c r="BPE84" s="105"/>
      <c r="BPF84" s="105"/>
      <c r="BPG84" s="105"/>
      <c r="BPH84" s="105"/>
      <c r="BPI84" s="105"/>
      <c r="BPJ84" s="105"/>
      <c r="BPK84" s="105"/>
      <c r="BPL84" s="105"/>
      <c r="BPM84" s="105"/>
      <c r="BPN84" s="105"/>
      <c r="BPO84" s="105"/>
      <c r="BPP84" s="105"/>
      <c r="BPQ84" s="105"/>
      <c r="BPR84" s="105"/>
      <c r="BPS84" s="105"/>
      <c r="BPT84" s="105"/>
      <c r="BPU84" s="105"/>
      <c r="BPV84" s="105"/>
      <c r="BPW84" s="105"/>
      <c r="BPX84" s="105"/>
      <c r="BPY84" s="105"/>
      <c r="BPZ84" s="105"/>
      <c r="BQA84" s="105"/>
      <c r="BQB84" s="105"/>
      <c r="BQC84" s="105"/>
      <c r="BQD84" s="105"/>
      <c r="BQE84" s="105"/>
      <c r="BQF84" s="105"/>
      <c r="BQG84" s="105"/>
      <c r="BQH84" s="105"/>
      <c r="BQI84" s="105"/>
      <c r="BQJ84" s="105"/>
      <c r="BQK84" s="105"/>
      <c r="BQL84" s="105"/>
      <c r="BQM84" s="105"/>
      <c r="BQN84" s="105"/>
      <c r="BQO84" s="105"/>
      <c r="BQP84" s="105"/>
      <c r="BQQ84" s="105"/>
      <c r="BQR84" s="105"/>
      <c r="BQS84" s="105"/>
      <c r="BQT84" s="105"/>
      <c r="BQU84" s="105"/>
      <c r="BQV84" s="105"/>
      <c r="BQW84" s="105"/>
      <c r="BQX84" s="105"/>
      <c r="BQY84" s="105"/>
      <c r="BQZ84" s="105"/>
      <c r="BRA84" s="105"/>
      <c r="BRB84" s="105"/>
      <c r="BRC84" s="105"/>
      <c r="BRD84" s="105"/>
      <c r="BRE84" s="105"/>
      <c r="BRF84" s="105"/>
      <c r="BRG84" s="105"/>
      <c r="BRH84" s="105"/>
      <c r="BRI84" s="105"/>
      <c r="BRJ84" s="105"/>
      <c r="BRK84" s="105"/>
      <c r="BRL84" s="105"/>
      <c r="BRM84" s="105"/>
      <c r="BRN84" s="105"/>
      <c r="BRO84" s="105"/>
      <c r="BRP84" s="105"/>
      <c r="BRQ84" s="105"/>
      <c r="BRR84" s="105"/>
      <c r="BRS84" s="105"/>
      <c r="BRT84" s="105"/>
      <c r="BRU84" s="105"/>
      <c r="BRV84" s="105"/>
      <c r="BRW84" s="105"/>
      <c r="BRX84" s="105"/>
      <c r="BRY84" s="105"/>
      <c r="BRZ84" s="105"/>
      <c r="BSA84" s="105"/>
      <c r="BSB84" s="105"/>
      <c r="BSC84" s="105"/>
      <c r="BSD84" s="105"/>
      <c r="BSE84" s="105"/>
      <c r="BSF84" s="105"/>
      <c r="BSG84" s="105"/>
      <c r="BSH84" s="105"/>
      <c r="BSI84" s="105"/>
      <c r="BSJ84" s="105"/>
      <c r="BSK84" s="105"/>
      <c r="BSL84" s="105"/>
      <c r="BSM84" s="105"/>
      <c r="BSN84" s="105"/>
      <c r="BSO84" s="105"/>
      <c r="BSP84" s="105"/>
      <c r="BSQ84" s="105"/>
      <c r="BSR84" s="105"/>
      <c r="BSS84" s="105"/>
      <c r="BST84" s="105"/>
      <c r="BSU84" s="105"/>
      <c r="BSV84" s="105"/>
      <c r="BSW84" s="105"/>
      <c r="BSX84" s="105"/>
      <c r="BSY84" s="105"/>
      <c r="BSZ84" s="105"/>
      <c r="BTA84" s="105"/>
      <c r="BTB84" s="105"/>
      <c r="BTC84" s="105"/>
      <c r="BTD84" s="105"/>
      <c r="BTE84" s="105"/>
      <c r="BTF84" s="105"/>
      <c r="BTG84" s="105"/>
      <c r="BTH84" s="105"/>
      <c r="BTI84" s="105"/>
      <c r="BTJ84" s="105"/>
      <c r="BTK84" s="105"/>
      <c r="BTL84" s="105"/>
      <c r="BTM84" s="105"/>
      <c r="BTN84" s="105"/>
      <c r="BTO84" s="105"/>
      <c r="BTP84" s="105"/>
      <c r="BTQ84" s="105"/>
      <c r="BTR84" s="105"/>
      <c r="BTS84" s="105"/>
      <c r="BTT84" s="105"/>
      <c r="BTU84" s="105"/>
      <c r="BTV84" s="105"/>
      <c r="BTW84" s="105"/>
      <c r="BTX84" s="105"/>
      <c r="BTY84" s="105"/>
      <c r="BTZ84" s="105"/>
      <c r="BUA84" s="105"/>
      <c r="BUB84" s="105"/>
      <c r="BUC84" s="105"/>
      <c r="BUD84" s="105"/>
      <c r="BUE84" s="105"/>
      <c r="BUF84" s="105"/>
      <c r="BUG84" s="105"/>
      <c r="BUH84" s="105"/>
      <c r="BUI84" s="105"/>
      <c r="BUJ84" s="105"/>
      <c r="BUK84" s="105"/>
      <c r="BUL84" s="105"/>
      <c r="BUM84" s="105"/>
      <c r="BUN84" s="105"/>
      <c r="BUO84" s="105"/>
      <c r="BUP84" s="105"/>
      <c r="BUQ84" s="105"/>
      <c r="BUR84" s="105"/>
      <c r="BUS84" s="105"/>
      <c r="BUT84" s="105"/>
      <c r="BUU84" s="105"/>
      <c r="BUV84" s="105"/>
      <c r="BUW84" s="105"/>
      <c r="BUX84" s="105"/>
      <c r="BUY84" s="105"/>
      <c r="BUZ84" s="105"/>
      <c r="BVA84" s="105"/>
      <c r="BVB84" s="105"/>
      <c r="BVC84" s="105"/>
      <c r="BVD84" s="105"/>
      <c r="BVE84" s="105"/>
      <c r="BVF84" s="105"/>
      <c r="BVG84" s="105"/>
      <c r="BVH84" s="105"/>
      <c r="BVI84" s="105"/>
      <c r="BVJ84" s="105"/>
      <c r="BVK84" s="105"/>
      <c r="BVL84" s="105"/>
      <c r="BVM84" s="105"/>
      <c r="BVN84" s="105"/>
      <c r="BVO84" s="105"/>
      <c r="BVP84" s="105"/>
      <c r="BVQ84" s="105"/>
      <c r="BVR84" s="105"/>
      <c r="BVS84" s="105"/>
      <c r="BVT84" s="105"/>
      <c r="BVU84" s="105"/>
      <c r="BVV84" s="105"/>
      <c r="BVW84" s="105"/>
      <c r="BVX84" s="105"/>
      <c r="BVY84" s="105"/>
      <c r="BVZ84" s="105"/>
      <c r="BWA84" s="105"/>
      <c r="BWB84" s="105"/>
      <c r="BWC84" s="105"/>
      <c r="BWD84" s="105"/>
      <c r="BWE84" s="105"/>
      <c r="BWF84" s="105"/>
      <c r="BWG84" s="105"/>
      <c r="BWH84" s="105"/>
      <c r="BWI84" s="105"/>
      <c r="BWJ84" s="105"/>
      <c r="BWK84" s="105"/>
      <c r="BWL84" s="105"/>
      <c r="BWM84" s="105"/>
      <c r="BWN84" s="105"/>
      <c r="BWO84" s="105"/>
      <c r="BWP84" s="105"/>
      <c r="BWQ84" s="105"/>
      <c r="BWR84" s="105"/>
      <c r="BWS84" s="105"/>
      <c r="BWT84" s="105"/>
      <c r="BWU84" s="105"/>
      <c r="BWV84" s="105"/>
      <c r="BWW84" s="105"/>
      <c r="BWX84" s="105"/>
    </row>
    <row r="85" spans="1:1974" ht="24.75" customHeight="1">
      <c r="A85" s="101"/>
      <c r="B85" s="161" t="s">
        <v>42</v>
      </c>
      <c r="C85" s="97"/>
      <c r="D85" s="160">
        <v>-0.14000000000000001</v>
      </c>
      <c r="E85" s="166">
        <v>0</v>
      </c>
      <c r="F85" s="162">
        <v>-0.14131736526946106</v>
      </c>
      <c r="G85" s="97"/>
      <c r="H85" s="160">
        <v>0.19</v>
      </c>
      <c r="I85" s="166">
        <v>-0.08</v>
      </c>
      <c r="J85" s="162">
        <v>0.11</v>
      </c>
      <c r="W85" s="101"/>
      <c r="AQ85" s="100"/>
    </row>
    <row r="86" spans="1:1974" ht="24.75" customHeight="1">
      <c r="A86" s="103"/>
      <c r="B86" s="163" t="s">
        <v>43</v>
      </c>
      <c r="C86" s="97"/>
      <c r="D86" s="164">
        <v>-0.14000000000000001</v>
      </c>
      <c r="E86" s="167">
        <v>0</v>
      </c>
      <c r="F86" s="165">
        <v>-0.14131736526946106</v>
      </c>
      <c r="G86" s="97"/>
      <c r="H86" s="164">
        <v>0.17</v>
      </c>
      <c r="I86" s="167">
        <v>-7.0000000000000007E-2</v>
      </c>
      <c r="J86" s="165">
        <v>0.1</v>
      </c>
      <c r="W86" s="103"/>
      <c r="AQ86" s="102"/>
    </row>
    <row r="87" spans="1:1974" s="106" customFormat="1" ht="24.75" customHeight="1">
      <c r="A87" s="95"/>
      <c r="B87" s="104"/>
      <c r="C87" s="95"/>
      <c r="G87" s="95"/>
      <c r="K87" s="95"/>
      <c r="L87" s="107"/>
      <c r="M87" s="107"/>
      <c r="N87" s="107"/>
      <c r="O87" s="95"/>
      <c r="P87" s="107"/>
      <c r="Q87" s="107"/>
      <c r="R87" s="107"/>
      <c r="S87" s="95"/>
      <c r="T87" s="107"/>
      <c r="U87" s="107"/>
      <c r="V87" s="107"/>
      <c r="W87" s="95"/>
      <c r="X87" s="95"/>
      <c r="Y87" s="95"/>
      <c r="Z87" s="95"/>
      <c r="AA87" s="95"/>
      <c r="AB87" s="95"/>
      <c r="AC87" s="95"/>
      <c r="AD87" s="95"/>
      <c r="AE87" s="95"/>
      <c r="AF87" s="152"/>
      <c r="AG87" s="152"/>
      <c r="AH87" s="152"/>
      <c r="AI87" s="95"/>
      <c r="AJ87" s="152"/>
      <c r="AK87" s="152"/>
      <c r="AL87" s="152"/>
      <c r="AM87" s="95"/>
      <c r="AN87" s="152"/>
      <c r="AO87" s="152"/>
      <c r="AP87" s="152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  <c r="IX87" s="105"/>
      <c r="IY87" s="105"/>
      <c r="IZ87" s="105"/>
      <c r="JA87" s="105"/>
      <c r="JB87" s="105"/>
      <c r="JC87" s="105"/>
      <c r="JD87" s="105"/>
      <c r="JE87" s="105"/>
      <c r="JF87" s="105"/>
      <c r="JG87" s="105"/>
      <c r="JH87" s="105"/>
      <c r="JI87" s="105"/>
      <c r="JJ87" s="105"/>
      <c r="JK87" s="105"/>
      <c r="JL87" s="105"/>
      <c r="JM87" s="105"/>
      <c r="JN87" s="105"/>
      <c r="JO87" s="105"/>
      <c r="JP87" s="105"/>
      <c r="JQ87" s="105"/>
      <c r="JR87" s="105"/>
      <c r="JS87" s="105"/>
      <c r="JT87" s="105"/>
      <c r="JU87" s="105"/>
      <c r="JV87" s="105"/>
      <c r="JW87" s="105"/>
      <c r="JX87" s="105"/>
      <c r="JY87" s="105"/>
      <c r="JZ87" s="105"/>
      <c r="KA87" s="105"/>
      <c r="KB87" s="105"/>
      <c r="KC87" s="105"/>
      <c r="KD87" s="105"/>
      <c r="KE87" s="105"/>
      <c r="KF87" s="105"/>
      <c r="KG87" s="105"/>
      <c r="KH87" s="105"/>
      <c r="KI87" s="105"/>
      <c r="KJ87" s="105"/>
      <c r="KK87" s="105"/>
      <c r="KL87" s="105"/>
      <c r="KM87" s="105"/>
      <c r="KN87" s="105"/>
      <c r="KO87" s="105"/>
      <c r="KP87" s="105"/>
      <c r="KQ87" s="105"/>
      <c r="KR87" s="105"/>
      <c r="KS87" s="105"/>
      <c r="KT87" s="105"/>
      <c r="KU87" s="105"/>
      <c r="KV87" s="105"/>
      <c r="KW87" s="105"/>
      <c r="KX87" s="105"/>
      <c r="KY87" s="105"/>
      <c r="KZ87" s="105"/>
      <c r="LA87" s="105"/>
      <c r="LB87" s="105"/>
      <c r="LC87" s="105"/>
      <c r="LD87" s="105"/>
      <c r="LE87" s="105"/>
      <c r="LF87" s="105"/>
      <c r="LG87" s="105"/>
      <c r="LH87" s="105"/>
      <c r="LI87" s="105"/>
      <c r="LJ87" s="105"/>
      <c r="LK87" s="105"/>
      <c r="LL87" s="105"/>
      <c r="LM87" s="105"/>
      <c r="LN87" s="105"/>
      <c r="LO87" s="105"/>
      <c r="LP87" s="105"/>
      <c r="LQ87" s="105"/>
      <c r="LR87" s="105"/>
      <c r="LS87" s="105"/>
      <c r="LT87" s="105"/>
      <c r="LU87" s="105"/>
      <c r="LV87" s="105"/>
      <c r="LW87" s="105"/>
      <c r="LX87" s="105"/>
      <c r="LY87" s="105"/>
      <c r="LZ87" s="105"/>
      <c r="MA87" s="105"/>
      <c r="MB87" s="105"/>
      <c r="MC87" s="105"/>
      <c r="MD87" s="105"/>
      <c r="ME87" s="105"/>
      <c r="MF87" s="105"/>
      <c r="MG87" s="105"/>
      <c r="MH87" s="105"/>
      <c r="MI87" s="105"/>
      <c r="MJ87" s="105"/>
      <c r="MK87" s="105"/>
      <c r="ML87" s="105"/>
      <c r="MM87" s="105"/>
      <c r="MN87" s="105"/>
      <c r="MO87" s="105"/>
      <c r="MP87" s="105"/>
      <c r="MQ87" s="105"/>
      <c r="MR87" s="105"/>
      <c r="MS87" s="105"/>
      <c r="MT87" s="105"/>
      <c r="MU87" s="105"/>
      <c r="MV87" s="105"/>
      <c r="MW87" s="105"/>
      <c r="MX87" s="105"/>
      <c r="MY87" s="105"/>
      <c r="MZ87" s="105"/>
      <c r="NA87" s="105"/>
      <c r="NB87" s="105"/>
      <c r="NC87" s="105"/>
      <c r="ND87" s="105"/>
      <c r="NE87" s="105"/>
      <c r="NF87" s="105"/>
      <c r="NG87" s="105"/>
      <c r="NH87" s="105"/>
      <c r="NI87" s="105"/>
      <c r="NJ87" s="105"/>
      <c r="NK87" s="105"/>
      <c r="NL87" s="105"/>
      <c r="NM87" s="105"/>
      <c r="NN87" s="105"/>
      <c r="NO87" s="105"/>
      <c r="NP87" s="105"/>
      <c r="NQ87" s="105"/>
      <c r="NR87" s="105"/>
      <c r="NS87" s="105"/>
      <c r="NT87" s="105"/>
      <c r="NU87" s="105"/>
      <c r="NV87" s="105"/>
      <c r="NW87" s="105"/>
      <c r="NX87" s="105"/>
      <c r="NY87" s="105"/>
      <c r="NZ87" s="105"/>
      <c r="OA87" s="105"/>
      <c r="OB87" s="105"/>
      <c r="OC87" s="105"/>
      <c r="OD87" s="105"/>
      <c r="OE87" s="105"/>
      <c r="OF87" s="105"/>
      <c r="OG87" s="105"/>
      <c r="OH87" s="105"/>
      <c r="OI87" s="105"/>
      <c r="OJ87" s="105"/>
      <c r="OK87" s="105"/>
      <c r="OL87" s="105"/>
      <c r="OM87" s="105"/>
      <c r="ON87" s="105"/>
      <c r="OO87" s="105"/>
      <c r="OP87" s="105"/>
      <c r="OQ87" s="105"/>
      <c r="OR87" s="105"/>
      <c r="OS87" s="105"/>
      <c r="OT87" s="105"/>
      <c r="OU87" s="105"/>
      <c r="OV87" s="105"/>
      <c r="OW87" s="105"/>
      <c r="OX87" s="105"/>
      <c r="OY87" s="105"/>
      <c r="OZ87" s="105"/>
      <c r="PA87" s="105"/>
      <c r="PB87" s="105"/>
      <c r="PC87" s="105"/>
      <c r="PD87" s="105"/>
      <c r="PE87" s="105"/>
      <c r="PF87" s="105"/>
      <c r="PG87" s="105"/>
      <c r="PH87" s="105"/>
      <c r="PI87" s="105"/>
      <c r="PJ87" s="105"/>
      <c r="PK87" s="105"/>
      <c r="PL87" s="105"/>
      <c r="PM87" s="105"/>
      <c r="PN87" s="105"/>
      <c r="PO87" s="105"/>
      <c r="PP87" s="105"/>
      <c r="PQ87" s="105"/>
      <c r="PR87" s="105"/>
      <c r="PS87" s="105"/>
      <c r="PT87" s="105"/>
      <c r="PU87" s="105"/>
      <c r="PV87" s="105"/>
      <c r="PW87" s="105"/>
      <c r="PX87" s="105"/>
      <c r="PY87" s="105"/>
      <c r="PZ87" s="105"/>
      <c r="QA87" s="105"/>
      <c r="QB87" s="105"/>
      <c r="QC87" s="105"/>
      <c r="QD87" s="105"/>
      <c r="QE87" s="105"/>
      <c r="QF87" s="105"/>
      <c r="QG87" s="105"/>
      <c r="QH87" s="105"/>
      <c r="QI87" s="105"/>
      <c r="QJ87" s="105"/>
      <c r="QK87" s="105"/>
      <c r="QL87" s="105"/>
      <c r="QM87" s="105"/>
      <c r="QN87" s="105"/>
      <c r="QO87" s="105"/>
      <c r="QP87" s="105"/>
      <c r="QQ87" s="105"/>
      <c r="QR87" s="105"/>
      <c r="QS87" s="105"/>
      <c r="QT87" s="105"/>
      <c r="QU87" s="105"/>
      <c r="QV87" s="105"/>
      <c r="QW87" s="105"/>
      <c r="QX87" s="105"/>
      <c r="QY87" s="105"/>
      <c r="QZ87" s="105"/>
      <c r="RA87" s="105"/>
      <c r="RB87" s="105"/>
      <c r="RC87" s="105"/>
      <c r="RD87" s="105"/>
      <c r="RE87" s="105"/>
      <c r="RF87" s="105"/>
      <c r="RG87" s="105"/>
      <c r="RH87" s="105"/>
      <c r="RI87" s="105"/>
      <c r="RJ87" s="105"/>
      <c r="RK87" s="105"/>
      <c r="RL87" s="105"/>
      <c r="RM87" s="105"/>
      <c r="RN87" s="105"/>
      <c r="RO87" s="105"/>
      <c r="RP87" s="105"/>
      <c r="RQ87" s="105"/>
      <c r="RR87" s="105"/>
      <c r="RS87" s="105"/>
      <c r="RT87" s="105"/>
      <c r="RU87" s="105"/>
      <c r="RV87" s="105"/>
      <c r="RW87" s="105"/>
      <c r="RX87" s="105"/>
      <c r="RY87" s="105"/>
      <c r="RZ87" s="105"/>
      <c r="SA87" s="105"/>
      <c r="SB87" s="105"/>
      <c r="SC87" s="105"/>
      <c r="SD87" s="105"/>
      <c r="SE87" s="105"/>
      <c r="SF87" s="105"/>
      <c r="SG87" s="105"/>
      <c r="SH87" s="105"/>
      <c r="SI87" s="105"/>
      <c r="SJ87" s="105"/>
      <c r="SK87" s="105"/>
      <c r="SL87" s="105"/>
      <c r="SM87" s="105"/>
      <c r="SN87" s="105"/>
      <c r="SO87" s="105"/>
      <c r="SP87" s="105"/>
      <c r="SQ87" s="105"/>
      <c r="SR87" s="105"/>
      <c r="SS87" s="105"/>
      <c r="ST87" s="105"/>
      <c r="SU87" s="105"/>
      <c r="SV87" s="105"/>
      <c r="SW87" s="105"/>
      <c r="SX87" s="105"/>
      <c r="SY87" s="105"/>
      <c r="SZ87" s="105"/>
      <c r="TA87" s="105"/>
      <c r="TB87" s="105"/>
      <c r="TC87" s="105"/>
      <c r="TD87" s="105"/>
      <c r="TE87" s="105"/>
      <c r="TF87" s="105"/>
      <c r="TG87" s="105"/>
      <c r="TH87" s="105"/>
      <c r="TI87" s="105"/>
      <c r="TJ87" s="105"/>
      <c r="TK87" s="105"/>
      <c r="TL87" s="105"/>
      <c r="TM87" s="105"/>
      <c r="TN87" s="105"/>
      <c r="TO87" s="105"/>
      <c r="TP87" s="105"/>
      <c r="TQ87" s="105"/>
      <c r="TR87" s="105"/>
      <c r="TS87" s="105"/>
      <c r="TT87" s="105"/>
      <c r="TU87" s="105"/>
      <c r="TV87" s="105"/>
      <c r="TW87" s="105"/>
      <c r="TX87" s="105"/>
      <c r="TY87" s="105"/>
      <c r="TZ87" s="105"/>
      <c r="UA87" s="105"/>
      <c r="UB87" s="105"/>
      <c r="UC87" s="105"/>
      <c r="UD87" s="105"/>
      <c r="UE87" s="105"/>
      <c r="UF87" s="105"/>
      <c r="UG87" s="105"/>
      <c r="UH87" s="105"/>
      <c r="UI87" s="105"/>
      <c r="UJ87" s="105"/>
      <c r="UK87" s="105"/>
      <c r="UL87" s="105"/>
      <c r="UM87" s="105"/>
      <c r="UN87" s="105"/>
      <c r="UO87" s="105"/>
      <c r="UP87" s="105"/>
      <c r="UQ87" s="105"/>
      <c r="UR87" s="105"/>
      <c r="US87" s="105"/>
      <c r="UT87" s="105"/>
      <c r="UU87" s="105"/>
      <c r="UV87" s="105"/>
      <c r="UW87" s="105"/>
      <c r="UX87" s="105"/>
      <c r="UY87" s="105"/>
      <c r="UZ87" s="105"/>
      <c r="VA87" s="105"/>
      <c r="VB87" s="105"/>
      <c r="VC87" s="105"/>
      <c r="VD87" s="105"/>
      <c r="VE87" s="105"/>
      <c r="VF87" s="105"/>
      <c r="VG87" s="105"/>
      <c r="VH87" s="105"/>
      <c r="VI87" s="105"/>
      <c r="VJ87" s="105"/>
      <c r="VK87" s="105"/>
      <c r="VL87" s="105"/>
      <c r="VM87" s="105"/>
      <c r="VN87" s="105"/>
      <c r="VO87" s="105"/>
      <c r="VP87" s="105"/>
      <c r="VQ87" s="105"/>
      <c r="VR87" s="105"/>
      <c r="VS87" s="105"/>
      <c r="VT87" s="105"/>
      <c r="VU87" s="105"/>
      <c r="VV87" s="105"/>
      <c r="VW87" s="105"/>
      <c r="VX87" s="105"/>
      <c r="VY87" s="105"/>
      <c r="VZ87" s="105"/>
      <c r="WA87" s="105"/>
      <c r="WB87" s="105"/>
      <c r="WC87" s="105"/>
      <c r="WD87" s="105"/>
      <c r="WE87" s="105"/>
      <c r="WF87" s="105"/>
      <c r="WG87" s="105"/>
      <c r="WH87" s="105"/>
      <c r="WI87" s="105"/>
      <c r="WJ87" s="105"/>
      <c r="WK87" s="105"/>
      <c r="WL87" s="105"/>
      <c r="WM87" s="105"/>
      <c r="WN87" s="105"/>
      <c r="WO87" s="105"/>
      <c r="WP87" s="105"/>
      <c r="WQ87" s="105"/>
      <c r="WR87" s="105"/>
      <c r="WS87" s="105"/>
      <c r="WT87" s="105"/>
      <c r="WU87" s="105"/>
      <c r="WV87" s="105"/>
      <c r="WW87" s="105"/>
      <c r="WX87" s="105"/>
      <c r="WY87" s="105"/>
      <c r="WZ87" s="105"/>
      <c r="XA87" s="105"/>
      <c r="XB87" s="105"/>
      <c r="XC87" s="105"/>
      <c r="XD87" s="105"/>
      <c r="XE87" s="105"/>
      <c r="XF87" s="105"/>
      <c r="XG87" s="105"/>
      <c r="XH87" s="105"/>
      <c r="XI87" s="105"/>
      <c r="XJ87" s="105"/>
      <c r="XK87" s="105"/>
      <c r="XL87" s="105"/>
      <c r="XM87" s="105"/>
      <c r="XN87" s="105"/>
      <c r="XO87" s="105"/>
      <c r="XP87" s="105"/>
      <c r="XQ87" s="105"/>
      <c r="XR87" s="105"/>
      <c r="XS87" s="105"/>
      <c r="XT87" s="105"/>
      <c r="XU87" s="105"/>
      <c r="XV87" s="105"/>
      <c r="XW87" s="105"/>
      <c r="XX87" s="105"/>
      <c r="XY87" s="105"/>
      <c r="XZ87" s="105"/>
      <c r="YA87" s="105"/>
      <c r="YB87" s="105"/>
      <c r="YC87" s="105"/>
      <c r="YD87" s="105"/>
      <c r="YE87" s="105"/>
      <c r="YF87" s="105"/>
      <c r="YG87" s="105"/>
      <c r="YH87" s="105"/>
      <c r="YI87" s="105"/>
      <c r="YJ87" s="105"/>
      <c r="YK87" s="105"/>
      <c r="YL87" s="105"/>
      <c r="YM87" s="105"/>
      <c r="YN87" s="105"/>
      <c r="YO87" s="105"/>
      <c r="YP87" s="105"/>
      <c r="YQ87" s="105"/>
      <c r="YR87" s="105"/>
      <c r="YS87" s="105"/>
      <c r="YT87" s="105"/>
      <c r="YU87" s="105"/>
      <c r="YV87" s="105"/>
      <c r="YW87" s="105"/>
      <c r="YX87" s="105"/>
      <c r="YY87" s="105"/>
      <c r="YZ87" s="105"/>
      <c r="ZA87" s="105"/>
      <c r="ZB87" s="105"/>
      <c r="ZC87" s="105"/>
      <c r="ZD87" s="105"/>
      <c r="ZE87" s="105"/>
      <c r="ZF87" s="105"/>
      <c r="ZG87" s="105"/>
      <c r="ZH87" s="105"/>
      <c r="ZI87" s="105"/>
      <c r="ZJ87" s="105"/>
      <c r="ZK87" s="105"/>
      <c r="ZL87" s="105"/>
      <c r="ZM87" s="105"/>
      <c r="ZN87" s="105"/>
      <c r="ZO87" s="105"/>
      <c r="ZP87" s="105"/>
      <c r="ZQ87" s="105"/>
      <c r="ZR87" s="105"/>
      <c r="ZS87" s="105"/>
      <c r="ZT87" s="105"/>
      <c r="ZU87" s="105"/>
      <c r="ZV87" s="105"/>
      <c r="ZW87" s="105"/>
      <c r="ZX87" s="105"/>
      <c r="ZY87" s="105"/>
      <c r="ZZ87" s="105"/>
      <c r="AAA87" s="105"/>
      <c r="AAB87" s="105"/>
      <c r="AAC87" s="105"/>
      <c r="AAD87" s="105"/>
      <c r="AAE87" s="105"/>
      <c r="AAF87" s="105"/>
      <c r="AAG87" s="105"/>
      <c r="AAH87" s="105"/>
      <c r="AAI87" s="105"/>
      <c r="AAJ87" s="105"/>
      <c r="AAK87" s="105"/>
      <c r="AAL87" s="105"/>
      <c r="AAM87" s="105"/>
      <c r="AAN87" s="105"/>
      <c r="AAO87" s="105"/>
      <c r="AAP87" s="105"/>
      <c r="AAQ87" s="105"/>
      <c r="AAR87" s="105"/>
      <c r="AAS87" s="105"/>
      <c r="AAT87" s="105"/>
      <c r="AAU87" s="105"/>
      <c r="AAV87" s="105"/>
      <c r="AAW87" s="105"/>
      <c r="AAX87" s="105"/>
      <c r="AAY87" s="105"/>
      <c r="AAZ87" s="105"/>
      <c r="ABA87" s="105"/>
      <c r="ABB87" s="105"/>
      <c r="ABC87" s="105"/>
      <c r="ABD87" s="105"/>
      <c r="ABE87" s="105"/>
      <c r="ABF87" s="105"/>
      <c r="ABG87" s="105"/>
      <c r="ABH87" s="105"/>
      <c r="ABI87" s="105"/>
      <c r="ABJ87" s="105"/>
      <c r="ABK87" s="105"/>
      <c r="ABL87" s="105"/>
      <c r="ABM87" s="105"/>
      <c r="ABN87" s="105"/>
      <c r="ABO87" s="105"/>
      <c r="ABP87" s="105"/>
      <c r="ABQ87" s="105"/>
      <c r="ABR87" s="105"/>
      <c r="ABS87" s="105"/>
      <c r="ABT87" s="105"/>
      <c r="ABU87" s="105"/>
      <c r="ABV87" s="105"/>
      <c r="ABW87" s="105"/>
      <c r="ABX87" s="105"/>
      <c r="ABY87" s="105"/>
      <c r="ABZ87" s="105"/>
      <c r="ACA87" s="105"/>
      <c r="ACB87" s="105"/>
      <c r="ACC87" s="105"/>
      <c r="ACD87" s="105"/>
      <c r="ACE87" s="105"/>
      <c r="ACF87" s="105"/>
      <c r="ACG87" s="105"/>
      <c r="ACH87" s="105"/>
      <c r="ACI87" s="105"/>
      <c r="ACJ87" s="105"/>
      <c r="ACK87" s="105"/>
      <c r="ACL87" s="105"/>
      <c r="ACM87" s="105"/>
      <c r="ACN87" s="105"/>
      <c r="ACO87" s="105"/>
      <c r="ACP87" s="105"/>
      <c r="ACQ87" s="105"/>
      <c r="ACR87" s="105"/>
      <c r="ACS87" s="105"/>
      <c r="ACT87" s="105"/>
      <c r="ACU87" s="105"/>
      <c r="ACV87" s="105"/>
      <c r="ACW87" s="105"/>
      <c r="ACX87" s="105"/>
      <c r="ACY87" s="105"/>
      <c r="ACZ87" s="105"/>
      <c r="ADA87" s="105"/>
      <c r="ADB87" s="105"/>
      <c r="ADC87" s="105"/>
      <c r="ADD87" s="105"/>
      <c r="ADE87" s="105"/>
      <c r="ADF87" s="105"/>
      <c r="ADG87" s="105"/>
      <c r="ADH87" s="105"/>
      <c r="ADI87" s="105"/>
      <c r="ADJ87" s="105"/>
      <c r="ADK87" s="105"/>
      <c r="ADL87" s="105"/>
      <c r="ADM87" s="105"/>
      <c r="ADN87" s="105"/>
      <c r="ADO87" s="105"/>
      <c r="ADP87" s="105"/>
      <c r="ADQ87" s="105"/>
      <c r="ADR87" s="105"/>
      <c r="ADS87" s="105"/>
      <c r="ADT87" s="105"/>
      <c r="ADU87" s="105"/>
      <c r="ADV87" s="105"/>
      <c r="ADW87" s="105"/>
      <c r="ADX87" s="105"/>
      <c r="ADY87" s="105"/>
      <c r="ADZ87" s="105"/>
      <c r="AEA87" s="105"/>
      <c r="AEB87" s="105"/>
      <c r="AEC87" s="105"/>
      <c r="AED87" s="105"/>
      <c r="AEE87" s="105"/>
      <c r="AEF87" s="105"/>
      <c r="AEG87" s="105"/>
      <c r="AEH87" s="105"/>
      <c r="AEI87" s="105"/>
      <c r="AEJ87" s="105"/>
      <c r="AEK87" s="105"/>
      <c r="AEL87" s="105"/>
      <c r="AEM87" s="105"/>
      <c r="AEN87" s="105"/>
      <c r="AEO87" s="105"/>
      <c r="AEP87" s="105"/>
      <c r="AEQ87" s="105"/>
      <c r="AER87" s="105"/>
      <c r="AES87" s="105"/>
      <c r="AET87" s="105"/>
      <c r="AEU87" s="105"/>
      <c r="AEV87" s="105"/>
      <c r="AEW87" s="105"/>
      <c r="AEX87" s="105"/>
      <c r="AEY87" s="105"/>
      <c r="AEZ87" s="105"/>
      <c r="AFA87" s="105"/>
      <c r="AFB87" s="105"/>
      <c r="AFC87" s="105"/>
      <c r="AFD87" s="105"/>
      <c r="AFE87" s="105"/>
      <c r="AFF87" s="105"/>
      <c r="AFG87" s="105"/>
      <c r="AFH87" s="105"/>
      <c r="AFI87" s="105"/>
      <c r="AFJ87" s="105"/>
      <c r="AFK87" s="105"/>
      <c r="AFL87" s="105"/>
      <c r="AFM87" s="105"/>
      <c r="AFN87" s="105"/>
      <c r="AFO87" s="105"/>
      <c r="AFP87" s="105"/>
      <c r="AFQ87" s="105"/>
      <c r="AFR87" s="105"/>
      <c r="AFS87" s="105"/>
      <c r="AFT87" s="105"/>
      <c r="AFU87" s="105"/>
      <c r="AFV87" s="105"/>
      <c r="AFW87" s="105"/>
      <c r="AFX87" s="105"/>
      <c r="AFY87" s="105"/>
      <c r="AFZ87" s="105"/>
      <c r="AGA87" s="105"/>
      <c r="AGB87" s="105"/>
      <c r="AGC87" s="105"/>
      <c r="AGD87" s="105"/>
      <c r="AGE87" s="105"/>
      <c r="AGF87" s="105"/>
      <c r="AGG87" s="105"/>
      <c r="AGH87" s="105"/>
      <c r="AGI87" s="105"/>
      <c r="AGJ87" s="105"/>
      <c r="AGK87" s="105"/>
      <c r="AGL87" s="105"/>
      <c r="AGM87" s="105"/>
      <c r="AGN87" s="105"/>
      <c r="AGO87" s="105"/>
      <c r="AGP87" s="105"/>
      <c r="AGQ87" s="105"/>
      <c r="AGR87" s="105"/>
      <c r="AGS87" s="105"/>
      <c r="AGT87" s="105"/>
      <c r="AGU87" s="105"/>
      <c r="AGV87" s="105"/>
      <c r="AGW87" s="105"/>
      <c r="AGX87" s="105"/>
      <c r="AGY87" s="105"/>
      <c r="AGZ87" s="105"/>
      <c r="AHA87" s="105"/>
      <c r="AHB87" s="105"/>
      <c r="AHC87" s="105"/>
      <c r="AHD87" s="105"/>
      <c r="AHE87" s="105"/>
      <c r="AHF87" s="105"/>
      <c r="AHG87" s="105"/>
      <c r="AHH87" s="105"/>
      <c r="AHI87" s="105"/>
      <c r="AHJ87" s="105"/>
      <c r="AHK87" s="105"/>
      <c r="AHL87" s="105"/>
      <c r="AHM87" s="105"/>
      <c r="AHN87" s="105"/>
      <c r="AHO87" s="105"/>
      <c r="AHP87" s="105"/>
      <c r="AHQ87" s="105"/>
      <c r="AHR87" s="105"/>
      <c r="AHS87" s="105"/>
      <c r="AHT87" s="105"/>
      <c r="AHU87" s="105"/>
      <c r="AHV87" s="105"/>
      <c r="AHW87" s="105"/>
      <c r="AHX87" s="105"/>
      <c r="AHY87" s="105"/>
      <c r="AHZ87" s="105"/>
      <c r="AIA87" s="105"/>
      <c r="AIB87" s="105"/>
      <c r="AIC87" s="105"/>
      <c r="AID87" s="105"/>
      <c r="AIE87" s="105"/>
      <c r="AIF87" s="105"/>
      <c r="AIG87" s="105"/>
      <c r="AIH87" s="105"/>
      <c r="AII87" s="105"/>
      <c r="AIJ87" s="105"/>
      <c r="AIK87" s="105"/>
      <c r="AIL87" s="105"/>
      <c r="AIM87" s="105"/>
      <c r="AIN87" s="105"/>
      <c r="AIO87" s="105"/>
      <c r="AIP87" s="105"/>
      <c r="AIQ87" s="105"/>
      <c r="AIR87" s="105"/>
      <c r="AIS87" s="105"/>
      <c r="AIT87" s="105"/>
      <c r="AIU87" s="105"/>
      <c r="AIV87" s="105"/>
      <c r="AIW87" s="105"/>
      <c r="AIX87" s="105"/>
      <c r="AIY87" s="105"/>
      <c r="AIZ87" s="105"/>
      <c r="AJA87" s="105"/>
      <c r="AJB87" s="105"/>
      <c r="AJC87" s="105"/>
      <c r="AJD87" s="105"/>
      <c r="AJE87" s="105"/>
      <c r="AJF87" s="105"/>
      <c r="AJG87" s="105"/>
      <c r="AJH87" s="105"/>
      <c r="AJI87" s="105"/>
      <c r="AJJ87" s="105"/>
      <c r="AJK87" s="105"/>
      <c r="AJL87" s="105"/>
      <c r="AJM87" s="105"/>
      <c r="AJN87" s="105"/>
      <c r="AJO87" s="105"/>
      <c r="AJP87" s="105"/>
      <c r="AJQ87" s="105"/>
      <c r="AJR87" s="105"/>
      <c r="AJS87" s="105"/>
      <c r="AJT87" s="105"/>
      <c r="AJU87" s="105"/>
      <c r="AJV87" s="105"/>
      <c r="AJW87" s="105"/>
      <c r="AJX87" s="105"/>
      <c r="AJY87" s="105"/>
      <c r="AJZ87" s="105"/>
      <c r="AKA87" s="105"/>
      <c r="AKB87" s="105"/>
      <c r="AKC87" s="105"/>
      <c r="AKD87" s="105"/>
      <c r="AKE87" s="105"/>
      <c r="AKF87" s="105"/>
      <c r="AKG87" s="105"/>
      <c r="AKH87" s="105"/>
      <c r="AKI87" s="105"/>
      <c r="AKJ87" s="105"/>
      <c r="AKK87" s="105"/>
      <c r="AKL87" s="105"/>
      <c r="AKM87" s="105"/>
      <c r="AKN87" s="105"/>
      <c r="AKO87" s="105"/>
      <c r="AKP87" s="105"/>
      <c r="AKQ87" s="105"/>
      <c r="AKR87" s="105"/>
      <c r="AKS87" s="105"/>
      <c r="AKT87" s="105"/>
      <c r="AKU87" s="105"/>
      <c r="AKV87" s="105"/>
      <c r="AKW87" s="105"/>
      <c r="AKX87" s="105"/>
      <c r="AKY87" s="105"/>
      <c r="AKZ87" s="105"/>
      <c r="ALA87" s="105"/>
      <c r="ALB87" s="105"/>
      <c r="ALC87" s="105"/>
      <c r="ALD87" s="105"/>
      <c r="ALE87" s="105"/>
      <c r="ALF87" s="105"/>
      <c r="ALG87" s="105"/>
      <c r="ALH87" s="105"/>
      <c r="ALI87" s="105"/>
      <c r="ALJ87" s="105"/>
      <c r="ALK87" s="105"/>
      <c r="ALL87" s="105"/>
      <c r="ALM87" s="105"/>
      <c r="ALN87" s="105"/>
      <c r="ALO87" s="105"/>
      <c r="ALP87" s="105"/>
      <c r="ALQ87" s="105"/>
      <c r="ALR87" s="105"/>
      <c r="ALS87" s="105"/>
      <c r="ALT87" s="105"/>
      <c r="ALU87" s="105"/>
      <c r="ALV87" s="105"/>
      <c r="ALW87" s="105"/>
      <c r="ALX87" s="105"/>
      <c r="ALY87" s="105"/>
      <c r="ALZ87" s="105"/>
      <c r="AMA87" s="105"/>
      <c r="AMB87" s="105"/>
      <c r="AMC87" s="105"/>
      <c r="AMD87" s="105"/>
      <c r="AME87" s="105"/>
      <c r="AMF87" s="105"/>
      <c r="AMG87" s="105"/>
      <c r="AMH87" s="105"/>
      <c r="AMI87" s="105"/>
      <c r="AMJ87" s="105"/>
      <c r="AMK87" s="105"/>
      <c r="AML87" s="105"/>
      <c r="AMM87" s="105"/>
      <c r="AMN87" s="105"/>
      <c r="AMO87" s="105"/>
      <c r="AMP87" s="105"/>
      <c r="AMQ87" s="105"/>
      <c r="AMR87" s="105"/>
      <c r="AMS87" s="105"/>
      <c r="AMT87" s="105"/>
      <c r="AMU87" s="105"/>
      <c r="AMV87" s="105"/>
      <c r="AMW87" s="105"/>
      <c r="AMX87" s="105"/>
      <c r="AMY87" s="105"/>
      <c r="AMZ87" s="105"/>
      <c r="ANA87" s="105"/>
      <c r="ANB87" s="105"/>
      <c r="ANC87" s="105"/>
      <c r="AND87" s="105"/>
      <c r="ANE87" s="105"/>
      <c r="ANF87" s="105"/>
      <c r="ANG87" s="105"/>
      <c r="ANH87" s="105"/>
      <c r="ANI87" s="105"/>
      <c r="ANJ87" s="105"/>
      <c r="ANK87" s="105"/>
      <c r="ANL87" s="105"/>
      <c r="ANM87" s="105"/>
      <c r="ANN87" s="105"/>
      <c r="ANO87" s="105"/>
      <c r="ANP87" s="105"/>
      <c r="ANQ87" s="105"/>
      <c r="ANR87" s="105"/>
      <c r="ANS87" s="105"/>
      <c r="ANT87" s="105"/>
      <c r="ANU87" s="105"/>
      <c r="ANV87" s="105"/>
      <c r="ANW87" s="105"/>
      <c r="ANX87" s="105"/>
      <c r="ANY87" s="105"/>
      <c r="ANZ87" s="105"/>
      <c r="AOA87" s="105"/>
      <c r="AOB87" s="105"/>
      <c r="AOC87" s="105"/>
      <c r="AOD87" s="105"/>
      <c r="AOE87" s="105"/>
      <c r="AOF87" s="105"/>
      <c r="AOG87" s="105"/>
      <c r="AOH87" s="105"/>
      <c r="AOI87" s="105"/>
      <c r="AOJ87" s="105"/>
      <c r="AOK87" s="105"/>
      <c r="AOL87" s="105"/>
      <c r="AOM87" s="105"/>
      <c r="AON87" s="105"/>
      <c r="AOO87" s="105"/>
      <c r="AOP87" s="105"/>
      <c r="AOQ87" s="105"/>
      <c r="AOR87" s="105"/>
      <c r="AOS87" s="105"/>
      <c r="AOT87" s="105"/>
      <c r="AOU87" s="105"/>
      <c r="AOV87" s="105"/>
      <c r="AOW87" s="105"/>
      <c r="AOX87" s="105"/>
      <c r="AOY87" s="105"/>
      <c r="AOZ87" s="105"/>
      <c r="APA87" s="105"/>
      <c r="APB87" s="105"/>
      <c r="APC87" s="105"/>
      <c r="APD87" s="105"/>
      <c r="APE87" s="105"/>
      <c r="APF87" s="105"/>
      <c r="APG87" s="105"/>
      <c r="APH87" s="105"/>
      <c r="API87" s="105"/>
      <c r="APJ87" s="105"/>
      <c r="APK87" s="105"/>
      <c r="APL87" s="105"/>
      <c r="APM87" s="105"/>
      <c r="APN87" s="105"/>
      <c r="APO87" s="105"/>
      <c r="APP87" s="105"/>
      <c r="APQ87" s="105"/>
      <c r="APR87" s="105"/>
      <c r="APS87" s="105"/>
      <c r="APT87" s="105"/>
      <c r="APU87" s="105"/>
      <c r="APV87" s="105"/>
      <c r="APW87" s="105"/>
      <c r="APX87" s="105"/>
      <c r="APY87" s="105"/>
      <c r="APZ87" s="105"/>
      <c r="AQA87" s="105"/>
      <c r="AQB87" s="105"/>
      <c r="AQC87" s="105"/>
      <c r="AQD87" s="105"/>
      <c r="AQE87" s="105"/>
      <c r="AQF87" s="105"/>
      <c r="AQG87" s="105"/>
      <c r="AQH87" s="105"/>
      <c r="AQI87" s="105"/>
      <c r="AQJ87" s="105"/>
      <c r="AQK87" s="105"/>
      <c r="AQL87" s="105"/>
      <c r="AQM87" s="105"/>
      <c r="AQN87" s="105"/>
      <c r="AQO87" s="105"/>
      <c r="AQP87" s="105"/>
      <c r="AQQ87" s="105"/>
      <c r="AQR87" s="105"/>
      <c r="AQS87" s="105"/>
      <c r="AQT87" s="105"/>
      <c r="AQU87" s="105"/>
      <c r="AQV87" s="105"/>
      <c r="AQW87" s="105"/>
      <c r="AQX87" s="105"/>
      <c r="AQY87" s="105"/>
      <c r="AQZ87" s="105"/>
      <c r="ARA87" s="105"/>
      <c r="ARB87" s="105"/>
      <c r="ARC87" s="105"/>
      <c r="ARD87" s="105"/>
      <c r="ARE87" s="105"/>
      <c r="ARF87" s="105"/>
      <c r="ARG87" s="105"/>
      <c r="ARH87" s="105"/>
      <c r="ARI87" s="105"/>
      <c r="ARJ87" s="105"/>
      <c r="ARK87" s="105"/>
      <c r="ARL87" s="105"/>
      <c r="ARM87" s="105"/>
      <c r="ARN87" s="105"/>
      <c r="ARO87" s="105"/>
      <c r="ARP87" s="105"/>
      <c r="ARQ87" s="105"/>
      <c r="ARR87" s="105"/>
      <c r="ARS87" s="105"/>
      <c r="ART87" s="105"/>
      <c r="ARU87" s="105"/>
      <c r="ARV87" s="105"/>
      <c r="ARW87" s="105"/>
      <c r="ARX87" s="105"/>
      <c r="ARY87" s="105"/>
      <c r="ARZ87" s="105"/>
      <c r="ASA87" s="105"/>
      <c r="ASB87" s="105"/>
      <c r="ASC87" s="105"/>
      <c r="ASD87" s="105"/>
      <c r="ASE87" s="105"/>
      <c r="ASF87" s="105"/>
      <c r="ASG87" s="105"/>
      <c r="ASH87" s="105"/>
      <c r="ASI87" s="105"/>
      <c r="ASJ87" s="105"/>
      <c r="ASK87" s="105"/>
      <c r="ASL87" s="105"/>
      <c r="ASM87" s="105"/>
      <c r="ASN87" s="105"/>
      <c r="ASO87" s="105"/>
      <c r="ASP87" s="105"/>
      <c r="ASQ87" s="105"/>
      <c r="ASR87" s="105"/>
      <c r="ASS87" s="105"/>
      <c r="AST87" s="105"/>
      <c r="ASU87" s="105"/>
      <c r="ASV87" s="105"/>
      <c r="ASW87" s="105"/>
      <c r="ASX87" s="105"/>
      <c r="ASY87" s="105"/>
      <c r="ASZ87" s="105"/>
      <c r="ATA87" s="105"/>
      <c r="ATB87" s="105"/>
      <c r="ATC87" s="105"/>
      <c r="ATD87" s="105"/>
      <c r="ATE87" s="105"/>
      <c r="ATF87" s="105"/>
      <c r="ATG87" s="105"/>
      <c r="ATH87" s="105"/>
      <c r="ATI87" s="105"/>
      <c r="ATJ87" s="105"/>
      <c r="ATK87" s="105"/>
      <c r="ATL87" s="105"/>
      <c r="ATM87" s="105"/>
      <c r="ATN87" s="105"/>
      <c r="ATO87" s="105"/>
      <c r="ATP87" s="105"/>
      <c r="ATQ87" s="105"/>
      <c r="ATR87" s="105"/>
      <c r="ATS87" s="105"/>
      <c r="ATT87" s="105"/>
      <c r="ATU87" s="105"/>
      <c r="ATV87" s="105"/>
      <c r="ATW87" s="105"/>
      <c r="ATX87" s="105"/>
      <c r="ATY87" s="105"/>
      <c r="ATZ87" s="105"/>
      <c r="AUA87" s="105"/>
      <c r="AUB87" s="105"/>
      <c r="AUC87" s="105"/>
      <c r="AUD87" s="105"/>
      <c r="AUE87" s="105"/>
      <c r="AUF87" s="105"/>
      <c r="AUG87" s="105"/>
      <c r="AUH87" s="105"/>
      <c r="AUI87" s="105"/>
      <c r="AUJ87" s="105"/>
      <c r="AUK87" s="105"/>
      <c r="AUL87" s="105"/>
      <c r="AUM87" s="105"/>
      <c r="AUN87" s="105"/>
      <c r="AUO87" s="105"/>
      <c r="AUP87" s="105"/>
      <c r="AUQ87" s="105"/>
      <c r="AUR87" s="105"/>
      <c r="AUS87" s="105"/>
      <c r="AUT87" s="105"/>
      <c r="AUU87" s="105"/>
      <c r="AUV87" s="105"/>
      <c r="AUW87" s="105"/>
      <c r="AUX87" s="105"/>
      <c r="AUY87" s="105"/>
      <c r="AUZ87" s="105"/>
      <c r="AVA87" s="105"/>
      <c r="AVB87" s="105"/>
      <c r="AVC87" s="105"/>
      <c r="AVD87" s="105"/>
      <c r="AVE87" s="105"/>
      <c r="AVF87" s="105"/>
      <c r="AVG87" s="105"/>
      <c r="AVH87" s="105"/>
      <c r="AVI87" s="105"/>
      <c r="AVJ87" s="105"/>
      <c r="AVK87" s="105"/>
      <c r="AVL87" s="105"/>
      <c r="AVM87" s="105"/>
      <c r="AVN87" s="105"/>
      <c r="AVO87" s="105"/>
      <c r="AVP87" s="105"/>
      <c r="AVQ87" s="105"/>
      <c r="AVR87" s="105"/>
      <c r="AVS87" s="105"/>
      <c r="AVT87" s="105"/>
      <c r="AVU87" s="105"/>
      <c r="AVV87" s="105"/>
      <c r="AVW87" s="105"/>
      <c r="AVX87" s="105"/>
      <c r="AVY87" s="105"/>
      <c r="AVZ87" s="105"/>
      <c r="AWA87" s="105"/>
      <c r="AWB87" s="105"/>
      <c r="AWC87" s="105"/>
      <c r="AWD87" s="105"/>
      <c r="AWE87" s="105"/>
      <c r="AWF87" s="105"/>
      <c r="AWG87" s="105"/>
      <c r="AWH87" s="105"/>
      <c r="AWI87" s="105"/>
      <c r="AWJ87" s="105"/>
      <c r="AWK87" s="105"/>
      <c r="AWL87" s="105"/>
      <c r="AWM87" s="105"/>
      <c r="AWN87" s="105"/>
      <c r="AWO87" s="105"/>
      <c r="AWP87" s="105"/>
      <c r="AWQ87" s="105"/>
      <c r="AWR87" s="105"/>
      <c r="AWS87" s="105"/>
      <c r="AWT87" s="105"/>
      <c r="AWU87" s="105"/>
      <c r="AWV87" s="105"/>
      <c r="AWW87" s="105"/>
      <c r="AWX87" s="105"/>
      <c r="AWY87" s="105"/>
      <c r="AWZ87" s="105"/>
      <c r="AXA87" s="105"/>
      <c r="AXB87" s="105"/>
      <c r="AXC87" s="105"/>
      <c r="AXD87" s="105"/>
      <c r="AXE87" s="105"/>
      <c r="AXF87" s="105"/>
      <c r="AXG87" s="105"/>
      <c r="AXH87" s="105"/>
      <c r="AXI87" s="105"/>
      <c r="AXJ87" s="105"/>
      <c r="AXK87" s="105"/>
      <c r="AXL87" s="105"/>
      <c r="AXM87" s="105"/>
      <c r="AXN87" s="105"/>
      <c r="AXO87" s="105"/>
      <c r="AXP87" s="105"/>
      <c r="AXQ87" s="105"/>
      <c r="AXR87" s="105"/>
      <c r="AXS87" s="105"/>
      <c r="AXT87" s="105"/>
      <c r="AXU87" s="105"/>
      <c r="AXV87" s="105"/>
      <c r="AXW87" s="105"/>
      <c r="AXX87" s="105"/>
      <c r="AXY87" s="105"/>
      <c r="AXZ87" s="105"/>
      <c r="AYA87" s="105"/>
      <c r="AYB87" s="105"/>
      <c r="AYC87" s="105"/>
      <c r="AYD87" s="105"/>
      <c r="AYE87" s="105"/>
      <c r="AYF87" s="105"/>
      <c r="AYG87" s="105"/>
      <c r="AYH87" s="105"/>
      <c r="AYI87" s="105"/>
      <c r="AYJ87" s="105"/>
      <c r="AYK87" s="105"/>
      <c r="AYL87" s="105"/>
      <c r="AYM87" s="105"/>
      <c r="AYN87" s="105"/>
      <c r="AYO87" s="105"/>
      <c r="AYP87" s="105"/>
      <c r="AYQ87" s="105"/>
      <c r="AYR87" s="105"/>
      <c r="AYS87" s="105"/>
      <c r="AYT87" s="105"/>
      <c r="AYU87" s="105"/>
      <c r="AYV87" s="105"/>
      <c r="AYW87" s="105"/>
      <c r="AYX87" s="105"/>
      <c r="AYY87" s="105"/>
      <c r="AYZ87" s="105"/>
      <c r="AZA87" s="105"/>
      <c r="AZB87" s="105"/>
      <c r="AZC87" s="105"/>
      <c r="AZD87" s="105"/>
      <c r="AZE87" s="105"/>
      <c r="AZF87" s="105"/>
      <c r="AZG87" s="105"/>
      <c r="AZH87" s="105"/>
      <c r="AZI87" s="105"/>
      <c r="AZJ87" s="105"/>
      <c r="AZK87" s="105"/>
      <c r="AZL87" s="105"/>
      <c r="AZM87" s="105"/>
      <c r="AZN87" s="105"/>
      <c r="AZO87" s="105"/>
      <c r="AZP87" s="105"/>
      <c r="AZQ87" s="105"/>
      <c r="AZR87" s="105"/>
      <c r="AZS87" s="105"/>
      <c r="AZT87" s="105"/>
      <c r="AZU87" s="105"/>
      <c r="AZV87" s="105"/>
      <c r="AZW87" s="105"/>
      <c r="AZX87" s="105"/>
      <c r="AZY87" s="105"/>
      <c r="AZZ87" s="105"/>
      <c r="BAA87" s="105"/>
      <c r="BAB87" s="105"/>
      <c r="BAC87" s="105"/>
      <c r="BAD87" s="105"/>
      <c r="BAE87" s="105"/>
      <c r="BAF87" s="105"/>
      <c r="BAG87" s="105"/>
      <c r="BAH87" s="105"/>
      <c r="BAI87" s="105"/>
      <c r="BAJ87" s="105"/>
      <c r="BAK87" s="105"/>
      <c r="BAL87" s="105"/>
      <c r="BAM87" s="105"/>
      <c r="BAN87" s="105"/>
      <c r="BAO87" s="105"/>
      <c r="BAP87" s="105"/>
      <c r="BAQ87" s="105"/>
      <c r="BAR87" s="105"/>
      <c r="BAS87" s="105"/>
      <c r="BAT87" s="105"/>
      <c r="BAU87" s="105"/>
      <c r="BAV87" s="105"/>
      <c r="BAW87" s="105"/>
      <c r="BAX87" s="105"/>
      <c r="BAY87" s="105"/>
      <c r="BAZ87" s="105"/>
      <c r="BBA87" s="105"/>
      <c r="BBB87" s="105"/>
      <c r="BBC87" s="105"/>
      <c r="BBD87" s="105"/>
      <c r="BBE87" s="105"/>
      <c r="BBF87" s="105"/>
      <c r="BBG87" s="105"/>
      <c r="BBH87" s="105"/>
      <c r="BBI87" s="105"/>
      <c r="BBJ87" s="105"/>
      <c r="BBK87" s="105"/>
      <c r="BBL87" s="105"/>
      <c r="BBM87" s="105"/>
      <c r="BBN87" s="105"/>
      <c r="BBO87" s="105"/>
      <c r="BBP87" s="105"/>
      <c r="BBQ87" s="105"/>
      <c r="BBR87" s="105"/>
      <c r="BBS87" s="105"/>
      <c r="BBT87" s="105"/>
      <c r="BBU87" s="105"/>
      <c r="BBV87" s="105"/>
      <c r="BBW87" s="105"/>
      <c r="BBX87" s="105"/>
      <c r="BBY87" s="105"/>
      <c r="BBZ87" s="105"/>
      <c r="BCA87" s="105"/>
      <c r="BCB87" s="105"/>
      <c r="BCC87" s="105"/>
      <c r="BCD87" s="105"/>
      <c r="BCE87" s="105"/>
      <c r="BCF87" s="105"/>
      <c r="BCG87" s="105"/>
      <c r="BCH87" s="105"/>
      <c r="BCI87" s="105"/>
      <c r="BCJ87" s="105"/>
      <c r="BCK87" s="105"/>
      <c r="BCL87" s="105"/>
      <c r="BCM87" s="105"/>
      <c r="BCN87" s="105"/>
      <c r="BCO87" s="105"/>
      <c r="BCP87" s="105"/>
      <c r="BCQ87" s="105"/>
      <c r="BCR87" s="105"/>
      <c r="BCS87" s="105"/>
      <c r="BCT87" s="105"/>
      <c r="BCU87" s="105"/>
      <c r="BCV87" s="105"/>
      <c r="BCW87" s="105"/>
      <c r="BCX87" s="105"/>
      <c r="BCY87" s="105"/>
      <c r="BCZ87" s="105"/>
      <c r="BDA87" s="105"/>
      <c r="BDB87" s="105"/>
      <c r="BDC87" s="105"/>
      <c r="BDD87" s="105"/>
      <c r="BDE87" s="105"/>
      <c r="BDF87" s="105"/>
      <c r="BDG87" s="105"/>
      <c r="BDH87" s="105"/>
      <c r="BDI87" s="105"/>
      <c r="BDJ87" s="105"/>
      <c r="BDK87" s="105"/>
      <c r="BDL87" s="105"/>
      <c r="BDM87" s="105"/>
      <c r="BDN87" s="105"/>
      <c r="BDO87" s="105"/>
      <c r="BDP87" s="105"/>
      <c r="BDQ87" s="105"/>
      <c r="BDR87" s="105"/>
      <c r="BDS87" s="105"/>
      <c r="BDT87" s="105"/>
      <c r="BDU87" s="105"/>
      <c r="BDV87" s="105"/>
      <c r="BDW87" s="105"/>
      <c r="BDX87" s="105"/>
      <c r="BDY87" s="105"/>
      <c r="BDZ87" s="105"/>
      <c r="BEA87" s="105"/>
      <c r="BEB87" s="105"/>
      <c r="BEC87" s="105"/>
      <c r="BED87" s="105"/>
      <c r="BEE87" s="105"/>
      <c r="BEF87" s="105"/>
      <c r="BEG87" s="105"/>
      <c r="BEH87" s="105"/>
      <c r="BEI87" s="105"/>
      <c r="BEJ87" s="105"/>
      <c r="BEK87" s="105"/>
      <c r="BEL87" s="105"/>
      <c r="BEM87" s="105"/>
      <c r="BEN87" s="105"/>
      <c r="BEO87" s="105"/>
      <c r="BEP87" s="105"/>
      <c r="BEQ87" s="105"/>
      <c r="BER87" s="105"/>
      <c r="BES87" s="105"/>
      <c r="BET87" s="105"/>
      <c r="BEU87" s="105"/>
      <c r="BEV87" s="105"/>
      <c r="BEW87" s="105"/>
      <c r="BEX87" s="105"/>
      <c r="BEY87" s="105"/>
      <c r="BEZ87" s="105"/>
      <c r="BFA87" s="105"/>
      <c r="BFB87" s="105"/>
      <c r="BFC87" s="105"/>
      <c r="BFD87" s="105"/>
      <c r="BFE87" s="105"/>
      <c r="BFF87" s="105"/>
      <c r="BFG87" s="105"/>
      <c r="BFH87" s="105"/>
      <c r="BFI87" s="105"/>
      <c r="BFJ87" s="105"/>
      <c r="BFK87" s="105"/>
      <c r="BFL87" s="105"/>
      <c r="BFM87" s="105"/>
      <c r="BFN87" s="105"/>
      <c r="BFO87" s="105"/>
      <c r="BFP87" s="105"/>
      <c r="BFQ87" s="105"/>
      <c r="BFR87" s="105"/>
      <c r="BFS87" s="105"/>
      <c r="BFT87" s="105"/>
      <c r="BFU87" s="105"/>
      <c r="BFV87" s="105"/>
      <c r="BFW87" s="105"/>
      <c r="BFX87" s="105"/>
      <c r="BFY87" s="105"/>
      <c r="BFZ87" s="105"/>
      <c r="BGA87" s="105"/>
      <c r="BGB87" s="105"/>
      <c r="BGC87" s="105"/>
      <c r="BGD87" s="105"/>
      <c r="BGE87" s="105"/>
      <c r="BGF87" s="105"/>
      <c r="BGG87" s="105"/>
      <c r="BGH87" s="105"/>
      <c r="BGI87" s="105"/>
      <c r="BGJ87" s="105"/>
      <c r="BGK87" s="105"/>
      <c r="BGL87" s="105"/>
      <c r="BGM87" s="105"/>
      <c r="BGN87" s="105"/>
      <c r="BGO87" s="105"/>
      <c r="BGP87" s="105"/>
      <c r="BGQ87" s="105"/>
      <c r="BGR87" s="105"/>
      <c r="BGS87" s="105"/>
      <c r="BGT87" s="105"/>
      <c r="BGU87" s="105"/>
      <c r="BGV87" s="105"/>
      <c r="BGW87" s="105"/>
      <c r="BGX87" s="105"/>
      <c r="BGY87" s="105"/>
      <c r="BGZ87" s="105"/>
      <c r="BHA87" s="105"/>
      <c r="BHB87" s="105"/>
      <c r="BHC87" s="105"/>
      <c r="BHD87" s="105"/>
      <c r="BHE87" s="105"/>
      <c r="BHF87" s="105"/>
      <c r="BHG87" s="105"/>
      <c r="BHH87" s="105"/>
      <c r="BHI87" s="105"/>
      <c r="BHJ87" s="105"/>
      <c r="BHK87" s="105"/>
      <c r="BHL87" s="105"/>
      <c r="BHM87" s="105"/>
      <c r="BHN87" s="105"/>
      <c r="BHO87" s="105"/>
      <c r="BHP87" s="105"/>
      <c r="BHQ87" s="105"/>
      <c r="BHR87" s="105"/>
      <c r="BHS87" s="105"/>
      <c r="BHT87" s="105"/>
      <c r="BHU87" s="105"/>
      <c r="BHV87" s="105"/>
      <c r="BHW87" s="105"/>
      <c r="BHX87" s="105"/>
      <c r="BHY87" s="105"/>
      <c r="BHZ87" s="105"/>
      <c r="BIA87" s="105"/>
      <c r="BIB87" s="105"/>
      <c r="BIC87" s="105"/>
      <c r="BID87" s="105"/>
      <c r="BIE87" s="105"/>
      <c r="BIF87" s="105"/>
      <c r="BIG87" s="105"/>
      <c r="BIH87" s="105"/>
      <c r="BII87" s="105"/>
      <c r="BIJ87" s="105"/>
      <c r="BIK87" s="105"/>
      <c r="BIL87" s="105"/>
      <c r="BIM87" s="105"/>
      <c r="BIN87" s="105"/>
      <c r="BIO87" s="105"/>
      <c r="BIP87" s="105"/>
      <c r="BIQ87" s="105"/>
      <c r="BIR87" s="105"/>
      <c r="BIS87" s="105"/>
      <c r="BIT87" s="105"/>
      <c r="BIU87" s="105"/>
      <c r="BIV87" s="105"/>
      <c r="BIW87" s="105"/>
      <c r="BIX87" s="105"/>
      <c r="BIY87" s="105"/>
      <c r="BIZ87" s="105"/>
      <c r="BJA87" s="105"/>
      <c r="BJB87" s="105"/>
      <c r="BJC87" s="105"/>
      <c r="BJD87" s="105"/>
      <c r="BJE87" s="105"/>
      <c r="BJF87" s="105"/>
      <c r="BJG87" s="105"/>
      <c r="BJH87" s="105"/>
      <c r="BJI87" s="105"/>
      <c r="BJJ87" s="105"/>
      <c r="BJK87" s="105"/>
      <c r="BJL87" s="105"/>
      <c r="BJM87" s="105"/>
      <c r="BJN87" s="105"/>
      <c r="BJO87" s="105"/>
      <c r="BJP87" s="105"/>
      <c r="BJQ87" s="105"/>
      <c r="BJR87" s="105"/>
      <c r="BJS87" s="105"/>
      <c r="BJT87" s="105"/>
      <c r="BJU87" s="105"/>
      <c r="BJV87" s="105"/>
      <c r="BJW87" s="105"/>
      <c r="BJX87" s="105"/>
      <c r="BJY87" s="105"/>
      <c r="BJZ87" s="105"/>
      <c r="BKA87" s="105"/>
      <c r="BKB87" s="105"/>
      <c r="BKC87" s="105"/>
      <c r="BKD87" s="105"/>
      <c r="BKE87" s="105"/>
      <c r="BKF87" s="105"/>
      <c r="BKG87" s="105"/>
      <c r="BKH87" s="105"/>
      <c r="BKI87" s="105"/>
      <c r="BKJ87" s="105"/>
      <c r="BKK87" s="105"/>
      <c r="BKL87" s="105"/>
      <c r="BKM87" s="105"/>
      <c r="BKN87" s="105"/>
      <c r="BKO87" s="105"/>
      <c r="BKP87" s="105"/>
      <c r="BKQ87" s="105"/>
      <c r="BKR87" s="105"/>
      <c r="BKS87" s="105"/>
      <c r="BKT87" s="105"/>
      <c r="BKU87" s="105"/>
      <c r="BKV87" s="105"/>
      <c r="BKW87" s="105"/>
      <c r="BKX87" s="105"/>
      <c r="BKY87" s="105"/>
      <c r="BKZ87" s="105"/>
      <c r="BLA87" s="105"/>
      <c r="BLB87" s="105"/>
      <c r="BLC87" s="105"/>
      <c r="BLD87" s="105"/>
      <c r="BLE87" s="105"/>
      <c r="BLF87" s="105"/>
      <c r="BLG87" s="105"/>
      <c r="BLH87" s="105"/>
      <c r="BLI87" s="105"/>
      <c r="BLJ87" s="105"/>
      <c r="BLK87" s="105"/>
      <c r="BLL87" s="105"/>
      <c r="BLM87" s="105"/>
      <c r="BLN87" s="105"/>
      <c r="BLO87" s="105"/>
      <c r="BLP87" s="105"/>
      <c r="BLQ87" s="105"/>
      <c r="BLR87" s="105"/>
      <c r="BLS87" s="105"/>
      <c r="BLT87" s="105"/>
      <c r="BLU87" s="105"/>
      <c r="BLV87" s="105"/>
      <c r="BLW87" s="105"/>
      <c r="BLX87" s="105"/>
      <c r="BLY87" s="105"/>
      <c r="BLZ87" s="105"/>
      <c r="BMA87" s="105"/>
      <c r="BMB87" s="105"/>
      <c r="BMC87" s="105"/>
      <c r="BMD87" s="105"/>
      <c r="BME87" s="105"/>
      <c r="BMF87" s="105"/>
      <c r="BMG87" s="105"/>
      <c r="BMH87" s="105"/>
      <c r="BMI87" s="105"/>
      <c r="BMJ87" s="105"/>
      <c r="BMK87" s="105"/>
      <c r="BML87" s="105"/>
      <c r="BMM87" s="105"/>
      <c r="BMN87" s="105"/>
      <c r="BMO87" s="105"/>
      <c r="BMP87" s="105"/>
      <c r="BMQ87" s="105"/>
      <c r="BMR87" s="105"/>
      <c r="BMS87" s="105"/>
      <c r="BMT87" s="105"/>
      <c r="BMU87" s="105"/>
      <c r="BMV87" s="105"/>
      <c r="BMW87" s="105"/>
      <c r="BMX87" s="105"/>
      <c r="BMY87" s="105"/>
      <c r="BMZ87" s="105"/>
      <c r="BNA87" s="105"/>
      <c r="BNB87" s="105"/>
      <c r="BNC87" s="105"/>
      <c r="BND87" s="105"/>
      <c r="BNE87" s="105"/>
      <c r="BNF87" s="105"/>
      <c r="BNG87" s="105"/>
      <c r="BNH87" s="105"/>
      <c r="BNI87" s="105"/>
      <c r="BNJ87" s="105"/>
      <c r="BNK87" s="105"/>
      <c r="BNL87" s="105"/>
      <c r="BNM87" s="105"/>
      <c r="BNN87" s="105"/>
      <c r="BNO87" s="105"/>
      <c r="BNP87" s="105"/>
      <c r="BNQ87" s="105"/>
      <c r="BNR87" s="105"/>
      <c r="BNS87" s="105"/>
      <c r="BNT87" s="105"/>
      <c r="BNU87" s="105"/>
      <c r="BNV87" s="105"/>
      <c r="BNW87" s="105"/>
      <c r="BNX87" s="105"/>
      <c r="BNY87" s="105"/>
      <c r="BNZ87" s="105"/>
      <c r="BOA87" s="105"/>
      <c r="BOB87" s="105"/>
      <c r="BOC87" s="105"/>
      <c r="BOD87" s="105"/>
      <c r="BOE87" s="105"/>
      <c r="BOF87" s="105"/>
      <c r="BOG87" s="105"/>
      <c r="BOH87" s="105"/>
      <c r="BOI87" s="105"/>
      <c r="BOJ87" s="105"/>
      <c r="BOK87" s="105"/>
      <c r="BOL87" s="105"/>
      <c r="BOM87" s="105"/>
      <c r="BON87" s="105"/>
      <c r="BOO87" s="105"/>
      <c r="BOP87" s="105"/>
      <c r="BOQ87" s="105"/>
      <c r="BOR87" s="105"/>
      <c r="BOS87" s="105"/>
      <c r="BOT87" s="105"/>
      <c r="BOU87" s="105"/>
      <c r="BOV87" s="105"/>
      <c r="BOW87" s="105"/>
      <c r="BOX87" s="105"/>
      <c r="BOY87" s="105"/>
      <c r="BOZ87" s="105"/>
      <c r="BPA87" s="105"/>
      <c r="BPB87" s="105"/>
      <c r="BPC87" s="105"/>
      <c r="BPD87" s="105"/>
      <c r="BPE87" s="105"/>
      <c r="BPF87" s="105"/>
      <c r="BPG87" s="105"/>
      <c r="BPH87" s="105"/>
      <c r="BPI87" s="105"/>
      <c r="BPJ87" s="105"/>
      <c r="BPK87" s="105"/>
      <c r="BPL87" s="105"/>
      <c r="BPM87" s="105"/>
      <c r="BPN87" s="105"/>
      <c r="BPO87" s="105"/>
      <c r="BPP87" s="105"/>
      <c r="BPQ87" s="105"/>
      <c r="BPR87" s="105"/>
      <c r="BPS87" s="105"/>
      <c r="BPT87" s="105"/>
      <c r="BPU87" s="105"/>
      <c r="BPV87" s="105"/>
      <c r="BPW87" s="105"/>
      <c r="BPX87" s="105"/>
      <c r="BPY87" s="105"/>
      <c r="BPZ87" s="105"/>
      <c r="BQA87" s="105"/>
      <c r="BQB87" s="105"/>
      <c r="BQC87" s="105"/>
      <c r="BQD87" s="105"/>
      <c r="BQE87" s="105"/>
      <c r="BQF87" s="105"/>
      <c r="BQG87" s="105"/>
      <c r="BQH87" s="105"/>
      <c r="BQI87" s="105"/>
      <c r="BQJ87" s="105"/>
      <c r="BQK87" s="105"/>
      <c r="BQL87" s="105"/>
      <c r="BQM87" s="105"/>
      <c r="BQN87" s="105"/>
      <c r="BQO87" s="105"/>
      <c r="BQP87" s="105"/>
      <c r="BQQ87" s="105"/>
      <c r="BQR87" s="105"/>
      <c r="BQS87" s="105"/>
      <c r="BQT87" s="105"/>
      <c r="BQU87" s="105"/>
      <c r="BQV87" s="105"/>
      <c r="BQW87" s="105"/>
      <c r="BQX87" s="105"/>
      <c r="BQY87" s="105"/>
      <c r="BQZ87" s="105"/>
      <c r="BRA87" s="105"/>
      <c r="BRB87" s="105"/>
      <c r="BRC87" s="105"/>
      <c r="BRD87" s="105"/>
      <c r="BRE87" s="105"/>
      <c r="BRF87" s="105"/>
      <c r="BRG87" s="105"/>
      <c r="BRH87" s="105"/>
      <c r="BRI87" s="105"/>
      <c r="BRJ87" s="105"/>
      <c r="BRK87" s="105"/>
      <c r="BRL87" s="105"/>
      <c r="BRM87" s="105"/>
      <c r="BRN87" s="105"/>
      <c r="BRO87" s="105"/>
      <c r="BRP87" s="105"/>
      <c r="BRQ87" s="105"/>
      <c r="BRR87" s="105"/>
      <c r="BRS87" s="105"/>
      <c r="BRT87" s="105"/>
      <c r="BRU87" s="105"/>
      <c r="BRV87" s="105"/>
      <c r="BRW87" s="105"/>
      <c r="BRX87" s="105"/>
      <c r="BRY87" s="105"/>
      <c r="BRZ87" s="105"/>
      <c r="BSA87" s="105"/>
      <c r="BSB87" s="105"/>
      <c r="BSC87" s="105"/>
      <c r="BSD87" s="105"/>
      <c r="BSE87" s="105"/>
      <c r="BSF87" s="105"/>
      <c r="BSG87" s="105"/>
      <c r="BSH87" s="105"/>
      <c r="BSI87" s="105"/>
      <c r="BSJ87" s="105"/>
      <c r="BSK87" s="105"/>
      <c r="BSL87" s="105"/>
      <c r="BSM87" s="105"/>
      <c r="BSN87" s="105"/>
      <c r="BSO87" s="105"/>
      <c r="BSP87" s="105"/>
      <c r="BSQ87" s="105"/>
      <c r="BSR87" s="105"/>
      <c r="BSS87" s="105"/>
      <c r="BST87" s="105"/>
      <c r="BSU87" s="105"/>
      <c r="BSV87" s="105"/>
      <c r="BSW87" s="105"/>
      <c r="BSX87" s="105"/>
      <c r="BSY87" s="105"/>
      <c r="BSZ87" s="105"/>
      <c r="BTA87" s="105"/>
      <c r="BTB87" s="105"/>
      <c r="BTC87" s="105"/>
      <c r="BTD87" s="105"/>
      <c r="BTE87" s="105"/>
      <c r="BTF87" s="105"/>
      <c r="BTG87" s="105"/>
      <c r="BTH87" s="105"/>
      <c r="BTI87" s="105"/>
      <c r="BTJ87" s="105"/>
      <c r="BTK87" s="105"/>
      <c r="BTL87" s="105"/>
      <c r="BTM87" s="105"/>
      <c r="BTN87" s="105"/>
      <c r="BTO87" s="105"/>
      <c r="BTP87" s="105"/>
      <c r="BTQ87" s="105"/>
      <c r="BTR87" s="105"/>
      <c r="BTS87" s="105"/>
      <c r="BTT87" s="105"/>
      <c r="BTU87" s="105"/>
      <c r="BTV87" s="105"/>
      <c r="BTW87" s="105"/>
      <c r="BTX87" s="105"/>
      <c r="BTY87" s="105"/>
      <c r="BTZ87" s="105"/>
      <c r="BUA87" s="105"/>
      <c r="BUB87" s="105"/>
      <c r="BUC87" s="105"/>
      <c r="BUD87" s="105"/>
      <c r="BUE87" s="105"/>
      <c r="BUF87" s="105"/>
      <c r="BUG87" s="105"/>
      <c r="BUH87" s="105"/>
      <c r="BUI87" s="105"/>
      <c r="BUJ87" s="105"/>
      <c r="BUK87" s="105"/>
      <c r="BUL87" s="105"/>
      <c r="BUM87" s="105"/>
      <c r="BUN87" s="105"/>
      <c r="BUO87" s="105"/>
      <c r="BUP87" s="105"/>
      <c r="BUQ87" s="105"/>
      <c r="BUR87" s="105"/>
      <c r="BUS87" s="105"/>
      <c r="BUT87" s="105"/>
      <c r="BUU87" s="105"/>
      <c r="BUV87" s="105"/>
      <c r="BUW87" s="105"/>
      <c r="BUX87" s="105"/>
      <c r="BUY87" s="105"/>
      <c r="BUZ87" s="105"/>
      <c r="BVA87" s="105"/>
      <c r="BVB87" s="105"/>
      <c r="BVC87" s="105"/>
      <c r="BVD87" s="105"/>
      <c r="BVE87" s="105"/>
      <c r="BVF87" s="105"/>
      <c r="BVG87" s="105"/>
      <c r="BVH87" s="105"/>
      <c r="BVI87" s="105"/>
      <c r="BVJ87" s="105"/>
      <c r="BVK87" s="105"/>
      <c r="BVL87" s="105"/>
      <c r="BVM87" s="105"/>
      <c r="BVN87" s="105"/>
      <c r="BVO87" s="105"/>
      <c r="BVP87" s="105"/>
      <c r="BVQ87" s="105"/>
      <c r="BVR87" s="105"/>
      <c r="BVS87" s="105"/>
      <c r="BVT87" s="105"/>
      <c r="BVU87" s="105"/>
      <c r="BVV87" s="105"/>
      <c r="BVW87" s="105"/>
      <c r="BVX87" s="105"/>
      <c r="BVY87" s="105"/>
      <c r="BVZ87" s="105"/>
      <c r="BWA87" s="105"/>
      <c r="BWB87" s="105"/>
      <c r="BWC87" s="105"/>
      <c r="BWD87" s="105"/>
      <c r="BWE87" s="105"/>
      <c r="BWF87" s="105"/>
      <c r="BWG87" s="105"/>
      <c r="BWH87" s="105"/>
      <c r="BWI87" s="105"/>
      <c r="BWJ87" s="105"/>
      <c r="BWK87" s="105"/>
      <c r="BWL87" s="105"/>
      <c r="BWM87" s="105"/>
      <c r="BWN87" s="105"/>
      <c r="BWO87" s="105"/>
      <c r="BWP87" s="105"/>
      <c r="BWQ87" s="105"/>
      <c r="BWR87" s="105"/>
      <c r="BWS87" s="105"/>
      <c r="BWT87" s="105"/>
      <c r="BWU87" s="105"/>
      <c r="BWV87" s="105"/>
      <c r="BWW87" s="105"/>
      <c r="BWX87" s="105"/>
    </row>
    <row r="88" spans="1:1974" s="106" customFormat="1" ht="24.75" customHeight="1">
      <c r="A88" s="95"/>
      <c r="B88" s="144" t="s">
        <v>44</v>
      </c>
      <c r="C88" s="95"/>
      <c r="D88" s="140"/>
      <c r="E88" s="140"/>
      <c r="F88" s="140"/>
      <c r="G88" s="95"/>
      <c r="H88" s="140"/>
      <c r="I88" s="140"/>
      <c r="J88" s="140"/>
      <c r="K88" s="95"/>
      <c r="L88" s="107"/>
      <c r="M88" s="107"/>
      <c r="N88" s="107"/>
      <c r="O88" s="95"/>
      <c r="P88" s="107"/>
      <c r="Q88" s="107"/>
      <c r="R88" s="107"/>
      <c r="S88" s="95"/>
      <c r="T88" s="107"/>
      <c r="U88" s="107"/>
      <c r="V88" s="107"/>
      <c r="W88" s="95"/>
      <c r="X88" s="95"/>
      <c r="Y88" s="95"/>
      <c r="Z88" s="95"/>
      <c r="AA88" s="95"/>
      <c r="AB88" s="95"/>
      <c r="AC88" s="95"/>
      <c r="AD88" s="95"/>
      <c r="AE88" s="95"/>
      <c r="AF88" s="152"/>
      <c r="AG88" s="152"/>
      <c r="AH88" s="152"/>
      <c r="AI88" s="95"/>
      <c r="AJ88" s="152"/>
      <c r="AK88" s="152"/>
      <c r="AL88" s="152"/>
      <c r="AM88" s="95"/>
      <c r="AN88" s="152"/>
      <c r="AO88" s="152"/>
      <c r="AP88" s="152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  <c r="IX88" s="105"/>
      <c r="IY88" s="105"/>
      <c r="IZ88" s="105"/>
      <c r="JA88" s="105"/>
      <c r="JB88" s="105"/>
      <c r="JC88" s="105"/>
      <c r="JD88" s="105"/>
      <c r="JE88" s="105"/>
      <c r="JF88" s="105"/>
      <c r="JG88" s="105"/>
      <c r="JH88" s="105"/>
      <c r="JI88" s="105"/>
      <c r="JJ88" s="105"/>
      <c r="JK88" s="105"/>
      <c r="JL88" s="105"/>
      <c r="JM88" s="105"/>
      <c r="JN88" s="105"/>
      <c r="JO88" s="105"/>
      <c r="JP88" s="105"/>
      <c r="JQ88" s="105"/>
      <c r="JR88" s="105"/>
      <c r="JS88" s="105"/>
      <c r="JT88" s="105"/>
      <c r="JU88" s="105"/>
      <c r="JV88" s="105"/>
      <c r="JW88" s="105"/>
      <c r="JX88" s="105"/>
      <c r="JY88" s="105"/>
      <c r="JZ88" s="105"/>
      <c r="KA88" s="105"/>
      <c r="KB88" s="105"/>
      <c r="KC88" s="105"/>
      <c r="KD88" s="105"/>
      <c r="KE88" s="105"/>
      <c r="KF88" s="105"/>
      <c r="KG88" s="105"/>
      <c r="KH88" s="105"/>
      <c r="KI88" s="105"/>
      <c r="KJ88" s="105"/>
      <c r="KK88" s="105"/>
      <c r="KL88" s="105"/>
      <c r="KM88" s="105"/>
      <c r="KN88" s="105"/>
      <c r="KO88" s="105"/>
      <c r="KP88" s="105"/>
      <c r="KQ88" s="105"/>
      <c r="KR88" s="105"/>
      <c r="KS88" s="105"/>
      <c r="KT88" s="105"/>
      <c r="KU88" s="105"/>
      <c r="KV88" s="105"/>
      <c r="KW88" s="105"/>
      <c r="KX88" s="105"/>
      <c r="KY88" s="105"/>
      <c r="KZ88" s="105"/>
      <c r="LA88" s="105"/>
      <c r="LB88" s="105"/>
      <c r="LC88" s="105"/>
      <c r="LD88" s="105"/>
      <c r="LE88" s="105"/>
      <c r="LF88" s="105"/>
      <c r="LG88" s="105"/>
      <c r="LH88" s="105"/>
      <c r="LI88" s="105"/>
      <c r="LJ88" s="105"/>
      <c r="LK88" s="105"/>
      <c r="LL88" s="105"/>
      <c r="LM88" s="105"/>
      <c r="LN88" s="105"/>
      <c r="LO88" s="105"/>
      <c r="LP88" s="105"/>
      <c r="LQ88" s="105"/>
      <c r="LR88" s="105"/>
      <c r="LS88" s="105"/>
      <c r="LT88" s="105"/>
      <c r="LU88" s="105"/>
      <c r="LV88" s="105"/>
      <c r="LW88" s="105"/>
      <c r="LX88" s="105"/>
      <c r="LY88" s="105"/>
      <c r="LZ88" s="105"/>
      <c r="MA88" s="105"/>
      <c r="MB88" s="105"/>
      <c r="MC88" s="105"/>
      <c r="MD88" s="105"/>
      <c r="ME88" s="105"/>
      <c r="MF88" s="105"/>
      <c r="MG88" s="105"/>
      <c r="MH88" s="105"/>
      <c r="MI88" s="105"/>
      <c r="MJ88" s="105"/>
      <c r="MK88" s="105"/>
      <c r="ML88" s="105"/>
      <c r="MM88" s="105"/>
      <c r="MN88" s="105"/>
      <c r="MO88" s="105"/>
      <c r="MP88" s="105"/>
      <c r="MQ88" s="105"/>
      <c r="MR88" s="105"/>
      <c r="MS88" s="105"/>
      <c r="MT88" s="105"/>
      <c r="MU88" s="105"/>
      <c r="MV88" s="105"/>
      <c r="MW88" s="105"/>
      <c r="MX88" s="105"/>
      <c r="MY88" s="105"/>
      <c r="MZ88" s="105"/>
      <c r="NA88" s="105"/>
      <c r="NB88" s="105"/>
      <c r="NC88" s="105"/>
      <c r="ND88" s="105"/>
      <c r="NE88" s="105"/>
      <c r="NF88" s="105"/>
      <c r="NG88" s="105"/>
      <c r="NH88" s="105"/>
      <c r="NI88" s="105"/>
      <c r="NJ88" s="105"/>
      <c r="NK88" s="105"/>
      <c r="NL88" s="105"/>
      <c r="NM88" s="105"/>
      <c r="NN88" s="105"/>
      <c r="NO88" s="105"/>
      <c r="NP88" s="105"/>
      <c r="NQ88" s="105"/>
      <c r="NR88" s="105"/>
      <c r="NS88" s="105"/>
      <c r="NT88" s="105"/>
      <c r="NU88" s="105"/>
      <c r="NV88" s="105"/>
      <c r="NW88" s="105"/>
      <c r="NX88" s="105"/>
      <c r="NY88" s="105"/>
      <c r="NZ88" s="105"/>
      <c r="OA88" s="105"/>
      <c r="OB88" s="105"/>
      <c r="OC88" s="105"/>
      <c r="OD88" s="105"/>
      <c r="OE88" s="105"/>
      <c r="OF88" s="105"/>
      <c r="OG88" s="105"/>
      <c r="OH88" s="105"/>
      <c r="OI88" s="105"/>
      <c r="OJ88" s="105"/>
      <c r="OK88" s="105"/>
      <c r="OL88" s="105"/>
      <c r="OM88" s="105"/>
      <c r="ON88" s="105"/>
      <c r="OO88" s="105"/>
      <c r="OP88" s="105"/>
      <c r="OQ88" s="105"/>
      <c r="OR88" s="105"/>
      <c r="OS88" s="105"/>
      <c r="OT88" s="105"/>
      <c r="OU88" s="105"/>
      <c r="OV88" s="105"/>
      <c r="OW88" s="105"/>
      <c r="OX88" s="105"/>
      <c r="OY88" s="105"/>
      <c r="OZ88" s="105"/>
      <c r="PA88" s="105"/>
      <c r="PB88" s="105"/>
      <c r="PC88" s="105"/>
      <c r="PD88" s="105"/>
      <c r="PE88" s="105"/>
      <c r="PF88" s="105"/>
      <c r="PG88" s="105"/>
      <c r="PH88" s="105"/>
      <c r="PI88" s="105"/>
      <c r="PJ88" s="105"/>
      <c r="PK88" s="105"/>
      <c r="PL88" s="105"/>
      <c r="PM88" s="105"/>
      <c r="PN88" s="105"/>
      <c r="PO88" s="105"/>
      <c r="PP88" s="105"/>
      <c r="PQ88" s="105"/>
      <c r="PR88" s="105"/>
      <c r="PS88" s="105"/>
      <c r="PT88" s="105"/>
      <c r="PU88" s="105"/>
      <c r="PV88" s="105"/>
      <c r="PW88" s="105"/>
      <c r="PX88" s="105"/>
      <c r="PY88" s="105"/>
      <c r="PZ88" s="105"/>
      <c r="QA88" s="105"/>
      <c r="QB88" s="105"/>
      <c r="QC88" s="105"/>
      <c r="QD88" s="105"/>
      <c r="QE88" s="105"/>
      <c r="QF88" s="105"/>
      <c r="QG88" s="105"/>
      <c r="QH88" s="105"/>
      <c r="QI88" s="105"/>
      <c r="QJ88" s="105"/>
      <c r="QK88" s="105"/>
      <c r="QL88" s="105"/>
      <c r="QM88" s="105"/>
      <c r="QN88" s="105"/>
      <c r="QO88" s="105"/>
      <c r="QP88" s="105"/>
      <c r="QQ88" s="105"/>
      <c r="QR88" s="105"/>
      <c r="QS88" s="105"/>
      <c r="QT88" s="105"/>
      <c r="QU88" s="105"/>
      <c r="QV88" s="105"/>
      <c r="QW88" s="105"/>
      <c r="QX88" s="105"/>
      <c r="QY88" s="105"/>
      <c r="QZ88" s="105"/>
      <c r="RA88" s="105"/>
      <c r="RB88" s="105"/>
      <c r="RC88" s="105"/>
      <c r="RD88" s="105"/>
      <c r="RE88" s="105"/>
      <c r="RF88" s="105"/>
      <c r="RG88" s="105"/>
      <c r="RH88" s="105"/>
      <c r="RI88" s="105"/>
      <c r="RJ88" s="105"/>
      <c r="RK88" s="105"/>
      <c r="RL88" s="105"/>
      <c r="RM88" s="105"/>
      <c r="RN88" s="105"/>
      <c r="RO88" s="105"/>
      <c r="RP88" s="105"/>
      <c r="RQ88" s="105"/>
      <c r="RR88" s="105"/>
      <c r="RS88" s="105"/>
      <c r="RT88" s="105"/>
      <c r="RU88" s="105"/>
      <c r="RV88" s="105"/>
      <c r="RW88" s="105"/>
      <c r="RX88" s="105"/>
      <c r="RY88" s="105"/>
      <c r="RZ88" s="105"/>
      <c r="SA88" s="105"/>
      <c r="SB88" s="105"/>
      <c r="SC88" s="105"/>
      <c r="SD88" s="105"/>
      <c r="SE88" s="105"/>
      <c r="SF88" s="105"/>
      <c r="SG88" s="105"/>
      <c r="SH88" s="105"/>
      <c r="SI88" s="105"/>
      <c r="SJ88" s="105"/>
      <c r="SK88" s="105"/>
      <c r="SL88" s="105"/>
      <c r="SM88" s="105"/>
      <c r="SN88" s="105"/>
      <c r="SO88" s="105"/>
      <c r="SP88" s="105"/>
      <c r="SQ88" s="105"/>
      <c r="SR88" s="105"/>
      <c r="SS88" s="105"/>
      <c r="ST88" s="105"/>
      <c r="SU88" s="105"/>
      <c r="SV88" s="105"/>
      <c r="SW88" s="105"/>
      <c r="SX88" s="105"/>
      <c r="SY88" s="105"/>
      <c r="SZ88" s="105"/>
      <c r="TA88" s="105"/>
      <c r="TB88" s="105"/>
      <c r="TC88" s="105"/>
      <c r="TD88" s="105"/>
      <c r="TE88" s="105"/>
      <c r="TF88" s="105"/>
      <c r="TG88" s="105"/>
      <c r="TH88" s="105"/>
      <c r="TI88" s="105"/>
      <c r="TJ88" s="105"/>
      <c r="TK88" s="105"/>
      <c r="TL88" s="105"/>
      <c r="TM88" s="105"/>
      <c r="TN88" s="105"/>
      <c r="TO88" s="105"/>
      <c r="TP88" s="105"/>
      <c r="TQ88" s="105"/>
      <c r="TR88" s="105"/>
      <c r="TS88" s="105"/>
      <c r="TT88" s="105"/>
      <c r="TU88" s="105"/>
      <c r="TV88" s="105"/>
      <c r="TW88" s="105"/>
      <c r="TX88" s="105"/>
      <c r="TY88" s="105"/>
      <c r="TZ88" s="105"/>
      <c r="UA88" s="105"/>
      <c r="UB88" s="105"/>
      <c r="UC88" s="105"/>
      <c r="UD88" s="105"/>
      <c r="UE88" s="105"/>
      <c r="UF88" s="105"/>
      <c r="UG88" s="105"/>
      <c r="UH88" s="105"/>
      <c r="UI88" s="105"/>
      <c r="UJ88" s="105"/>
      <c r="UK88" s="105"/>
      <c r="UL88" s="105"/>
      <c r="UM88" s="105"/>
      <c r="UN88" s="105"/>
      <c r="UO88" s="105"/>
      <c r="UP88" s="105"/>
      <c r="UQ88" s="105"/>
      <c r="UR88" s="105"/>
      <c r="US88" s="105"/>
      <c r="UT88" s="105"/>
      <c r="UU88" s="105"/>
      <c r="UV88" s="105"/>
      <c r="UW88" s="105"/>
      <c r="UX88" s="105"/>
      <c r="UY88" s="105"/>
      <c r="UZ88" s="105"/>
      <c r="VA88" s="105"/>
      <c r="VB88" s="105"/>
      <c r="VC88" s="105"/>
      <c r="VD88" s="105"/>
      <c r="VE88" s="105"/>
      <c r="VF88" s="105"/>
      <c r="VG88" s="105"/>
      <c r="VH88" s="105"/>
      <c r="VI88" s="105"/>
      <c r="VJ88" s="105"/>
      <c r="VK88" s="105"/>
      <c r="VL88" s="105"/>
      <c r="VM88" s="105"/>
      <c r="VN88" s="105"/>
      <c r="VO88" s="105"/>
      <c r="VP88" s="105"/>
      <c r="VQ88" s="105"/>
      <c r="VR88" s="105"/>
      <c r="VS88" s="105"/>
      <c r="VT88" s="105"/>
      <c r="VU88" s="105"/>
      <c r="VV88" s="105"/>
      <c r="VW88" s="105"/>
      <c r="VX88" s="105"/>
      <c r="VY88" s="105"/>
      <c r="VZ88" s="105"/>
      <c r="WA88" s="105"/>
      <c r="WB88" s="105"/>
      <c r="WC88" s="105"/>
      <c r="WD88" s="105"/>
      <c r="WE88" s="105"/>
      <c r="WF88" s="105"/>
      <c r="WG88" s="105"/>
      <c r="WH88" s="105"/>
      <c r="WI88" s="105"/>
      <c r="WJ88" s="105"/>
      <c r="WK88" s="105"/>
      <c r="WL88" s="105"/>
      <c r="WM88" s="105"/>
      <c r="WN88" s="105"/>
      <c r="WO88" s="105"/>
      <c r="WP88" s="105"/>
      <c r="WQ88" s="105"/>
      <c r="WR88" s="105"/>
      <c r="WS88" s="105"/>
      <c r="WT88" s="105"/>
      <c r="WU88" s="105"/>
      <c r="WV88" s="105"/>
      <c r="WW88" s="105"/>
      <c r="WX88" s="105"/>
      <c r="WY88" s="105"/>
      <c r="WZ88" s="105"/>
      <c r="XA88" s="105"/>
      <c r="XB88" s="105"/>
      <c r="XC88" s="105"/>
      <c r="XD88" s="105"/>
      <c r="XE88" s="105"/>
      <c r="XF88" s="105"/>
      <c r="XG88" s="105"/>
      <c r="XH88" s="105"/>
      <c r="XI88" s="105"/>
      <c r="XJ88" s="105"/>
      <c r="XK88" s="105"/>
      <c r="XL88" s="105"/>
      <c r="XM88" s="105"/>
      <c r="XN88" s="105"/>
      <c r="XO88" s="105"/>
      <c r="XP88" s="105"/>
      <c r="XQ88" s="105"/>
      <c r="XR88" s="105"/>
      <c r="XS88" s="105"/>
      <c r="XT88" s="105"/>
      <c r="XU88" s="105"/>
      <c r="XV88" s="105"/>
      <c r="XW88" s="105"/>
      <c r="XX88" s="105"/>
      <c r="XY88" s="105"/>
      <c r="XZ88" s="105"/>
      <c r="YA88" s="105"/>
      <c r="YB88" s="105"/>
      <c r="YC88" s="105"/>
      <c r="YD88" s="105"/>
      <c r="YE88" s="105"/>
      <c r="YF88" s="105"/>
      <c r="YG88" s="105"/>
      <c r="YH88" s="105"/>
      <c r="YI88" s="105"/>
      <c r="YJ88" s="105"/>
      <c r="YK88" s="105"/>
      <c r="YL88" s="105"/>
      <c r="YM88" s="105"/>
      <c r="YN88" s="105"/>
      <c r="YO88" s="105"/>
      <c r="YP88" s="105"/>
      <c r="YQ88" s="105"/>
      <c r="YR88" s="105"/>
      <c r="YS88" s="105"/>
      <c r="YT88" s="105"/>
      <c r="YU88" s="105"/>
      <c r="YV88" s="105"/>
      <c r="YW88" s="105"/>
      <c r="YX88" s="105"/>
      <c r="YY88" s="105"/>
      <c r="YZ88" s="105"/>
      <c r="ZA88" s="105"/>
      <c r="ZB88" s="105"/>
      <c r="ZC88" s="105"/>
      <c r="ZD88" s="105"/>
      <c r="ZE88" s="105"/>
      <c r="ZF88" s="105"/>
      <c r="ZG88" s="105"/>
      <c r="ZH88" s="105"/>
      <c r="ZI88" s="105"/>
      <c r="ZJ88" s="105"/>
      <c r="ZK88" s="105"/>
      <c r="ZL88" s="105"/>
      <c r="ZM88" s="105"/>
      <c r="ZN88" s="105"/>
      <c r="ZO88" s="105"/>
      <c r="ZP88" s="105"/>
      <c r="ZQ88" s="105"/>
      <c r="ZR88" s="105"/>
      <c r="ZS88" s="105"/>
      <c r="ZT88" s="105"/>
      <c r="ZU88" s="105"/>
      <c r="ZV88" s="105"/>
      <c r="ZW88" s="105"/>
      <c r="ZX88" s="105"/>
      <c r="ZY88" s="105"/>
      <c r="ZZ88" s="105"/>
      <c r="AAA88" s="105"/>
      <c r="AAB88" s="105"/>
      <c r="AAC88" s="105"/>
      <c r="AAD88" s="105"/>
      <c r="AAE88" s="105"/>
      <c r="AAF88" s="105"/>
      <c r="AAG88" s="105"/>
      <c r="AAH88" s="105"/>
      <c r="AAI88" s="105"/>
      <c r="AAJ88" s="105"/>
      <c r="AAK88" s="105"/>
      <c r="AAL88" s="105"/>
      <c r="AAM88" s="105"/>
      <c r="AAN88" s="105"/>
      <c r="AAO88" s="105"/>
      <c r="AAP88" s="105"/>
      <c r="AAQ88" s="105"/>
      <c r="AAR88" s="105"/>
      <c r="AAS88" s="105"/>
      <c r="AAT88" s="105"/>
      <c r="AAU88" s="105"/>
      <c r="AAV88" s="105"/>
      <c r="AAW88" s="105"/>
      <c r="AAX88" s="105"/>
      <c r="AAY88" s="105"/>
      <c r="AAZ88" s="105"/>
      <c r="ABA88" s="105"/>
      <c r="ABB88" s="105"/>
      <c r="ABC88" s="105"/>
      <c r="ABD88" s="105"/>
      <c r="ABE88" s="105"/>
      <c r="ABF88" s="105"/>
      <c r="ABG88" s="105"/>
      <c r="ABH88" s="105"/>
      <c r="ABI88" s="105"/>
      <c r="ABJ88" s="105"/>
      <c r="ABK88" s="105"/>
      <c r="ABL88" s="105"/>
      <c r="ABM88" s="105"/>
      <c r="ABN88" s="105"/>
      <c r="ABO88" s="105"/>
      <c r="ABP88" s="105"/>
      <c r="ABQ88" s="105"/>
      <c r="ABR88" s="105"/>
      <c r="ABS88" s="105"/>
      <c r="ABT88" s="105"/>
      <c r="ABU88" s="105"/>
      <c r="ABV88" s="105"/>
      <c r="ABW88" s="105"/>
      <c r="ABX88" s="105"/>
      <c r="ABY88" s="105"/>
      <c r="ABZ88" s="105"/>
      <c r="ACA88" s="105"/>
      <c r="ACB88" s="105"/>
      <c r="ACC88" s="105"/>
      <c r="ACD88" s="105"/>
      <c r="ACE88" s="105"/>
      <c r="ACF88" s="105"/>
      <c r="ACG88" s="105"/>
      <c r="ACH88" s="105"/>
      <c r="ACI88" s="105"/>
      <c r="ACJ88" s="105"/>
      <c r="ACK88" s="105"/>
      <c r="ACL88" s="105"/>
      <c r="ACM88" s="105"/>
      <c r="ACN88" s="105"/>
      <c r="ACO88" s="105"/>
      <c r="ACP88" s="105"/>
      <c r="ACQ88" s="105"/>
      <c r="ACR88" s="105"/>
      <c r="ACS88" s="105"/>
      <c r="ACT88" s="105"/>
      <c r="ACU88" s="105"/>
      <c r="ACV88" s="105"/>
      <c r="ACW88" s="105"/>
      <c r="ACX88" s="105"/>
      <c r="ACY88" s="105"/>
      <c r="ACZ88" s="105"/>
      <c r="ADA88" s="105"/>
      <c r="ADB88" s="105"/>
      <c r="ADC88" s="105"/>
      <c r="ADD88" s="105"/>
      <c r="ADE88" s="105"/>
      <c r="ADF88" s="105"/>
      <c r="ADG88" s="105"/>
      <c r="ADH88" s="105"/>
      <c r="ADI88" s="105"/>
      <c r="ADJ88" s="105"/>
      <c r="ADK88" s="105"/>
      <c r="ADL88" s="105"/>
      <c r="ADM88" s="105"/>
      <c r="ADN88" s="105"/>
      <c r="ADO88" s="105"/>
      <c r="ADP88" s="105"/>
      <c r="ADQ88" s="105"/>
      <c r="ADR88" s="105"/>
      <c r="ADS88" s="105"/>
      <c r="ADT88" s="105"/>
      <c r="ADU88" s="105"/>
      <c r="ADV88" s="105"/>
      <c r="ADW88" s="105"/>
      <c r="ADX88" s="105"/>
      <c r="ADY88" s="105"/>
      <c r="ADZ88" s="105"/>
      <c r="AEA88" s="105"/>
      <c r="AEB88" s="105"/>
      <c r="AEC88" s="105"/>
      <c r="AED88" s="105"/>
      <c r="AEE88" s="105"/>
      <c r="AEF88" s="105"/>
      <c r="AEG88" s="105"/>
      <c r="AEH88" s="105"/>
      <c r="AEI88" s="105"/>
      <c r="AEJ88" s="105"/>
      <c r="AEK88" s="105"/>
      <c r="AEL88" s="105"/>
      <c r="AEM88" s="105"/>
      <c r="AEN88" s="105"/>
      <c r="AEO88" s="105"/>
      <c r="AEP88" s="105"/>
      <c r="AEQ88" s="105"/>
      <c r="AER88" s="105"/>
      <c r="AES88" s="105"/>
      <c r="AET88" s="105"/>
      <c r="AEU88" s="105"/>
      <c r="AEV88" s="105"/>
      <c r="AEW88" s="105"/>
      <c r="AEX88" s="105"/>
      <c r="AEY88" s="105"/>
      <c r="AEZ88" s="105"/>
      <c r="AFA88" s="105"/>
      <c r="AFB88" s="105"/>
      <c r="AFC88" s="105"/>
      <c r="AFD88" s="105"/>
      <c r="AFE88" s="105"/>
      <c r="AFF88" s="105"/>
      <c r="AFG88" s="105"/>
      <c r="AFH88" s="105"/>
      <c r="AFI88" s="105"/>
      <c r="AFJ88" s="105"/>
      <c r="AFK88" s="105"/>
      <c r="AFL88" s="105"/>
      <c r="AFM88" s="105"/>
      <c r="AFN88" s="105"/>
      <c r="AFO88" s="105"/>
      <c r="AFP88" s="105"/>
      <c r="AFQ88" s="105"/>
      <c r="AFR88" s="105"/>
      <c r="AFS88" s="105"/>
      <c r="AFT88" s="105"/>
      <c r="AFU88" s="105"/>
      <c r="AFV88" s="105"/>
      <c r="AFW88" s="105"/>
      <c r="AFX88" s="105"/>
      <c r="AFY88" s="105"/>
      <c r="AFZ88" s="105"/>
      <c r="AGA88" s="105"/>
      <c r="AGB88" s="105"/>
      <c r="AGC88" s="105"/>
      <c r="AGD88" s="105"/>
      <c r="AGE88" s="105"/>
      <c r="AGF88" s="105"/>
      <c r="AGG88" s="105"/>
      <c r="AGH88" s="105"/>
      <c r="AGI88" s="105"/>
      <c r="AGJ88" s="105"/>
      <c r="AGK88" s="105"/>
      <c r="AGL88" s="105"/>
      <c r="AGM88" s="105"/>
      <c r="AGN88" s="105"/>
      <c r="AGO88" s="105"/>
      <c r="AGP88" s="105"/>
      <c r="AGQ88" s="105"/>
      <c r="AGR88" s="105"/>
      <c r="AGS88" s="105"/>
      <c r="AGT88" s="105"/>
      <c r="AGU88" s="105"/>
      <c r="AGV88" s="105"/>
      <c r="AGW88" s="105"/>
      <c r="AGX88" s="105"/>
      <c r="AGY88" s="105"/>
      <c r="AGZ88" s="105"/>
      <c r="AHA88" s="105"/>
      <c r="AHB88" s="105"/>
      <c r="AHC88" s="105"/>
      <c r="AHD88" s="105"/>
      <c r="AHE88" s="105"/>
      <c r="AHF88" s="105"/>
      <c r="AHG88" s="105"/>
      <c r="AHH88" s="105"/>
      <c r="AHI88" s="105"/>
      <c r="AHJ88" s="105"/>
      <c r="AHK88" s="105"/>
      <c r="AHL88" s="105"/>
      <c r="AHM88" s="105"/>
      <c r="AHN88" s="105"/>
      <c r="AHO88" s="105"/>
      <c r="AHP88" s="105"/>
      <c r="AHQ88" s="105"/>
      <c r="AHR88" s="105"/>
      <c r="AHS88" s="105"/>
      <c r="AHT88" s="105"/>
      <c r="AHU88" s="105"/>
      <c r="AHV88" s="105"/>
      <c r="AHW88" s="105"/>
      <c r="AHX88" s="105"/>
      <c r="AHY88" s="105"/>
      <c r="AHZ88" s="105"/>
      <c r="AIA88" s="105"/>
      <c r="AIB88" s="105"/>
      <c r="AIC88" s="105"/>
      <c r="AID88" s="105"/>
      <c r="AIE88" s="105"/>
      <c r="AIF88" s="105"/>
      <c r="AIG88" s="105"/>
      <c r="AIH88" s="105"/>
      <c r="AII88" s="105"/>
      <c r="AIJ88" s="105"/>
      <c r="AIK88" s="105"/>
      <c r="AIL88" s="105"/>
      <c r="AIM88" s="105"/>
      <c r="AIN88" s="105"/>
      <c r="AIO88" s="105"/>
      <c r="AIP88" s="105"/>
      <c r="AIQ88" s="105"/>
      <c r="AIR88" s="105"/>
      <c r="AIS88" s="105"/>
      <c r="AIT88" s="105"/>
      <c r="AIU88" s="105"/>
      <c r="AIV88" s="105"/>
      <c r="AIW88" s="105"/>
      <c r="AIX88" s="105"/>
      <c r="AIY88" s="105"/>
      <c r="AIZ88" s="105"/>
      <c r="AJA88" s="105"/>
      <c r="AJB88" s="105"/>
      <c r="AJC88" s="105"/>
      <c r="AJD88" s="105"/>
      <c r="AJE88" s="105"/>
      <c r="AJF88" s="105"/>
      <c r="AJG88" s="105"/>
      <c r="AJH88" s="105"/>
      <c r="AJI88" s="105"/>
      <c r="AJJ88" s="105"/>
      <c r="AJK88" s="105"/>
      <c r="AJL88" s="105"/>
      <c r="AJM88" s="105"/>
      <c r="AJN88" s="105"/>
      <c r="AJO88" s="105"/>
      <c r="AJP88" s="105"/>
      <c r="AJQ88" s="105"/>
      <c r="AJR88" s="105"/>
      <c r="AJS88" s="105"/>
      <c r="AJT88" s="105"/>
      <c r="AJU88" s="105"/>
      <c r="AJV88" s="105"/>
      <c r="AJW88" s="105"/>
      <c r="AJX88" s="105"/>
      <c r="AJY88" s="105"/>
      <c r="AJZ88" s="105"/>
      <c r="AKA88" s="105"/>
      <c r="AKB88" s="105"/>
      <c r="AKC88" s="105"/>
      <c r="AKD88" s="105"/>
      <c r="AKE88" s="105"/>
      <c r="AKF88" s="105"/>
      <c r="AKG88" s="105"/>
      <c r="AKH88" s="105"/>
      <c r="AKI88" s="105"/>
      <c r="AKJ88" s="105"/>
      <c r="AKK88" s="105"/>
      <c r="AKL88" s="105"/>
      <c r="AKM88" s="105"/>
      <c r="AKN88" s="105"/>
      <c r="AKO88" s="105"/>
      <c r="AKP88" s="105"/>
      <c r="AKQ88" s="105"/>
      <c r="AKR88" s="105"/>
      <c r="AKS88" s="105"/>
      <c r="AKT88" s="105"/>
      <c r="AKU88" s="105"/>
      <c r="AKV88" s="105"/>
      <c r="AKW88" s="105"/>
      <c r="AKX88" s="105"/>
      <c r="AKY88" s="105"/>
      <c r="AKZ88" s="105"/>
      <c r="ALA88" s="105"/>
      <c r="ALB88" s="105"/>
      <c r="ALC88" s="105"/>
      <c r="ALD88" s="105"/>
      <c r="ALE88" s="105"/>
      <c r="ALF88" s="105"/>
      <c r="ALG88" s="105"/>
      <c r="ALH88" s="105"/>
      <c r="ALI88" s="105"/>
      <c r="ALJ88" s="105"/>
      <c r="ALK88" s="105"/>
      <c r="ALL88" s="105"/>
      <c r="ALM88" s="105"/>
      <c r="ALN88" s="105"/>
      <c r="ALO88" s="105"/>
      <c r="ALP88" s="105"/>
      <c r="ALQ88" s="105"/>
      <c r="ALR88" s="105"/>
      <c r="ALS88" s="105"/>
      <c r="ALT88" s="105"/>
      <c r="ALU88" s="105"/>
      <c r="ALV88" s="105"/>
      <c r="ALW88" s="105"/>
      <c r="ALX88" s="105"/>
      <c r="ALY88" s="105"/>
      <c r="ALZ88" s="105"/>
      <c r="AMA88" s="105"/>
      <c r="AMB88" s="105"/>
      <c r="AMC88" s="105"/>
      <c r="AMD88" s="105"/>
      <c r="AME88" s="105"/>
      <c r="AMF88" s="105"/>
      <c r="AMG88" s="105"/>
      <c r="AMH88" s="105"/>
      <c r="AMI88" s="105"/>
      <c r="AMJ88" s="105"/>
      <c r="AMK88" s="105"/>
      <c r="AML88" s="105"/>
      <c r="AMM88" s="105"/>
      <c r="AMN88" s="105"/>
      <c r="AMO88" s="105"/>
      <c r="AMP88" s="105"/>
      <c r="AMQ88" s="105"/>
      <c r="AMR88" s="105"/>
      <c r="AMS88" s="105"/>
      <c r="AMT88" s="105"/>
      <c r="AMU88" s="105"/>
      <c r="AMV88" s="105"/>
      <c r="AMW88" s="105"/>
      <c r="AMX88" s="105"/>
      <c r="AMY88" s="105"/>
      <c r="AMZ88" s="105"/>
      <c r="ANA88" s="105"/>
      <c r="ANB88" s="105"/>
      <c r="ANC88" s="105"/>
      <c r="AND88" s="105"/>
      <c r="ANE88" s="105"/>
      <c r="ANF88" s="105"/>
      <c r="ANG88" s="105"/>
      <c r="ANH88" s="105"/>
      <c r="ANI88" s="105"/>
      <c r="ANJ88" s="105"/>
      <c r="ANK88" s="105"/>
      <c r="ANL88" s="105"/>
      <c r="ANM88" s="105"/>
      <c r="ANN88" s="105"/>
      <c r="ANO88" s="105"/>
      <c r="ANP88" s="105"/>
      <c r="ANQ88" s="105"/>
      <c r="ANR88" s="105"/>
      <c r="ANS88" s="105"/>
      <c r="ANT88" s="105"/>
      <c r="ANU88" s="105"/>
      <c r="ANV88" s="105"/>
      <c r="ANW88" s="105"/>
      <c r="ANX88" s="105"/>
      <c r="ANY88" s="105"/>
      <c r="ANZ88" s="105"/>
      <c r="AOA88" s="105"/>
      <c r="AOB88" s="105"/>
      <c r="AOC88" s="105"/>
      <c r="AOD88" s="105"/>
      <c r="AOE88" s="105"/>
      <c r="AOF88" s="105"/>
      <c r="AOG88" s="105"/>
      <c r="AOH88" s="105"/>
      <c r="AOI88" s="105"/>
      <c r="AOJ88" s="105"/>
      <c r="AOK88" s="105"/>
      <c r="AOL88" s="105"/>
      <c r="AOM88" s="105"/>
      <c r="AON88" s="105"/>
      <c r="AOO88" s="105"/>
      <c r="AOP88" s="105"/>
      <c r="AOQ88" s="105"/>
      <c r="AOR88" s="105"/>
      <c r="AOS88" s="105"/>
      <c r="AOT88" s="105"/>
      <c r="AOU88" s="105"/>
      <c r="AOV88" s="105"/>
      <c r="AOW88" s="105"/>
      <c r="AOX88" s="105"/>
      <c r="AOY88" s="105"/>
      <c r="AOZ88" s="105"/>
      <c r="APA88" s="105"/>
      <c r="APB88" s="105"/>
      <c r="APC88" s="105"/>
      <c r="APD88" s="105"/>
      <c r="APE88" s="105"/>
      <c r="APF88" s="105"/>
      <c r="APG88" s="105"/>
      <c r="APH88" s="105"/>
      <c r="API88" s="105"/>
      <c r="APJ88" s="105"/>
      <c r="APK88" s="105"/>
      <c r="APL88" s="105"/>
      <c r="APM88" s="105"/>
      <c r="APN88" s="105"/>
      <c r="APO88" s="105"/>
      <c r="APP88" s="105"/>
      <c r="APQ88" s="105"/>
      <c r="APR88" s="105"/>
      <c r="APS88" s="105"/>
      <c r="APT88" s="105"/>
      <c r="APU88" s="105"/>
      <c r="APV88" s="105"/>
      <c r="APW88" s="105"/>
      <c r="APX88" s="105"/>
      <c r="APY88" s="105"/>
      <c r="APZ88" s="105"/>
      <c r="AQA88" s="105"/>
      <c r="AQB88" s="105"/>
      <c r="AQC88" s="105"/>
      <c r="AQD88" s="105"/>
      <c r="AQE88" s="105"/>
      <c r="AQF88" s="105"/>
      <c r="AQG88" s="105"/>
      <c r="AQH88" s="105"/>
      <c r="AQI88" s="105"/>
      <c r="AQJ88" s="105"/>
      <c r="AQK88" s="105"/>
      <c r="AQL88" s="105"/>
      <c r="AQM88" s="105"/>
      <c r="AQN88" s="105"/>
      <c r="AQO88" s="105"/>
      <c r="AQP88" s="105"/>
      <c r="AQQ88" s="105"/>
      <c r="AQR88" s="105"/>
      <c r="AQS88" s="105"/>
      <c r="AQT88" s="105"/>
      <c r="AQU88" s="105"/>
      <c r="AQV88" s="105"/>
      <c r="AQW88" s="105"/>
      <c r="AQX88" s="105"/>
      <c r="AQY88" s="105"/>
      <c r="AQZ88" s="105"/>
      <c r="ARA88" s="105"/>
      <c r="ARB88" s="105"/>
      <c r="ARC88" s="105"/>
      <c r="ARD88" s="105"/>
      <c r="ARE88" s="105"/>
      <c r="ARF88" s="105"/>
      <c r="ARG88" s="105"/>
      <c r="ARH88" s="105"/>
      <c r="ARI88" s="105"/>
      <c r="ARJ88" s="105"/>
      <c r="ARK88" s="105"/>
      <c r="ARL88" s="105"/>
      <c r="ARM88" s="105"/>
      <c r="ARN88" s="105"/>
      <c r="ARO88" s="105"/>
      <c r="ARP88" s="105"/>
      <c r="ARQ88" s="105"/>
      <c r="ARR88" s="105"/>
      <c r="ARS88" s="105"/>
      <c r="ART88" s="105"/>
      <c r="ARU88" s="105"/>
      <c r="ARV88" s="105"/>
      <c r="ARW88" s="105"/>
      <c r="ARX88" s="105"/>
      <c r="ARY88" s="105"/>
      <c r="ARZ88" s="105"/>
      <c r="ASA88" s="105"/>
      <c r="ASB88" s="105"/>
      <c r="ASC88" s="105"/>
      <c r="ASD88" s="105"/>
      <c r="ASE88" s="105"/>
      <c r="ASF88" s="105"/>
      <c r="ASG88" s="105"/>
      <c r="ASH88" s="105"/>
      <c r="ASI88" s="105"/>
      <c r="ASJ88" s="105"/>
      <c r="ASK88" s="105"/>
      <c r="ASL88" s="105"/>
      <c r="ASM88" s="105"/>
      <c r="ASN88" s="105"/>
      <c r="ASO88" s="105"/>
      <c r="ASP88" s="105"/>
      <c r="ASQ88" s="105"/>
      <c r="ASR88" s="105"/>
      <c r="ASS88" s="105"/>
      <c r="AST88" s="105"/>
      <c r="ASU88" s="105"/>
      <c r="ASV88" s="105"/>
      <c r="ASW88" s="105"/>
      <c r="ASX88" s="105"/>
      <c r="ASY88" s="105"/>
      <c r="ASZ88" s="105"/>
      <c r="ATA88" s="105"/>
      <c r="ATB88" s="105"/>
      <c r="ATC88" s="105"/>
      <c r="ATD88" s="105"/>
      <c r="ATE88" s="105"/>
      <c r="ATF88" s="105"/>
      <c r="ATG88" s="105"/>
      <c r="ATH88" s="105"/>
      <c r="ATI88" s="105"/>
      <c r="ATJ88" s="105"/>
      <c r="ATK88" s="105"/>
      <c r="ATL88" s="105"/>
      <c r="ATM88" s="105"/>
      <c r="ATN88" s="105"/>
      <c r="ATO88" s="105"/>
      <c r="ATP88" s="105"/>
      <c r="ATQ88" s="105"/>
      <c r="ATR88" s="105"/>
      <c r="ATS88" s="105"/>
      <c r="ATT88" s="105"/>
      <c r="ATU88" s="105"/>
      <c r="ATV88" s="105"/>
      <c r="ATW88" s="105"/>
      <c r="ATX88" s="105"/>
      <c r="ATY88" s="105"/>
      <c r="ATZ88" s="105"/>
      <c r="AUA88" s="105"/>
      <c r="AUB88" s="105"/>
      <c r="AUC88" s="105"/>
      <c r="AUD88" s="105"/>
      <c r="AUE88" s="105"/>
      <c r="AUF88" s="105"/>
      <c r="AUG88" s="105"/>
      <c r="AUH88" s="105"/>
      <c r="AUI88" s="105"/>
      <c r="AUJ88" s="105"/>
      <c r="AUK88" s="105"/>
      <c r="AUL88" s="105"/>
      <c r="AUM88" s="105"/>
      <c r="AUN88" s="105"/>
      <c r="AUO88" s="105"/>
      <c r="AUP88" s="105"/>
      <c r="AUQ88" s="105"/>
      <c r="AUR88" s="105"/>
      <c r="AUS88" s="105"/>
      <c r="AUT88" s="105"/>
      <c r="AUU88" s="105"/>
      <c r="AUV88" s="105"/>
      <c r="AUW88" s="105"/>
      <c r="AUX88" s="105"/>
      <c r="AUY88" s="105"/>
      <c r="AUZ88" s="105"/>
      <c r="AVA88" s="105"/>
      <c r="AVB88" s="105"/>
      <c r="AVC88" s="105"/>
      <c r="AVD88" s="105"/>
      <c r="AVE88" s="105"/>
      <c r="AVF88" s="105"/>
      <c r="AVG88" s="105"/>
      <c r="AVH88" s="105"/>
      <c r="AVI88" s="105"/>
      <c r="AVJ88" s="105"/>
      <c r="AVK88" s="105"/>
      <c r="AVL88" s="105"/>
      <c r="AVM88" s="105"/>
      <c r="AVN88" s="105"/>
      <c r="AVO88" s="105"/>
      <c r="AVP88" s="105"/>
      <c r="AVQ88" s="105"/>
      <c r="AVR88" s="105"/>
      <c r="AVS88" s="105"/>
      <c r="AVT88" s="105"/>
      <c r="AVU88" s="105"/>
      <c r="AVV88" s="105"/>
      <c r="AVW88" s="105"/>
      <c r="AVX88" s="105"/>
      <c r="AVY88" s="105"/>
      <c r="AVZ88" s="105"/>
      <c r="AWA88" s="105"/>
      <c r="AWB88" s="105"/>
      <c r="AWC88" s="105"/>
      <c r="AWD88" s="105"/>
      <c r="AWE88" s="105"/>
      <c r="AWF88" s="105"/>
      <c r="AWG88" s="105"/>
      <c r="AWH88" s="105"/>
      <c r="AWI88" s="105"/>
      <c r="AWJ88" s="105"/>
      <c r="AWK88" s="105"/>
      <c r="AWL88" s="105"/>
      <c r="AWM88" s="105"/>
      <c r="AWN88" s="105"/>
      <c r="AWO88" s="105"/>
      <c r="AWP88" s="105"/>
      <c r="AWQ88" s="105"/>
      <c r="AWR88" s="105"/>
      <c r="AWS88" s="105"/>
      <c r="AWT88" s="105"/>
      <c r="AWU88" s="105"/>
      <c r="AWV88" s="105"/>
      <c r="AWW88" s="105"/>
      <c r="AWX88" s="105"/>
      <c r="AWY88" s="105"/>
      <c r="AWZ88" s="105"/>
      <c r="AXA88" s="105"/>
      <c r="AXB88" s="105"/>
      <c r="AXC88" s="105"/>
      <c r="AXD88" s="105"/>
      <c r="AXE88" s="105"/>
      <c r="AXF88" s="105"/>
      <c r="AXG88" s="105"/>
      <c r="AXH88" s="105"/>
      <c r="AXI88" s="105"/>
      <c r="AXJ88" s="105"/>
      <c r="AXK88" s="105"/>
      <c r="AXL88" s="105"/>
      <c r="AXM88" s="105"/>
      <c r="AXN88" s="105"/>
      <c r="AXO88" s="105"/>
      <c r="AXP88" s="105"/>
      <c r="AXQ88" s="105"/>
      <c r="AXR88" s="105"/>
      <c r="AXS88" s="105"/>
      <c r="AXT88" s="105"/>
      <c r="AXU88" s="105"/>
      <c r="AXV88" s="105"/>
      <c r="AXW88" s="105"/>
      <c r="AXX88" s="105"/>
      <c r="AXY88" s="105"/>
      <c r="AXZ88" s="105"/>
      <c r="AYA88" s="105"/>
      <c r="AYB88" s="105"/>
      <c r="AYC88" s="105"/>
      <c r="AYD88" s="105"/>
      <c r="AYE88" s="105"/>
      <c r="AYF88" s="105"/>
      <c r="AYG88" s="105"/>
      <c r="AYH88" s="105"/>
      <c r="AYI88" s="105"/>
      <c r="AYJ88" s="105"/>
      <c r="AYK88" s="105"/>
      <c r="AYL88" s="105"/>
      <c r="AYM88" s="105"/>
      <c r="AYN88" s="105"/>
      <c r="AYO88" s="105"/>
      <c r="AYP88" s="105"/>
      <c r="AYQ88" s="105"/>
      <c r="AYR88" s="105"/>
      <c r="AYS88" s="105"/>
      <c r="AYT88" s="105"/>
      <c r="AYU88" s="105"/>
      <c r="AYV88" s="105"/>
      <c r="AYW88" s="105"/>
      <c r="AYX88" s="105"/>
      <c r="AYY88" s="105"/>
      <c r="AYZ88" s="105"/>
      <c r="AZA88" s="105"/>
      <c r="AZB88" s="105"/>
      <c r="AZC88" s="105"/>
      <c r="AZD88" s="105"/>
      <c r="AZE88" s="105"/>
      <c r="AZF88" s="105"/>
      <c r="AZG88" s="105"/>
      <c r="AZH88" s="105"/>
      <c r="AZI88" s="105"/>
      <c r="AZJ88" s="105"/>
      <c r="AZK88" s="105"/>
      <c r="AZL88" s="105"/>
      <c r="AZM88" s="105"/>
      <c r="AZN88" s="105"/>
      <c r="AZO88" s="105"/>
      <c r="AZP88" s="105"/>
      <c r="AZQ88" s="105"/>
      <c r="AZR88" s="105"/>
      <c r="AZS88" s="105"/>
      <c r="AZT88" s="105"/>
      <c r="AZU88" s="105"/>
      <c r="AZV88" s="105"/>
      <c r="AZW88" s="105"/>
      <c r="AZX88" s="105"/>
      <c r="AZY88" s="105"/>
      <c r="AZZ88" s="105"/>
      <c r="BAA88" s="105"/>
      <c r="BAB88" s="105"/>
      <c r="BAC88" s="105"/>
      <c r="BAD88" s="105"/>
      <c r="BAE88" s="105"/>
      <c r="BAF88" s="105"/>
      <c r="BAG88" s="105"/>
      <c r="BAH88" s="105"/>
      <c r="BAI88" s="105"/>
      <c r="BAJ88" s="105"/>
      <c r="BAK88" s="105"/>
      <c r="BAL88" s="105"/>
      <c r="BAM88" s="105"/>
      <c r="BAN88" s="105"/>
      <c r="BAO88" s="105"/>
      <c r="BAP88" s="105"/>
      <c r="BAQ88" s="105"/>
      <c r="BAR88" s="105"/>
      <c r="BAS88" s="105"/>
      <c r="BAT88" s="105"/>
      <c r="BAU88" s="105"/>
      <c r="BAV88" s="105"/>
      <c r="BAW88" s="105"/>
      <c r="BAX88" s="105"/>
      <c r="BAY88" s="105"/>
      <c r="BAZ88" s="105"/>
      <c r="BBA88" s="105"/>
      <c r="BBB88" s="105"/>
      <c r="BBC88" s="105"/>
      <c r="BBD88" s="105"/>
      <c r="BBE88" s="105"/>
      <c r="BBF88" s="105"/>
      <c r="BBG88" s="105"/>
      <c r="BBH88" s="105"/>
      <c r="BBI88" s="105"/>
      <c r="BBJ88" s="105"/>
      <c r="BBK88" s="105"/>
      <c r="BBL88" s="105"/>
      <c r="BBM88" s="105"/>
      <c r="BBN88" s="105"/>
      <c r="BBO88" s="105"/>
      <c r="BBP88" s="105"/>
      <c r="BBQ88" s="105"/>
      <c r="BBR88" s="105"/>
      <c r="BBS88" s="105"/>
      <c r="BBT88" s="105"/>
      <c r="BBU88" s="105"/>
      <c r="BBV88" s="105"/>
      <c r="BBW88" s="105"/>
      <c r="BBX88" s="105"/>
      <c r="BBY88" s="105"/>
      <c r="BBZ88" s="105"/>
      <c r="BCA88" s="105"/>
      <c r="BCB88" s="105"/>
      <c r="BCC88" s="105"/>
      <c r="BCD88" s="105"/>
      <c r="BCE88" s="105"/>
      <c r="BCF88" s="105"/>
      <c r="BCG88" s="105"/>
      <c r="BCH88" s="105"/>
      <c r="BCI88" s="105"/>
      <c r="BCJ88" s="105"/>
      <c r="BCK88" s="105"/>
      <c r="BCL88" s="105"/>
      <c r="BCM88" s="105"/>
      <c r="BCN88" s="105"/>
      <c r="BCO88" s="105"/>
      <c r="BCP88" s="105"/>
      <c r="BCQ88" s="105"/>
      <c r="BCR88" s="105"/>
      <c r="BCS88" s="105"/>
      <c r="BCT88" s="105"/>
      <c r="BCU88" s="105"/>
      <c r="BCV88" s="105"/>
      <c r="BCW88" s="105"/>
      <c r="BCX88" s="105"/>
      <c r="BCY88" s="105"/>
      <c r="BCZ88" s="105"/>
      <c r="BDA88" s="105"/>
      <c r="BDB88" s="105"/>
      <c r="BDC88" s="105"/>
      <c r="BDD88" s="105"/>
      <c r="BDE88" s="105"/>
      <c r="BDF88" s="105"/>
      <c r="BDG88" s="105"/>
      <c r="BDH88" s="105"/>
      <c r="BDI88" s="105"/>
      <c r="BDJ88" s="105"/>
      <c r="BDK88" s="105"/>
      <c r="BDL88" s="105"/>
      <c r="BDM88" s="105"/>
      <c r="BDN88" s="105"/>
      <c r="BDO88" s="105"/>
      <c r="BDP88" s="105"/>
      <c r="BDQ88" s="105"/>
      <c r="BDR88" s="105"/>
      <c r="BDS88" s="105"/>
      <c r="BDT88" s="105"/>
      <c r="BDU88" s="105"/>
      <c r="BDV88" s="105"/>
      <c r="BDW88" s="105"/>
      <c r="BDX88" s="105"/>
      <c r="BDY88" s="105"/>
      <c r="BDZ88" s="105"/>
      <c r="BEA88" s="105"/>
      <c r="BEB88" s="105"/>
      <c r="BEC88" s="105"/>
      <c r="BED88" s="105"/>
      <c r="BEE88" s="105"/>
      <c r="BEF88" s="105"/>
      <c r="BEG88" s="105"/>
      <c r="BEH88" s="105"/>
      <c r="BEI88" s="105"/>
      <c r="BEJ88" s="105"/>
      <c r="BEK88" s="105"/>
      <c r="BEL88" s="105"/>
      <c r="BEM88" s="105"/>
      <c r="BEN88" s="105"/>
      <c r="BEO88" s="105"/>
      <c r="BEP88" s="105"/>
      <c r="BEQ88" s="105"/>
      <c r="BER88" s="105"/>
      <c r="BES88" s="105"/>
      <c r="BET88" s="105"/>
      <c r="BEU88" s="105"/>
      <c r="BEV88" s="105"/>
      <c r="BEW88" s="105"/>
      <c r="BEX88" s="105"/>
      <c r="BEY88" s="105"/>
      <c r="BEZ88" s="105"/>
      <c r="BFA88" s="105"/>
      <c r="BFB88" s="105"/>
      <c r="BFC88" s="105"/>
      <c r="BFD88" s="105"/>
      <c r="BFE88" s="105"/>
      <c r="BFF88" s="105"/>
      <c r="BFG88" s="105"/>
      <c r="BFH88" s="105"/>
      <c r="BFI88" s="105"/>
      <c r="BFJ88" s="105"/>
      <c r="BFK88" s="105"/>
      <c r="BFL88" s="105"/>
      <c r="BFM88" s="105"/>
      <c r="BFN88" s="105"/>
      <c r="BFO88" s="105"/>
      <c r="BFP88" s="105"/>
      <c r="BFQ88" s="105"/>
      <c r="BFR88" s="105"/>
      <c r="BFS88" s="105"/>
      <c r="BFT88" s="105"/>
      <c r="BFU88" s="105"/>
      <c r="BFV88" s="105"/>
      <c r="BFW88" s="105"/>
      <c r="BFX88" s="105"/>
      <c r="BFY88" s="105"/>
      <c r="BFZ88" s="105"/>
      <c r="BGA88" s="105"/>
      <c r="BGB88" s="105"/>
      <c r="BGC88" s="105"/>
      <c r="BGD88" s="105"/>
      <c r="BGE88" s="105"/>
      <c r="BGF88" s="105"/>
      <c r="BGG88" s="105"/>
      <c r="BGH88" s="105"/>
      <c r="BGI88" s="105"/>
      <c r="BGJ88" s="105"/>
      <c r="BGK88" s="105"/>
      <c r="BGL88" s="105"/>
      <c r="BGM88" s="105"/>
      <c r="BGN88" s="105"/>
      <c r="BGO88" s="105"/>
      <c r="BGP88" s="105"/>
      <c r="BGQ88" s="105"/>
      <c r="BGR88" s="105"/>
      <c r="BGS88" s="105"/>
      <c r="BGT88" s="105"/>
      <c r="BGU88" s="105"/>
      <c r="BGV88" s="105"/>
      <c r="BGW88" s="105"/>
      <c r="BGX88" s="105"/>
      <c r="BGY88" s="105"/>
      <c r="BGZ88" s="105"/>
      <c r="BHA88" s="105"/>
      <c r="BHB88" s="105"/>
      <c r="BHC88" s="105"/>
      <c r="BHD88" s="105"/>
      <c r="BHE88" s="105"/>
      <c r="BHF88" s="105"/>
      <c r="BHG88" s="105"/>
      <c r="BHH88" s="105"/>
      <c r="BHI88" s="105"/>
      <c r="BHJ88" s="105"/>
      <c r="BHK88" s="105"/>
      <c r="BHL88" s="105"/>
      <c r="BHM88" s="105"/>
      <c r="BHN88" s="105"/>
      <c r="BHO88" s="105"/>
      <c r="BHP88" s="105"/>
      <c r="BHQ88" s="105"/>
      <c r="BHR88" s="105"/>
      <c r="BHS88" s="105"/>
      <c r="BHT88" s="105"/>
      <c r="BHU88" s="105"/>
      <c r="BHV88" s="105"/>
      <c r="BHW88" s="105"/>
      <c r="BHX88" s="105"/>
      <c r="BHY88" s="105"/>
      <c r="BHZ88" s="105"/>
      <c r="BIA88" s="105"/>
      <c r="BIB88" s="105"/>
      <c r="BIC88" s="105"/>
      <c r="BID88" s="105"/>
      <c r="BIE88" s="105"/>
      <c r="BIF88" s="105"/>
      <c r="BIG88" s="105"/>
      <c r="BIH88" s="105"/>
      <c r="BII88" s="105"/>
      <c r="BIJ88" s="105"/>
      <c r="BIK88" s="105"/>
      <c r="BIL88" s="105"/>
      <c r="BIM88" s="105"/>
      <c r="BIN88" s="105"/>
      <c r="BIO88" s="105"/>
      <c r="BIP88" s="105"/>
      <c r="BIQ88" s="105"/>
      <c r="BIR88" s="105"/>
      <c r="BIS88" s="105"/>
      <c r="BIT88" s="105"/>
      <c r="BIU88" s="105"/>
      <c r="BIV88" s="105"/>
      <c r="BIW88" s="105"/>
      <c r="BIX88" s="105"/>
      <c r="BIY88" s="105"/>
      <c r="BIZ88" s="105"/>
      <c r="BJA88" s="105"/>
      <c r="BJB88" s="105"/>
      <c r="BJC88" s="105"/>
      <c r="BJD88" s="105"/>
      <c r="BJE88" s="105"/>
      <c r="BJF88" s="105"/>
      <c r="BJG88" s="105"/>
      <c r="BJH88" s="105"/>
      <c r="BJI88" s="105"/>
      <c r="BJJ88" s="105"/>
      <c r="BJK88" s="105"/>
      <c r="BJL88" s="105"/>
      <c r="BJM88" s="105"/>
      <c r="BJN88" s="105"/>
      <c r="BJO88" s="105"/>
      <c r="BJP88" s="105"/>
      <c r="BJQ88" s="105"/>
      <c r="BJR88" s="105"/>
      <c r="BJS88" s="105"/>
      <c r="BJT88" s="105"/>
      <c r="BJU88" s="105"/>
      <c r="BJV88" s="105"/>
      <c r="BJW88" s="105"/>
      <c r="BJX88" s="105"/>
      <c r="BJY88" s="105"/>
      <c r="BJZ88" s="105"/>
      <c r="BKA88" s="105"/>
      <c r="BKB88" s="105"/>
      <c r="BKC88" s="105"/>
      <c r="BKD88" s="105"/>
      <c r="BKE88" s="105"/>
      <c r="BKF88" s="105"/>
      <c r="BKG88" s="105"/>
      <c r="BKH88" s="105"/>
      <c r="BKI88" s="105"/>
      <c r="BKJ88" s="105"/>
      <c r="BKK88" s="105"/>
      <c r="BKL88" s="105"/>
      <c r="BKM88" s="105"/>
      <c r="BKN88" s="105"/>
      <c r="BKO88" s="105"/>
      <c r="BKP88" s="105"/>
      <c r="BKQ88" s="105"/>
      <c r="BKR88" s="105"/>
      <c r="BKS88" s="105"/>
      <c r="BKT88" s="105"/>
      <c r="BKU88" s="105"/>
      <c r="BKV88" s="105"/>
      <c r="BKW88" s="105"/>
      <c r="BKX88" s="105"/>
      <c r="BKY88" s="105"/>
      <c r="BKZ88" s="105"/>
      <c r="BLA88" s="105"/>
      <c r="BLB88" s="105"/>
      <c r="BLC88" s="105"/>
      <c r="BLD88" s="105"/>
      <c r="BLE88" s="105"/>
      <c r="BLF88" s="105"/>
      <c r="BLG88" s="105"/>
      <c r="BLH88" s="105"/>
      <c r="BLI88" s="105"/>
      <c r="BLJ88" s="105"/>
      <c r="BLK88" s="105"/>
      <c r="BLL88" s="105"/>
      <c r="BLM88" s="105"/>
      <c r="BLN88" s="105"/>
      <c r="BLO88" s="105"/>
      <c r="BLP88" s="105"/>
      <c r="BLQ88" s="105"/>
      <c r="BLR88" s="105"/>
      <c r="BLS88" s="105"/>
      <c r="BLT88" s="105"/>
      <c r="BLU88" s="105"/>
      <c r="BLV88" s="105"/>
      <c r="BLW88" s="105"/>
      <c r="BLX88" s="105"/>
      <c r="BLY88" s="105"/>
      <c r="BLZ88" s="105"/>
      <c r="BMA88" s="105"/>
      <c r="BMB88" s="105"/>
      <c r="BMC88" s="105"/>
      <c r="BMD88" s="105"/>
      <c r="BME88" s="105"/>
      <c r="BMF88" s="105"/>
      <c r="BMG88" s="105"/>
      <c r="BMH88" s="105"/>
      <c r="BMI88" s="105"/>
      <c r="BMJ88" s="105"/>
      <c r="BMK88" s="105"/>
      <c r="BML88" s="105"/>
      <c r="BMM88" s="105"/>
      <c r="BMN88" s="105"/>
      <c r="BMO88" s="105"/>
      <c r="BMP88" s="105"/>
      <c r="BMQ88" s="105"/>
      <c r="BMR88" s="105"/>
      <c r="BMS88" s="105"/>
      <c r="BMT88" s="105"/>
      <c r="BMU88" s="105"/>
      <c r="BMV88" s="105"/>
      <c r="BMW88" s="105"/>
      <c r="BMX88" s="105"/>
      <c r="BMY88" s="105"/>
      <c r="BMZ88" s="105"/>
      <c r="BNA88" s="105"/>
      <c r="BNB88" s="105"/>
      <c r="BNC88" s="105"/>
      <c r="BND88" s="105"/>
      <c r="BNE88" s="105"/>
      <c r="BNF88" s="105"/>
      <c r="BNG88" s="105"/>
      <c r="BNH88" s="105"/>
      <c r="BNI88" s="105"/>
      <c r="BNJ88" s="105"/>
      <c r="BNK88" s="105"/>
      <c r="BNL88" s="105"/>
      <c r="BNM88" s="105"/>
      <c r="BNN88" s="105"/>
      <c r="BNO88" s="105"/>
      <c r="BNP88" s="105"/>
      <c r="BNQ88" s="105"/>
      <c r="BNR88" s="105"/>
      <c r="BNS88" s="105"/>
      <c r="BNT88" s="105"/>
      <c r="BNU88" s="105"/>
      <c r="BNV88" s="105"/>
      <c r="BNW88" s="105"/>
      <c r="BNX88" s="105"/>
      <c r="BNY88" s="105"/>
      <c r="BNZ88" s="105"/>
      <c r="BOA88" s="105"/>
      <c r="BOB88" s="105"/>
      <c r="BOC88" s="105"/>
      <c r="BOD88" s="105"/>
      <c r="BOE88" s="105"/>
      <c r="BOF88" s="105"/>
      <c r="BOG88" s="105"/>
      <c r="BOH88" s="105"/>
      <c r="BOI88" s="105"/>
      <c r="BOJ88" s="105"/>
      <c r="BOK88" s="105"/>
      <c r="BOL88" s="105"/>
      <c r="BOM88" s="105"/>
      <c r="BON88" s="105"/>
      <c r="BOO88" s="105"/>
      <c r="BOP88" s="105"/>
      <c r="BOQ88" s="105"/>
      <c r="BOR88" s="105"/>
      <c r="BOS88" s="105"/>
      <c r="BOT88" s="105"/>
      <c r="BOU88" s="105"/>
      <c r="BOV88" s="105"/>
      <c r="BOW88" s="105"/>
      <c r="BOX88" s="105"/>
      <c r="BOY88" s="105"/>
      <c r="BOZ88" s="105"/>
      <c r="BPA88" s="105"/>
      <c r="BPB88" s="105"/>
      <c r="BPC88" s="105"/>
      <c r="BPD88" s="105"/>
      <c r="BPE88" s="105"/>
      <c r="BPF88" s="105"/>
      <c r="BPG88" s="105"/>
      <c r="BPH88" s="105"/>
      <c r="BPI88" s="105"/>
      <c r="BPJ88" s="105"/>
      <c r="BPK88" s="105"/>
      <c r="BPL88" s="105"/>
      <c r="BPM88" s="105"/>
      <c r="BPN88" s="105"/>
      <c r="BPO88" s="105"/>
      <c r="BPP88" s="105"/>
      <c r="BPQ88" s="105"/>
      <c r="BPR88" s="105"/>
      <c r="BPS88" s="105"/>
      <c r="BPT88" s="105"/>
      <c r="BPU88" s="105"/>
      <c r="BPV88" s="105"/>
      <c r="BPW88" s="105"/>
      <c r="BPX88" s="105"/>
      <c r="BPY88" s="105"/>
      <c r="BPZ88" s="105"/>
      <c r="BQA88" s="105"/>
      <c r="BQB88" s="105"/>
      <c r="BQC88" s="105"/>
      <c r="BQD88" s="105"/>
      <c r="BQE88" s="105"/>
      <c r="BQF88" s="105"/>
      <c r="BQG88" s="105"/>
      <c r="BQH88" s="105"/>
      <c r="BQI88" s="105"/>
      <c r="BQJ88" s="105"/>
      <c r="BQK88" s="105"/>
      <c r="BQL88" s="105"/>
      <c r="BQM88" s="105"/>
      <c r="BQN88" s="105"/>
      <c r="BQO88" s="105"/>
      <c r="BQP88" s="105"/>
      <c r="BQQ88" s="105"/>
      <c r="BQR88" s="105"/>
      <c r="BQS88" s="105"/>
      <c r="BQT88" s="105"/>
      <c r="BQU88" s="105"/>
      <c r="BQV88" s="105"/>
      <c r="BQW88" s="105"/>
      <c r="BQX88" s="105"/>
      <c r="BQY88" s="105"/>
      <c r="BQZ88" s="105"/>
      <c r="BRA88" s="105"/>
      <c r="BRB88" s="105"/>
      <c r="BRC88" s="105"/>
      <c r="BRD88" s="105"/>
      <c r="BRE88" s="105"/>
      <c r="BRF88" s="105"/>
      <c r="BRG88" s="105"/>
      <c r="BRH88" s="105"/>
      <c r="BRI88" s="105"/>
      <c r="BRJ88" s="105"/>
      <c r="BRK88" s="105"/>
      <c r="BRL88" s="105"/>
      <c r="BRM88" s="105"/>
      <c r="BRN88" s="105"/>
      <c r="BRO88" s="105"/>
      <c r="BRP88" s="105"/>
      <c r="BRQ88" s="105"/>
      <c r="BRR88" s="105"/>
      <c r="BRS88" s="105"/>
      <c r="BRT88" s="105"/>
      <c r="BRU88" s="105"/>
      <c r="BRV88" s="105"/>
      <c r="BRW88" s="105"/>
      <c r="BRX88" s="105"/>
      <c r="BRY88" s="105"/>
      <c r="BRZ88" s="105"/>
      <c r="BSA88" s="105"/>
      <c r="BSB88" s="105"/>
      <c r="BSC88" s="105"/>
      <c r="BSD88" s="105"/>
      <c r="BSE88" s="105"/>
      <c r="BSF88" s="105"/>
      <c r="BSG88" s="105"/>
      <c r="BSH88" s="105"/>
      <c r="BSI88" s="105"/>
      <c r="BSJ88" s="105"/>
      <c r="BSK88" s="105"/>
      <c r="BSL88" s="105"/>
      <c r="BSM88" s="105"/>
      <c r="BSN88" s="105"/>
      <c r="BSO88" s="105"/>
      <c r="BSP88" s="105"/>
      <c r="BSQ88" s="105"/>
      <c r="BSR88" s="105"/>
      <c r="BSS88" s="105"/>
      <c r="BST88" s="105"/>
      <c r="BSU88" s="105"/>
      <c r="BSV88" s="105"/>
      <c r="BSW88" s="105"/>
      <c r="BSX88" s="105"/>
      <c r="BSY88" s="105"/>
      <c r="BSZ88" s="105"/>
      <c r="BTA88" s="105"/>
      <c r="BTB88" s="105"/>
      <c r="BTC88" s="105"/>
      <c r="BTD88" s="105"/>
      <c r="BTE88" s="105"/>
      <c r="BTF88" s="105"/>
      <c r="BTG88" s="105"/>
      <c r="BTH88" s="105"/>
      <c r="BTI88" s="105"/>
      <c r="BTJ88" s="105"/>
      <c r="BTK88" s="105"/>
      <c r="BTL88" s="105"/>
      <c r="BTM88" s="105"/>
      <c r="BTN88" s="105"/>
      <c r="BTO88" s="105"/>
      <c r="BTP88" s="105"/>
      <c r="BTQ88" s="105"/>
      <c r="BTR88" s="105"/>
      <c r="BTS88" s="105"/>
      <c r="BTT88" s="105"/>
      <c r="BTU88" s="105"/>
      <c r="BTV88" s="105"/>
      <c r="BTW88" s="105"/>
      <c r="BTX88" s="105"/>
      <c r="BTY88" s="105"/>
      <c r="BTZ88" s="105"/>
      <c r="BUA88" s="105"/>
      <c r="BUB88" s="105"/>
      <c r="BUC88" s="105"/>
      <c r="BUD88" s="105"/>
      <c r="BUE88" s="105"/>
      <c r="BUF88" s="105"/>
      <c r="BUG88" s="105"/>
      <c r="BUH88" s="105"/>
      <c r="BUI88" s="105"/>
      <c r="BUJ88" s="105"/>
      <c r="BUK88" s="105"/>
      <c r="BUL88" s="105"/>
      <c r="BUM88" s="105"/>
      <c r="BUN88" s="105"/>
      <c r="BUO88" s="105"/>
      <c r="BUP88" s="105"/>
      <c r="BUQ88" s="105"/>
      <c r="BUR88" s="105"/>
      <c r="BUS88" s="105"/>
      <c r="BUT88" s="105"/>
      <c r="BUU88" s="105"/>
      <c r="BUV88" s="105"/>
      <c r="BUW88" s="105"/>
      <c r="BUX88" s="105"/>
      <c r="BUY88" s="105"/>
      <c r="BUZ88" s="105"/>
      <c r="BVA88" s="105"/>
      <c r="BVB88" s="105"/>
      <c r="BVC88" s="105"/>
      <c r="BVD88" s="105"/>
      <c r="BVE88" s="105"/>
      <c r="BVF88" s="105"/>
      <c r="BVG88" s="105"/>
      <c r="BVH88" s="105"/>
      <c r="BVI88" s="105"/>
      <c r="BVJ88" s="105"/>
      <c r="BVK88" s="105"/>
      <c r="BVL88" s="105"/>
      <c r="BVM88" s="105"/>
      <c r="BVN88" s="105"/>
      <c r="BVO88" s="105"/>
      <c r="BVP88" s="105"/>
      <c r="BVQ88" s="105"/>
      <c r="BVR88" s="105"/>
      <c r="BVS88" s="105"/>
      <c r="BVT88" s="105"/>
      <c r="BVU88" s="105"/>
      <c r="BVV88" s="105"/>
      <c r="BVW88" s="105"/>
      <c r="BVX88" s="105"/>
      <c r="BVY88" s="105"/>
      <c r="BVZ88" s="105"/>
      <c r="BWA88" s="105"/>
      <c r="BWB88" s="105"/>
      <c r="BWC88" s="105"/>
      <c r="BWD88" s="105"/>
      <c r="BWE88" s="105"/>
      <c r="BWF88" s="105"/>
      <c r="BWG88" s="105"/>
      <c r="BWH88" s="105"/>
      <c r="BWI88" s="105"/>
      <c r="BWJ88" s="105"/>
      <c r="BWK88" s="105"/>
      <c r="BWL88" s="105"/>
      <c r="BWM88" s="105"/>
      <c r="BWN88" s="105"/>
      <c r="BWO88" s="105"/>
      <c r="BWP88" s="105"/>
      <c r="BWQ88" s="105"/>
      <c r="BWR88" s="105"/>
      <c r="BWS88" s="105"/>
      <c r="BWT88" s="105"/>
      <c r="BWU88" s="105"/>
      <c r="BWV88" s="105"/>
      <c r="BWW88" s="105"/>
      <c r="BWX88" s="105"/>
    </row>
    <row r="89" spans="1:1974" s="106" customFormat="1" ht="24.75" customHeight="1">
      <c r="A89" s="99"/>
      <c r="B89" s="148" t="s">
        <v>42</v>
      </c>
      <c r="C89" s="90"/>
      <c r="D89" s="149">
        <v>835</v>
      </c>
      <c r="E89" s="149"/>
      <c r="F89" s="149">
        <v>835</v>
      </c>
      <c r="G89" s="90"/>
      <c r="H89" s="149">
        <v>952</v>
      </c>
      <c r="I89" s="149"/>
      <c r="J89" s="149">
        <v>952</v>
      </c>
      <c r="K89" s="95"/>
      <c r="L89" s="107"/>
      <c r="M89" s="107"/>
      <c r="N89" s="107"/>
      <c r="O89" s="95"/>
      <c r="P89" s="107"/>
      <c r="Q89" s="107"/>
      <c r="R89" s="107"/>
      <c r="S89" s="95"/>
      <c r="T89" s="107"/>
      <c r="U89" s="107"/>
      <c r="V89" s="107"/>
      <c r="W89" s="99"/>
      <c r="X89" s="95"/>
      <c r="Y89" s="95"/>
      <c r="Z89" s="95"/>
      <c r="AA89" s="95"/>
      <c r="AB89" s="95"/>
      <c r="AC89" s="95"/>
      <c r="AD89" s="95"/>
      <c r="AE89" s="95"/>
      <c r="AF89" s="152"/>
      <c r="AG89" s="152"/>
      <c r="AH89" s="152"/>
      <c r="AI89" s="95"/>
      <c r="AJ89" s="152"/>
      <c r="AK89" s="152"/>
      <c r="AL89" s="152"/>
      <c r="AM89" s="95"/>
      <c r="AN89" s="152"/>
      <c r="AO89" s="152"/>
      <c r="AP89" s="152"/>
      <c r="AQ89" s="98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  <c r="IX89" s="105"/>
      <c r="IY89" s="105"/>
      <c r="IZ89" s="105"/>
      <c r="JA89" s="105"/>
      <c r="JB89" s="105"/>
      <c r="JC89" s="105"/>
      <c r="JD89" s="105"/>
      <c r="JE89" s="105"/>
      <c r="JF89" s="105"/>
      <c r="JG89" s="105"/>
      <c r="JH89" s="105"/>
      <c r="JI89" s="105"/>
      <c r="JJ89" s="105"/>
      <c r="JK89" s="105"/>
      <c r="JL89" s="105"/>
      <c r="JM89" s="105"/>
      <c r="JN89" s="105"/>
      <c r="JO89" s="105"/>
      <c r="JP89" s="105"/>
      <c r="JQ89" s="105"/>
      <c r="JR89" s="105"/>
      <c r="JS89" s="105"/>
      <c r="JT89" s="105"/>
      <c r="JU89" s="105"/>
      <c r="JV89" s="105"/>
      <c r="JW89" s="105"/>
      <c r="JX89" s="105"/>
      <c r="JY89" s="105"/>
      <c r="JZ89" s="105"/>
      <c r="KA89" s="105"/>
      <c r="KB89" s="105"/>
      <c r="KC89" s="105"/>
      <c r="KD89" s="105"/>
      <c r="KE89" s="105"/>
      <c r="KF89" s="105"/>
      <c r="KG89" s="105"/>
      <c r="KH89" s="105"/>
      <c r="KI89" s="105"/>
      <c r="KJ89" s="105"/>
      <c r="KK89" s="105"/>
      <c r="KL89" s="105"/>
      <c r="KM89" s="105"/>
      <c r="KN89" s="105"/>
      <c r="KO89" s="105"/>
      <c r="KP89" s="105"/>
      <c r="KQ89" s="105"/>
      <c r="KR89" s="105"/>
      <c r="KS89" s="105"/>
      <c r="KT89" s="105"/>
      <c r="KU89" s="105"/>
      <c r="KV89" s="105"/>
      <c r="KW89" s="105"/>
      <c r="KX89" s="105"/>
      <c r="KY89" s="105"/>
      <c r="KZ89" s="105"/>
      <c r="LA89" s="105"/>
      <c r="LB89" s="105"/>
      <c r="LC89" s="105"/>
      <c r="LD89" s="105"/>
      <c r="LE89" s="105"/>
      <c r="LF89" s="105"/>
      <c r="LG89" s="105"/>
      <c r="LH89" s="105"/>
      <c r="LI89" s="105"/>
      <c r="LJ89" s="105"/>
      <c r="LK89" s="105"/>
      <c r="LL89" s="105"/>
      <c r="LM89" s="105"/>
      <c r="LN89" s="105"/>
      <c r="LO89" s="105"/>
      <c r="LP89" s="105"/>
      <c r="LQ89" s="105"/>
      <c r="LR89" s="105"/>
      <c r="LS89" s="105"/>
      <c r="LT89" s="105"/>
      <c r="LU89" s="105"/>
      <c r="LV89" s="105"/>
      <c r="LW89" s="105"/>
      <c r="LX89" s="105"/>
      <c r="LY89" s="105"/>
      <c r="LZ89" s="105"/>
      <c r="MA89" s="105"/>
      <c r="MB89" s="105"/>
      <c r="MC89" s="105"/>
      <c r="MD89" s="105"/>
      <c r="ME89" s="105"/>
      <c r="MF89" s="105"/>
      <c r="MG89" s="105"/>
      <c r="MH89" s="105"/>
      <c r="MI89" s="105"/>
      <c r="MJ89" s="105"/>
      <c r="MK89" s="105"/>
      <c r="ML89" s="105"/>
      <c r="MM89" s="105"/>
      <c r="MN89" s="105"/>
      <c r="MO89" s="105"/>
      <c r="MP89" s="105"/>
      <c r="MQ89" s="105"/>
      <c r="MR89" s="105"/>
      <c r="MS89" s="105"/>
      <c r="MT89" s="105"/>
      <c r="MU89" s="105"/>
      <c r="MV89" s="105"/>
      <c r="MW89" s="105"/>
      <c r="MX89" s="105"/>
      <c r="MY89" s="105"/>
      <c r="MZ89" s="105"/>
      <c r="NA89" s="105"/>
      <c r="NB89" s="105"/>
      <c r="NC89" s="105"/>
      <c r="ND89" s="105"/>
      <c r="NE89" s="105"/>
      <c r="NF89" s="105"/>
      <c r="NG89" s="105"/>
      <c r="NH89" s="105"/>
      <c r="NI89" s="105"/>
      <c r="NJ89" s="105"/>
      <c r="NK89" s="105"/>
      <c r="NL89" s="105"/>
      <c r="NM89" s="105"/>
      <c r="NN89" s="105"/>
      <c r="NO89" s="105"/>
      <c r="NP89" s="105"/>
      <c r="NQ89" s="105"/>
      <c r="NR89" s="105"/>
      <c r="NS89" s="105"/>
      <c r="NT89" s="105"/>
      <c r="NU89" s="105"/>
      <c r="NV89" s="105"/>
      <c r="NW89" s="105"/>
      <c r="NX89" s="105"/>
      <c r="NY89" s="105"/>
      <c r="NZ89" s="105"/>
      <c r="OA89" s="105"/>
      <c r="OB89" s="105"/>
      <c r="OC89" s="105"/>
      <c r="OD89" s="105"/>
      <c r="OE89" s="105"/>
      <c r="OF89" s="105"/>
      <c r="OG89" s="105"/>
      <c r="OH89" s="105"/>
      <c r="OI89" s="105"/>
      <c r="OJ89" s="105"/>
      <c r="OK89" s="105"/>
      <c r="OL89" s="105"/>
      <c r="OM89" s="105"/>
      <c r="ON89" s="105"/>
      <c r="OO89" s="105"/>
      <c r="OP89" s="105"/>
      <c r="OQ89" s="105"/>
      <c r="OR89" s="105"/>
      <c r="OS89" s="105"/>
      <c r="OT89" s="105"/>
      <c r="OU89" s="105"/>
      <c r="OV89" s="105"/>
      <c r="OW89" s="105"/>
      <c r="OX89" s="105"/>
      <c r="OY89" s="105"/>
      <c r="OZ89" s="105"/>
      <c r="PA89" s="105"/>
      <c r="PB89" s="105"/>
      <c r="PC89" s="105"/>
      <c r="PD89" s="105"/>
      <c r="PE89" s="105"/>
      <c r="PF89" s="105"/>
      <c r="PG89" s="105"/>
      <c r="PH89" s="105"/>
      <c r="PI89" s="105"/>
      <c r="PJ89" s="105"/>
      <c r="PK89" s="105"/>
      <c r="PL89" s="105"/>
      <c r="PM89" s="105"/>
      <c r="PN89" s="105"/>
      <c r="PO89" s="105"/>
      <c r="PP89" s="105"/>
      <c r="PQ89" s="105"/>
      <c r="PR89" s="105"/>
      <c r="PS89" s="105"/>
      <c r="PT89" s="105"/>
      <c r="PU89" s="105"/>
      <c r="PV89" s="105"/>
      <c r="PW89" s="105"/>
      <c r="PX89" s="105"/>
      <c r="PY89" s="105"/>
      <c r="PZ89" s="105"/>
      <c r="QA89" s="105"/>
      <c r="QB89" s="105"/>
      <c r="QC89" s="105"/>
      <c r="QD89" s="105"/>
      <c r="QE89" s="105"/>
      <c r="QF89" s="105"/>
      <c r="QG89" s="105"/>
      <c r="QH89" s="105"/>
      <c r="QI89" s="105"/>
      <c r="QJ89" s="105"/>
      <c r="QK89" s="105"/>
      <c r="QL89" s="105"/>
      <c r="QM89" s="105"/>
      <c r="QN89" s="105"/>
      <c r="QO89" s="105"/>
      <c r="QP89" s="105"/>
      <c r="QQ89" s="105"/>
      <c r="QR89" s="105"/>
      <c r="QS89" s="105"/>
      <c r="QT89" s="105"/>
      <c r="QU89" s="105"/>
      <c r="QV89" s="105"/>
      <c r="QW89" s="105"/>
      <c r="QX89" s="105"/>
      <c r="QY89" s="105"/>
      <c r="QZ89" s="105"/>
      <c r="RA89" s="105"/>
      <c r="RB89" s="105"/>
      <c r="RC89" s="105"/>
      <c r="RD89" s="105"/>
      <c r="RE89" s="105"/>
      <c r="RF89" s="105"/>
      <c r="RG89" s="105"/>
      <c r="RH89" s="105"/>
      <c r="RI89" s="105"/>
      <c r="RJ89" s="105"/>
      <c r="RK89" s="105"/>
      <c r="RL89" s="105"/>
      <c r="RM89" s="105"/>
      <c r="RN89" s="105"/>
      <c r="RO89" s="105"/>
      <c r="RP89" s="105"/>
      <c r="RQ89" s="105"/>
      <c r="RR89" s="105"/>
      <c r="RS89" s="105"/>
      <c r="RT89" s="105"/>
      <c r="RU89" s="105"/>
      <c r="RV89" s="105"/>
      <c r="RW89" s="105"/>
      <c r="RX89" s="105"/>
      <c r="RY89" s="105"/>
      <c r="RZ89" s="105"/>
      <c r="SA89" s="105"/>
      <c r="SB89" s="105"/>
      <c r="SC89" s="105"/>
      <c r="SD89" s="105"/>
      <c r="SE89" s="105"/>
      <c r="SF89" s="105"/>
      <c r="SG89" s="105"/>
      <c r="SH89" s="105"/>
      <c r="SI89" s="105"/>
      <c r="SJ89" s="105"/>
      <c r="SK89" s="105"/>
      <c r="SL89" s="105"/>
      <c r="SM89" s="105"/>
      <c r="SN89" s="105"/>
      <c r="SO89" s="105"/>
      <c r="SP89" s="105"/>
      <c r="SQ89" s="105"/>
      <c r="SR89" s="105"/>
      <c r="SS89" s="105"/>
      <c r="ST89" s="105"/>
      <c r="SU89" s="105"/>
      <c r="SV89" s="105"/>
      <c r="SW89" s="105"/>
      <c r="SX89" s="105"/>
      <c r="SY89" s="105"/>
      <c r="SZ89" s="105"/>
      <c r="TA89" s="105"/>
      <c r="TB89" s="105"/>
      <c r="TC89" s="105"/>
      <c r="TD89" s="105"/>
      <c r="TE89" s="105"/>
      <c r="TF89" s="105"/>
      <c r="TG89" s="105"/>
      <c r="TH89" s="105"/>
      <c r="TI89" s="105"/>
      <c r="TJ89" s="105"/>
      <c r="TK89" s="105"/>
      <c r="TL89" s="105"/>
      <c r="TM89" s="105"/>
      <c r="TN89" s="105"/>
      <c r="TO89" s="105"/>
      <c r="TP89" s="105"/>
      <c r="TQ89" s="105"/>
      <c r="TR89" s="105"/>
      <c r="TS89" s="105"/>
      <c r="TT89" s="105"/>
      <c r="TU89" s="105"/>
      <c r="TV89" s="105"/>
      <c r="TW89" s="105"/>
      <c r="TX89" s="105"/>
      <c r="TY89" s="105"/>
      <c r="TZ89" s="105"/>
      <c r="UA89" s="105"/>
      <c r="UB89" s="105"/>
      <c r="UC89" s="105"/>
      <c r="UD89" s="105"/>
      <c r="UE89" s="105"/>
      <c r="UF89" s="105"/>
      <c r="UG89" s="105"/>
      <c r="UH89" s="105"/>
      <c r="UI89" s="105"/>
      <c r="UJ89" s="105"/>
      <c r="UK89" s="105"/>
      <c r="UL89" s="105"/>
      <c r="UM89" s="105"/>
      <c r="UN89" s="105"/>
      <c r="UO89" s="105"/>
      <c r="UP89" s="105"/>
      <c r="UQ89" s="105"/>
      <c r="UR89" s="105"/>
      <c r="US89" s="105"/>
      <c r="UT89" s="105"/>
      <c r="UU89" s="105"/>
      <c r="UV89" s="105"/>
      <c r="UW89" s="105"/>
      <c r="UX89" s="105"/>
      <c r="UY89" s="105"/>
      <c r="UZ89" s="105"/>
      <c r="VA89" s="105"/>
      <c r="VB89" s="105"/>
      <c r="VC89" s="105"/>
      <c r="VD89" s="105"/>
      <c r="VE89" s="105"/>
      <c r="VF89" s="105"/>
      <c r="VG89" s="105"/>
      <c r="VH89" s="105"/>
      <c r="VI89" s="105"/>
      <c r="VJ89" s="105"/>
      <c r="VK89" s="105"/>
      <c r="VL89" s="105"/>
      <c r="VM89" s="105"/>
      <c r="VN89" s="105"/>
      <c r="VO89" s="105"/>
      <c r="VP89" s="105"/>
      <c r="VQ89" s="105"/>
      <c r="VR89" s="105"/>
      <c r="VS89" s="105"/>
      <c r="VT89" s="105"/>
      <c r="VU89" s="105"/>
      <c r="VV89" s="105"/>
      <c r="VW89" s="105"/>
      <c r="VX89" s="105"/>
      <c r="VY89" s="105"/>
      <c r="VZ89" s="105"/>
      <c r="WA89" s="105"/>
      <c r="WB89" s="105"/>
      <c r="WC89" s="105"/>
      <c r="WD89" s="105"/>
      <c r="WE89" s="105"/>
      <c r="WF89" s="105"/>
      <c r="WG89" s="105"/>
      <c r="WH89" s="105"/>
      <c r="WI89" s="105"/>
      <c r="WJ89" s="105"/>
      <c r="WK89" s="105"/>
      <c r="WL89" s="105"/>
      <c r="WM89" s="105"/>
      <c r="WN89" s="105"/>
      <c r="WO89" s="105"/>
      <c r="WP89" s="105"/>
      <c r="WQ89" s="105"/>
      <c r="WR89" s="105"/>
      <c r="WS89" s="105"/>
      <c r="WT89" s="105"/>
      <c r="WU89" s="105"/>
      <c r="WV89" s="105"/>
      <c r="WW89" s="105"/>
      <c r="WX89" s="105"/>
      <c r="WY89" s="105"/>
      <c r="WZ89" s="105"/>
      <c r="XA89" s="105"/>
      <c r="XB89" s="105"/>
      <c r="XC89" s="105"/>
      <c r="XD89" s="105"/>
      <c r="XE89" s="105"/>
      <c r="XF89" s="105"/>
      <c r="XG89" s="105"/>
      <c r="XH89" s="105"/>
      <c r="XI89" s="105"/>
      <c r="XJ89" s="105"/>
      <c r="XK89" s="105"/>
      <c r="XL89" s="105"/>
      <c r="XM89" s="105"/>
      <c r="XN89" s="105"/>
      <c r="XO89" s="105"/>
      <c r="XP89" s="105"/>
      <c r="XQ89" s="105"/>
      <c r="XR89" s="105"/>
      <c r="XS89" s="105"/>
      <c r="XT89" s="105"/>
      <c r="XU89" s="105"/>
      <c r="XV89" s="105"/>
      <c r="XW89" s="105"/>
      <c r="XX89" s="105"/>
      <c r="XY89" s="105"/>
      <c r="XZ89" s="105"/>
      <c r="YA89" s="105"/>
      <c r="YB89" s="105"/>
      <c r="YC89" s="105"/>
      <c r="YD89" s="105"/>
      <c r="YE89" s="105"/>
      <c r="YF89" s="105"/>
      <c r="YG89" s="105"/>
      <c r="YH89" s="105"/>
      <c r="YI89" s="105"/>
      <c r="YJ89" s="105"/>
      <c r="YK89" s="105"/>
      <c r="YL89" s="105"/>
      <c r="YM89" s="105"/>
      <c r="YN89" s="105"/>
      <c r="YO89" s="105"/>
      <c r="YP89" s="105"/>
      <c r="YQ89" s="105"/>
      <c r="YR89" s="105"/>
      <c r="YS89" s="105"/>
      <c r="YT89" s="105"/>
      <c r="YU89" s="105"/>
      <c r="YV89" s="105"/>
      <c r="YW89" s="105"/>
      <c r="YX89" s="105"/>
      <c r="YY89" s="105"/>
      <c r="YZ89" s="105"/>
      <c r="ZA89" s="105"/>
      <c r="ZB89" s="105"/>
      <c r="ZC89" s="105"/>
      <c r="ZD89" s="105"/>
      <c r="ZE89" s="105"/>
      <c r="ZF89" s="105"/>
      <c r="ZG89" s="105"/>
      <c r="ZH89" s="105"/>
      <c r="ZI89" s="105"/>
      <c r="ZJ89" s="105"/>
      <c r="ZK89" s="105"/>
      <c r="ZL89" s="105"/>
      <c r="ZM89" s="105"/>
      <c r="ZN89" s="105"/>
      <c r="ZO89" s="105"/>
      <c r="ZP89" s="105"/>
      <c r="ZQ89" s="105"/>
      <c r="ZR89" s="105"/>
      <c r="ZS89" s="105"/>
      <c r="ZT89" s="105"/>
      <c r="ZU89" s="105"/>
      <c r="ZV89" s="105"/>
      <c r="ZW89" s="105"/>
      <c r="ZX89" s="105"/>
      <c r="ZY89" s="105"/>
      <c r="ZZ89" s="105"/>
      <c r="AAA89" s="105"/>
      <c r="AAB89" s="105"/>
      <c r="AAC89" s="105"/>
      <c r="AAD89" s="105"/>
      <c r="AAE89" s="105"/>
      <c r="AAF89" s="105"/>
      <c r="AAG89" s="105"/>
      <c r="AAH89" s="105"/>
      <c r="AAI89" s="105"/>
      <c r="AAJ89" s="105"/>
      <c r="AAK89" s="105"/>
      <c r="AAL89" s="105"/>
      <c r="AAM89" s="105"/>
      <c r="AAN89" s="105"/>
      <c r="AAO89" s="105"/>
      <c r="AAP89" s="105"/>
      <c r="AAQ89" s="105"/>
      <c r="AAR89" s="105"/>
      <c r="AAS89" s="105"/>
      <c r="AAT89" s="105"/>
      <c r="AAU89" s="105"/>
      <c r="AAV89" s="105"/>
      <c r="AAW89" s="105"/>
      <c r="AAX89" s="105"/>
      <c r="AAY89" s="105"/>
      <c r="AAZ89" s="105"/>
      <c r="ABA89" s="105"/>
      <c r="ABB89" s="105"/>
      <c r="ABC89" s="105"/>
      <c r="ABD89" s="105"/>
      <c r="ABE89" s="105"/>
      <c r="ABF89" s="105"/>
      <c r="ABG89" s="105"/>
      <c r="ABH89" s="105"/>
      <c r="ABI89" s="105"/>
      <c r="ABJ89" s="105"/>
      <c r="ABK89" s="105"/>
      <c r="ABL89" s="105"/>
      <c r="ABM89" s="105"/>
      <c r="ABN89" s="105"/>
      <c r="ABO89" s="105"/>
      <c r="ABP89" s="105"/>
      <c r="ABQ89" s="105"/>
      <c r="ABR89" s="105"/>
      <c r="ABS89" s="105"/>
      <c r="ABT89" s="105"/>
      <c r="ABU89" s="105"/>
      <c r="ABV89" s="105"/>
      <c r="ABW89" s="105"/>
      <c r="ABX89" s="105"/>
      <c r="ABY89" s="105"/>
      <c r="ABZ89" s="105"/>
      <c r="ACA89" s="105"/>
      <c r="ACB89" s="105"/>
      <c r="ACC89" s="105"/>
      <c r="ACD89" s="105"/>
      <c r="ACE89" s="105"/>
      <c r="ACF89" s="105"/>
      <c r="ACG89" s="105"/>
      <c r="ACH89" s="105"/>
      <c r="ACI89" s="105"/>
      <c r="ACJ89" s="105"/>
      <c r="ACK89" s="105"/>
      <c r="ACL89" s="105"/>
      <c r="ACM89" s="105"/>
      <c r="ACN89" s="105"/>
      <c r="ACO89" s="105"/>
      <c r="ACP89" s="105"/>
      <c r="ACQ89" s="105"/>
      <c r="ACR89" s="105"/>
      <c r="ACS89" s="105"/>
      <c r="ACT89" s="105"/>
      <c r="ACU89" s="105"/>
      <c r="ACV89" s="105"/>
      <c r="ACW89" s="105"/>
      <c r="ACX89" s="105"/>
      <c r="ACY89" s="105"/>
      <c r="ACZ89" s="105"/>
      <c r="ADA89" s="105"/>
      <c r="ADB89" s="105"/>
      <c r="ADC89" s="105"/>
      <c r="ADD89" s="105"/>
      <c r="ADE89" s="105"/>
      <c r="ADF89" s="105"/>
      <c r="ADG89" s="105"/>
      <c r="ADH89" s="105"/>
      <c r="ADI89" s="105"/>
      <c r="ADJ89" s="105"/>
      <c r="ADK89" s="105"/>
      <c r="ADL89" s="105"/>
      <c r="ADM89" s="105"/>
      <c r="ADN89" s="105"/>
      <c r="ADO89" s="105"/>
      <c r="ADP89" s="105"/>
      <c r="ADQ89" s="105"/>
      <c r="ADR89" s="105"/>
      <c r="ADS89" s="105"/>
      <c r="ADT89" s="105"/>
      <c r="ADU89" s="105"/>
      <c r="ADV89" s="105"/>
      <c r="ADW89" s="105"/>
      <c r="ADX89" s="105"/>
      <c r="ADY89" s="105"/>
      <c r="ADZ89" s="105"/>
      <c r="AEA89" s="105"/>
      <c r="AEB89" s="105"/>
      <c r="AEC89" s="105"/>
      <c r="AED89" s="105"/>
      <c r="AEE89" s="105"/>
      <c r="AEF89" s="105"/>
      <c r="AEG89" s="105"/>
      <c r="AEH89" s="105"/>
      <c r="AEI89" s="105"/>
      <c r="AEJ89" s="105"/>
      <c r="AEK89" s="105"/>
      <c r="AEL89" s="105"/>
      <c r="AEM89" s="105"/>
      <c r="AEN89" s="105"/>
      <c r="AEO89" s="105"/>
      <c r="AEP89" s="105"/>
      <c r="AEQ89" s="105"/>
      <c r="AER89" s="105"/>
      <c r="AES89" s="105"/>
      <c r="AET89" s="105"/>
      <c r="AEU89" s="105"/>
      <c r="AEV89" s="105"/>
      <c r="AEW89" s="105"/>
      <c r="AEX89" s="105"/>
      <c r="AEY89" s="105"/>
      <c r="AEZ89" s="105"/>
      <c r="AFA89" s="105"/>
      <c r="AFB89" s="105"/>
      <c r="AFC89" s="105"/>
      <c r="AFD89" s="105"/>
      <c r="AFE89" s="105"/>
      <c r="AFF89" s="105"/>
      <c r="AFG89" s="105"/>
      <c r="AFH89" s="105"/>
      <c r="AFI89" s="105"/>
      <c r="AFJ89" s="105"/>
      <c r="AFK89" s="105"/>
      <c r="AFL89" s="105"/>
      <c r="AFM89" s="105"/>
      <c r="AFN89" s="105"/>
      <c r="AFO89" s="105"/>
      <c r="AFP89" s="105"/>
      <c r="AFQ89" s="105"/>
      <c r="AFR89" s="105"/>
      <c r="AFS89" s="105"/>
      <c r="AFT89" s="105"/>
      <c r="AFU89" s="105"/>
      <c r="AFV89" s="105"/>
      <c r="AFW89" s="105"/>
      <c r="AFX89" s="105"/>
      <c r="AFY89" s="105"/>
      <c r="AFZ89" s="105"/>
      <c r="AGA89" s="105"/>
      <c r="AGB89" s="105"/>
      <c r="AGC89" s="105"/>
      <c r="AGD89" s="105"/>
      <c r="AGE89" s="105"/>
      <c r="AGF89" s="105"/>
      <c r="AGG89" s="105"/>
      <c r="AGH89" s="105"/>
      <c r="AGI89" s="105"/>
      <c r="AGJ89" s="105"/>
      <c r="AGK89" s="105"/>
      <c r="AGL89" s="105"/>
      <c r="AGM89" s="105"/>
      <c r="AGN89" s="105"/>
      <c r="AGO89" s="105"/>
      <c r="AGP89" s="105"/>
      <c r="AGQ89" s="105"/>
      <c r="AGR89" s="105"/>
      <c r="AGS89" s="105"/>
      <c r="AGT89" s="105"/>
      <c r="AGU89" s="105"/>
      <c r="AGV89" s="105"/>
      <c r="AGW89" s="105"/>
      <c r="AGX89" s="105"/>
      <c r="AGY89" s="105"/>
      <c r="AGZ89" s="105"/>
      <c r="AHA89" s="105"/>
      <c r="AHB89" s="105"/>
      <c r="AHC89" s="105"/>
      <c r="AHD89" s="105"/>
      <c r="AHE89" s="105"/>
      <c r="AHF89" s="105"/>
      <c r="AHG89" s="105"/>
      <c r="AHH89" s="105"/>
      <c r="AHI89" s="105"/>
      <c r="AHJ89" s="105"/>
      <c r="AHK89" s="105"/>
      <c r="AHL89" s="105"/>
      <c r="AHM89" s="105"/>
      <c r="AHN89" s="105"/>
      <c r="AHO89" s="105"/>
      <c r="AHP89" s="105"/>
      <c r="AHQ89" s="105"/>
      <c r="AHR89" s="105"/>
      <c r="AHS89" s="105"/>
      <c r="AHT89" s="105"/>
      <c r="AHU89" s="105"/>
      <c r="AHV89" s="105"/>
      <c r="AHW89" s="105"/>
      <c r="AHX89" s="105"/>
      <c r="AHY89" s="105"/>
      <c r="AHZ89" s="105"/>
      <c r="AIA89" s="105"/>
      <c r="AIB89" s="105"/>
      <c r="AIC89" s="105"/>
      <c r="AID89" s="105"/>
      <c r="AIE89" s="105"/>
      <c r="AIF89" s="105"/>
      <c r="AIG89" s="105"/>
      <c r="AIH89" s="105"/>
      <c r="AII89" s="105"/>
      <c r="AIJ89" s="105"/>
      <c r="AIK89" s="105"/>
      <c r="AIL89" s="105"/>
      <c r="AIM89" s="105"/>
      <c r="AIN89" s="105"/>
      <c r="AIO89" s="105"/>
      <c r="AIP89" s="105"/>
      <c r="AIQ89" s="105"/>
      <c r="AIR89" s="105"/>
      <c r="AIS89" s="105"/>
      <c r="AIT89" s="105"/>
      <c r="AIU89" s="105"/>
      <c r="AIV89" s="105"/>
      <c r="AIW89" s="105"/>
      <c r="AIX89" s="105"/>
      <c r="AIY89" s="105"/>
      <c r="AIZ89" s="105"/>
      <c r="AJA89" s="105"/>
      <c r="AJB89" s="105"/>
      <c r="AJC89" s="105"/>
      <c r="AJD89" s="105"/>
      <c r="AJE89" s="105"/>
      <c r="AJF89" s="105"/>
      <c r="AJG89" s="105"/>
      <c r="AJH89" s="105"/>
      <c r="AJI89" s="105"/>
      <c r="AJJ89" s="105"/>
      <c r="AJK89" s="105"/>
      <c r="AJL89" s="105"/>
      <c r="AJM89" s="105"/>
      <c r="AJN89" s="105"/>
      <c r="AJO89" s="105"/>
      <c r="AJP89" s="105"/>
      <c r="AJQ89" s="105"/>
      <c r="AJR89" s="105"/>
      <c r="AJS89" s="105"/>
      <c r="AJT89" s="105"/>
      <c r="AJU89" s="105"/>
      <c r="AJV89" s="105"/>
      <c r="AJW89" s="105"/>
      <c r="AJX89" s="105"/>
      <c r="AJY89" s="105"/>
      <c r="AJZ89" s="105"/>
      <c r="AKA89" s="105"/>
      <c r="AKB89" s="105"/>
      <c r="AKC89" s="105"/>
      <c r="AKD89" s="105"/>
      <c r="AKE89" s="105"/>
      <c r="AKF89" s="105"/>
      <c r="AKG89" s="105"/>
      <c r="AKH89" s="105"/>
      <c r="AKI89" s="105"/>
      <c r="AKJ89" s="105"/>
      <c r="AKK89" s="105"/>
      <c r="AKL89" s="105"/>
      <c r="AKM89" s="105"/>
      <c r="AKN89" s="105"/>
      <c r="AKO89" s="105"/>
      <c r="AKP89" s="105"/>
      <c r="AKQ89" s="105"/>
      <c r="AKR89" s="105"/>
      <c r="AKS89" s="105"/>
      <c r="AKT89" s="105"/>
      <c r="AKU89" s="105"/>
      <c r="AKV89" s="105"/>
      <c r="AKW89" s="105"/>
      <c r="AKX89" s="105"/>
      <c r="AKY89" s="105"/>
      <c r="AKZ89" s="105"/>
      <c r="ALA89" s="105"/>
      <c r="ALB89" s="105"/>
      <c r="ALC89" s="105"/>
      <c r="ALD89" s="105"/>
      <c r="ALE89" s="105"/>
      <c r="ALF89" s="105"/>
      <c r="ALG89" s="105"/>
      <c r="ALH89" s="105"/>
      <c r="ALI89" s="105"/>
      <c r="ALJ89" s="105"/>
      <c r="ALK89" s="105"/>
      <c r="ALL89" s="105"/>
      <c r="ALM89" s="105"/>
      <c r="ALN89" s="105"/>
      <c r="ALO89" s="105"/>
      <c r="ALP89" s="105"/>
      <c r="ALQ89" s="105"/>
      <c r="ALR89" s="105"/>
      <c r="ALS89" s="105"/>
      <c r="ALT89" s="105"/>
      <c r="ALU89" s="105"/>
      <c r="ALV89" s="105"/>
      <c r="ALW89" s="105"/>
      <c r="ALX89" s="105"/>
      <c r="ALY89" s="105"/>
      <c r="ALZ89" s="105"/>
      <c r="AMA89" s="105"/>
      <c r="AMB89" s="105"/>
      <c r="AMC89" s="105"/>
      <c r="AMD89" s="105"/>
      <c r="AME89" s="105"/>
      <c r="AMF89" s="105"/>
      <c r="AMG89" s="105"/>
      <c r="AMH89" s="105"/>
      <c r="AMI89" s="105"/>
      <c r="AMJ89" s="105"/>
      <c r="AMK89" s="105"/>
      <c r="AML89" s="105"/>
      <c r="AMM89" s="105"/>
      <c r="AMN89" s="105"/>
      <c r="AMO89" s="105"/>
      <c r="AMP89" s="105"/>
      <c r="AMQ89" s="105"/>
      <c r="AMR89" s="105"/>
      <c r="AMS89" s="105"/>
      <c r="AMT89" s="105"/>
      <c r="AMU89" s="105"/>
      <c r="AMV89" s="105"/>
      <c r="AMW89" s="105"/>
      <c r="AMX89" s="105"/>
      <c r="AMY89" s="105"/>
      <c r="AMZ89" s="105"/>
      <c r="ANA89" s="105"/>
      <c r="ANB89" s="105"/>
      <c r="ANC89" s="105"/>
      <c r="AND89" s="105"/>
      <c r="ANE89" s="105"/>
      <c r="ANF89" s="105"/>
      <c r="ANG89" s="105"/>
      <c r="ANH89" s="105"/>
      <c r="ANI89" s="105"/>
      <c r="ANJ89" s="105"/>
      <c r="ANK89" s="105"/>
      <c r="ANL89" s="105"/>
      <c r="ANM89" s="105"/>
      <c r="ANN89" s="105"/>
      <c r="ANO89" s="105"/>
      <c r="ANP89" s="105"/>
      <c r="ANQ89" s="105"/>
      <c r="ANR89" s="105"/>
      <c r="ANS89" s="105"/>
      <c r="ANT89" s="105"/>
      <c r="ANU89" s="105"/>
      <c r="ANV89" s="105"/>
      <c r="ANW89" s="105"/>
      <c r="ANX89" s="105"/>
      <c r="ANY89" s="105"/>
      <c r="ANZ89" s="105"/>
      <c r="AOA89" s="105"/>
      <c r="AOB89" s="105"/>
      <c r="AOC89" s="105"/>
      <c r="AOD89" s="105"/>
      <c r="AOE89" s="105"/>
      <c r="AOF89" s="105"/>
      <c r="AOG89" s="105"/>
      <c r="AOH89" s="105"/>
      <c r="AOI89" s="105"/>
      <c r="AOJ89" s="105"/>
      <c r="AOK89" s="105"/>
      <c r="AOL89" s="105"/>
      <c r="AOM89" s="105"/>
      <c r="AON89" s="105"/>
      <c r="AOO89" s="105"/>
      <c r="AOP89" s="105"/>
      <c r="AOQ89" s="105"/>
      <c r="AOR89" s="105"/>
      <c r="AOS89" s="105"/>
      <c r="AOT89" s="105"/>
      <c r="AOU89" s="105"/>
      <c r="AOV89" s="105"/>
      <c r="AOW89" s="105"/>
      <c r="AOX89" s="105"/>
      <c r="AOY89" s="105"/>
      <c r="AOZ89" s="105"/>
      <c r="APA89" s="105"/>
      <c r="APB89" s="105"/>
      <c r="APC89" s="105"/>
      <c r="APD89" s="105"/>
      <c r="APE89" s="105"/>
      <c r="APF89" s="105"/>
      <c r="APG89" s="105"/>
      <c r="APH89" s="105"/>
      <c r="API89" s="105"/>
      <c r="APJ89" s="105"/>
      <c r="APK89" s="105"/>
      <c r="APL89" s="105"/>
      <c r="APM89" s="105"/>
      <c r="APN89" s="105"/>
      <c r="APO89" s="105"/>
      <c r="APP89" s="105"/>
      <c r="APQ89" s="105"/>
      <c r="APR89" s="105"/>
      <c r="APS89" s="105"/>
      <c r="APT89" s="105"/>
      <c r="APU89" s="105"/>
      <c r="APV89" s="105"/>
      <c r="APW89" s="105"/>
      <c r="APX89" s="105"/>
      <c r="APY89" s="105"/>
      <c r="APZ89" s="105"/>
      <c r="AQA89" s="105"/>
      <c r="AQB89" s="105"/>
      <c r="AQC89" s="105"/>
      <c r="AQD89" s="105"/>
      <c r="AQE89" s="105"/>
      <c r="AQF89" s="105"/>
      <c r="AQG89" s="105"/>
      <c r="AQH89" s="105"/>
      <c r="AQI89" s="105"/>
      <c r="AQJ89" s="105"/>
      <c r="AQK89" s="105"/>
      <c r="AQL89" s="105"/>
      <c r="AQM89" s="105"/>
      <c r="AQN89" s="105"/>
      <c r="AQO89" s="105"/>
      <c r="AQP89" s="105"/>
      <c r="AQQ89" s="105"/>
      <c r="AQR89" s="105"/>
      <c r="AQS89" s="105"/>
      <c r="AQT89" s="105"/>
      <c r="AQU89" s="105"/>
      <c r="AQV89" s="105"/>
      <c r="AQW89" s="105"/>
      <c r="AQX89" s="105"/>
      <c r="AQY89" s="105"/>
      <c r="AQZ89" s="105"/>
      <c r="ARA89" s="105"/>
      <c r="ARB89" s="105"/>
      <c r="ARC89" s="105"/>
      <c r="ARD89" s="105"/>
      <c r="ARE89" s="105"/>
      <c r="ARF89" s="105"/>
      <c r="ARG89" s="105"/>
      <c r="ARH89" s="105"/>
      <c r="ARI89" s="105"/>
      <c r="ARJ89" s="105"/>
      <c r="ARK89" s="105"/>
      <c r="ARL89" s="105"/>
      <c r="ARM89" s="105"/>
      <c r="ARN89" s="105"/>
      <c r="ARO89" s="105"/>
      <c r="ARP89" s="105"/>
      <c r="ARQ89" s="105"/>
      <c r="ARR89" s="105"/>
      <c r="ARS89" s="105"/>
      <c r="ART89" s="105"/>
      <c r="ARU89" s="105"/>
      <c r="ARV89" s="105"/>
      <c r="ARW89" s="105"/>
      <c r="ARX89" s="105"/>
      <c r="ARY89" s="105"/>
      <c r="ARZ89" s="105"/>
      <c r="ASA89" s="105"/>
      <c r="ASB89" s="105"/>
      <c r="ASC89" s="105"/>
      <c r="ASD89" s="105"/>
      <c r="ASE89" s="105"/>
      <c r="ASF89" s="105"/>
      <c r="ASG89" s="105"/>
      <c r="ASH89" s="105"/>
      <c r="ASI89" s="105"/>
      <c r="ASJ89" s="105"/>
      <c r="ASK89" s="105"/>
      <c r="ASL89" s="105"/>
      <c r="ASM89" s="105"/>
      <c r="ASN89" s="105"/>
      <c r="ASO89" s="105"/>
      <c r="ASP89" s="105"/>
      <c r="ASQ89" s="105"/>
      <c r="ASR89" s="105"/>
      <c r="ASS89" s="105"/>
      <c r="AST89" s="105"/>
      <c r="ASU89" s="105"/>
      <c r="ASV89" s="105"/>
      <c r="ASW89" s="105"/>
      <c r="ASX89" s="105"/>
      <c r="ASY89" s="105"/>
      <c r="ASZ89" s="105"/>
      <c r="ATA89" s="105"/>
      <c r="ATB89" s="105"/>
      <c r="ATC89" s="105"/>
      <c r="ATD89" s="105"/>
      <c r="ATE89" s="105"/>
      <c r="ATF89" s="105"/>
      <c r="ATG89" s="105"/>
      <c r="ATH89" s="105"/>
      <c r="ATI89" s="105"/>
      <c r="ATJ89" s="105"/>
      <c r="ATK89" s="105"/>
      <c r="ATL89" s="105"/>
      <c r="ATM89" s="105"/>
      <c r="ATN89" s="105"/>
      <c r="ATO89" s="105"/>
      <c r="ATP89" s="105"/>
      <c r="ATQ89" s="105"/>
      <c r="ATR89" s="105"/>
      <c r="ATS89" s="105"/>
      <c r="ATT89" s="105"/>
      <c r="ATU89" s="105"/>
      <c r="ATV89" s="105"/>
      <c r="ATW89" s="105"/>
      <c r="ATX89" s="105"/>
      <c r="ATY89" s="105"/>
      <c r="ATZ89" s="105"/>
      <c r="AUA89" s="105"/>
      <c r="AUB89" s="105"/>
      <c r="AUC89" s="105"/>
      <c r="AUD89" s="105"/>
      <c r="AUE89" s="105"/>
      <c r="AUF89" s="105"/>
      <c r="AUG89" s="105"/>
      <c r="AUH89" s="105"/>
      <c r="AUI89" s="105"/>
      <c r="AUJ89" s="105"/>
      <c r="AUK89" s="105"/>
      <c r="AUL89" s="105"/>
      <c r="AUM89" s="105"/>
      <c r="AUN89" s="105"/>
      <c r="AUO89" s="105"/>
      <c r="AUP89" s="105"/>
      <c r="AUQ89" s="105"/>
      <c r="AUR89" s="105"/>
      <c r="AUS89" s="105"/>
      <c r="AUT89" s="105"/>
      <c r="AUU89" s="105"/>
      <c r="AUV89" s="105"/>
      <c r="AUW89" s="105"/>
      <c r="AUX89" s="105"/>
      <c r="AUY89" s="105"/>
      <c r="AUZ89" s="105"/>
      <c r="AVA89" s="105"/>
      <c r="AVB89" s="105"/>
      <c r="AVC89" s="105"/>
      <c r="AVD89" s="105"/>
      <c r="AVE89" s="105"/>
      <c r="AVF89" s="105"/>
      <c r="AVG89" s="105"/>
      <c r="AVH89" s="105"/>
      <c r="AVI89" s="105"/>
      <c r="AVJ89" s="105"/>
      <c r="AVK89" s="105"/>
      <c r="AVL89" s="105"/>
      <c r="AVM89" s="105"/>
      <c r="AVN89" s="105"/>
      <c r="AVO89" s="105"/>
      <c r="AVP89" s="105"/>
      <c r="AVQ89" s="105"/>
      <c r="AVR89" s="105"/>
      <c r="AVS89" s="105"/>
      <c r="AVT89" s="105"/>
      <c r="AVU89" s="105"/>
      <c r="AVV89" s="105"/>
      <c r="AVW89" s="105"/>
      <c r="AVX89" s="105"/>
      <c r="AVY89" s="105"/>
      <c r="AVZ89" s="105"/>
      <c r="AWA89" s="105"/>
      <c r="AWB89" s="105"/>
      <c r="AWC89" s="105"/>
      <c r="AWD89" s="105"/>
      <c r="AWE89" s="105"/>
      <c r="AWF89" s="105"/>
      <c r="AWG89" s="105"/>
      <c r="AWH89" s="105"/>
      <c r="AWI89" s="105"/>
      <c r="AWJ89" s="105"/>
      <c r="AWK89" s="105"/>
      <c r="AWL89" s="105"/>
      <c r="AWM89" s="105"/>
      <c r="AWN89" s="105"/>
      <c r="AWO89" s="105"/>
      <c r="AWP89" s="105"/>
      <c r="AWQ89" s="105"/>
      <c r="AWR89" s="105"/>
      <c r="AWS89" s="105"/>
      <c r="AWT89" s="105"/>
      <c r="AWU89" s="105"/>
      <c r="AWV89" s="105"/>
      <c r="AWW89" s="105"/>
      <c r="AWX89" s="105"/>
      <c r="AWY89" s="105"/>
      <c r="AWZ89" s="105"/>
      <c r="AXA89" s="105"/>
      <c r="AXB89" s="105"/>
      <c r="AXC89" s="105"/>
      <c r="AXD89" s="105"/>
      <c r="AXE89" s="105"/>
      <c r="AXF89" s="105"/>
      <c r="AXG89" s="105"/>
      <c r="AXH89" s="105"/>
      <c r="AXI89" s="105"/>
      <c r="AXJ89" s="105"/>
      <c r="AXK89" s="105"/>
      <c r="AXL89" s="105"/>
      <c r="AXM89" s="105"/>
      <c r="AXN89" s="105"/>
      <c r="AXO89" s="105"/>
      <c r="AXP89" s="105"/>
      <c r="AXQ89" s="105"/>
      <c r="AXR89" s="105"/>
      <c r="AXS89" s="105"/>
      <c r="AXT89" s="105"/>
      <c r="AXU89" s="105"/>
      <c r="AXV89" s="105"/>
      <c r="AXW89" s="105"/>
      <c r="AXX89" s="105"/>
      <c r="AXY89" s="105"/>
      <c r="AXZ89" s="105"/>
      <c r="AYA89" s="105"/>
      <c r="AYB89" s="105"/>
      <c r="AYC89" s="105"/>
      <c r="AYD89" s="105"/>
      <c r="AYE89" s="105"/>
      <c r="AYF89" s="105"/>
      <c r="AYG89" s="105"/>
      <c r="AYH89" s="105"/>
      <c r="AYI89" s="105"/>
      <c r="AYJ89" s="105"/>
      <c r="AYK89" s="105"/>
      <c r="AYL89" s="105"/>
      <c r="AYM89" s="105"/>
      <c r="AYN89" s="105"/>
      <c r="AYO89" s="105"/>
      <c r="AYP89" s="105"/>
      <c r="AYQ89" s="105"/>
      <c r="AYR89" s="105"/>
      <c r="AYS89" s="105"/>
      <c r="AYT89" s="105"/>
      <c r="AYU89" s="105"/>
      <c r="AYV89" s="105"/>
      <c r="AYW89" s="105"/>
      <c r="AYX89" s="105"/>
      <c r="AYY89" s="105"/>
      <c r="AYZ89" s="105"/>
      <c r="AZA89" s="105"/>
      <c r="AZB89" s="105"/>
      <c r="AZC89" s="105"/>
      <c r="AZD89" s="105"/>
      <c r="AZE89" s="105"/>
      <c r="AZF89" s="105"/>
      <c r="AZG89" s="105"/>
      <c r="AZH89" s="105"/>
      <c r="AZI89" s="105"/>
      <c r="AZJ89" s="105"/>
      <c r="AZK89" s="105"/>
      <c r="AZL89" s="105"/>
      <c r="AZM89" s="105"/>
      <c r="AZN89" s="105"/>
      <c r="AZO89" s="105"/>
      <c r="AZP89" s="105"/>
      <c r="AZQ89" s="105"/>
      <c r="AZR89" s="105"/>
      <c r="AZS89" s="105"/>
      <c r="AZT89" s="105"/>
      <c r="AZU89" s="105"/>
      <c r="AZV89" s="105"/>
      <c r="AZW89" s="105"/>
      <c r="AZX89" s="105"/>
      <c r="AZY89" s="105"/>
      <c r="AZZ89" s="105"/>
      <c r="BAA89" s="105"/>
      <c r="BAB89" s="105"/>
      <c r="BAC89" s="105"/>
      <c r="BAD89" s="105"/>
      <c r="BAE89" s="105"/>
      <c r="BAF89" s="105"/>
      <c r="BAG89" s="105"/>
      <c r="BAH89" s="105"/>
      <c r="BAI89" s="105"/>
      <c r="BAJ89" s="105"/>
      <c r="BAK89" s="105"/>
      <c r="BAL89" s="105"/>
      <c r="BAM89" s="105"/>
      <c r="BAN89" s="105"/>
      <c r="BAO89" s="105"/>
      <c r="BAP89" s="105"/>
      <c r="BAQ89" s="105"/>
      <c r="BAR89" s="105"/>
      <c r="BAS89" s="105"/>
      <c r="BAT89" s="105"/>
      <c r="BAU89" s="105"/>
      <c r="BAV89" s="105"/>
      <c r="BAW89" s="105"/>
      <c r="BAX89" s="105"/>
      <c r="BAY89" s="105"/>
      <c r="BAZ89" s="105"/>
      <c r="BBA89" s="105"/>
      <c r="BBB89" s="105"/>
      <c r="BBC89" s="105"/>
      <c r="BBD89" s="105"/>
      <c r="BBE89" s="105"/>
      <c r="BBF89" s="105"/>
      <c r="BBG89" s="105"/>
      <c r="BBH89" s="105"/>
      <c r="BBI89" s="105"/>
      <c r="BBJ89" s="105"/>
      <c r="BBK89" s="105"/>
      <c r="BBL89" s="105"/>
      <c r="BBM89" s="105"/>
      <c r="BBN89" s="105"/>
      <c r="BBO89" s="105"/>
      <c r="BBP89" s="105"/>
      <c r="BBQ89" s="105"/>
      <c r="BBR89" s="105"/>
      <c r="BBS89" s="105"/>
      <c r="BBT89" s="105"/>
      <c r="BBU89" s="105"/>
      <c r="BBV89" s="105"/>
      <c r="BBW89" s="105"/>
      <c r="BBX89" s="105"/>
      <c r="BBY89" s="105"/>
      <c r="BBZ89" s="105"/>
      <c r="BCA89" s="105"/>
      <c r="BCB89" s="105"/>
      <c r="BCC89" s="105"/>
      <c r="BCD89" s="105"/>
      <c r="BCE89" s="105"/>
      <c r="BCF89" s="105"/>
      <c r="BCG89" s="105"/>
      <c r="BCH89" s="105"/>
      <c r="BCI89" s="105"/>
      <c r="BCJ89" s="105"/>
      <c r="BCK89" s="105"/>
      <c r="BCL89" s="105"/>
      <c r="BCM89" s="105"/>
      <c r="BCN89" s="105"/>
      <c r="BCO89" s="105"/>
      <c r="BCP89" s="105"/>
      <c r="BCQ89" s="105"/>
      <c r="BCR89" s="105"/>
      <c r="BCS89" s="105"/>
      <c r="BCT89" s="105"/>
      <c r="BCU89" s="105"/>
      <c r="BCV89" s="105"/>
      <c r="BCW89" s="105"/>
      <c r="BCX89" s="105"/>
      <c r="BCY89" s="105"/>
      <c r="BCZ89" s="105"/>
      <c r="BDA89" s="105"/>
      <c r="BDB89" s="105"/>
      <c r="BDC89" s="105"/>
      <c r="BDD89" s="105"/>
      <c r="BDE89" s="105"/>
      <c r="BDF89" s="105"/>
      <c r="BDG89" s="105"/>
      <c r="BDH89" s="105"/>
      <c r="BDI89" s="105"/>
      <c r="BDJ89" s="105"/>
      <c r="BDK89" s="105"/>
      <c r="BDL89" s="105"/>
      <c r="BDM89" s="105"/>
      <c r="BDN89" s="105"/>
      <c r="BDO89" s="105"/>
      <c r="BDP89" s="105"/>
      <c r="BDQ89" s="105"/>
      <c r="BDR89" s="105"/>
      <c r="BDS89" s="105"/>
      <c r="BDT89" s="105"/>
      <c r="BDU89" s="105"/>
      <c r="BDV89" s="105"/>
      <c r="BDW89" s="105"/>
      <c r="BDX89" s="105"/>
      <c r="BDY89" s="105"/>
      <c r="BDZ89" s="105"/>
      <c r="BEA89" s="105"/>
      <c r="BEB89" s="105"/>
      <c r="BEC89" s="105"/>
      <c r="BED89" s="105"/>
      <c r="BEE89" s="105"/>
      <c r="BEF89" s="105"/>
      <c r="BEG89" s="105"/>
      <c r="BEH89" s="105"/>
      <c r="BEI89" s="105"/>
      <c r="BEJ89" s="105"/>
      <c r="BEK89" s="105"/>
      <c r="BEL89" s="105"/>
      <c r="BEM89" s="105"/>
      <c r="BEN89" s="105"/>
      <c r="BEO89" s="105"/>
      <c r="BEP89" s="105"/>
      <c r="BEQ89" s="105"/>
      <c r="BER89" s="105"/>
      <c r="BES89" s="105"/>
      <c r="BET89" s="105"/>
      <c r="BEU89" s="105"/>
      <c r="BEV89" s="105"/>
      <c r="BEW89" s="105"/>
      <c r="BEX89" s="105"/>
      <c r="BEY89" s="105"/>
      <c r="BEZ89" s="105"/>
      <c r="BFA89" s="105"/>
      <c r="BFB89" s="105"/>
      <c r="BFC89" s="105"/>
      <c r="BFD89" s="105"/>
      <c r="BFE89" s="105"/>
      <c r="BFF89" s="105"/>
      <c r="BFG89" s="105"/>
      <c r="BFH89" s="105"/>
      <c r="BFI89" s="105"/>
      <c r="BFJ89" s="105"/>
      <c r="BFK89" s="105"/>
      <c r="BFL89" s="105"/>
      <c r="BFM89" s="105"/>
      <c r="BFN89" s="105"/>
      <c r="BFO89" s="105"/>
      <c r="BFP89" s="105"/>
      <c r="BFQ89" s="105"/>
      <c r="BFR89" s="105"/>
      <c r="BFS89" s="105"/>
      <c r="BFT89" s="105"/>
      <c r="BFU89" s="105"/>
      <c r="BFV89" s="105"/>
      <c r="BFW89" s="105"/>
      <c r="BFX89" s="105"/>
      <c r="BFY89" s="105"/>
      <c r="BFZ89" s="105"/>
      <c r="BGA89" s="105"/>
      <c r="BGB89" s="105"/>
      <c r="BGC89" s="105"/>
      <c r="BGD89" s="105"/>
      <c r="BGE89" s="105"/>
      <c r="BGF89" s="105"/>
      <c r="BGG89" s="105"/>
      <c r="BGH89" s="105"/>
      <c r="BGI89" s="105"/>
      <c r="BGJ89" s="105"/>
      <c r="BGK89" s="105"/>
      <c r="BGL89" s="105"/>
      <c r="BGM89" s="105"/>
      <c r="BGN89" s="105"/>
      <c r="BGO89" s="105"/>
      <c r="BGP89" s="105"/>
      <c r="BGQ89" s="105"/>
      <c r="BGR89" s="105"/>
      <c r="BGS89" s="105"/>
      <c r="BGT89" s="105"/>
      <c r="BGU89" s="105"/>
      <c r="BGV89" s="105"/>
      <c r="BGW89" s="105"/>
      <c r="BGX89" s="105"/>
      <c r="BGY89" s="105"/>
      <c r="BGZ89" s="105"/>
      <c r="BHA89" s="105"/>
      <c r="BHB89" s="105"/>
      <c r="BHC89" s="105"/>
      <c r="BHD89" s="105"/>
      <c r="BHE89" s="105"/>
      <c r="BHF89" s="105"/>
      <c r="BHG89" s="105"/>
      <c r="BHH89" s="105"/>
      <c r="BHI89" s="105"/>
      <c r="BHJ89" s="105"/>
      <c r="BHK89" s="105"/>
      <c r="BHL89" s="105"/>
      <c r="BHM89" s="105"/>
      <c r="BHN89" s="105"/>
      <c r="BHO89" s="105"/>
      <c r="BHP89" s="105"/>
      <c r="BHQ89" s="105"/>
      <c r="BHR89" s="105"/>
      <c r="BHS89" s="105"/>
      <c r="BHT89" s="105"/>
      <c r="BHU89" s="105"/>
      <c r="BHV89" s="105"/>
      <c r="BHW89" s="105"/>
      <c r="BHX89" s="105"/>
      <c r="BHY89" s="105"/>
      <c r="BHZ89" s="105"/>
      <c r="BIA89" s="105"/>
      <c r="BIB89" s="105"/>
      <c r="BIC89" s="105"/>
      <c r="BID89" s="105"/>
      <c r="BIE89" s="105"/>
      <c r="BIF89" s="105"/>
      <c r="BIG89" s="105"/>
      <c r="BIH89" s="105"/>
      <c r="BII89" s="105"/>
      <c r="BIJ89" s="105"/>
      <c r="BIK89" s="105"/>
      <c r="BIL89" s="105"/>
      <c r="BIM89" s="105"/>
      <c r="BIN89" s="105"/>
      <c r="BIO89" s="105"/>
      <c r="BIP89" s="105"/>
      <c r="BIQ89" s="105"/>
      <c r="BIR89" s="105"/>
      <c r="BIS89" s="105"/>
      <c r="BIT89" s="105"/>
      <c r="BIU89" s="105"/>
      <c r="BIV89" s="105"/>
      <c r="BIW89" s="105"/>
      <c r="BIX89" s="105"/>
      <c r="BIY89" s="105"/>
      <c r="BIZ89" s="105"/>
      <c r="BJA89" s="105"/>
      <c r="BJB89" s="105"/>
      <c r="BJC89" s="105"/>
      <c r="BJD89" s="105"/>
      <c r="BJE89" s="105"/>
      <c r="BJF89" s="105"/>
      <c r="BJG89" s="105"/>
      <c r="BJH89" s="105"/>
      <c r="BJI89" s="105"/>
      <c r="BJJ89" s="105"/>
      <c r="BJK89" s="105"/>
      <c r="BJL89" s="105"/>
      <c r="BJM89" s="105"/>
      <c r="BJN89" s="105"/>
      <c r="BJO89" s="105"/>
      <c r="BJP89" s="105"/>
      <c r="BJQ89" s="105"/>
      <c r="BJR89" s="105"/>
      <c r="BJS89" s="105"/>
      <c r="BJT89" s="105"/>
      <c r="BJU89" s="105"/>
      <c r="BJV89" s="105"/>
      <c r="BJW89" s="105"/>
      <c r="BJX89" s="105"/>
      <c r="BJY89" s="105"/>
      <c r="BJZ89" s="105"/>
      <c r="BKA89" s="105"/>
      <c r="BKB89" s="105"/>
      <c r="BKC89" s="105"/>
      <c r="BKD89" s="105"/>
      <c r="BKE89" s="105"/>
      <c r="BKF89" s="105"/>
      <c r="BKG89" s="105"/>
      <c r="BKH89" s="105"/>
      <c r="BKI89" s="105"/>
      <c r="BKJ89" s="105"/>
      <c r="BKK89" s="105"/>
      <c r="BKL89" s="105"/>
      <c r="BKM89" s="105"/>
      <c r="BKN89" s="105"/>
      <c r="BKO89" s="105"/>
      <c r="BKP89" s="105"/>
      <c r="BKQ89" s="105"/>
      <c r="BKR89" s="105"/>
      <c r="BKS89" s="105"/>
      <c r="BKT89" s="105"/>
      <c r="BKU89" s="105"/>
      <c r="BKV89" s="105"/>
      <c r="BKW89" s="105"/>
      <c r="BKX89" s="105"/>
      <c r="BKY89" s="105"/>
      <c r="BKZ89" s="105"/>
      <c r="BLA89" s="105"/>
      <c r="BLB89" s="105"/>
      <c r="BLC89" s="105"/>
      <c r="BLD89" s="105"/>
      <c r="BLE89" s="105"/>
      <c r="BLF89" s="105"/>
      <c r="BLG89" s="105"/>
      <c r="BLH89" s="105"/>
      <c r="BLI89" s="105"/>
      <c r="BLJ89" s="105"/>
      <c r="BLK89" s="105"/>
      <c r="BLL89" s="105"/>
      <c r="BLM89" s="105"/>
      <c r="BLN89" s="105"/>
      <c r="BLO89" s="105"/>
      <c r="BLP89" s="105"/>
      <c r="BLQ89" s="105"/>
      <c r="BLR89" s="105"/>
      <c r="BLS89" s="105"/>
      <c r="BLT89" s="105"/>
      <c r="BLU89" s="105"/>
      <c r="BLV89" s="105"/>
      <c r="BLW89" s="105"/>
      <c r="BLX89" s="105"/>
      <c r="BLY89" s="105"/>
      <c r="BLZ89" s="105"/>
      <c r="BMA89" s="105"/>
      <c r="BMB89" s="105"/>
      <c r="BMC89" s="105"/>
      <c r="BMD89" s="105"/>
      <c r="BME89" s="105"/>
      <c r="BMF89" s="105"/>
      <c r="BMG89" s="105"/>
      <c r="BMH89" s="105"/>
      <c r="BMI89" s="105"/>
      <c r="BMJ89" s="105"/>
      <c r="BMK89" s="105"/>
      <c r="BML89" s="105"/>
      <c r="BMM89" s="105"/>
      <c r="BMN89" s="105"/>
      <c r="BMO89" s="105"/>
      <c r="BMP89" s="105"/>
      <c r="BMQ89" s="105"/>
      <c r="BMR89" s="105"/>
      <c r="BMS89" s="105"/>
      <c r="BMT89" s="105"/>
      <c r="BMU89" s="105"/>
      <c r="BMV89" s="105"/>
      <c r="BMW89" s="105"/>
      <c r="BMX89" s="105"/>
      <c r="BMY89" s="105"/>
      <c r="BMZ89" s="105"/>
      <c r="BNA89" s="105"/>
      <c r="BNB89" s="105"/>
      <c r="BNC89" s="105"/>
      <c r="BND89" s="105"/>
      <c r="BNE89" s="105"/>
      <c r="BNF89" s="105"/>
      <c r="BNG89" s="105"/>
      <c r="BNH89" s="105"/>
      <c r="BNI89" s="105"/>
      <c r="BNJ89" s="105"/>
      <c r="BNK89" s="105"/>
      <c r="BNL89" s="105"/>
      <c r="BNM89" s="105"/>
      <c r="BNN89" s="105"/>
      <c r="BNO89" s="105"/>
      <c r="BNP89" s="105"/>
      <c r="BNQ89" s="105"/>
      <c r="BNR89" s="105"/>
      <c r="BNS89" s="105"/>
      <c r="BNT89" s="105"/>
      <c r="BNU89" s="105"/>
      <c r="BNV89" s="105"/>
      <c r="BNW89" s="105"/>
      <c r="BNX89" s="105"/>
      <c r="BNY89" s="105"/>
      <c r="BNZ89" s="105"/>
      <c r="BOA89" s="105"/>
      <c r="BOB89" s="105"/>
      <c r="BOC89" s="105"/>
      <c r="BOD89" s="105"/>
      <c r="BOE89" s="105"/>
      <c r="BOF89" s="105"/>
      <c r="BOG89" s="105"/>
      <c r="BOH89" s="105"/>
      <c r="BOI89" s="105"/>
      <c r="BOJ89" s="105"/>
      <c r="BOK89" s="105"/>
      <c r="BOL89" s="105"/>
      <c r="BOM89" s="105"/>
      <c r="BON89" s="105"/>
      <c r="BOO89" s="105"/>
      <c r="BOP89" s="105"/>
      <c r="BOQ89" s="105"/>
      <c r="BOR89" s="105"/>
      <c r="BOS89" s="105"/>
      <c r="BOT89" s="105"/>
      <c r="BOU89" s="105"/>
      <c r="BOV89" s="105"/>
      <c r="BOW89" s="105"/>
      <c r="BOX89" s="105"/>
      <c r="BOY89" s="105"/>
      <c r="BOZ89" s="105"/>
      <c r="BPA89" s="105"/>
      <c r="BPB89" s="105"/>
      <c r="BPC89" s="105"/>
      <c r="BPD89" s="105"/>
      <c r="BPE89" s="105"/>
      <c r="BPF89" s="105"/>
      <c r="BPG89" s="105"/>
      <c r="BPH89" s="105"/>
      <c r="BPI89" s="105"/>
      <c r="BPJ89" s="105"/>
      <c r="BPK89" s="105"/>
      <c r="BPL89" s="105"/>
      <c r="BPM89" s="105"/>
      <c r="BPN89" s="105"/>
      <c r="BPO89" s="105"/>
      <c r="BPP89" s="105"/>
      <c r="BPQ89" s="105"/>
      <c r="BPR89" s="105"/>
      <c r="BPS89" s="105"/>
      <c r="BPT89" s="105"/>
      <c r="BPU89" s="105"/>
      <c r="BPV89" s="105"/>
      <c r="BPW89" s="105"/>
      <c r="BPX89" s="105"/>
      <c r="BPY89" s="105"/>
      <c r="BPZ89" s="105"/>
      <c r="BQA89" s="105"/>
      <c r="BQB89" s="105"/>
      <c r="BQC89" s="105"/>
      <c r="BQD89" s="105"/>
      <c r="BQE89" s="105"/>
      <c r="BQF89" s="105"/>
      <c r="BQG89" s="105"/>
      <c r="BQH89" s="105"/>
      <c r="BQI89" s="105"/>
      <c r="BQJ89" s="105"/>
      <c r="BQK89" s="105"/>
      <c r="BQL89" s="105"/>
      <c r="BQM89" s="105"/>
      <c r="BQN89" s="105"/>
      <c r="BQO89" s="105"/>
      <c r="BQP89" s="105"/>
      <c r="BQQ89" s="105"/>
      <c r="BQR89" s="105"/>
      <c r="BQS89" s="105"/>
      <c r="BQT89" s="105"/>
      <c r="BQU89" s="105"/>
      <c r="BQV89" s="105"/>
      <c r="BQW89" s="105"/>
      <c r="BQX89" s="105"/>
      <c r="BQY89" s="105"/>
      <c r="BQZ89" s="105"/>
      <c r="BRA89" s="105"/>
      <c r="BRB89" s="105"/>
      <c r="BRC89" s="105"/>
      <c r="BRD89" s="105"/>
      <c r="BRE89" s="105"/>
      <c r="BRF89" s="105"/>
      <c r="BRG89" s="105"/>
      <c r="BRH89" s="105"/>
      <c r="BRI89" s="105"/>
      <c r="BRJ89" s="105"/>
      <c r="BRK89" s="105"/>
      <c r="BRL89" s="105"/>
      <c r="BRM89" s="105"/>
      <c r="BRN89" s="105"/>
      <c r="BRO89" s="105"/>
      <c r="BRP89" s="105"/>
      <c r="BRQ89" s="105"/>
      <c r="BRR89" s="105"/>
      <c r="BRS89" s="105"/>
      <c r="BRT89" s="105"/>
      <c r="BRU89" s="105"/>
      <c r="BRV89" s="105"/>
      <c r="BRW89" s="105"/>
      <c r="BRX89" s="105"/>
      <c r="BRY89" s="105"/>
      <c r="BRZ89" s="105"/>
      <c r="BSA89" s="105"/>
      <c r="BSB89" s="105"/>
      <c r="BSC89" s="105"/>
      <c r="BSD89" s="105"/>
      <c r="BSE89" s="105"/>
      <c r="BSF89" s="105"/>
      <c r="BSG89" s="105"/>
      <c r="BSH89" s="105"/>
      <c r="BSI89" s="105"/>
      <c r="BSJ89" s="105"/>
      <c r="BSK89" s="105"/>
      <c r="BSL89" s="105"/>
      <c r="BSM89" s="105"/>
      <c r="BSN89" s="105"/>
      <c r="BSO89" s="105"/>
      <c r="BSP89" s="105"/>
      <c r="BSQ89" s="105"/>
      <c r="BSR89" s="105"/>
      <c r="BSS89" s="105"/>
      <c r="BST89" s="105"/>
      <c r="BSU89" s="105"/>
      <c r="BSV89" s="105"/>
      <c r="BSW89" s="105"/>
      <c r="BSX89" s="105"/>
      <c r="BSY89" s="105"/>
      <c r="BSZ89" s="105"/>
      <c r="BTA89" s="105"/>
      <c r="BTB89" s="105"/>
      <c r="BTC89" s="105"/>
      <c r="BTD89" s="105"/>
      <c r="BTE89" s="105"/>
      <c r="BTF89" s="105"/>
      <c r="BTG89" s="105"/>
      <c r="BTH89" s="105"/>
      <c r="BTI89" s="105"/>
      <c r="BTJ89" s="105"/>
      <c r="BTK89" s="105"/>
      <c r="BTL89" s="105"/>
      <c r="BTM89" s="105"/>
      <c r="BTN89" s="105"/>
      <c r="BTO89" s="105"/>
      <c r="BTP89" s="105"/>
      <c r="BTQ89" s="105"/>
      <c r="BTR89" s="105"/>
      <c r="BTS89" s="105"/>
      <c r="BTT89" s="105"/>
      <c r="BTU89" s="105"/>
      <c r="BTV89" s="105"/>
      <c r="BTW89" s="105"/>
      <c r="BTX89" s="105"/>
      <c r="BTY89" s="105"/>
      <c r="BTZ89" s="105"/>
      <c r="BUA89" s="105"/>
      <c r="BUB89" s="105"/>
      <c r="BUC89" s="105"/>
      <c r="BUD89" s="105"/>
      <c r="BUE89" s="105"/>
      <c r="BUF89" s="105"/>
      <c r="BUG89" s="105"/>
      <c r="BUH89" s="105"/>
      <c r="BUI89" s="105"/>
      <c r="BUJ89" s="105"/>
      <c r="BUK89" s="105"/>
      <c r="BUL89" s="105"/>
      <c r="BUM89" s="105"/>
      <c r="BUN89" s="105"/>
      <c r="BUO89" s="105"/>
      <c r="BUP89" s="105"/>
      <c r="BUQ89" s="105"/>
      <c r="BUR89" s="105"/>
      <c r="BUS89" s="105"/>
      <c r="BUT89" s="105"/>
      <c r="BUU89" s="105"/>
      <c r="BUV89" s="105"/>
      <c r="BUW89" s="105"/>
      <c r="BUX89" s="105"/>
      <c r="BUY89" s="105"/>
      <c r="BUZ89" s="105"/>
      <c r="BVA89" s="105"/>
      <c r="BVB89" s="105"/>
      <c r="BVC89" s="105"/>
      <c r="BVD89" s="105"/>
      <c r="BVE89" s="105"/>
      <c r="BVF89" s="105"/>
      <c r="BVG89" s="105"/>
      <c r="BVH89" s="105"/>
      <c r="BVI89" s="105"/>
      <c r="BVJ89" s="105"/>
      <c r="BVK89" s="105"/>
      <c r="BVL89" s="105"/>
      <c r="BVM89" s="105"/>
      <c r="BVN89" s="105"/>
      <c r="BVO89" s="105"/>
      <c r="BVP89" s="105"/>
      <c r="BVQ89" s="105"/>
      <c r="BVR89" s="105"/>
      <c r="BVS89" s="105"/>
      <c r="BVT89" s="105"/>
      <c r="BVU89" s="105"/>
      <c r="BVV89" s="105"/>
      <c r="BVW89" s="105"/>
      <c r="BVX89" s="105"/>
      <c r="BVY89" s="105"/>
      <c r="BVZ89" s="105"/>
      <c r="BWA89" s="105"/>
      <c r="BWB89" s="105"/>
      <c r="BWC89" s="105"/>
      <c r="BWD89" s="105"/>
      <c r="BWE89" s="105"/>
      <c r="BWF89" s="105"/>
      <c r="BWG89" s="105"/>
      <c r="BWH89" s="105"/>
      <c r="BWI89" s="105"/>
      <c r="BWJ89" s="105"/>
      <c r="BWK89" s="105"/>
      <c r="BWL89" s="105"/>
      <c r="BWM89" s="105"/>
      <c r="BWN89" s="105"/>
      <c r="BWO89" s="105"/>
      <c r="BWP89" s="105"/>
      <c r="BWQ89" s="105"/>
      <c r="BWR89" s="105"/>
      <c r="BWS89" s="105"/>
      <c r="BWT89" s="105"/>
      <c r="BWU89" s="105"/>
      <c r="BWV89" s="105"/>
      <c r="BWW89" s="105"/>
      <c r="BWX89" s="105"/>
    </row>
    <row r="90" spans="1:1974" s="114" customFormat="1" ht="24.75" customHeight="1" thickBot="1">
      <c r="A90" s="99"/>
      <c r="B90" s="145" t="s">
        <v>43</v>
      </c>
      <c r="C90" s="90"/>
      <c r="D90" s="139">
        <v>835</v>
      </c>
      <c r="E90" s="139"/>
      <c r="F90" s="139">
        <v>835</v>
      </c>
      <c r="G90" s="90"/>
      <c r="H90" s="139">
        <v>1039</v>
      </c>
      <c r="I90" s="139"/>
      <c r="J90" s="139">
        <v>1039</v>
      </c>
      <c r="K90" s="95"/>
      <c r="L90" s="107"/>
      <c r="M90" s="107"/>
      <c r="N90" s="107"/>
      <c r="O90" s="95"/>
      <c r="P90" s="107"/>
      <c r="Q90" s="107"/>
      <c r="R90" s="107"/>
      <c r="S90" s="95"/>
      <c r="T90" s="107"/>
      <c r="U90" s="107"/>
      <c r="V90" s="107"/>
      <c r="W90" s="99"/>
      <c r="X90" s="95"/>
      <c r="Y90" s="95"/>
      <c r="Z90" s="95"/>
      <c r="AA90" s="95"/>
      <c r="AB90" s="95"/>
      <c r="AC90" s="95"/>
      <c r="AD90" s="95"/>
      <c r="AE90" s="95"/>
      <c r="AF90" s="152"/>
      <c r="AG90" s="152"/>
      <c r="AH90" s="152"/>
      <c r="AI90" s="95"/>
      <c r="AJ90" s="152"/>
      <c r="AK90" s="152"/>
      <c r="AL90" s="152"/>
      <c r="AM90" s="95"/>
      <c r="AN90" s="152"/>
      <c r="AO90" s="152"/>
      <c r="AP90" s="152"/>
      <c r="AQ90" s="98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  <c r="IW90" s="105"/>
      <c r="IX90" s="105"/>
      <c r="IY90" s="105"/>
      <c r="IZ90" s="105"/>
      <c r="JA90" s="105"/>
      <c r="JB90" s="105"/>
      <c r="JC90" s="105"/>
      <c r="JD90" s="105"/>
      <c r="JE90" s="105"/>
      <c r="JF90" s="105"/>
      <c r="JG90" s="105"/>
      <c r="JH90" s="105"/>
      <c r="JI90" s="105"/>
      <c r="JJ90" s="105"/>
      <c r="JK90" s="105"/>
      <c r="JL90" s="105"/>
      <c r="JM90" s="105"/>
      <c r="JN90" s="105"/>
      <c r="JO90" s="105"/>
      <c r="JP90" s="105"/>
      <c r="JQ90" s="105"/>
      <c r="JR90" s="105"/>
      <c r="JS90" s="105"/>
      <c r="JT90" s="105"/>
      <c r="JU90" s="105"/>
      <c r="JV90" s="105"/>
      <c r="JW90" s="105"/>
      <c r="JX90" s="105"/>
      <c r="JY90" s="105"/>
      <c r="JZ90" s="105"/>
      <c r="KA90" s="105"/>
      <c r="KB90" s="105"/>
      <c r="KC90" s="105"/>
      <c r="KD90" s="105"/>
      <c r="KE90" s="105"/>
      <c r="KF90" s="105"/>
      <c r="KG90" s="105"/>
      <c r="KH90" s="105"/>
      <c r="KI90" s="105"/>
      <c r="KJ90" s="105"/>
      <c r="KK90" s="105"/>
      <c r="KL90" s="105"/>
      <c r="KM90" s="105"/>
      <c r="KN90" s="105"/>
      <c r="KO90" s="105"/>
      <c r="KP90" s="105"/>
      <c r="KQ90" s="105"/>
      <c r="KR90" s="105"/>
      <c r="KS90" s="105"/>
      <c r="KT90" s="105"/>
      <c r="KU90" s="105"/>
      <c r="KV90" s="105"/>
      <c r="KW90" s="105"/>
      <c r="KX90" s="105"/>
      <c r="KY90" s="105"/>
      <c r="KZ90" s="105"/>
      <c r="LA90" s="105"/>
      <c r="LB90" s="105"/>
      <c r="LC90" s="105"/>
      <c r="LD90" s="105"/>
      <c r="LE90" s="105"/>
      <c r="LF90" s="105"/>
      <c r="LG90" s="105"/>
      <c r="LH90" s="105"/>
      <c r="LI90" s="105"/>
      <c r="LJ90" s="105"/>
      <c r="LK90" s="105"/>
      <c r="LL90" s="105"/>
      <c r="LM90" s="105"/>
      <c r="LN90" s="105"/>
      <c r="LO90" s="105"/>
      <c r="LP90" s="105"/>
      <c r="LQ90" s="105"/>
      <c r="LR90" s="105"/>
      <c r="LS90" s="105"/>
      <c r="LT90" s="105"/>
      <c r="LU90" s="105"/>
      <c r="LV90" s="105"/>
      <c r="LW90" s="105"/>
      <c r="LX90" s="105"/>
      <c r="LY90" s="105"/>
      <c r="LZ90" s="105"/>
      <c r="MA90" s="105"/>
      <c r="MB90" s="105"/>
      <c r="MC90" s="105"/>
      <c r="MD90" s="105"/>
      <c r="ME90" s="105"/>
      <c r="MF90" s="105"/>
      <c r="MG90" s="105"/>
      <c r="MH90" s="105"/>
      <c r="MI90" s="105"/>
      <c r="MJ90" s="105"/>
      <c r="MK90" s="105"/>
      <c r="ML90" s="105"/>
      <c r="MM90" s="105"/>
      <c r="MN90" s="105"/>
      <c r="MO90" s="105"/>
      <c r="MP90" s="105"/>
      <c r="MQ90" s="105"/>
      <c r="MR90" s="105"/>
      <c r="MS90" s="105"/>
      <c r="MT90" s="105"/>
      <c r="MU90" s="105"/>
      <c r="MV90" s="105"/>
      <c r="MW90" s="105"/>
      <c r="MX90" s="105"/>
      <c r="MY90" s="105"/>
      <c r="MZ90" s="105"/>
      <c r="NA90" s="105"/>
      <c r="NB90" s="105"/>
      <c r="NC90" s="105"/>
      <c r="ND90" s="105"/>
      <c r="NE90" s="105"/>
      <c r="NF90" s="105"/>
      <c r="NG90" s="105"/>
      <c r="NH90" s="105"/>
      <c r="NI90" s="105"/>
      <c r="NJ90" s="105"/>
      <c r="NK90" s="105"/>
      <c r="NL90" s="105"/>
      <c r="NM90" s="105"/>
      <c r="NN90" s="105"/>
      <c r="NO90" s="105"/>
      <c r="NP90" s="105"/>
      <c r="NQ90" s="105"/>
      <c r="NR90" s="105"/>
      <c r="NS90" s="105"/>
      <c r="NT90" s="105"/>
      <c r="NU90" s="105"/>
      <c r="NV90" s="105"/>
      <c r="NW90" s="105"/>
      <c r="NX90" s="105"/>
      <c r="NY90" s="105"/>
      <c r="NZ90" s="105"/>
      <c r="OA90" s="105"/>
      <c r="OB90" s="105"/>
      <c r="OC90" s="105"/>
      <c r="OD90" s="105"/>
      <c r="OE90" s="105"/>
      <c r="OF90" s="105"/>
      <c r="OG90" s="105"/>
      <c r="OH90" s="105"/>
      <c r="OI90" s="105"/>
      <c r="OJ90" s="105"/>
      <c r="OK90" s="105"/>
      <c r="OL90" s="105"/>
      <c r="OM90" s="105"/>
      <c r="ON90" s="105"/>
      <c r="OO90" s="105"/>
      <c r="OP90" s="105"/>
      <c r="OQ90" s="105"/>
      <c r="OR90" s="105"/>
      <c r="OS90" s="105"/>
      <c r="OT90" s="105"/>
      <c r="OU90" s="105"/>
      <c r="OV90" s="105"/>
      <c r="OW90" s="105"/>
      <c r="OX90" s="105"/>
      <c r="OY90" s="105"/>
      <c r="OZ90" s="105"/>
      <c r="PA90" s="105"/>
      <c r="PB90" s="105"/>
      <c r="PC90" s="105"/>
      <c r="PD90" s="105"/>
      <c r="PE90" s="105"/>
      <c r="PF90" s="105"/>
      <c r="PG90" s="105"/>
      <c r="PH90" s="105"/>
      <c r="PI90" s="105"/>
      <c r="PJ90" s="105"/>
      <c r="PK90" s="105"/>
      <c r="PL90" s="105"/>
      <c r="PM90" s="105"/>
      <c r="PN90" s="105"/>
      <c r="PO90" s="105"/>
      <c r="PP90" s="105"/>
      <c r="PQ90" s="105"/>
      <c r="PR90" s="105"/>
      <c r="PS90" s="105"/>
      <c r="PT90" s="105"/>
      <c r="PU90" s="105"/>
      <c r="PV90" s="105"/>
      <c r="PW90" s="105"/>
      <c r="PX90" s="105"/>
      <c r="PY90" s="105"/>
      <c r="PZ90" s="105"/>
      <c r="QA90" s="105"/>
      <c r="QB90" s="105"/>
      <c r="QC90" s="105"/>
      <c r="QD90" s="105"/>
      <c r="QE90" s="105"/>
      <c r="QF90" s="105"/>
      <c r="QG90" s="105"/>
      <c r="QH90" s="105"/>
      <c r="QI90" s="105"/>
      <c r="QJ90" s="105"/>
      <c r="QK90" s="105"/>
      <c r="QL90" s="105"/>
      <c r="QM90" s="105"/>
      <c r="QN90" s="105"/>
      <c r="QO90" s="105"/>
      <c r="QP90" s="105"/>
      <c r="QQ90" s="105"/>
      <c r="QR90" s="105"/>
      <c r="QS90" s="105"/>
      <c r="QT90" s="105"/>
      <c r="QU90" s="105"/>
      <c r="QV90" s="105"/>
      <c r="QW90" s="105"/>
      <c r="QX90" s="105"/>
      <c r="QY90" s="105"/>
      <c r="QZ90" s="105"/>
      <c r="RA90" s="105"/>
      <c r="RB90" s="105"/>
      <c r="RC90" s="105"/>
      <c r="RD90" s="105"/>
      <c r="RE90" s="105"/>
      <c r="RF90" s="105"/>
      <c r="RG90" s="105"/>
      <c r="RH90" s="105"/>
      <c r="RI90" s="105"/>
      <c r="RJ90" s="105"/>
      <c r="RK90" s="105"/>
      <c r="RL90" s="105"/>
      <c r="RM90" s="105"/>
      <c r="RN90" s="105"/>
      <c r="RO90" s="105"/>
      <c r="RP90" s="105"/>
      <c r="RQ90" s="105"/>
      <c r="RR90" s="105"/>
      <c r="RS90" s="105"/>
      <c r="RT90" s="105"/>
      <c r="RU90" s="105"/>
      <c r="RV90" s="105"/>
      <c r="RW90" s="105"/>
      <c r="RX90" s="105"/>
      <c r="RY90" s="105"/>
      <c r="RZ90" s="105"/>
      <c r="SA90" s="105"/>
      <c r="SB90" s="105"/>
      <c r="SC90" s="105"/>
      <c r="SD90" s="105"/>
      <c r="SE90" s="105"/>
      <c r="SF90" s="105"/>
      <c r="SG90" s="105"/>
      <c r="SH90" s="105"/>
      <c r="SI90" s="105"/>
      <c r="SJ90" s="105"/>
      <c r="SK90" s="105"/>
      <c r="SL90" s="105"/>
      <c r="SM90" s="105"/>
      <c r="SN90" s="105"/>
      <c r="SO90" s="105"/>
      <c r="SP90" s="105"/>
      <c r="SQ90" s="105"/>
      <c r="SR90" s="105"/>
      <c r="SS90" s="105"/>
      <c r="ST90" s="105"/>
      <c r="SU90" s="105"/>
      <c r="SV90" s="105"/>
      <c r="SW90" s="105"/>
      <c r="SX90" s="105"/>
      <c r="SY90" s="105"/>
      <c r="SZ90" s="105"/>
      <c r="TA90" s="105"/>
      <c r="TB90" s="105"/>
      <c r="TC90" s="105"/>
      <c r="TD90" s="105"/>
      <c r="TE90" s="105"/>
      <c r="TF90" s="105"/>
      <c r="TG90" s="105"/>
      <c r="TH90" s="105"/>
      <c r="TI90" s="105"/>
      <c r="TJ90" s="105"/>
      <c r="TK90" s="105"/>
      <c r="TL90" s="105"/>
      <c r="TM90" s="105"/>
      <c r="TN90" s="105"/>
      <c r="TO90" s="105"/>
      <c r="TP90" s="105"/>
      <c r="TQ90" s="105"/>
      <c r="TR90" s="105"/>
      <c r="TS90" s="105"/>
      <c r="TT90" s="105"/>
      <c r="TU90" s="105"/>
      <c r="TV90" s="105"/>
      <c r="TW90" s="105"/>
      <c r="TX90" s="105"/>
      <c r="TY90" s="105"/>
      <c r="TZ90" s="105"/>
      <c r="UA90" s="105"/>
      <c r="UB90" s="105"/>
      <c r="UC90" s="105"/>
      <c r="UD90" s="105"/>
      <c r="UE90" s="105"/>
      <c r="UF90" s="105"/>
      <c r="UG90" s="105"/>
      <c r="UH90" s="105"/>
      <c r="UI90" s="105"/>
      <c r="UJ90" s="105"/>
      <c r="UK90" s="105"/>
      <c r="UL90" s="105"/>
      <c r="UM90" s="105"/>
      <c r="UN90" s="105"/>
      <c r="UO90" s="105"/>
      <c r="UP90" s="105"/>
      <c r="UQ90" s="105"/>
      <c r="UR90" s="105"/>
      <c r="US90" s="105"/>
      <c r="UT90" s="105"/>
      <c r="UU90" s="105"/>
      <c r="UV90" s="105"/>
      <c r="UW90" s="105"/>
      <c r="UX90" s="105"/>
      <c r="UY90" s="105"/>
      <c r="UZ90" s="105"/>
      <c r="VA90" s="105"/>
      <c r="VB90" s="105"/>
      <c r="VC90" s="105"/>
      <c r="VD90" s="105"/>
      <c r="VE90" s="105"/>
      <c r="VF90" s="105"/>
      <c r="VG90" s="105"/>
      <c r="VH90" s="105"/>
      <c r="VI90" s="105"/>
      <c r="VJ90" s="105"/>
      <c r="VK90" s="105"/>
      <c r="VL90" s="105"/>
      <c r="VM90" s="105"/>
      <c r="VN90" s="105"/>
      <c r="VO90" s="105"/>
      <c r="VP90" s="105"/>
      <c r="VQ90" s="105"/>
      <c r="VR90" s="105"/>
      <c r="VS90" s="105"/>
      <c r="VT90" s="105"/>
      <c r="VU90" s="105"/>
      <c r="VV90" s="105"/>
      <c r="VW90" s="105"/>
      <c r="VX90" s="105"/>
      <c r="VY90" s="105"/>
      <c r="VZ90" s="105"/>
      <c r="WA90" s="105"/>
      <c r="WB90" s="105"/>
      <c r="WC90" s="105"/>
      <c r="WD90" s="105"/>
      <c r="WE90" s="105"/>
      <c r="WF90" s="105"/>
      <c r="WG90" s="105"/>
      <c r="WH90" s="105"/>
      <c r="WI90" s="105"/>
      <c r="WJ90" s="105"/>
      <c r="WK90" s="105"/>
      <c r="WL90" s="105"/>
      <c r="WM90" s="105"/>
      <c r="WN90" s="105"/>
      <c r="WO90" s="105"/>
      <c r="WP90" s="105"/>
      <c r="WQ90" s="105"/>
      <c r="WR90" s="105"/>
      <c r="WS90" s="105"/>
      <c r="WT90" s="105"/>
      <c r="WU90" s="105"/>
      <c r="WV90" s="105"/>
      <c r="WW90" s="105"/>
      <c r="WX90" s="105"/>
      <c r="WY90" s="105"/>
      <c r="WZ90" s="105"/>
      <c r="XA90" s="105"/>
      <c r="XB90" s="105"/>
      <c r="XC90" s="105"/>
      <c r="XD90" s="105"/>
      <c r="XE90" s="105"/>
      <c r="XF90" s="105"/>
      <c r="XG90" s="105"/>
      <c r="XH90" s="105"/>
      <c r="XI90" s="105"/>
      <c r="XJ90" s="105"/>
      <c r="XK90" s="105"/>
      <c r="XL90" s="105"/>
      <c r="XM90" s="105"/>
      <c r="XN90" s="105"/>
      <c r="XO90" s="105"/>
      <c r="XP90" s="105"/>
      <c r="XQ90" s="105"/>
      <c r="XR90" s="105"/>
      <c r="XS90" s="105"/>
      <c r="XT90" s="105"/>
      <c r="XU90" s="105"/>
      <c r="XV90" s="105"/>
      <c r="XW90" s="105"/>
      <c r="XX90" s="105"/>
      <c r="XY90" s="105"/>
      <c r="XZ90" s="105"/>
      <c r="YA90" s="105"/>
      <c r="YB90" s="105"/>
      <c r="YC90" s="105"/>
      <c r="YD90" s="105"/>
      <c r="YE90" s="105"/>
      <c r="YF90" s="105"/>
      <c r="YG90" s="105"/>
      <c r="YH90" s="105"/>
      <c r="YI90" s="105"/>
      <c r="YJ90" s="105"/>
      <c r="YK90" s="105"/>
      <c r="YL90" s="105"/>
      <c r="YM90" s="105"/>
      <c r="YN90" s="105"/>
      <c r="YO90" s="105"/>
      <c r="YP90" s="105"/>
      <c r="YQ90" s="105"/>
      <c r="YR90" s="105"/>
      <c r="YS90" s="105"/>
      <c r="YT90" s="105"/>
      <c r="YU90" s="105"/>
      <c r="YV90" s="105"/>
      <c r="YW90" s="105"/>
      <c r="YX90" s="105"/>
      <c r="YY90" s="105"/>
      <c r="YZ90" s="105"/>
      <c r="ZA90" s="105"/>
      <c r="ZB90" s="105"/>
      <c r="ZC90" s="105"/>
      <c r="ZD90" s="105"/>
      <c r="ZE90" s="105"/>
      <c r="ZF90" s="105"/>
      <c r="ZG90" s="105"/>
      <c r="ZH90" s="105"/>
      <c r="ZI90" s="105"/>
      <c r="ZJ90" s="105"/>
      <c r="ZK90" s="105"/>
      <c r="ZL90" s="105"/>
      <c r="ZM90" s="105"/>
      <c r="ZN90" s="105"/>
      <c r="ZO90" s="105"/>
      <c r="ZP90" s="105"/>
      <c r="ZQ90" s="105"/>
      <c r="ZR90" s="105"/>
      <c r="ZS90" s="105"/>
      <c r="ZT90" s="105"/>
      <c r="ZU90" s="105"/>
      <c r="ZV90" s="105"/>
      <c r="ZW90" s="105"/>
      <c r="ZX90" s="105"/>
      <c r="ZY90" s="105"/>
      <c r="ZZ90" s="105"/>
      <c r="AAA90" s="105"/>
      <c r="AAB90" s="105"/>
      <c r="AAC90" s="105"/>
      <c r="AAD90" s="105"/>
      <c r="AAE90" s="105"/>
      <c r="AAF90" s="105"/>
      <c r="AAG90" s="105"/>
      <c r="AAH90" s="105"/>
      <c r="AAI90" s="105"/>
      <c r="AAJ90" s="105"/>
      <c r="AAK90" s="105"/>
      <c r="AAL90" s="105"/>
      <c r="AAM90" s="105"/>
      <c r="AAN90" s="105"/>
      <c r="AAO90" s="105"/>
      <c r="AAP90" s="105"/>
      <c r="AAQ90" s="105"/>
      <c r="AAR90" s="105"/>
      <c r="AAS90" s="105"/>
      <c r="AAT90" s="105"/>
      <c r="AAU90" s="105"/>
      <c r="AAV90" s="105"/>
      <c r="AAW90" s="105"/>
      <c r="AAX90" s="105"/>
      <c r="AAY90" s="105"/>
      <c r="AAZ90" s="105"/>
      <c r="ABA90" s="105"/>
      <c r="ABB90" s="105"/>
      <c r="ABC90" s="105"/>
      <c r="ABD90" s="105"/>
      <c r="ABE90" s="105"/>
      <c r="ABF90" s="105"/>
      <c r="ABG90" s="105"/>
      <c r="ABH90" s="105"/>
      <c r="ABI90" s="105"/>
      <c r="ABJ90" s="105"/>
      <c r="ABK90" s="105"/>
      <c r="ABL90" s="105"/>
      <c r="ABM90" s="105"/>
      <c r="ABN90" s="105"/>
      <c r="ABO90" s="105"/>
      <c r="ABP90" s="105"/>
      <c r="ABQ90" s="105"/>
      <c r="ABR90" s="105"/>
      <c r="ABS90" s="105"/>
      <c r="ABT90" s="105"/>
      <c r="ABU90" s="105"/>
      <c r="ABV90" s="105"/>
      <c r="ABW90" s="105"/>
      <c r="ABX90" s="105"/>
      <c r="ABY90" s="105"/>
      <c r="ABZ90" s="105"/>
      <c r="ACA90" s="105"/>
      <c r="ACB90" s="105"/>
      <c r="ACC90" s="105"/>
      <c r="ACD90" s="105"/>
      <c r="ACE90" s="105"/>
      <c r="ACF90" s="105"/>
      <c r="ACG90" s="105"/>
      <c r="ACH90" s="105"/>
      <c r="ACI90" s="105"/>
      <c r="ACJ90" s="105"/>
      <c r="ACK90" s="105"/>
      <c r="ACL90" s="105"/>
      <c r="ACM90" s="105"/>
      <c r="ACN90" s="105"/>
      <c r="ACO90" s="105"/>
      <c r="ACP90" s="105"/>
      <c r="ACQ90" s="105"/>
      <c r="ACR90" s="105"/>
      <c r="ACS90" s="105"/>
      <c r="ACT90" s="105"/>
      <c r="ACU90" s="105"/>
      <c r="ACV90" s="105"/>
      <c r="ACW90" s="105"/>
      <c r="ACX90" s="105"/>
      <c r="ACY90" s="105"/>
      <c r="ACZ90" s="105"/>
      <c r="ADA90" s="105"/>
      <c r="ADB90" s="105"/>
      <c r="ADC90" s="105"/>
      <c r="ADD90" s="105"/>
      <c r="ADE90" s="105"/>
      <c r="ADF90" s="105"/>
      <c r="ADG90" s="105"/>
      <c r="ADH90" s="105"/>
      <c r="ADI90" s="105"/>
      <c r="ADJ90" s="105"/>
      <c r="ADK90" s="105"/>
      <c r="ADL90" s="105"/>
      <c r="ADM90" s="105"/>
      <c r="ADN90" s="105"/>
      <c r="ADO90" s="105"/>
      <c r="ADP90" s="105"/>
      <c r="ADQ90" s="105"/>
      <c r="ADR90" s="105"/>
      <c r="ADS90" s="105"/>
      <c r="ADT90" s="105"/>
      <c r="ADU90" s="105"/>
      <c r="ADV90" s="105"/>
      <c r="ADW90" s="105"/>
      <c r="ADX90" s="105"/>
      <c r="ADY90" s="105"/>
      <c r="ADZ90" s="105"/>
      <c r="AEA90" s="105"/>
      <c r="AEB90" s="105"/>
      <c r="AEC90" s="105"/>
      <c r="AED90" s="105"/>
      <c r="AEE90" s="105"/>
      <c r="AEF90" s="105"/>
      <c r="AEG90" s="105"/>
      <c r="AEH90" s="105"/>
      <c r="AEI90" s="105"/>
      <c r="AEJ90" s="105"/>
      <c r="AEK90" s="105"/>
      <c r="AEL90" s="105"/>
      <c r="AEM90" s="105"/>
      <c r="AEN90" s="105"/>
      <c r="AEO90" s="105"/>
      <c r="AEP90" s="105"/>
      <c r="AEQ90" s="105"/>
      <c r="AER90" s="105"/>
      <c r="AES90" s="105"/>
      <c r="AET90" s="105"/>
      <c r="AEU90" s="105"/>
      <c r="AEV90" s="105"/>
      <c r="AEW90" s="105"/>
      <c r="AEX90" s="105"/>
      <c r="AEY90" s="105"/>
      <c r="AEZ90" s="105"/>
      <c r="AFA90" s="105"/>
      <c r="AFB90" s="105"/>
      <c r="AFC90" s="105"/>
      <c r="AFD90" s="105"/>
      <c r="AFE90" s="105"/>
      <c r="AFF90" s="105"/>
      <c r="AFG90" s="105"/>
      <c r="AFH90" s="105"/>
      <c r="AFI90" s="105"/>
      <c r="AFJ90" s="105"/>
      <c r="AFK90" s="105"/>
      <c r="AFL90" s="105"/>
      <c r="AFM90" s="105"/>
      <c r="AFN90" s="105"/>
      <c r="AFO90" s="105"/>
      <c r="AFP90" s="105"/>
      <c r="AFQ90" s="105"/>
      <c r="AFR90" s="105"/>
      <c r="AFS90" s="105"/>
      <c r="AFT90" s="105"/>
      <c r="AFU90" s="105"/>
      <c r="AFV90" s="105"/>
      <c r="AFW90" s="105"/>
      <c r="AFX90" s="105"/>
      <c r="AFY90" s="105"/>
      <c r="AFZ90" s="105"/>
      <c r="AGA90" s="105"/>
      <c r="AGB90" s="105"/>
      <c r="AGC90" s="105"/>
      <c r="AGD90" s="105"/>
      <c r="AGE90" s="105"/>
      <c r="AGF90" s="105"/>
      <c r="AGG90" s="105"/>
      <c r="AGH90" s="105"/>
      <c r="AGI90" s="105"/>
      <c r="AGJ90" s="105"/>
      <c r="AGK90" s="105"/>
      <c r="AGL90" s="105"/>
      <c r="AGM90" s="105"/>
      <c r="AGN90" s="105"/>
      <c r="AGO90" s="105"/>
      <c r="AGP90" s="105"/>
      <c r="AGQ90" s="105"/>
      <c r="AGR90" s="105"/>
      <c r="AGS90" s="105"/>
      <c r="AGT90" s="105"/>
      <c r="AGU90" s="105"/>
      <c r="AGV90" s="105"/>
      <c r="AGW90" s="105"/>
      <c r="AGX90" s="105"/>
      <c r="AGY90" s="105"/>
      <c r="AGZ90" s="105"/>
      <c r="AHA90" s="105"/>
      <c r="AHB90" s="105"/>
      <c r="AHC90" s="105"/>
      <c r="AHD90" s="105"/>
      <c r="AHE90" s="105"/>
      <c r="AHF90" s="105"/>
      <c r="AHG90" s="105"/>
      <c r="AHH90" s="105"/>
      <c r="AHI90" s="105"/>
      <c r="AHJ90" s="105"/>
      <c r="AHK90" s="105"/>
      <c r="AHL90" s="105"/>
      <c r="AHM90" s="105"/>
      <c r="AHN90" s="105"/>
      <c r="AHO90" s="105"/>
      <c r="AHP90" s="105"/>
      <c r="AHQ90" s="105"/>
      <c r="AHR90" s="105"/>
      <c r="AHS90" s="105"/>
      <c r="AHT90" s="105"/>
      <c r="AHU90" s="105"/>
      <c r="AHV90" s="105"/>
      <c r="AHW90" s="105"/>
      <c r="AHX90" s="105"/>
      <c r="AHY90" s="105"/>
      <c r="AHZ90" s="105"/>
      <c r="AIA90" s="105"/>
      <c r="AIB90" s="105"/>
      <c r="AIC90" s="105"/>
      <c r="AID90" s="105"/>
      <c r="AIE90" s="105"/>
      <c r="AIF90" s="105"/>
      <c r="AIG90" s="105"/>
      <c r="AIH90" s="105"/>
      <c r="AII90" s="105"/>
      <c r="AIJ90" s="105"/>
      <c r="AIK90" s="105"/>
      <c r="AIL90" s="105"/>
      <c r="AIM90" s="105"/>
      <c r="AIN90" s="105"/>
      <c r="AIO90" s="105"/>
      <c r="AIP90" s="105"/>
      <c r="AIQ90" s="105"/>
      <c r="AIR90" s="105"/>
      <c r="AIS90" s="105"/>
      <c r="AIT90" s="105"/>
      <c r="AIU90" s="105"/>
      <c r="AIV90" s="105"/>
      <c r="AIW90" s="105"/>
      <c r="AIX90" s="105"/>
      <c r="AIY90" s="105"/>
      <c r="AIZ90" s="105"/>
      <c r="AJA90" s="105"/>
      <c r="AJB90" s="105"/>
      <c r="AJC90" s="105"/>
      <c r="AJD90" s="105"/>
      <c r="AJE90" s="105"/>
      <c r="AJF90" s="105"/>
      <c r="AJG90" s="105"/>
      <c r="AJH90" s="105"/>
      <c r="AJI90" s="105"/>
      <c r="AJJ90" s="105"/>
      <c r="AJK90" s="105"/>
      <c r="AJL90" s="105"/>
      <c r="AJM90" s="105"/>
      <c r="AJN90" s="105"/>
      <c r="AJO90" s="105"/>
      <c r="AJP90" s="105"/>
      <c r="AJQ90" s="105"/>
      <c r="AJR90" s="105"/>
      <c r="AJS90" s="105"/>
      <c r="AJT90" s="105"/>
      <c r="AJU90" s="105"/>
      <c r="AJV90" s="105"/>
      <c r="AJW90" s="105"/>
      <c r="AJX90" s="105"/>
      <c r="AJY90" s="105"/>
      <c r="AJZ90" s="105"/>
      <c r="AKA90" s="105"/>
      <c r="AKB90" s="105"/>
      <c r="AKC90" s="105"/>
      <c r="AKD90" s="105"/>
      <c r="AKE90" s="105"/>
      <c r="AKF90" s="105"/>
      <c r="AKG90" s="105"/>
      <c r="AKH90" s="105"/>
      <c r="AKI90" s="105"/>
      <c r="AKJ90" s="105"/>
      <c r="AKK90" s="105"/>
      <c r="AKL90" s="105"/>
      <c r="AKM90" s="105"/>
      <c r="AKN90" s="105"/>
      <c r="AKO90" s="105"/>
      <c r="AKP90" s="105"/>
      <c r="AKQ90" s="105"/>
      <c r="AKR90" s="105"/>
      <c r="AKS90" s="105"/>
      <c r="AKT90" s="105"/>
      <c r="AKU90" s="105"/>
      <c r="AKV90" s="105"/>
      <c r="AKW90" s="105"/>
      <c r="AKX90" s="105"/>
      <c r="AKY90" s="105"/>
      <c r="AKZ90" s="105"/>
      <c r="ALA90" s="105"/>
      <c r="ALB90" s="105"/>
      <c r="ALC90" s="105"/>
      <c r="ALD90" s="105"/>
      <c r="ALE90" s="105"/>
      <c r="ALF90" s="105"/>
      <c r="ALG90" s="105"/>
      <c r="ALH90" s="105"/>
      <c r="ALI90" s="105"/>
      <c r="ALJ90" s="105"/>
      <c r="ALK90" s="105"/>
      <c r="ALL90" s="105"/>
      <c r="ALM90" s="105"/>
      <c r="ALN90" s="105"/>
      <c r="ALO90" s="105"/>
      <c r="ALP90" s="105"/>
      <c r="ALQ90" s="105"/>
      <c r="ALR90" s="105"/>
      <c r="ALS90" s="105"/>
      <c r="ALT90" s="105"/>
      <c r="ALU90" s="105"/>
      <c r="ALV90" s="105"/>
      <c r="ALW90" s="105"/>
      <c r="ALX90" s="105"/>
      <c r="ALY90" s="105"/>
      <c r="ALZ90" s="105"/>
      <c r="AMA90" s="105"/>
      <c r="AMB90" s="105"/>
      <c r="AMC90" s="105"/>
      <c r="AMD90" s="105"/>
      <c r="AME90" s="105"/>
      <c r="AMF90" s="105"/>
      <c r="AMG90" s="105"/>
      <c r="AMH90" s="105"/>
      <c r="AMI90" s="105"/>
      <c r="AMJ90" s="105"/>
      <c r="AMK90" s="105"/>
      <c r="AML90" s="105"/>
      <c r="AMM90" s="105"/>
      <c r="AMN90" s="105"/>
      <c r="AMO90" s="105"/>
      <c r="AMP90" s="105"/>
      <c r="AMQ90" s="105"/>
      <c r="AMR90" s="105"/>
      <c r="AMS90" s="105"/>
      <c r="AMT90" s="105"/>
      <c r="AMU90" s="105"/>
      <c r="AMV90" s="105"/>
      <c r="AMW90" s="105"/>
      <c r="AMX90" s="105"/>
      <c r="AMY90" s="105"/>
      <c r="AMZ90" s="105"/>
      <c r="ANA90" s="105"/>
      <c r="ANB90" s="105"/>
      <c r="ANC90" s="105"/>
      <c r="AND90" s="105"/>
      <c r="ANE90" s="105"/>
      <c r="ANF90" s="105"/>
      <c r="ANG90" s="105"/>
      <c r="ANH90" s="105"/>
      <c r="ANI90" s="105"/>
      <c r="ANJ90" s="105"/>
      <c r="ANK90" s="105"/>
      <c r="ANL90" s="105"/>
      <c r="ANM90" s="105"/>
      <c r="ANN90" s="105"/>
      <c r="ANO90" s="105"/>
      <c r="ANP90" s="105"/>
      <c r="ANQ90" s="105"/>
      <c r="ANR90" s="105"/>
      <c r="ANS90" s="105"/>
      <c r="ANT90" s="105"/>
      <c r="ANU90" s="105"/>
      <c r="ANV90" s="105"/>
      <c r="ANW90" s="105"/>
      <c r="ANX90" s="105"/>
      <c r="ANY90" s="105"/>
      <c r="ANZ90" s="105"/>
      <c r="AOA90" s="105"/>
      <c r="AOB90" s="105"/>
      <c r="AOC90" s="105"/>
      <c r="AOD90" s="105"/>
      <c r="AOE90" s="105"/>
      <c r="AOF90" s="105"/>
      <c r="AOG90" s="105"/>
      <c r="AOH90" s="105"/>
      <c r="AOI90" s="105"/>
      <c r="AOJ90" s="105"/>
      <c r="AOK90" s="105"/>
      <c r="AOL90" s="105"/>
      <c r="AOM90" s="105"/>
      <c r="AON90" s="105"/>
      <c r="AOO90" s="105"/>
      <c r="AOP90" s="105"/>
      <c r="AOQ90" s="105"/>
      <c r="AOR90" s="105"/>
      <c r="AOS90" s="105"/>
      <c r="AOT90" s="105"/>
      <c r="AOU90" s="105"/>
      <c r="AOV90" s="105"/>
      <c r="AOW90" s="105"/>
      <c r="AOX90" s="105"/>
      <c r="AOY90" s="105"/>
      <c r="AOZ90" s="105"/>
      <c r="APA90" s="105"/>
      <c r="APB90" s="105"/>
      <c r="APC90" s="105"/>
      <c r="APD90" s="105"/>
      <c r="APE90" s="105"/>
      <c r="APF90" s="105"/>
      <c r="APG90" s="105"/>
      <c r="APH90" s="105"/>
      <c r="API90" s="105"/>
      <c r="APJ90" s="105"/>
      <c r="APK90" s="105"/>
      <c r="APL90" s="105"/>
      <c r="APM90" s="105"/>
      <c r="APN90" s="105"/>
      <c r="APO90" s="105"/>
      <c r="APP90" s="105"/>
      <c r="APQ90" s="105"/>
      <c r="APR90" s="105"/>
      <c r="APS90" s="105"/>
      <c r="APT90" s="105"/>
      <c r="APU90" s="105"/>
      <c r="APV90" s="105"/>
      <c r="APW90" s="105"/>
      <c r="APX90" s="105"/>
      <c r="APY90" s="105"/>
      <c r="APZ90" s="105"/>
      <c r="AQA90" s="105"/>
      <c r="AQB90" s="105"/>
      <c r="AQC90" s="105"/>
      <c r="AQD90" s="105"/>
      <c r="AQE90" s="105"/>
      <c r="AQF90" s="105"/>
      <c r="AQG90" s="105"/>
      <c r="AQH90" s="105"/>
      <c r="AQI90" s="105"/>
      <c r="AQJ90" s="105"/>
      <c r="AQK90" s="105"/>
      <c r="AQL90" s="105"/>
      <c r="AQM90" s="105"/>
      <c r="AQN90" s="105"/>
      <c r="AQO90" s="105"/>
      <c r="AQP90" s="105"/>
      <c r="AQQ90" s="105"/>
      <c r="AQR90" s="105"/>
      <c r="AQS90" s="105"/>
      <c r="AQT90" s="105"/>
      <c r="AQU90" s="105"/>
      <c r="AQV90" s="105"/>
      <c r="AQW90" s="105"/>
      <c r="AQX90" s="105"/>
      <c r="AQY90" s="105"/>
      <c r="AQZ90" s="105"/>
      <c r="ARA90" s="105"/>
      <c r="ARB90" s="105"/>
      <c r="ARC90" s="105"/>
      <c r="ARD90" s="105"/>
      <c r="ARE90" s="105"/>
      <c r="ARF90" s="105"/>
      <c r="ARG90" s="105"/>
      <c r="ARH90" s="105"/>
      <c r="ARI90" s="105"/>
      <c r="ARJ90" s="105"/>
      <c r="ARK90" s="105"/>
      <c r="ARL90" s="105"/>
      <c r="ARM90" s="105"/>
      <c r="ARN90" s="105"/>
      <c r="ARO90" s="105"/>
      <c r="ARP90" s="105"/>
      <c r="ARQ90" s="105"/>
      <c r="ARR90" s="105"/>
      <c r="ARS90" s="105"/>
      <c r="ART90" s="105"/>
      <c r="ARU90" s="105"/>
      <c r="ARV90" s="105"/>
      <c r="ARW90" s="105"/>
      <c r="ARX90" s="105"/>
      <c r="ARY90" s="105"/>
      <c r="ARZ90" s="105"/>
      <c r="ASA90" s="105"/>
      <c r="ASB90" s="105"/>
      <c r="ASC90" s="105"/>
      <c r="ASD90" s="105"/>
      <c r="ASE90" s="105"/>
      <c r="ASF90" s="105"/>
      <c r="ASG90" s="105"/>
      <c r="ASH90" s="105"/>
      <c r="ASI90" s="105"/>
      <c r="ASJ90" s="105"/>
      <c r="ASK90" s="105"/>
      <c r="ASL90" s="105"/>
      <c r="ASM90" s="105"/>
      <c r="ASN90" s="105"/>
      <c r="ASO90" s="105"/>
      <c r="ASP90" s="105"/>
      <c r="ASQ90" s="105"/>
      <c r="ASR90" s="105"/>
      <c r="ASS90" s="105"/>
      <c r="AST90" s="105"/>
      <c r="ASU90" s="105"/>
      <c r="ASV90" s="105"/>
      <c r="ASW90" s="105"/>
      <c r="ASX90" s="105"/>
      <c r="ASY90" s="105"/>
      <c r="ASZ90" s="105"/>
      <c r="ATA90" s="105"/>
      <c r="ATB90" s="105"/>
      <c r="ATC90" s="105"/>
      <c r="ATD90" s="105"/>
      <c r="ATE90" s="105"/>
      <c r="ATF90" s="105"/>
      <c r="ATG90" s="105"/>
      <c r="ATH90" s="105"/>
      <c r="ATI90" s="105"/>
      <c r="ATJ90" s="105"/>
      <c r="ATK90" s="105"/>
      <c r="ATL90" s="105"/>
      <c r="ATM90" s="105"/>
      <c r="ATN90" s="105"/>
      <c r="ATO90" s="105"/>
      <c r="ATP90" s="105"/>
      <c r="ATQ90" s="105"/>
      <c r="ATR90" s="105"/>
      <c r="ATS90" s="105"/>
      <c r="ATT90" s="105"/>
      <c r="ATU90" s="105"/>
      <c r="ATV90" s="105"/>
      <c r="ATW90" s="105"/>
      <c r="ATX90" s="105"/>
      <c r="ATY90" s="105"/>
      <c r="ATZ90" s="105"/>
      <c r="AUA90" s="105"/>
      <c r="AUB90" s="105"/>
      <c r="AUC90" s="105"/>
      <c r="AUD90" s="105"/>
      <c r="AUE90" s="105"/>
      <c r="AUF90" s="105"/>
      <c r="AUG90" s="105"/>
      <c r="AUH90" s="105"/>
      <c r="AUI90" s="105"/>
      <c r="AUJ90" s="105"/>
      <c r="AUK90" s="105"/>
      <c r="AUL90" s="105"/>
      <c r="AUM90" s="105"/>
      <c r="AUN90" s="105"/>
      <c r="AUO90" s="105"/>
      <c r="AUP90" s="105"/>
      <c r="AUQ90" s="105"/>
      <c r="AUR90" s="105"/>
      <c r="AUS90" s="105"/>
      <c r="AUT90" s="105"/>
      <c r="AUU90" s="105"/>
      <c r="AUV90" s="105"/>
      <c r="AUW90" s="105"/>
      <c r="AUX90" s="105"/>
      <c r="AUY90" s="105"/>
      <c r="AUZ90" s="105"/>
      <c r="AVA90" s="105"/>
      <c r="AVB90" s="105"/>
      <c r="AVC90" s="105"/>
      <c r="AVD90" s="105"/>
      <c r="AVE90" s="105"/>
      <c r="AVF90" s="105"/>
      <c r="AVG90" s="105"/>
      <c r="AVH90" s="105"/>
      <c r="AVI90" s="105"/>
      <c r="AVJ90" s="105"/>
      <c r="AVK90" s="105"/>
      <c r="AVL90" s="105"/>
      <c r="AVM90" s="105"/>
      <c r="AVN90" s="105"/>
      <c r="AVO90" s="105"/>
      <c r="AVP90" s="105"/>
      <c r="AVQ90" s="105"/>
      <c r="AVR90" s="105"/>
      <c r="AVS90" s="105"/>
      <c r="AVT90" s="105"/>
      <c r="AVU90" s="105"/>
      <c r="AVV90" s="105"/>
      <c r="AVW90" s="105"/>
      <c r="AVX90" s="105"/>
      <c r="AVY90" s="105"/>
      <c r="AVZ90" s="105"/>
      <c r="AWA90" s="105"/>
      <c r="AWB90" s="105"/>
      <c r="AWC90" s="105"/>
      <c r="AWD90" s="105"/>
      <c r="AWE90" s="105"/>
      <c r="AWF90" s="105"/>
      <c r="AWG90" s="105"/>
      <c r="AWH90" s="105"/>
      <c r="AWI90" s="105"/>
      <c r="AWJ90" s="105"/>
      <c r="AWK90" s="105"/>
      <c r="AWL90" s="105"/>
      <c r="AWM90" s="105"/>
      <c r="AWN90" s="105"/>
      <c r="AWO90" s="105"/>
      <c r="AWP90" s="105"/>
      <c r="AWQ90" s="105"/>
      <c r="AWR90" s="105"/>
      <c r="AWS90" s="105"/>
      <c r="AWT90" s="105"/>
      <c r="AWU90" s="105"/>
      <c r="AWV90" s="105"/>
      <c r="AWW90" s="105"/>
      <c r="AWX90" s="105"/>
      <c r="AWY90" s="105"/>
      <c r="AWZ90" s="105"/>
      <c r="AXA90" s="105"/>
      <c r="AXB90" s="105"/>
      <c r="AXC90" s="105"/>
      <c r="AXD90" s="105"/>
      <c r="AXE90" s="105"/>
      <c r="AXF90" s="105"/>
      <c r="AXG90" s="105"/>
      <c r="AXH90" s="105"/>
      <c r="AXI90" s="105"/>
      <c r="AXJ90" s="105"/>
      <c r="AXK90" s="105"/>
      <c r="AXL90" s="105"/>
      <c r="AXM90" s="105"/>
      <c r="AXN90" s="105"/>
      <c r="AXO90" s="105"/>
      <c r="AXP90" s="105"/>
      <c r="AXQ90" s="105"/>
      <c r="AXR90" s="105"/>
      <c r="AXS90" s="105"/>
      <c r="AXT90" s="105"/>
      <c r="AXU90" s="105"/>
      <c r="AXV90" s="105"/>
      <c r="AXW90" s="105"/>
      <c r="AXX90" s="105"/>
      <c r="AXY90" s="105"/>
      <c r="AXZ90" s="105"/>
      <c r="AYA90" s="105"/>
      <c r="AYB90" s="105"/>
      <c r="AYC90" s="105"/>
      <c r="AYD90" s="105"/>
      <c r="AYE90" s="105"/>
      <c r="AYF90" s="105"/>
      <c r="AYG90" s="105"/>
      <c r="AYH90" s="105"/>
      <c r="AYI90" s="105"/>
      <c r="AYJ90" s="105"/>
      <c r="AYK90" s="105"/>
      <c r="AYL90" s="105"/>
      <c r="AYM90" s="105"/>
      <c r="AYN90" s="105"/>
      <c r="AYO90" s="105"/>
      <c r="AYP90" s="105"/>
      <c r="AYQ90" s="105"/>
      <c r="AYR90" s="105"/>
      <c r="AYS90" s="105"/>
      <c r="AYT90" s="105"/>
      <c r="AYU90" s="105"/>
      <c r="AYV90" s="105"/>
      <c r="AYW90" s="105"/>
      <c r="AYX90" s="105"/>
      <c r="AYY90" s="105"/>
      <c r="AYZ90" s="105"/>
      <c r="AZA90" s="105"/>
      <c r="AZB90" s="105"/>
      <c r="AZC90" s="105"/>
      <c r="AZD90" s="105"/>
      <c r="AZE90" s="105"/>
      <c r="AZF90" s="105"/>
      <c r="AZG90" s="105"/>
      <c r="AZH90" s="105"/>
      <c r="AZI90" s="105"/>
      <c r="AZJ90" s="105"/>
      <c r="AZK90" s="105"/>
      <c r="AZL90" s="105"/>
      <c r="AZM90" s="105"/>
      <c r="AZN90" s="105"/>
      <c r="AZO90" s="105"/>
      <c r="AZP90" s="105"/>
      <c r="AZQ90" s="105"/>
      <c r="AZR90" s="105"/>
      <c r="AZS90" s="105"/>
      <c r="AZT90" s="105"/>
      <c r="AZU90" s="105"/>
      <c r="AZV90" s="105"/>
      <c r="AZW90" s="105"/>
      <c r="AZX90" s="105"/>
      <c r="AZY90" s="105"/>
      <c r="AZZ90" s="105"/>
      <c r="BAA90" s="105"/>
      <c r="BAB90" s="105"/>
      <c r="BAC90" s="105"/>
      <c r="BAD90" s="105"/>
      <c r="BAE90" s="105"/>
      <c r="BAF90" s="105"/>
      <c r="BAG90" s="105"/>
      <c r="BAH90" s="105"/>
      <c r="BAI90" s="105"/>
      <c r="BAJ90" s="105"/>
      <c r="BAK90" s="105"/>
      <c r="BAL90" s="105"/>
      <c r="BAM90" s="105"/>
      <c r="BAN90" s="105"/>
      <c r="BAO90" s="105"/>
      <c r="BAP90" s="105"/>
      <c r="BAQ90" s="105"/>
      <c r="BAR90" s="105"/>
      <c r="BAS90" s="105"/>
      <c r="BAT90" s="105"/>
      <c r="BAU90" s="105"/>
      <c r="BAV90" s="105"/>
      <c r="BAW90" s="105"/>
      <c r="BAX90" s="105"/>
      <c r="BAY90" s="105"/>
      <c r="BAZ90" s="105"/>
      <c r="BBA90" s="105"/>
      <c r="BBB90" s="105"/>
      <c r="BBC90" s="105"/>
      <c r="BBD90" s="105"/>
      <c r="BBE90" s="105"/>
      <c r="BBF90" s="105"/>
      <c r="BBG90" s="105"/>
      <c r="BBH90" s="105"/>
      <c r="BBI90" s="105"/>
      <c r="BBJ90" s="105"/>
      <c r="BBK90" s="105"/>
      <c r="BBL90" s="105"/>
      <c r="BBM90" s="105"/>
      <c r="BBN90" s="105"/>
      <c r="BBO90" s="105"/>
      <c r="BBP90" s="105"/>
      <c r="BBQ90" s="105"/>
      <c r="BBR90" s="105"/>
      <c r="BBS90" s="105"/>
      <c r="BBT90" s="105"/>
      <c r="BBU90" s="105"/>
      <c r="BBV90" s="105"/>
      <c r="BBW90" s="105"/>
      <c r="BBX90" s="105"/>
      <c r="BBY90" s="105"/>
      <c r="BBZ90" s="105"/>
      <c r="BCA90" s="105"/>
      <c r="BCB90" s="105"/>
      <c r="BCC90" s="105"/>
      <c r="BCD90" s="105"/>
      <c r="BCE90" s="105"/>
      <c r="BCF90" s="105"/>
      <c r="BCG90" s="105"/>
      <c r="BCH90" s="105"/>
      <c r="BCI90" s="105"/>
      <c r="BCJ90" s="105"/>
      <c r="BCK90" s="105"/>
      <c r="BCL90" s="105"/>
      <c r="BCM90" s="105"/>
      <c r="BCN90" s="105"/>
      <c r="BCO90" s="105"/>
      <c r="BCP90" s="105"/>
      <c r="BCQ90" s="105"/>
      <c r="BCR90" s="105"/>
      <c r="BCS90" s="105"/>
      <c r="BCT90" s="105"/>
      <c r="BCU90" s="105"/>
      <c r="BCV90" s="105"/>
      <c r="BCW90" s="105"/>
      <c r="BCX90" s="105"/>
      <c r="BCY90" s="105"/>
      <c r="BCZ90" s="105"/>
      <c r="BDA90" s="105"/>
      <c r="BDB90" s="105"/>
      <c r="BDC90" s="105"/>
      <c r="BDD90" s="105"/>
      <c r="BDE90" s="105"/>
      <c r="BDF90" s="105"/>
      <c r="BDG90" s="105"/>
      <c r="BDH90" s="105"/>
      <c r="BDI90" s="105"/>
      <c r="BDJ90" s="105"/>
      <c r="BDK90" s="105"/>
      <c r="BDL90" s="105"/>
      <c r="BDM90" s="105"/>
      <c r="BDN90" s="105"/>
      <c r="BDO90" s="105"/>
      <c r="BDP90" s="105"/>
      <c r="BDQ90" s="105"/>
      <c r="BDR90" s="105"/>
      <c r="BDS90" s="105"/>
      <c r="BDT90" s="105"/>
      <c r="BDU90" s="105"/>
      <c r="BDV90" s="105"/>
      <c r="BDW90" s="105"/>
      <c r="BDX90" s="105"/>
      <c r="BDY90" s="105"/>
      <c r="BDZ90" s="105"/>
      <c r="BEA90" s="105"/>
      <c r="BEB90" s="105"/>
      <c r="BEC90" s="105"/>
      <c r="BED90" s="105"/>
      <c r="BEE90" s="105"/>
      <c r="BEF90" s="105"/>
      <c r="BEG90" s="105"/>
      <c r="BEH90" s="105"/>
      <c r="BEI90" s="105"/>
      <c r="BEJ90" s="105"/>
      <c r="BEK90" s="105"/>
      <c r="BEL90" s="105"/>
      <c r="BEM90" s="105"/>
      <c r="BEN90" s="105"/>
      <c r="BEO90" s="105"/>
      <c r="BEP90" s="105"/>
      <c r="BEQ90" s="105"/>
      <c r="BER90" s="105"/>
      <c r="BES90" s="105"/>
      <c r="BET90" s="105"/>
      <c r="BEU90" s="105"/>
      <c r="BEV90" s="105"/>
      <c r="BEW90" s="105"/>
      <c r="BEX90" s="105"/>
      <c r="BEY90" s="105"/>
      <c r="BEZ90" s="105"/>
      <c r="BFA90" s="105"/>
      <c r="BFB90" s="105"/>
      <c r="BFC90" s="105"/>
      <c r="BFD90" s="105"/>
      <c r="BFE90" s="105"/>
      <c r="BFF90" s="105"/>
      <c r="BFG90" s="105"/>
      <c r="BFH90" s="105"/>
      <c r="BFI90" s="105"/>
      <c r="BFJ90" s="105"/>
      <c r="BFK90" s="105"/>
      <c r="BFL90" s="105"/>
      <c r="BFM90" s="105"/>
      <c r="BFN90" s="105"/>
      <c r="BFO90" s="105"/>
      <c r="BFP90" s="105"/>
      <c r="BFQ90" s="105"/>
      <c r="BFR90" s="105"/>
      <c r="BFS90" s="105"/>
      <c r="BFT90" s="105"/>
      <c r="BFU90" s="105"/>
      <c r="BFV90" s="105"/>
      <c r="BFW90" s="105"/>
      <c r="BFX90" s="105"/>
      <c r="BFY90" s="105"/>
      <c r="BFZ90" s="105"/>
      <c r="BGA90" s="105"/>
      <c r="BGB90" s="105"/>
      <c r="BGC90" s="105"/>
      <c r="BGD90" s="105"/>
      <c r="BGE90" s="105"/>
      <c r="BGF90" s="105"/>
      <c r="BGG90" s="105"/>
      <c r="BGH90" s="105"/>
      <c r="BGI90" s="105"/>
      <c r="BGJ90" s="105"/>
      <c r="BGK90" s="105"/>
      <c r="BGL90" s="105"/>
      <c r="BGM90" s="105"/>
      <c r="BGN90" s="105"/>
      <c r="BGO90" s="105"/>
      <c r="BGP90" s="105"/>
      <c r="BGQ90" s="105"/>
      <c r="BGR90" s="105"/>
      <c r="BGS90" s="105"/>
      <c r="BGT90" s="105"/>
      <c r="BGU90" s="105"/>
      <c r="BGV90" s="105"/>
      <c r="BGW90" s="105"/>
      <c r="BGX90" s="105"/>
      <c r="BGY90" s="105"/>
      <c r="BGZ90" s="105"/>
      <c r="BHA90" s="105"/>
      <c r="BHB90" s="105"/>
      <c r="BHC90" s="105"/>
      <c r="BHD90" s="105"/>
      <c r="BHE90" s="105"/>
      <c r="BHF90" s="105"/>
      <c r="BHG90" s="105"/>
      <c r="BHH90" s="105"/>
      <c r="BHI90" s="105"/>
      <c r="BHJ90" s="105"/>
      <c r="BHK90" s="105"/>
      <c r="BHL90" s="105"/>
      <c r="BHM90" s="105"/>
      <c r="BHN90" s="105"/>
      <c r="BHO90" s="105"/>
      <c r="BHP90" s="105"/>
      <c r="BHQ90" s="105"/>
      <c r="BHR90" s="105"/>
      <c r="BHS90" s="105"/>
      <c r="BHT90" s="105"/>
      <c r="BHU90" s="105"/>
      <c r="BHV90" s="105"/>
      <c r="BHW90" s="105"/>
      <c r="BHX90" s="105"/>
      <c r="BHY90" s="105"/>
      <c r="BHZ90" s="105"/>
      <c r="BIA90" s="105"/>
      <c r="BIB90" s="105"/>
      <c r="BIC90" s="105"/>
      <c r="BID90" s="105"/>
      <c r="BIE90" s="105"/>
      <c r="BIF90" s="105"/>
      <c r="BIG90" s="105"/>
      <c r="BIH90" s="105"/>
      <c r="BII90" s="105"/>
      <c r="BIJ90" s="105"/>
      <c r="BIK90" s="105"/>
      <c r="BIL90" s="105"/>
      <c r="BIM90" s="105"/>
      <c r="BIN90" s="105"/>
      <c r="BIO90" s="105"/>
      <c r="BIP90" s="105"/>
      <c r="BIQ90" s="105"/>
      <c r="BIR90" s="105"/>
      <c r="BIS90" s="105"/>
      <c r="BIT90" s="105"/>
      <c r="BIU90" s="105"/>
      <c r="BIV90" s="105"/>
      <c r="BIW90" s="105"/>
      <c r="BIX90" s="105"/>
      <c r="BIY90" s="105"/>
      <c r="BIZ90" s="105"/>
      <c r="BJA90" s="105"/>
      <c r="BJB90" s="105"/>
      <c r="BJC90" s="105"/>
      <c r="BJD90" s="105"/>
      <c r="BJE90" s="105"/>
      <c r="BJF90" s="105"/>
      <c r="BJG90" s="105"/>
      <c r="BJH90" s="105"/>
      <c r="BJI90" s="105"/>
      <c r="BJJ90" s="105"/>
      <c r="BJK90" s="105"/>
      <c r="BJL90" s="105"/>
      <c r="BJM90" s="105"/>
      <c r="BJN90" s="105"/>
      <c r="BJO90" s="105"/>
      <c r="BJP90" s="105"/>
      <c r="BJQ90" s="105"/>
      <c r="BJR90" s="105"/>
      <c r="BJS90" s="105"/>
      <c r="BJT90" s="105"/>
      <c r="BJU90" s="105"/>
      <c r="BJV90" s="105"/>
      <c r="BJW90" s="105"/>
      <c r="BJX90" s="105"/>
      <c r="BJY90" s="105"/>
      <c r="BJZ90" s="105"/>
      <c r="BKA90" s="105"/>
      <c r="BKB90" s="105"/>
      <c r="BKC90" s="105"/>
      <c r="BKD90" s="105"/>
      <c r="BKE90" s="105"/>
      <c r="BKF90" s="105"/>
      <c r="BKG90" s="105"/>
      <c r="BKH90" s="105"/>
      <c r="BKI90" s="105"/>
      <c r="BKJ90" s="105"/>
      <c r="BKK90" s="105"/>
      <c r="BKL90" s="105"/>
      <c r="BKM90" s="105"/>
      <c r="BKN90" s="105"/>
      <c r="BKO90" s="105"/>
      <c r="BKP90" s="105"/>
      <c r="BKQ90" s="105"/>
      <c r="BKR90" s="105"/>
      <c r="BKS90" s="105"/>
      <c r="BKT90" s="105"/>
      <c r="BKU90" s="105"/>
      <c r="BKV90" s="105"/>
      <c r="BKW90" s="105"/>
      <c r="BKX90" s="105"/>
      <c r="BKY90" s="105"/>
      <c r="BKZ90" s="105"/>
      <c r="BLA90" s="105"/>
      <c r="BLB90" s="105"/>
      <c r="BLC90" s="105"/>
      <c r="BLD90" s="105"/>
      <c r="BLE90" s="105"/>
      <c r="BLF90" s="105"/>
      <c r="BLG90" s="105"/>
      <c r="BLH90" s="105"/>
      <c r="BLI90" s="105"/>
      <c r="BLJ90" s="105"/>
      <c r="BLK90" s="105"/>
      <c r="BLL90" s="105"/>
      <c r="BLM90" s="105"/>
      <c r="BLN90" s="105"/>
      <c r="BLO90" s="105"/>
      <c r="BLP90" s="105"/>
      <c r="BLQ90" s="105"/>
      <c r="BLR90" s="105"/>
      <c r="BLS90" s="105"/>
      <c r="BLT90" s="105"/>
      <c r="BLU90" s="105"/>
      <c r="BLV90" s="105"/>
      <c r="BLW90" s="105"/>
      <c r="BLX90" s="105"/>
      <c r="BLY90" s="105"/>
      <c r="BLZ90" s="105"/>
      <c r="BMA90" s="105"/>
      <c r="BMB90" s="105"/>
      <c r="BMC90" s="105"/>
      <c r="BMD90" s="105"/>
      <c r="BME90" s="105"/>
      <c r="BMF90" s="105"/>
      <c r="BMG90" s="105"/>
      <c r="BMH90" s="105"/>
      <c r="BMI90" s="105"/>
      <c r="BMJ90" s="105"/>
      <c r="BMK90" s="105"/>
      <c r="BML90" s="105"/>
      <c r="BMM90" s="105"/>
      <c r="BMN90" s="105"/>
      <c r="BMO90" s="105"/>
      <c r="BMP90" s="105"/>
      <c r="BMQ90" s="105"/>
      <c r="BMR90" s="105"/>
      <c r="BMS90" s="105"/>
      <c r="BMT90" s="105"/>
      <c r="BMU90" s="105"/>
      <c r="BMV90" s="105"/>
      <c r="BMW90" s="105"/>
      <c r="BMX90" s="105"/>
      <c r="BMY90" s="105"/>
      <c r="BMZ90" s="105"/>
      <c r="BNA90" s="105"/>
      <c r="BNB90" s="105"/>
      <c r="BNC90" s="105"/>
      <c r="BND90" s="105"/>
      <c r="BNE90" s="105"/>
      <c r="BNF90" s="105"/>
      <c r="BNG90" s="105"/>
      <c r="BNH90" s="105"/>
      <c r="BNI90" s="105"/>
      <c r="BNJ90" s="105"/>
      <c r="BNK90" s="105"/>
      <c r="BNL90" s="105"/>
      <c r="BNM90" s="105"/>
      <c r="BNN90" s="105"/>
      <c r="BNO90" s="105"/>
      <c r="BNP90" s="105"/>
      <c r="BNQ90" s="105"/>
      <c r="BNR90" s="105"/>
      <c r="BNS90" s="105"/>
      <c r="BNT90" s="105"/>
      <c r="BNU90" s="105"/>
      <c r="BNV90" s="105"/>
      <c r="BNW90" s="105"/>
      <c r="BNX90" s="105"/>
      <c r="BNY90" s="105"/>
      <c r="BNZ90" s="105"/>
      <c r="BOA90" s="105"/>
      <c r="BOB90" s="105"/>
      <c r="BOC90" s="105"/>
      <c r="BOD90" s="105"/>
      <c r="BOE90" s="105"/>
      <c r="BOF90" s="105"/>
      <c r="BOG90" s="105"/>
      <c r="BOH90" s="105"/>
      <c r="BOI90" s="105"/>
      <c r="BOJ90" s="105"/>
      <c r="BOK90" s="105"/>
      <c r="BOL90" s="105"/>
      <c r="BOM90" s="105"/>
      <c r="BON90" s="105"/>
      <c r="BOO90" s="105"/>
      <c r="BOP90" s="105"/>
      <c r="BOQ90" s="105"/>
      <c r="BOR90" s="105"/>
      <c r="BOS90" s="105"/>
      <c r="BOT90" s="105"/>
      <c r="BOU90" s="105"/>
      <c r="BOV90" s="105"/>
      <c r="BOW90" s="105"/>
      <c r="BOX90" s="105"/>
      <c r="BOY90" s="105"/>
      <c r="BOZ90" s="105"/>
      <c r="BPA90" s="105"/>
      <c r="BPB90" s="105"/>
      <c r="BPC90" s="105"/>
      <c r="BPD90" s="105"/>
      <c r="BPE90" s="105"/>
      <c r="BPF90" s="105"/>
      <c r="BPG90" s="105"/>
      <c r="BPH90" s="105"/>
      <c r="BPI90" s="105"/>
      <c r="BPJ90" s="105"/>
      <c r="BPK90" s="105"/>
      <c r="BPL90" s="105"/>
      <c r="BPM90" s="105"/>
      <c r="BPN90" s="105"/>
      <c r="BPO90" s="105"/>
      <c r="BPP90" s="105"/>
      <c r="BPQ90" s="105"/>
      <c r="BPR90" s="105"/>
      <c r="BPS90" s="105"/>
      <c r="BPT90" s="105"/>
      <c r="BPU90" s="105"/>
      <c r="BPV90" s="105"/>
      <c r="BPW90" s="105"/>
      <c r="BPX90" s="105"/>
      <c r="BPY90" s="105"/>
      <c r="BPZ90" s="105"/>
      <c r="BQA90" s="105"/>
      <c r="BQB90" s="105"/>
      <c r="BQC90" s="105"/>
      <c r="BQD90" s="105"/>
      <c r="BQE90" s="105"/>
      <c r="BQF90" s="105"/>
      <c r="BQG90" s="105"/>
      <c r="BQH90" s="105"/>
      <c r="BQI90" s="105"/>
      <c r="BQJ90" s="105"/>
      <c r="BQK90" s="105"/>
      <c r="BQL90" s="105"/>
      <c r="BQM90" s="105"/>
      <c r="BQN90" s="105"/>
      <c r="BQO90" s="105"/>
      <c r="BQP90" s="105"/>
      <c r="BQQ90" s="105"/>
      <c r="BQR90" s="105"/>
      <c r="BQS90" s="105"/>
      <c r="BQT90" s="105"/>
      <c r="BQU90" s="105"/>
      <c r="BQV90" s="105"/>
      <c r="BQW90" s="105"/>
      <c r="BQX90" s="105"/>
      <c r="BQY90" s="105"/>
      <c r="BQZ90" s="105"/>
      <c r="BRA90" s="105"/>
      <c r="BRB90" s="105"/>
      <c r="BRC90" s="105"/>
      <c r="BRD90" s="105"/>
      <c r="BRE90" s="105"/>
      <c r="BRF90" s="105"/>
      <c r="BRG90" s="105"/>
      <c r="BRH90" s="105"/>
      <c r="BRI90" s="105"/>
      <c r="BRJ90" s="105"/>
      <c r="BRK90" s="105"/>
      <c r="BRL90" s="105"/>
      <c r="BRM90" s="105"/>
      <c r="BRN90" s="105"/>
      <c r="BRO90" s="105"/>
      <c r="BRP90" s="105"/>
      <c r="BRQ90" s="105"/>
      <c r="BRR90" s="105"/>
      <c r="BRS90" s="105"/>
      <c r="BRT90" s="105"/>
      <c r="BRU90" s="105"/>
      <c r="BRV90" s="105"/>
      <c r="BRW90" s="105"/>
      <c r="BRX90" s="105"/>
      <c r="BRY90" s="105"/>
      <c r="BRZ90" s="105"/>
      <c r="BSA90" s="105"/>
      <c r="BSB90" s="105"/>
      <c r="BSC90" s="105"/>
      <c r="BSD90" s="105"/>
      <c r="BSE90" s="105"/>
      <c r="BSF90" s="105"/>
      <c r="BSG90" s="105"/>
      <c r="BSH90" s="105"/>
      <c r="BSI90" s="105"/>
      <c r="BSJ90" s="105"/>
      <c r="BSK90" s="105"/>
      <c r="BSL90" s="105"/>
      <c r="BSM90" s="105"/>
      <c r="BSN90" s="105"/>
      <c r="BSO90" s="105"/>
      <c r="BSP90" s="105"/>
      <c r="BSQ90" s="105"/>
      <c r="BSR90" s="105"/>
      <c r="BSS90" s="105"/>
      <c r="BST90" s="105"/>
      <c r="BSU90" s="105"/>
      <c r="BSV90" s="105"/>
      <c r="BSW90" s="105"/>
      <c r="BSX90" s="105"/>
      <c r="BSY90" s="105"/>
      <c r="BSZ90" s="105"/>
      <c r="BTA90" s="105"/>
      <c r="BTB90" s="105"/>
      <c r="BTC90" s="105"/>
      <c r="BTD90" s="105"/>
      <c r="BTE90" s="105"/>
      <c r="BTF90" s="105"/>
      <c r="BTG90" s="105"/>
      <c r="BTH90" s="105"/>
      <c r="BTI90" s="105"/>
      <c r="BTJ90" s="105"/>
      <c r="BTK90" s="105"/>
      <c r="BTL90" s="105"/>
      <c r="BTM90" s="105"/>
      <c r="BTN90" s="105"/>
      <c r="BTO90" s="105"/>
      <c r="BTP90" s="105"/>
      <c r="BTQ90" s="105"/>
      <c r="BTR90" s="105"/>
      <c r="BTS90" s="105"/>
      <c r="BTT90" s="105"/>
      <c r="BTU90" s="105"/>
      <c r="BTV90" s="105"/>
      <c r="BTW90" s="105"/>
      <c r="BTX90" s="105"/>
      <c r="BTY90" s="105"/>
      <c r="BTZ90" s="105"/>
      <c r="BUA90" s="105"/>
      <c r="BUB90" s="105"/>
      <c r="BUC90" s="105"/>
      <c r="BUD90" s="105"/>
      <c r="BUE90" s="105"/>
      <c r="BUF90" s="105"/>
      <c r="BUG90" s="105"/>
      <c r="BUH90" s="105"/>
      <c r="BUI90" s="105"/>
      <c r="BUJ90" s="105"/>
      <c r="BUK90" s="105"/>
      <c r="BUL90" s="105"/>
      <c r="BUM90" s="105"/>
      <c r="BUN90" s="105"/>
      <c r="BUO90" s="105"/>
      <c r="BUP90" s="105"/>
      <c r="BUQ90" s="105"/>
      <c r="BUR90" s="105"/>
      <c r="BUS90" s="105"/>
      <c r="BUT90" s="105"/>
      <c r="BUU90" s="105"/>
      <c r="BUV90" s="105"/>
      <c r="BUW90" s="105"/>
      <c r="BUX90" s="105"/>
      <c r="BUY90" s="105"/>
      <c r="BUZ90" s="105"/>
      <c r="BVA90" s="105"/>
      <c r="BVB90" s="105"/>
      <c r="BVC90" s="105"/>
      <c r="BVD90" s="105"/>
      <c r="BVE90" s="105"/>
      <c r="BVF90" s="105"/>
      <c r="BVG90" s="105"/>
      <c r="BVH90" s="105"/>
      <c r="BVI90" s="105"/>
      <c r="BVJ90" s="105"/>
      <c r="BVK90" s="105"/>
      <c r="BVL90" s="105"/>
      <c r="BVM90" s="105"/>
      <c r="BVN90" s="105"/>
      <c r="BVO90" s="105"/>
      <c r="BVP90" s="105"/>
      <c r="BVQ90" s="105"/>
      <c r="BVR90" s="105"/>
      <c r="BVS90" s="105"/>
      <c r="BVT90" s="105"/>
      <c r="BVU90" s="105"/>
      <c r="BVV90" s="105"/>
      <c r="BVW90" s="105"/>
      <c r="BVX90" s="105"/>
      <c r="BVY90" s="105"/>
      <c r="BVZ90" s="105"/>
      <c r="BWA90" s="105"/>
      <c r="BWB90" s="105"/>
      <c r="BWC90" s="105"/>
      <c r="BWD90" s="105"/>
      <c r="BWE90" s="105"/>
      <c r="BWF90" s="105"/>
      <c r="BWG90" s="105"/>
      <c r="BWH90" s="105"/>
      <c r="BWI90" s="105"/>
      <c r="BWJ90" s="105"/>
      <c r="BWK90" s="105"/>
      <c r="BWL90" s="105"/>
      <c r="BWM90" s="105"/>
      <c r="BWN90" s="105"/>
      <c r="BWO90" s="105"/>
      <c r="BWP90" s="105"/>
      <c r="BWQ90" s="105"/>
      <c r="BWR90" s="105"/>
      <c r="BWS90" s="105"/>
      <c r="BWT90" s="105"/>
      <c r="BWU90" s="105"/>
      <c r="BWV90" s="105"/>
      <c r="BWW90" s="105"/>
      <c r="BWX90" s="105"/>
    </row>
    <row r="91" spans="1:1974" s="105" customFormat="1" ht="24.75" customHeight="1">
      <c r="A91" s="99"/>
      <c r="B91" s="143"/>
      <c r="C91" s="90"/>
      <c r="D91" s="99"/>
      <c r="E91" s="99"/>
      <c r="F91" s="99"/>
      <c r="G91" s="90"/>
      <c r="H91" s="99"/>
      <c r="I91" s="99"/>
      <c r="J91" s="99"/>
      <c r="K91" s="90"/>
      <c r="L91" s="99"/>
      <c r="M91" s="99"/>
      <c r="N91" s="99"/>
      <c r="O91" s="90"/>
      <c r="P91" s="99"/>
      <c r="Q91" s="99"/>
      <c r="R91" s="99"/>
      <c r="S91" s="90"/>
      <c r="T91" s="99"/>
      <c r="U91" s="99"/>
      <c r="V91" s="99"/>
      <c r="W91" s="99"/>
      <c r="X91" s="95"/>
      <c r="Y91" s="95"/>
      <c r="Z91" s="95"/>
      <c r="AA91" s="95"/>
      <c r="AB91" s="95"/>
      <c r="AC91" s="95"/>
      <c r="AD91" s="95"/>
      <c r="AE91" s="95"/>
      <c r="AF91" s="152"/>
      <c r="AG91" s="152"/>
      <c r="AH91" s="152"/>
      <c r="AI91" s="95"/>
      <c r="AJ91" s="152"/>
      <c r="AK91" s="152"/>
      <c r="AL91" s="152"/>
      <c r="AM91" s="95"/>
      <c r="AN91" s="152"/>
      <c r="AO91" s="152"/>
      <c r="AP91" s="152"/>
      <c r="AQ91" s="98"/>
    </row>
    <row r="92" spans="1:1974" s="105" customFormat="1" ht="24.75" customHeight="1">
      <c r="A92" s="99"/>
      <c r="B92" s="143" t="s">
        <v>178</v>
      </c>
      <c r="C92" s="90"/>
      <c r="D92" s="99"/>
      <c r="E92" s="99"/>
      <c r="F92" s="99"/>
      <c r="G92" s="90"/>
      <c r="H92" s="99"/>
      <c r="I92" s="99"/>
      <c r="J92" s="99"/>
      <c r="K92" s="90"/>
      <c r="L92" s="99"/>
      <c r="M92" s="99"/>
      <c r="N92" s="99"/>
      <c r="O92" s="90"/>
      <c r="P92" s="99"/>
      <c r="Q92" s="99"/>
      <c r="R92" s="99"/>
      <c r="S92" s="90"/>
      <c r="T92" s="99"/>
      <c r="U92" s="99"/>
      <c r="V92" s="99"/>
      <c r="W92" s="99"/>
      <c r="X92" s="95"/>
      <c r="Y92" s="95"/>
      <c r="Z92" s="95"/>
      <c r="AA92" s="95"/>
      <c r="AB92" s="95"/>
      <c r="AC92" s="95"/>
      <c r="AD92" s="95"/>
      <c r="AE92" s="95"/>
      <c r="AF92" s="152"/>
      <c r="AG92" s="152"/>
      <c r="AH92" s="152"/>
      <c r="AI92" s="95"/>
      <c r="AJ92" s="152"/>
      <c r="AK92" s="152"/>
      <c r="AL92" s="152"/>
      <c r="AM92" s="95"/>
      <c r="AN92" s="152"/>
      <c r="AO92" s="152"/>
      <c r="AP92" s="152"/>
      <c r="AQ92" s="98"/>
    </row>
    <row r="93" spans="1:1974" s="106" customFormat="1" ht="24.75" customHeight="1">
      <c r="A93" s="95"/>
      <c r="B93" s="375"/>
      <c r="C93" s="95"/>
      <c r="E93" s="107"/>
      <c r="F93" s="107"/>
      <c r="G93" s="95"/>
      <c r="H93" s="107"/>
      <c r="I93" s="107"/>
      <c r="J93" s="107"/>
      <c r="K93" s="95"/>
      <c r="L93" s="107"/>
      <c r="M93" s="107"/>
      <c r="N93" s="107"/>
      <c r="O93" s="95"/>
      <c r="P93" s="107"/>
      <c r="Q93" s="107"/>
      <c r="R93" s="107"/>
      <c r="S93" s="95"/>
      <c r="W93" s="95"/>
      <c r="X93" s="95"/>
      <c r="Y93" s="95"/>
      <c r="Z93" s="95"/>
      <c r="AA93" s="95"/>
      <c r="AB93" s="95"/>
      <c r="AC93" s="95"/>
      <c r="AD93" s="95"/>
      <c r="AE93" s="95"/>
      <c r="AF93" s="152"/>
      <c r="AG93" s="152"/>
      <c r="AH93" s="152"/>
      <c r="AI93" s="95"/>
      <c r="AJ93" s="152"/>
      <c r="AK93" s="152"/>
      <c r="AL93" s="152"/>
      <c r="AM93" s="95"/>
      <c r="AN93" s="152"/>
      <c r="AO93" s="152"/>
      <c r="AP93" s="152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  <c r="IW93" s="105"/>
      <c r="IX93" s="105"/>
      <c r="IY93" s="105"/>
      <c r="IZ93" s="105"/>
      <c r="JA93" s="105"/>
      <c r="JB93" s="105"/>
      <c r="JC93" s="105"/>
      <c r="JD93" s="105"/>
      <c r="JE93" s="105"/>
      <c r="JF93" s="105"/>
      <c r="JG93" s="105"/>
      <c r="JH93" s="105"/>
      <c r="JI93" s="105"/>
      <c r="JJ93" s="105"/>
      <c r="JK93" s="105"/>
      <c r="JL93" s="105"/>
      <c r="JM93" s="105"/>
      <c r="JN93" s="105"/>
      <c r="JO93" s="105"/>
      <c r="JP93" s="105"/>
      <c r="JQ93" s="105"/>
      <c r="JR93" s="105"/>
      <c r="JS93" s="105"/>
      <c r="JT93" s="105"/>
      <c r="JU93" s="105"/>
      <c r="JV93" s="105"/>
      <c r="JW93" s="105"/>
      <c r="JX93" s="105"/>
      <c r="JY93" s="105"/>
      <c r="JZ93" s="105"/>
      <c r="KA93" s="105"/>
      <c r="KB93" s="105"/>
      <c r="KC93" s="105"/>
      <c r="KD93" s="105"/>
      <c r="KE93" s="105"/>
      <c r="KF93" s="105"/>
      <c r="KG93" s="105"/>
      <c r="KH93" s="105"/>
      <c r="KI93" s="105"/>
      <c r="KJ93" s="105"/>
      <c r="KK93" s="105"/>
      <c r="KL93" s="105"/>
      <c r="KM93" s="105"/>
      <c r="KN93" s="105"/>
      <c r="KO93" s="105"/>
      <c r="KP93" s="105"/>
      <c r="KQ93" s="105"/>
      <c r="KR93" s="105"/>
      <c r="KS93" s="105"/>
      <c r="KT93" s="105"/>
      <c r="KU93" s="105"/>
      <c r="KV93" s="105"/>
      <c r="KW93" s="105"/>
      <c r="KX93" s="105"/>
      <c r="KY93" s="105"/>
      <c r="KZ93" s="105"/>
      <c r="LA93" s="105"/>
      <c r="LB93" s="105"/>
      <c r="LC93" s="105"/>
      <c r="LD93" s="105"/>
      <c r="LE93" s="105"/>
      <c r="LF93" s="105"/>
      <c r="LG93" s="105"/>
      <c r="LH93" s="105"/>
      <c r="LI93" s="105"/>
      <c r="LJ93" s="105"/>
      <c r="LK93" s="105"/>
      <c r="LL93" s="105"/>
      <c r="LM93" s="105"/>
      <c r="LN93" s="105"/>
      <c r="LO93" s="105"/>
      <c r="LP93" s="105"/>
      <c r="LQ93" s="105"/>
      <c r="LR93" s="105"/>
      <c r="LS93" s="105"/>
      <c r="LT93" s="105"/>
      <c r="LU93" s="105"/>
      <c r="LV93" s="105"/>
      <c r="LW93" s="105"/>
      <c r="LX93" s="105"/>
      <c r="LY93" s="105"/>
      <c r="LZ93" s="105"/>
      <c r="MA93" s="105"/>
      <c r="MB93" s="105"/>
      <c r="MC93" s="105"/>
      <c r="MD93" s="105"/>
      <c r="ME93" s="105"/>
      <c r="MF93" s="105"/>
      <c r="MG93" s="105"/>
      <c r="MH93" s="105"/>
      <c r="MI93" s="105"/>
      <c r="MJ93" s="105"/>
      <c r="MK93" s="105"/>
      <c r="ML93" s="105"/>
      <c r="MM93" s="105"/>
      <c r="MN93" s="105"/>
      <c r="MO93" s="105"/>
      <c r="MP93" s="105"/>
      <c r="MQ93" s="105"/>
      <c r="MR93" s="105"/>
      <c r="MS93" s="105"/>
      <c r="MT93" s="105"/>
      <c r="MU93" s="105"/>
      <c r="MV93" s="105"/>
      <c r="MW93" s="105"/>
      <c r="MX93" s="105"/>
      <c r="MY93" s="105"/>
      <c r="MZ93" s="105"/>
      <c r="NA93" s="105"/>
      <c r="NB93" s="105"/>
      <c r="NC93" s="105"/>
      <c r="ND93" s="105"/>
      <c r="NE93" s="105"/>
      <c r="NF93" s="105"/>
      <c r="NG93" s="105"/>
      <c r="NH93" s="105"/>
      <c r="NI93" s="105"/>
      <c r="NJ93" s="105"/>
      <c r="NK93" s="105"/>
      <c r="NL93" s="105"/>
      <c r="NM93" s="105"/>
      <c r="NN93" s="105"/>
      <c r="NO93" s="105"/>
      <c r="NP93" s="105"/>
      <c r="NQ93" s="105"/>
      <c r="NR93" s="105"/>
      <c r="NS93" s="105"/>
      <c r="NT93" s="105"/>
      <c r="NU93" s="105"/>
      <c r="NV93" s="105"/>
      <c r="NW93" s="105"/>
      <c r="NX93" s="105"/>
      <c r="NY93" s="105"/>
      <c r="NZ93" s="105"/>
      <c r="OA93" s="105"/>
      <c r="OB93" s="105"/>
      <c r="OC93" s="105"/>
      <c r="OD93" s="105"/>
      <c r="OE93" s="105"/>
      <c r="OF93" s="105"/>
      <c r="OG93" s="105"/>
      <c r="OH93" s="105"/>
      <c r="OI93" s="105"/>
      <c r="OJ93" s="105"/>
      <c r="OK93" s="105"/>
      <c r="OL93" s="105"/>
      <c r="OM93" s="105"/>
      <c r="ON93" s="105"/>
      <c r="OO93" s="105"/>
      <c r="OP93" s="105"/>
      <c r="OQ93" s="105"/>
      <c r="OR93" s="105"/>
      <c r="OS93" s="105"/>
      <c r="OT93" s="105"/>
      <c r="OU93" s="105"/>
      <c r="OV93" s="105"/>
      <c r="OW93" s="105"/>
      <c r="OX93" s="105"/>
      <c r="OY93" s="105"/>
      <c r="OZ93" s="105"/>
      <c r="PA93" s="105"/>
      <c r="PB93" s="105"/>
      <c r="PC93" s="105"/>
      <c r="PD93" s="105"/>
      <c r="PE93" s="105"/>
      <c r="PF93" s="105"/>
      <c r="PG93" s="105"/>
      <c r="PH93" s="105"/>
      <c r="PI93" s="105"/>
      <c r="PJ93" s="105"/>
      <c r="PK93" s="105"/>
      <c r="PL93" s="105"/>
      <c r="PM93" s="105"/>
      <c r="PN93" s="105"/>
      <c r="PO93" s="105"/>
      <c r="PP93" s="105"/>
      <c r="PQ93" s="105"/>
      <c r="PR93" s="105"/>
      <c r="PS93" s="105"/>
      <c r="PT93" s="105"/>
      <c r="PU93" s="105"/>
      <c r="PV93" s="105"/>
      <c r="PW93" s="105"/>
      <c r="PX93" s="105"/>
      <c r="PY93" s="105"/>
      <c r="PZ93" s="105"/>
      <c r="QA93" s="105"/>
      <c r="QB93" s="105"/>
      <c r="QC93" s="105"/>
      <c r="QD93" s="105"/>
      <c r="QE93" s="105"/>
      <c r="QF93" s="105"/>
      <c r="QG93" s="105"/>
      <c r="QH93" s="105"/>
      <c r="QI93" s="105"/>
      <c r="QJ93" s="105"/>
      <c r="QK93" s="105"/>
      <c r="QL93" s="105"/>
      <c r="QM93" s="105"/>
      <c r="QN93" s="105"/>
      <c r="QO93" s="105"/>
      <c r="QP93" s="105"/>
      <c r="QQ93" s="105"/>
      <c r="QR93" s="105"/>
      <c r="QS93" s="105"/>
      <c r="QT93" s="105"/>
      <c r="QU93" s="105"/>
      <c r="QV93" s="105"/>
      <c r="QW93" s="105"/>
      <c r="QX93" s="105"/>
      <c r="QY93" s="105"/>
      <c r="QZ93" s="105"/>
      <c r="RA93" s="105"/>
      <c r="RB93" s="105"/>
      <c r="RC93" s="105"/>
      <c r="RD93" s="105"/>
      <c r="RE93" s="105"/>
      <c r="RF93" s="105"/>
      <c r="RG93" s="105"/>
      <c r="RH93" s="105"/>
      <c r="RI93" s="105"/>
      <c r="RJ93" s="105"/>
      <c r="RK93" s="105"/>
      <c r="RL93" s="105"/>
      <c r="RM93" s="105"/>
      <c r="RN93" s="105"/>
      <c r="RO93" s="105"/>
      <c r="RP93" s="105"/>
      <c r="RQ93" s="105"/>
      <c r="RR93" s="105"/>
      <c r="RS93" s="105"/>
      <c r="RT93" s="105"/>
      <c r="RU93" s="105"/>
      <c r="RV93" s="105"/>
      <c r="RW93" s="105"/>
      <c r="RX93" s="105"/>
      <c r="RY93" s="105"/>
      <c r="RZ93" s="105"/>
      <c r="SA93" s="105"/>
      <c r="SB93" s="105"/>
      <c r="SC93" s="105"/>
      <c r="SD93" s="105"/>
      <c r="SE93" s="105"/>
      <c r="SF93" s="105"/>
      <c r="SG93" s="105"/>
      <c r="SH93" s="105"/>
      <c r="SI93" s="105"/>
      <c r="SJ93" s="105"/>
      <c r="SK93" s="105"/>
      <c r="SL93" s="105"/>
      <c r="SM93" s="105"/>
      <c r="SN93" s="105"/>
      <c r="SO93" s="105"/>
      <c r="SP93" s="105"/>
      <c r="SQ93" s="105"/>
      <c r="SR93" s="105"/>
      <c r="SS93" s="105"/>
      <c r="ST93" s="105"/>
      <c r="SU93" s="105"/>
      <c r="SV93" s="105"/>
      <c r="SW93" s="105"/>
      <c r="SX93" s="105"/>
      <c r="SY93" s="105"/>
      <c r="SZ93" s="105"/>
      <c r="TA93" s="105"/>
      <c r="TB93" s="105"/>
      <c r="TC93" s="105"/>
      <c r="TD93" s="105"/>
      <c r="TE93" s="105"/>
      <c r="TF93" s="105"/>
      <c r="TG93" s="105"/>
      <c r="TH93" s="105"/>
      <c r="TI93" s="105"/>
      <c r="TJ93" s="105"/>
      <c r="TK93" s="105"/>
      <c r="TL93" s="105"/>
      <c r="TM93" s="105"/>
      <c r="TN93" s="105"/>
      <c r="TO93" s="105"/>
      <c r="TP93" s="105"/>
      <c r="TQ93" s="105"/>
      <c r="TR93" s="105"/>
      <c r="TS93" s="105"/>
      <c r="TT93" s="105"/>
      <c r="TU93" s="105"/>
      <c r="TV93" s="105"/>
      <c r="TW93" s="105"/>
      <c r="TX93" s="105"/>
      <c r="TY93" s="105"/>
      <c r="TZ93" s="105"/>
      <c r="UA93" s="105"/>
      <c r="UB93" s="105"/>
      <c r="UC93" s="105"/>
      <c r="UD93" s="105"/>
      <c r="UE93" s="105"/>
      <c r="UF93" s="105"/>
      <c r="UG93" s="105"/>
      <c r="UH93" s="105"/>
      <c r="UI93" s="105"/>
      <c r="UJ93" s="105"/>
      <c r="UK93" s="105"/>
      <c r="UL93" s="105"/>
      <c r="UM93" s="105"/>
      <c r="UN93" s="105"/>
      <c r="UO93" s="105"/>
      <c r="UP93" s="105"/>
      <c r="UQ93" s="105"/>
      <c r="UR93" s="105"/>
      <c r="US93" s="105"/>
      <c r="UT93" s="105"/>
      <c r="UU93" s="105"/>
      <c r="UV93" s="105"/>
      <c r="UW93" s="105"/>
      <c r="UX93" s="105"/>
      <c r="UY93" s="105"/>
      <c r="UZ93" s="105"/>
      <c r="VA93" s="105"/>
      <c r="VB93" s="105"/>
      <c r="VC93" s="105"/>
      <c r="VD93" s="105"/>
      <c r="VE93" s="105"/>
      <c r="VF93" s="105"/>
      <c r="VG93" s="105"/>
      <c r="VH93" s="105"/>
      <c r="VI93" s="105"/>
      <c r="VJ93" s="105"/>
      <c r="VK93" s="105"/>
      <c r="VL93" s="105"/>
      <c r="VM93" s="105"/>
      <c r="VN93" s="105"/>
      <c r="VO93" s="105"/>
      <c r="VP93" s="105"/>
      <c r="VQ93" s="105"/>
      <c r="VR93" s="105"/>
      <c r="VS93" s="105"/>
      <c r="VT93" s="105"/>
      <c r="VU93" s="105"/>
      <c r="VV93" s="105"/>
      <c r="VW93" s="105"/>
      <c r="VX93" s="105"/>
      <c r="VY93" s="105"/>
      <c r="VZ93" s="105"/>
      <c r="WA93" s="105"/>
      <c r="WB93" s="105"/>
      <c r="WC93" s="105"/>
      <c r="WD93" s="105"/>
      <c r="WE93" s="105"/>
      <c r="WF93" s="105"/>
      <c r="WG93" s="105"/>
      <c r="WH93" s="105"/>
      <c r="WI93" s="105"/>
      <c r="WJ93" s="105"/>
      <c r="WK93" s="105"/>
      <c r="WL93" s="105"/>
      <c r="WM93" s="105"/>
      <c r="WN93" s="105"/>
      <c r="WO93" s="105"/>
      <c r="WP93" s="105"/>
      <c r="WQ93" s="105"/>
      <c r="WR93" s="105"/>
      <c r="WS93" s="105"/>
      <c r="WT93" s="105"/>
      <c r="WU93" s="105"/>
      <c r="WV93" s="105"/>
      <c r="WW93" s="105"/>
      <c r="WX93" s="105"/>
      <c r="WY93" s="105"/>
      <c r="WZ93" s="105"/>
      <c r="XA93" s="105"/>
      <c r="XB93" s="105"/>
      <c r="XC93" s="105"/>
      <c r="XD93" s="105"/>
      <c r="XE93" s="105"/>
      <c r="XF93" s="105"/>
      <c r="XG93" s="105"/>
      <c r="XH93" s="105"/>
      <c r="XI93" s="105"/>
      <c r="XJ93" s="105"/>
      <c r="XK93" s="105"/>
      <c r="XL93" s="105"/>
      <c r="XM93" s="105"/>
      <c r="XN93" s="105"/>
      <c r="XO93" s="105"/>
      <c r="XP93" s="105"/>
      <c r="XQ93" s="105"/>
      <c r="XR93" s="105"/>
      <c r="XS93" s="105"/>
      <c r="XT93" s="105"/>
      <c r="XU93" s="105"/>
      <c r="XV93" s="105"/>
      <c r="XW93" s="105"/>
      <c r="XX93" s="105"/>
      <c r="XY93" s="105"/>
      <c r="XZ93" s="105"/>
      <c r="YA93" s="105"/>
      <c r="YB93" s="105"/>
      <c r="YC93" s="105"/>
      <c r="YD93" s="105"/>
      <c r="YE93" s="105"/>
      <c r="YF93" s="105"/>
      <c r="YG93" s="105"/>
      <c r="YH93" s="105"/>
      <c r="YI93" s="105"/>
      <c r="YJ93" s="105"/>
      <c r="YK93" s="105"/>
      <c r="YL93" s="105"/>
      <c r="YM93" s="105"/>
      <c r="YN93" s="105"/>
      <c r="YO93" s="105"/>
      <c r="YP93" s="105"/>
      <c r="YQ93" s="105"/>
      <c r="YR93" s="105"/>
      <c r="YS93" s="105"/>
      <c r="YT93" s="105"/>
      <c r="YU93" s="105"/>
      <c r="YV93" s="105"/>
      <c r="YW93" s="105"/>
      <c r="YX93" s="105"/>
      <c r="YY93" s="105"/>
      <c r="YZ93" s="105"/>
      <c r="ZA93" s="105"/>
      <c r="ZB93" s="105"/>
      <c r="ZC93" s="105"/>
      <c r="ZD93" s="105"/>
      <c r="ZE93" s="105"/>
      <c r="ZF93" s="105"/>
      <c r="ZG93" s="105"/>
      <c r="ZH93" s="105"/>
      <c r="ZI93" s="105"/>
      <c r="ZJ93" s="105"/>
      <c r="ZK93" s="105"/>
      <c r="ZL93" s="105"/>
      <c r="ZM93" s="105"/>
      <c r="ZN93" s="105"/>
      <c r="ZO93" s="105"/>
      <c r="ZP93" s="105"/>
      <c r="ZQ93" s="105"/>
      <c r="ZR93" s="105"/>
      <c r="ZS93" s="105"/>
      <c r="ZT93" s="105"/>
      <c r="ZU93" s="105"/>
      <c r="ZV93" s="105"/>
      <c r="ZW93" s="105"/>
      <c r="ZX93" s="105"/>
      <c r="ZY93" s="105"/>
      <c r="ZZ93" s="105"/>
      <c r="AAA93" s="105"/>
      <c r="AAB93" s="105"/>
      <c r="AAC93" s="105"/>
      <c r="AAD93" s="105"/>
      <c r="AAE93" s="105"/>
      <c r="AAF93" s="105"/>
      <c r="AAG93" s="105"/>
      <c r="AAH93" s="105"/>
      <c r="AAI93" s="105"/>
      <c r="AAJ93" s="105"/>
      <c r="AAK93" s="105"/>
      <c r="AAL93" s="105"/>
      <c r="AAM93" s="105"/>
      <c r="AAN93" s="105"/>
      <c r="AAO93" s="105"/>
      <c r="AAP93" s="105"/>
      <c r="AAQ93" s="105"/>
      <c r="AAR93" s="105"/>
      <c r="AAS93" s="105"/>
      <c r="AAT93" s="105"/>
      <c r="AAU93" s="105"/>
      <c r="AAV93" s="105"/>
      <c r="AAW93" s="105"/>
      <c r="AAX93" s="105"/>
      <c r="AAY93" s="105"/>
      <c r="AAZ93" s="105"/>
      <c r="ABA93" s="105"/>
      <c r="ABB93" s="105"/>
      <c r="ABC93" s="105"/>
      <c r="ABD93" s="105"/>
      <c r="ABE93" s="105"/>
      <c r="ABF93" s="105"/>
      <c r="ABG93" s="105"/>
      <c r="ABH93" s="105"/>
      <c r="ABI93" s="105"/>
      <c r="ABJ93" s="105"/>
      <c r="ABK93" s="105"/>
      <c r="ABL93" s="105"/>
      <c r="ABM93" s="105"/>
      <c r="ABN93" s="105"/>
      <c r="ABO93" s="105"/>
      <c r="ABP93" s="105"/>
      <c r="ABQ93" s="105"/>
      <c r="ABR93" s="105"/>
      <c r="ABS93" s="105"/>
      <c r="ABT93" s="105"/>
      <c r="ABU93" s="105"/>
      <c r="ABV93" s="105"/>
      <c r="ABW93" s="105"/>
      <c r="ABX93" s="105"/>
      <c r="ABY93" s="105"/>
      <c r="ABZ93" s="105"/>
      <c r="ACA93" s="105"/>
      <c r="ACB93" s="105"/>
      <c r="ACC93" s="105"/>
      <c r="ACD93" s="105"/>
      <c r="ACE93" s="105"/>
      <c r="ACF93" s="105"/>
      <c r="ACG93" s="105"/>
      <c r="ACH93" s="105"/>
      <c r="ACI93" s="105"/>
      <c r="ACJ93" s="105"/>
      <c r="ACK93" s="105"/>
      <c r="ACL93" s="105"/>
      <c r="ACM93" s="105"/>
      <c r="ACN93" s="105"/>
      <c r="ACO93" s="105"/>
      <c r="ACP93" s="105"/>
      <c r="ACQ93" s="105"/>
      <c r="ACR93" s="105"/>
      <c r="ACS93" s="105"/>
      <c r="ACT93" s="105"/>
      <c r="ACU93" s="105"/>
      <c r="ACV93" s="105"/>
      <c r="ACW93" s="105"/>
      <c r="ACX93" s="105"/>
      <c r="ACY93" s="105"/>
      <c r="ACZ93" s="105"/>
      <c r="ADA93" s="105"/>
      <c r="ADB93" s="105"/>
      <c r="ADC93" s="105"/>
      <c r="ADD93" s="105"/>
      <c r="ADE93" s="105"/>
      <c r="ADF93" s="105"/>
      <c r="ADG93" s="105"/>
      <c r="ADH93" s="105"/>
      <c r="ADI93" s="105"/>
      <c r="ADJ93" s="105"/>
      <c r="ADK93" s="105"/>
      <c r="ADL93" s="105"/>
      <c r="ADM93" s="105"/>
      <c r="ADN93" s="105"/>
      <c r="ADO93" s="105"/>
      <c r="ADP93" s="105"/>
      <c r="ADQ93" s="105"/>
      <c r="ADR93" s="105"/>
      <c r="ADS93" s="105"/>
      <c r="ADT93" s="105"/>
      <c r="ADU93" s="105"/>
      <c r="ADV93" s="105"/>
      <c r="ADW93" s="105"/>
      <c r="ADX93" s="105"/>
      <c r="ADY93" s="105"/>
      <c r="ADZ93" s="105"/>
      <c r="AEA93" s="105"/>
      <c r="AEB93" s="105"/>
      <c r="AEC93" s="105"/>
      <c r="AED93" s="105"/>
      <c r="AEE93" s="105"/>
      <c r="AEF93" s="105"/>
      <c r="AEG93" s="105"/>
      <c r="AEH93" s="105"/>
      <c r="AEI93" s="105"/>
      <c r="AEJ93" s="105"/>
      <c r="AEK93" s="105"/>
      <c r="AEL93" s="105"/>
      <c r="AEM93" s="105"/>
      <c r="AEN93" s="105"/>
      <c r="AEO93" s="105"/>
      <c r="AEP93" s="105"/>
      <c r="AEQ93" s="105"/>
      <c r="AER93" s="105"/>
      <c r="AES93" s="105"/>
      <c r="AET93" s="105"/>
      <c r="AEU93" s="105"/>
      <c r="AEV93" s="105"/>
      <c r="AEW93" s="105"/>
      <c r="AEX93" s="105"/>
      <c r="AEY93" s="105"/>
      <c r="AEZ93" s="105"/>
      <c r="AFA93" s="105"/>
      <c r="AFB93" s="105"/>
      <c r="AFC93" s="105"/>
      <c r="AFD93" s="105"/>
      <c r="AFE93" s="105"/>
      <c r="AFF93" s="105"/>
      <c r="AFG93" s="105"/>
      <c r="AFH93" s="105"/>
      <c r="AFI93" s="105"/>
      <c r="AFJ93" s="105"/>
      <c r="AFK93" s="105"/>
      <c r="AFL93" s="105"/>
      <c r="AFM93" s="105"/>
      <c r="AFN93" s="105"/>
      <c r="AFO93" s="105"/>
      <c r="AFP93" s="105"/>
      <c r="AFQ93" s="105"/>
      <c r="AFR93" s="105"/>
      <c r="AFS93" s="105"/>
      <c r="AFT93" s="105"/>
      <c r="AFU93" s="105"/>
      <c r="AFV93" s="105"/>
      <c r="AFW93" s="105"/>
      <c r="AFX93" s="105"/>
      <c r="AFY93" s="105"/>
      <c r="AFZ93" s="105"/>
      <c r="AGA93" s="105"/>
      <c r="AGB93" s="105"/>
      <c r="AGC93" s="105"/>
      <c r="AGD93" s="105"/>
      <c r="AGE93" s="105"/>
      <c r="AGF93" s="105"/>
      <c r="AGG93" s="105"/>
      <c r="AGH93" s="105"/>
      <c r="AGI93" s="105"/>
      <c r="AGJ93" s="105"/>
      <c r="AGK93" s="105"/>
      <c r="AGL93" s="105"/>
      <c r="AGM93" s="105"/>
      <c r="AGN93" s="105"/>
      <c r="AGO93" s="105"/>
      <c r="AGP93" s="105"/>
      <c r="AGQ93" s="105"/>
      <c r="AGR93" s="105"/>
      <c r="AGS93" s="105"/>
      <c r="AGT93" s="105"/>
      <c r="AGU93" s="105"/>
      <c r="AGV93" s="105"/>
      <c r="AGW93" s="105"/>
      <c r="AGX93" s="105"/>
      <c r="AGY93" s="105"/>
      <c r="AGZ93" s="105"/>
      <c r="AHA93" s="105"/>
      <c r="AHB93" s="105"/>
      <c r="AHC93" s="105"/>
      <c r="AHD93" s="105"/>
      <c r="AHE93" s="105"/>
      <c r="AHF93" s="105"/>
      <c r="AHG93" s="105"/>
      <c r="AHH93" s="105"/>
      <c r="AHI93" s="105"/>
      <c r="AHJ93" s="105"/>
      <c r="AHK93" s="105"/>
      <c r="AHL93" s="105"/>
      <c r="AHM93" s="105"/>
      <c r="AHN93" s="105"/>
      <c r="AHO93" s="105"/>
      <c r="AHP93" s="105"/>
      <c r="AHQ93" s="105"/>
      <c r="AHR93" s="105"/>
      <c r="AHS93" s="105"/>
      <c r="AHT93" s="105"/>
      <c r="AHU93" s="105"/>
      <c r="AHV93" s="105"/>
      <c r="AHW93" s="105"/>
      <c r="AHX93" s="105"/>
      <c r="AHY93" s="105"/>
      <c r="AHZ93" s="105"/>
      <c r="AIA93" s="105"/>
      <c r="AIB93" s="105"/>
      <c r="AIC93" s="105"/>
      <c r="AID93" s="105"/>
      <c r="AIE93" s="105"/>
      <c r="AIF93" s="105"/>
      <c r="AIG93" s="105"/>
      <c r="AIH93" s="105"/>
      <c r="AII93" s="105"/>
      <c r="AIJ93" s="105"/>
      <c r="AIK93" s="105"/>
      <c r="AIL93" s="105"/>
      <c r="AIM93" s="105"/>
      <c r="AIN93" s="105"/>
      <c r="AIO93" s="105"/>
      <c r="AIP93" s="105"/>
      <c r="AIQ93" s="105"/>
      <c r="AIR93" s="105"/>
      <c r="AIS93" s="105"/>
      <c r="AIT93" s="105"/>
      <c r="AIU93" s="105"/>
      <c r="AIV93" s="105"/>
      <c r="AIW93" s="105"/>
      <c r="AIX93" s="105"/>
      <c r="AIY93" s="105"/>
      <c r="AIZ93" s="105"/>
      <c r="AJA93" s="105"/>
      <c r="AJB93" s="105"/>
      <c r="AJC93" s="105"/>
      <c r="AJD93" s="105"/>
      <c r="AJE93" s="105"/>
      <c r="AJF93" s="105"/>
      <c r="AJG93" s="105"/>
      <c r="AJH93" s="105"/>
      <c r="AJI93" s="105"/>
      <c r="AJJ93" s="105"/>
      <c r="AJK93" s="105"/>
      <c r="AJL93" s="105"/>
      <c r="AJM93" s="105"/>
      <c r="AJN93" s="105"/>
      <c r="AJO93" s="105"/>
      <c r="AJP93" s="105"/>
      <c r="AJQ93" s="105"/>
      <c r="AJR93" s="105"/>
      <c r="AJS93" s="105"/>
      <c r="AJT93" s="105"/>
      <c r="AJU93" s="105"/>
      <c r="AJV93" s="105"/>
      <c r="AJW93" s="105"/>
      <c r="AJX93" s="105"/>
      <c r="AJY93" s="105"/>
      <c r="AJZ93" s="105"/>
      <c r="AKA93" s="105"/>
      <c r="AKB93" s="105"/>
      <c r="AKC93" s="105"/>
      <c r="AKD93" s="105"/>
      <c r="AKE93" s="105"/>
      <c r="AKF93" s="105"/>
      <c r="AKG93" s="105"/>
      <c r="AKH93" s="105"/>
      <c r="AKI93" s="105"/>
      <c r="AKJ93" s="105"/>
      <c r="AKK93" s="105"/>
      <c r="AKL93" s="105"/>
      <c r="AKM93" s="105"/>
      <c r="AKN93" s="105"/>
      <c r="AKO93" s="105"/>
      <c r="AKP93" s="105"/>
      <c r="AKQ93" s="105"/>
      <c r="AKR93" s="105"/>
      <c r="AKS93" s="105"/>
      <c r="AKT93" s="105"/>
      <c r="AKU93" s="105"/>
      <c r="AKV93" s="105"/>
      <c r="AKW93" s="105"/>
      <c r="AKX93" s="105"/>
      <c r="AKY93" s="105"/>
      <c r="AKZ93" s="105"/>
      <c r="ALA93" s="105"/>
      <c r="ALB93" s="105"/>
      <c r="ALC93" s="105"/>
      <c r="ALD93" s="105"/>
      <c r="ALE93" s="105"/>
      <c r="ALF93" s="105"/>
      <c r="ALG93" s="105"/>
      <c r="ALH93" s="105"/>
      <c r="ALI93" s="105"/>
      <c r="ALJ93" s="105"/>
      <c r="ALK93" s="105"/>
      <c r="ALL93" s="105"/>
      <c r="ALM93" s="105"/>
      <c r="ALN93" s="105"/>
      <c r="ALO93" s="105"/>
      <c r="ALP93" s="105"/>
      <c r="ALQ93" s="105"/>
      <c r="ALR93" s="105"/>
      <c r="ALS93" s="105"/>
      <c r="ALT93" s="105"/>
      <c r="ALU93" s="105"/>
      <c r="ALV93" s="105"/>
      <c r="ALW93" s="105"/>
      <c r="ALX93" s="105"/>
      <c r="ALY93" s="105"/>
      <c r="ALZ93" s="105"/>
      <c r="AMA93" s="105"/>
      <c r="AMB93" s="105"/>
      <c r="AMC93" s="105"/>
      <c r="AMD93" s="105"/>
      <c r="AME93" s="105"/>
      <c r="AMF93" s="105"/>
      <c r="AMG93" s="105"/>
      <c r="AMH93" s="105"/>
      <c r="AMI93" s="105"/>
      <c r="AMJ93" s="105"/>
      <c r="AMK93" s="105"/>
      <c r="AML93" s="105"/>
      <c r="AMM93" s="105"/>
      <c r="AMN93" s="105"/>
      <c r="AMO93" s="105"/>
      <c r="AMP93" s="105"/>
      <c r="AMQ93" s="105"/>
      <c r="AMR93" s="105"/>
      <c r="AMS93" s="105"/>
      <c r="AMT93" s="105"/>
      <c r="AMU93" s="105"/>
      <c r="AMV93" s="105"/>
      <c r="AMW93" s="105"/>
      <c r="AMX93" s="105"/>
      <c r="AMY93" s="105"/>
      <c r="AMZ93" s="105"/>
      <c r="ANA93" s="105"/>
      <c r="ANB93" s="105"/>
      <c r="ANC93" s="105"/>
      <c r="AND93" s="105"/>
      <c r="ANE93" s="105"/>
      <c r="ANF93" s="105"/>
      <c r="ANG93" s="105"/>
      <c r="ANH93" s="105"/>
      <c r="ANI93" s="105"/>
      <c r="ANJ93" s="105"/>
      <c r="ANK93" s="105"/>
      <c r="ANL93" s="105"/>
      <c r="ANM93" s="105"/>
      <c r="ANN93" s="105"/>
      <c r="ANO93" s="105"/>
      <c r="ANP93" s="105"/>
      <c r="ANQ93" s="105"/>
      <c r="ANR93" s="105"/>
      <c r="ANS93" s="105"/>
      <c r="ANT93" s="105"/>
      <c r="ANU93" s="105"/>
      <c r="ANV93" s="105"/>
      <c r="ANW93" s="105"/>
      <c r="ANX93" s="105"/>
      <c r="ANY93" s="105"/>
      <c r="ANZ93" s="105"/>
      <c r="AOA93" s="105"/>
      <c r="AOB93" s="105"/>
      <c r="AOC93" s="105"/>
      <c r="AOD93" s="105"/>
      <c r="AOE93" s="105"/>
      <c r="AOF93" s="105"/>
      <c r="AOG93" s="105"/>
      <c r="AOH93" s="105"/>
      <c r="AOI93" s="105"/>
      <c r="AOJ93" s="105"/>
      <c r="AOK93" s="105"/>
      <c r="AOL93" s="105"/>
      <c r="AOM93" s="105"/>
      <c r="AON93" s="105"/>
      <c r="AOO93" s="105"/>
      <c r="AOP93" s="105"/>
      <c r="AOQ93" s="105"/>
      <c r="AOR93" s="105"/>
      <c r="AOS93" s="105"/>
      <c r="AOT93" s="105"/>
      <c r="AOU93" s="105"/>
      <c r="AOV93" s="105"/>
      <c r="AOW93" s="105"/>
      <c r="AOX93" s="105"/>
      <c r="AOY93" s="105"/>
      <c r="AOZ93" s="105"/>
      <c r="APA93" s="105"/>
      <c r="APB93" s="105"/>
      <c r="APC93" s="105"/>
      <c r="APD93" s="105"/>
      <c r="APE93" s="105"/>
      <c r="APF93" s="105"/>
      <c r="APG93" s="105"/>
      <c r="APH93" s="105"/>
      <c r="API93" s="105"/>
      <c r="APJ93" s="105"/>
      <c r="APK93" s="105"/>
      <c r="APL93" s="105"/>
      <c r="APM93" s="105"/>
      <c r="APN93" s="105"/>
      <c r="APO93" s="105"/>
      <c r="APP93" s="105"/>
      <c r="APQ93" s="105"/>
      <c r="APR93" s="105"/>
      <c r="APS93" s="105"/>
      <c r="APT93" s="105"/>
      <c r="APU93" s="105"/>
      <c r="APV93" s="105"/>
      <c r="APW93" s="105"/>
      <c r="APX93" s="105"/>
      <c r="APY93" s="105"/>
      <c r="APZ93" s="105"/>
      <c r="AQA93" s="105"/>
      <c r="AQB93" s="105"/>
      <c r="AQC93" s="105"/>
      <c r="AQD93" s="105"/>
      <c r="AQE93" s="105"/>
      <c r="AQF93" s="105"/>
      <c r="AQG93" s="105"/>
      <c r="AQH93" s="105"/>
      <c r="AQI93" s="105"/>
      <c r="AQJ93" s="105"/>
      <c r="AQK93" s="105"/>
      <c r="AQL93" s="105"/>
      <c r="AQM93" s="105"/>
      <c r="AQN93" s="105"/>
      <c r="AQO93" s="105"/>
      <c r="AQP93" s="105"/>
      <c r="AQQ93" s="105"/>
      <c r="AQR93" s="105"/>
      <c r="AQS93" s="105"/>
      <c r="AQT93" s="105"/>
      <c r="AQU93" s="105"/>
      <c r="AQV93" s="105"/>
      <c r="AQW93" s="105"/>
      <c r="AQX93" s="105"/>
      <c r="AQY93" s="105"/>
      <c r="AQZ93" s="105"/>
      <c r="ARA93" s="105"/>
      <c r="ARB93" s="105"/>
      <c r="ARC93" s="105"/>
      <c r="ARD93" s="105"/>
      <c r="ARE93" s="105"/>
      <c r="ARF93" s="105"/>
      <c r="ARG93" s="105"/>
      <c r="ARH93" s="105"/>
      <c r="ARI93" s="105"/>
      <c r="ARJ93" s="105"/>
      <c r="ARK93" s="105"/>
      <c r="ARL93" s="105"/>
      <c r="ARM93" s="105"/>
      <c r="ARN93" s="105"/>
      <c r="ARO93" s="105"/>
      <c r="ARP93" s="105"/>
      <c r="ARQ93" s="105"/>
      <c r="ARR93" s="105"/>
      <c r="ARS93" s="105"/>
      <c r="ART93" s="105"/>
      <c r="ARU93" s="105"/>
      <c r="ARV93" s="105"/>
      <c r="ARW93" s="105"/>
      <c r="ARX93" s="105"/>
      <c r="ARY93" s="105"/>
      <c r="ARZ93" s="105"/>
      <c r="ASA93" s="105"/>
      <c r="ASB93" s="105"/>
      <c r="ASC93" s="105"/>
      <c r="ASD93" s="105"/>
      <c r="ASE93" s="105"/>
      <c r="ASF93" s="105"/>
      <c r="ASG93" s="105"/>
      <c r="ASH93" s="105"/>
      <c r="ASI93" s="105"/>
      <c r="ASJ93" s="105"/>
      <c r="ASK93" s="105"/>
      <c r="ASL93" s="105"/>
      <c r="ASM93" s="105"/>
      <c r="ASN93" s="105"/>
      <c r="ASO93" s="105"/>
      <c r="ASP93" s="105"/>
      <c r="ASQ93" s="105"/>
      <c r="ASR93" s="105"/>
      <c r="ASS93" s="105"/>
      <c r="AST93" s="105"/>
      <c r="ASU93" s="105"/>
      <c r="ASV93" s="105"/>
      <c r="ASW93" s="105"/>
      <c r="ASX93" s="105"/>
      <c r="ASY93" s="105"/>
      <c r="ASZ93" s="105"/>
      <c r="ATA93" s="105"/>
      <c r="ATB93" s="105"/>
      <c r="ATC93" s="105"/>
      <c r="ATD93" s="105"/>
      <c r="ATE93" s="105"/>
      <c r="ATF93" s="105"/>
      <c r="ATG93" s="105"/>
      <c r="ATH93" s="105"/>
      <c r="ATI93" s="105"/>
      <c r="ATJ93" s="105"/>
      <c r="ATK93" s="105"/>
      <c r="ATL93" s="105"/>
      <c r="ATM93" s="105"/>
      <c r="ATN93" s="105"/>
      <c r="ATO93" s="105"/>
      <c r="ATP93" s="105"/>
      <c r="ATQ93" s="105"/>
      <c r="ATR93" s="105"/>
      <c r="ATS93" s="105"/>
      <c r="ATT93" s="105"/>
      <c r="ATU93" s="105"/>
      <c r="ATV93" s="105"/>
      <c r="ATW93" s="105"/>
      <c r="ATX93" s="105"/>
      <c r="ATY93" s="105"/>
      <c r="ATZ93" s="105"/>
      <c r="AUA93" s="105"/>
      <c r="AUB93" s="105"/>
      <c r="AUC93" s="105"/>
      <c r="AUD93" s="105"/>
      <c r="AUE93" s="105"/>
      <c r="AUF93" s="105"/>
      <c r="AUG93" s="105"/>
      <c r="AUH93" s="105"/>
      <c r="AUI93" s="105"/>
      <c r="AUJ93" s="105"/>
      <c r="AUK93" s="105"/>
      <c r="AUL93" s="105"/>
      <c r="AUM93" s="105"/>
      <c r="AUN93" s="105"/>
      <c r="AUO93" s="105"/>
      <c r="AUP93" s="105"/>
      <c r="AUQ93" s="105"/>
      <c r="AUR93" s="105"/>
      <c r="AUS93" s="105"/>
      <c r="AUT93" s="105"/>
      <c r="AUU93" s="105"/>
      <c r="AUV93" s="105"/>
      <c r="AUW93" s="105"/>
      <c r="AUX93" s="105"/>
      <c r="AUY93" s="105"/>
      <c r="AUZ93" s="105"/>
      <c r="AVA93" s="105"/>
      <c r="AVB93" s="105"/>
      <c r="AVC93" s="105"/>
      <c r="AVD93" s="105"/>
      <c r="AVE93" s="105"/>
      <c r="AVF93" s="105"/>
      <c r="AVG93" s="105"/>
      <c r="AVH93" s="105"/>
      <c r="AVI93" s="105"/>
      <c r="AVJ93" s="105"/>
      <c r="AVK93" s="105"/>
      <c r="AVL93" s="105"/>
      <c r="AVM93" s="105"/>
      <c r="AVN93" s="105"/>
      <c r="AVO93" s="105"/>
      <c r="AVP93" s="105"/>
      <c r="AVQ93" s="105"/>
      <c r="AVR93" s="105"/>
      <c r="AVS93" s="105"/>
      <c r="AVT93" s="105"/>
      <c r="AVU93" s="105"/>
      <c r="AVV93" s="105"/>
      <c r="AVW93" s="105"/>
      <c r="AVX93" s="105"/>
      <c r="AVY93" s="105"/>
      <c r="AVZ93" s="105"/>
      <c r="AWA93" s="105"/>
      <c r="AWB93" s="105"/>
      <c r="AWC93" s="105"/>
      <c r="AWD93" s="105"/>
      <c r="AWE93" s="105"/>
      <c r="AWF93" s="105"/>
      <c r="AWG93" s="105"/>
      <c r="AWH93" s="105"/>
      <c r="AWI93" s="105"/>
      <c r="AWJ93" s="105"/>
      <c r="AWK93" s="105"/>
      <c r="AWL93" s="105"/>
      <c r="AWM93" s="105"/>
      <c r="AWN93" s="105"/>
      <c r="AWO93" s="105"/>
      <c r="AWP93" s="105"/>
      <c r="AWQ93" s="105"/>
      <c r="AWR93" s="105"/>
      <c r="AWS93" s="105"/>
      <c r="AWT93" s="105"/>
      <c r="AWU93" s="105"/>
      <c r="AWV93" s="105"/>
      <c r="AWW93" s="105"/>
      <c r="AWX93" s="105"/>
      <c r="AWY93" s="105"/>
      <c r="AWZ93" s="105"/>
      <c r="AXA93" s="105"/>
      <c r="AXB93" s="105"/>
      <c r="AXC93" s="105"/>
      <c r="AXD93" s="105"/>
      <c r="AXE93" s="105"/>
      <c r="AXF93" s="105"/>
      <c r="AXG93" s="105"/>
      <c r="AXH93" s="105"/>
      <c r="AXI93" s="105"/>
      <c r="AXJ93" s="105"/>
      <c r="AXK93" s="105"/>
      <c r="AXL93" s="105"/>
      <c r="AXM93" s="105"/>
      <c r="AXN93" s="105"/>
      <c r="AXO93" s="105"/>
      <c r="AXP93" s="105"/>
      <c r="AXQ93" s="105"/>
      <c r="AXR93" s="105"/>
      <c r="AXS93" s="105"/>
      <c r="AXT93" s="105"/>
      <c r="AXU93" s="105"/>
      <c r="AXV93" s="105"/>
      <c r="AXW93" s="105"/>
      <c r="AXX93" s="105"/>
      <c r="AXY93" s="105"/>
      <c r="AXZ93" s="105"/>
      <c r="AYA93" s="105"/>
      <c r="AYB93" s="105"/>
      <c r="AYC93" s="105"/>
      <c r="AYD93" s="105"/>
      <c r="AYE93" s="105"/>
      <c r="AYF93" s="105"/>
      <c r="AYG93" s="105"/>
      <c r="AYH93" s="105"/>
      <c r="AYI93" s="105"/>
      <c r="AYJ93" s="105"/>
      <c r="AYK93" s="105"/>
      <c r="AYL93" s="105"/>
      <c r="AYM93" s="105"/>
      <c r="AYN93" s="105"/>
      <c r="AYO93" s="105"/>
      <c r="AYP93" s="105"/>
      <c r="AYQ93" s="105"/>
      <c r="AYR93" s="105"/>
      <c r="AYS93" s="105"/>
      <c r="AYT93" s="105"/>
      <c r="AYU93" s="105"/>
      <c r="AYV93" s="105"/>
      <c r="AYW93" s="105"/>
      <c r="AYX93" s="105"/>
      <c r="AYY93" s="105"/>
      <c r="AYZ93" s="105"/>
      <c r="AZA93" s="105"/>
      <c r="AZB93" s="105"/>
      <c r="AZC93" s="105"/>
      <c r="AZD93" s="105"/>
      <c r="AZE93" s="105"/>
      <c r="AZF93" s="105"/>
      <c r="AZG93" s="105"/>
      <c r="AZH93" s="105"/>
      <c r="AZI93" s="105"/>
      <c r="AZJ93" s="105"/>
      <c r="AZK93" s="105"/>
      <c r="AZL93" s="105"/>
      <c r="AZM93" s="105"/>
      <c r="AZN93" s="105"/>
      <c r="AZO93" s="105"/>
      <c r="AZP93" s="105"/>
      <c r="AZQ93" s="105"/>
      <c r="AZR93" s="105"/>
      <c r="AZS93" s="105"/>
      <c r="AZT93" s="105"/>
      <c r="AZU93" s="105"/>
      <c r="AZV93" s="105"/>
      <c r="AZW93" s="105"/>
      <c r="AZX93" s="105"/>
      <c r="AZY93" s="105"/>
      <c r="AZZ93" s="105"/>
      <c r="BAA93" s="105"/>
      <c r="BAB93" s="105"/>
      <c r="BAC93" s="105"/>
      <c r="BAD93" s="105"/>
      <c r="BAE93" s="105"/>
      <c r="BAF93" s="105"/>
      <c r="BAG93" s="105"/>
      <c r="BAH93" s="105"/>
      <c r="BAI93" s="105"/>
      <c r="BAJ93" s="105"/>
      <c r="BAK93" s="105"/>
      <c r="BAL93" s="105"/>
      <c r="BAM93" s="105"/>
      <c r="BAN93" s="105"/>
      <c r="BAO93" s="105"/>
      <c r="BAP93" s="105"/>
      <c r="BAQ93" s="105"/>
      <c r="BAR93" s="105"/>
      <c r="BAS93" s="105"/>
      <c r="BAT93" s="105"/>
      <c r="BAU93" s="105"/>
      <c r="BAV93" s="105"/>
      <c r="BAW93" s="105"/>
      <c r="BAX93" s="105"/>
      <c r="BAY93" s="105"/>
      <c r="BAZ93" s="105"/>
      <c r="BBA93" s="105"/>
      <c r="BBB93" s="105"/>
      <c r="BBC93" s="105"/>
      <c r="BBD93" s="105"/>
      <c r="BBE93" s="105"/>
      <c r="BBF93" s="105"/>
      <c r="BBG93" s="105"/>
      <c r="BBH93" s="105"/>
      <c r="BBI93" s="105"/>
      <c r="BBJ93" s="105"/>
      <c r="BBK93" s="105"/>
      <c r="BBL93" s="105"/>
      <c r="BBM93" s="105"/>
      <c r="BBN93" s="105"/>
      <c r="BBO93" s="105"/>
      <c r="BBP93" s="105"/>
      <c r="BBQ93" s="105"/>
      <c r="BBR93" s="105"/>
      <c r="BBS93" s="105"/>
      <c r="BBT93" s="105"/>
      <c r="BBU93" s="105"/>
      <c r="BBV93" s="105"/>
      <c r="BBW93" s="105"/>
      <c r="BBX93" s="105"/>
      <c r="BBY93" s="105"/>
      <c r="BBZ93" s="105"/>
      <c r="BCA93" s="105"/>
      <c r="BCB93" s="105"/>
      <c r="BCC93" s="105"/>
      <c r="BCD93" s="105"/>
      <c r="BCE93" s="105"/>
      <c r="BCF93" s="105"/>
      <c r="BCG93" s="105"/>
      <c r="BCH93" s="105"/>
      <c r="BCI93" s="105"/>
      <c r="BCJ93" s="105"/>
      <c r="BCK93" s="105"/>
      <c r="BCL93" s="105"/>
      <c r="BCM93" s="105"/>
      <c r="BCN93" s="105"/>
      <c r="BCO93" s="105"/>
      <c r="BCP93" s="105"/>
      <c r="BCQ93" s="105"/>
      <c r="BCR93" s="105"/>
      <c r="BCS93" s="105"/>
      <c r="BCT93" s="105"/>
      <c r="BCU93" s="105"/>
      <c r="BCV93" s="105"/>
      <c r="BCW93" s="105"/>
      <c r="BCX93" s="105"/>
      <c r="BCY93" s="105"/>
      <c r="BCZ93" s="105"/>
      <c r="BDA93" s="105"/>
      <c r="BDB93" s="105"/>
      <c r="BDC93" s="105"/>
      <c r="BDD93" s="105"/>
      <c r="BDE93" s="105"/>
      <c r="BDF93" s="105"/>
      <c r="BDG93" s="105"/>
      <c r="BDH93" s="105"/>
      <c r="BDI93" s="105"/>
      <c r="BDJ93" s="105"/>
      <c r="BDK93" s="105"/>
      <c r="BDL93" s="105"/>
      <c r="BDM93" s="105"/>
      <c r="BDN93" s="105"/>
      <c r="BDO93" s="105"/>
      <c r="BDP93" s="105"/>
      <c r="BDQ93" s="105"/>
      <c r="BDR93" s="105"/>
      <c r="BDS93" s="105"/>
      <c r="BDT93" s="105"/>
      <c r="BDU93" s="105"/>
      <c r="BDV93" s="105"/>
      <c r="BDW93" s="105"/>
      <c r="BDX93" s="105"/>
      <c r="BDY93" s="105"/>
      <c r="BDZ93" s="105"/>
      <c r="BEA93" s="105"/>
      <c r="BEB93" s="105"/>
      <c r="BEC93" s="105"/>
      <c r="BED93" s="105"/>
      <c r="BEE93" s="105"/>
      <c r="BEF93" s="105"/>
      <c r="BEG93" s="105"/>
      <c r="BEH93" s="105"/>
      <c r="BEI93" s="105"/>
      <c r="BEJ93" s="105"/>
      <c r="BEK93" s="105"/>
      <c r="BEL93" s="105"/>
      <c r="BEM93" s="105"/>
      <c r="BEN93" s="105"/>
      <c r="BEO93" s="105"/>
      <c r="BEP93" s="105"/>
      <c r="BEQ93" s="105"/>
      <c r="BER93" s="105"/>
      <c r="BES93" s="105"/>
      <c r="BET93" s="105"/>
      <c r="BEU93" s="105"/>
      <c r="BEV93" s="105"/>
      <c r="BEW93" s="105"/>
      <c r="BEX93" s="105"/>
      <c r="BEY93" s="105"/>
      <c r="BEZ93" s="105"/>
      <c r="BFA93" s="105"/>
      <c r="BFB93" s="105"/>
      <c r="BFC93" s="105"/>
      <c r="BFD93" s="105"/>
      <c r="BFE93" s="105"/>
      <c r="BFF93" s="105"/>
      <c r="BFG93" s="105"/>
      <c r="BFH93" s="105"/>
      <c r="BFI93" s="105"/>
      <c r="BFJ93" s="105"/>
      <c r="BFK93" s="105"/>
      <c r="BFL93" s="105"/>
      <c r="BFM93" s="105"/>
      <c r="BFN93" s="105"/>
      <c r="BFO93" s="105"/>
      <c r="BFP93" s="105"/>
      <c r="BFQ93" s="105"/>
      <c r="BFR93" s="105"/>
      <c r="BFS93" s="105"/>
      <c r="BFT93" s="105"/>
      <c r="BFU93" s="105"/>
      <c r="BFV93" s="105"/>
      <c r="BFW93" s="105"/>
      <c r="BFX93" s="105"/>
      <c r="BFY93" s="105"/>
      <c r="BFZ93" s="105"/>
      <c r="BGA93" s="105"/>
      <c r="BGB93" s="105"/>
      <c r="BGC93" s="105"/>
      <c r="BGD93" s="105"/>
      <c r="BGE93" s="105"/>
      <c r="BGF93" s="105"/>
      <c r="BGG93" s="105"/>
      <c r="BGH93" s="105"/>
      <c r="BGI93" s="105"/>
      <c r="BGJ93" s="105"/>
      <c r="BGK93" s="105"/>
      <c r="BGL93" s="105"/>
      <c r="BGM93" s="105"/>
      <c r="BGN93" s="105"/>
      <c r="BGO93" s="105"/>
      <c r="BGP93" s="105"/>
      <c r="BGQ93" s="105"/>
      <c r="BGR93" s="105"/>
      <c r="BGS93" s="105"/>
      <c r="BGT93" s="105"/>
      <c r="BGU93" s="105"/>
      <c r="BGV93" s="105"/>
      <c r="BGW93" s="105"/>
      <c r="BGX93" s="105"/>
      <c r="BGY93" s="105"/>
      <c r="BGZ93" s="105"/>
      <c r="BHA93" s="105"/>
      <c r="BHB93" s="105"/>
      <c r="BHC93" s="105"/>
      <c r="BHD93" s="105"/>
      <c r="BHE93" s="105"/>
      <c r="BHF93" s="105"/>
      <c r="BHG93" s="105"/>
      <c r="BHH93" s="105"/>
      <c r="BHI93" s="105"/>
      <c r="BHJ93" s="105"/>
      <c r="BHK93" s="105"/>
      <c r="BHL93" s="105"/>
      <c r="BHM93" s="105"/>
      <c r="BHN93" s="105"/>
      <c r="BHO93" s="105"/>
      <c r="BHP93" s="105"/>
      <c r="BHQ93" s="105"/>
      <c r="BHR93" s="105"/>
      <c r="BHS93" s="105"/>
      <c r="BHT93" s="105"/>
      <c r="BHU93" s="105"/>
      <c r="BHV93" s="105"/>
      <c r="BHW93" s="105"/>
      <c r="BHX93" s="105"/>
      <c r="BHY93" s="105"/>
      <c r="BHZ93" s="105"/>
      <c r="BIA93" s="105"/>
      <c r="BIB93" s="105"/>
      <c r="BIC93" s="105"/>
      <c r="BID93" s="105"/>
      <c r="BIE93" s="105"/>
      <c r="BIF93" s="105"/>
      <c r="BIG93" s="105"/>
      <c r="BIH93" s="105"/>
      <c r="BII93" s="105"/>
      <c r="BIJ93" s="105"/>
      <c r="BIK93" s="105"/>
      <c r="BIL93" s="105"/>
      <c r="BIM93" s="105"/>
      <c r="BIN93" s="105"/>
      <c r="BIO93" s="105"/>
      <c r="BIP93" s="105"/>
      <c r="BIQ93" s="105"/>
      <c r="BIR93" s="105"/>
      <c r="BIS93" s="105"/>
      <c r="BIT93" s="105"/>
      <c r="BIU93" s="105"/>
      <c r="BIV93" s="105"/>
      <c r="BIW93" s="105"/>
      <c r="BIX93" s="105"/>
      <c r="BIY93" s="105"/>
      <c r="BIZ93" s="105"/>
      <c r="BJA93" s="105"/>
      <c r="BJB93" s="105"/>
      <c r="BJC93" s="105"/>
      <c r="BJD93" s="105"/>
      <c r="BJE93" s="105"/>
      <c r="BJF93" s="105"/>
      <c r="BJG93" s="105"/>
      <c r="BJH93" s="105"/>
      <c r="BJI93" s="105"/>
      <c r="BJJ93" s="105"/>
      <c r="BJK93" s="105"/>
      <c r="BJL93" s="105"/>
      <c r="BJM93" s="105"/>
      <c r="BJN93" s="105"/>
      <c r="BJO93" s="105"/>
      <c r="BJP93" s="105"/>
      <c r="BJQ93" s="105"/>
      <c r="BJR93" s="105"/>
      <c r="BJS93" s="105"/>
      <c r="BJT93" s="105"/>
      <c r="BJU93" s="105"/>
      <c r="BJV93" s="105"/>
      <c r="BJW93" s="105"/>
      <c r="BJX93" s="105"/>
      <c r="BJY93" s="105"/>
      <c r="BJZ93" s="105"/>
      <c r="BKA93" s="105"/>
      <c r="BKB93" s="105"/>
      <c r="BKC93" s="105"/>
      <c r="BKD93" s="105"/>
      <c r="BKE93" s="105"/>
      <c r="BKF93" s="105"/>
      <c r="BKG93" s="105"/>
      <c r="BKH93" s="105"/>
      <c r="BKI93" s="105"/>
      <c r="BKJ93" s="105"/>
      <c r="BKK93" s="105"/>
      <c r="BKL93" s="105"/>
      <c r="BKM93" s="105"/>
      <c r="BKN93" s="105"/>
      <c r="BKO93" s="105"/>
      <c r="BKP93" s="105"/>
      <c r="BKQ93" s="105"/>
      <c r="BKR93" s="105"/>
      <c r="BKS93" s="105"/>
      <c r="BKT93" s="105"/>
      <c r="BKU93" s="105"/>
      <c r="BKV93" s="105"/>
      <c r="BKW93" s="105"/>
      <c r="BKX93" s="105"/>
      <c r="BKY93" s="105"/>
      <c r="BKZ93" s="105"/>
      <c r="BLA93" s="105"/>
      <c r="BLB93" s="105"/>
      <c r="BLC93" s="105"/>
      <c r="BLD93" s="105"/>
      <c r="BLE93" s="105"/>
      <c r="BLF93" s="105"/>
      <c r="BLG93" s="105"/>
      <c r="BLH93" s="105"/>
      <c r="BLI93" s="105"/>
      <c r="BLJ93" s="105"/>
      <c r="BLK93" s="105"/>
      <c r="BLL93" s="105"/>
      <c r="BLM93" s="105"/>
      <c r="BLN93" s="105"/>
      <c r="BLO93" s="105"/>
      <c r="BLP93" s="105"/>
      <c r="BLQ93" s="105"/>
      <c r="BLR93" s="105"/>
      <c r="BLS93" s="105"/>
      <c r="BLT93" s="105"/>
      <c r="BLU93" s="105"/>
      <c r="BLV93" s="105"/>
      <c r="BLW93" s="105"/>
      <c r="BLX93" s="105"/>
      <c r="BLY93" s="105"/>
      <c r="BLZ93" s="105"/>
      <c r="BMA93" s="105"/>
      <c r="BMB93" s="105"/>
      <c r="BMC93" s="105"/>
      <c r="BMD93" s="105"/>
      <c r="BME93" s="105"/>
      <c r="BMF93" s="105"/>
      <c r="BMG93" s="105"/>
      <c r="BMH93" s="105"/>
      <c r="BMI93" s="105"/>
      <c r="BMJ93" s="105"/>
      <c r="BMK93" s="105"/>
      <c r="BML93" s="105"/>
      <c r="BMM93" s="105"/>
      <c r="BMN93" s="105"/>
      <c r="BMO93" s="105"/>
      <c r="BMP93" s="105"/>
      <c r="BMQ93" s="105"/>
      <c r="BMR93" s="105"/>
      <c r="BMS93" s="105"/>
      <c r="BMT93" s="105"/>
      <c r="BMU93" s="105"/>
      <c r="BMV93" s="105"/>
      <c r="BMW93" s="105"/>
      <c r="BMX93" s="105"/>
      <c r="BMY93" s="105"/>
      <c r="BMZ93" s="105"/>
      <c r="BNA93" s="105"/>
      <c r="BNB93" s="105"/>
      <c r="BNC93" s="105"/>
      <c r="BND93" s="105"/>
      <c r="BNE93" s="105"/>
      <c r="BNF93" s="105"/>
      <c r="BNG93" s="105"/>
      <c r="BNH93" s="105"/>
      <c r="BNI93" s="105"/>
      <c r="BNJ93" s="105"/>
      <c r="BNK93" s="105"/>
      <c r="BNL93" s="105"/>
      <c r="BNM93" s="105"/>
      <c r="BNN93" s="105"/>
      <c r="BNO93" s="105"/>
      <c r="BNP93" s="105"/>
      <c r="BNQ93" s="105"/>
      <c r="BNR93" s="105"/>
      <c r="BNS93" s="105"/>
      <c r="BNT93" s="105"/>
      <c r="BNU93" s="105"/>
      <c r="BNV93" s="105"/>
      <c r="BNW93" s="105"/>
      <c r="BNX93" s="105"/>
      <c r="BNY93" s="105"/>
      <c r="BNZ93" s="105"/>
      <c r="BOA93" s="105"/>
      <c r="BOB93" s="105"/>
      <c r="BOC93" s="105"/>
      <c r="BOD93" s="105"/>
      <c r="BOE93" s="105"/>
      <c r="BOF93" s="105"/>
      <c r="BOG93" s="105"/>
      <c r="BOH93" s="105"/>
      <c r="BOI93" s="105"/>
      <c r="BOJ93" s="105"/>
      <c r="BOK93" s="105"/>
      <c r="BOL93" s="105"/>
      <c r="BOM93" s="105"/>
      <c r="BON93" s="105"/>
      <c r="BOO93" s="105"/>
      <c r="BOP93" s="105"/>
      <c r="BOQ93" s="105"/>
      <c r="BOR93" s="105"/>
      <c r="BOS93" s="105"/>
      <c r="BOT93" s="105"/>
      <c r="BOU93" s="105"/>
      <c r="BOV93" s="105"/>
      <c r="BOW93" s="105"/>
      <c r="BOX93" s="105"/>
      <c r="BOY93" s="105"/>
      <c r="BOZ93" s="105"/>
      <c r="BPA93" s="105"/>
      <c r="BPB93" s="105"/>
      <c r="BPC93" s="105"/>
      <c r="BPD93" s="105"/>
      <c r="BPE93" s="105"/>
      <c r="BPF93" s="105"/>
      <c r="BPG93" s="105"/>
      <c r="BPH93" s="105"/>
      <c r="BPI93" s="105"/>
      <c r="BPJ93" s="105"/>
      <c r="BPK93" s="105"/>
      <c r="BPL93" s="105"/>
      <c r="BPM93" s="105"/>
      <c r="BPN93" s="105"/>
      <c r="BPO93" s="105"/>
      <c r="BPP93" s="105"/>
      <c r="BPQ93" s="105"/>
      <c r="BPR93" s="105"/>
      <c r="BPS93" s="105"/>
      <c r="BPT93" s="105"/>
      <c r="BPU93" s="105"/>
      <c r="BPV93" s="105"/>
      <c r="BPW93" s="105"/>
      <c r="BPX93" s="105"/>
      <c r="BPY93" s="105"/>
      <c r="BPZ93" s="105"/>
      <c r="BQA93" s="105"/>
      <c r="BQB93" s="105"/>
      <c r="BQC93" s="105"/>
      <c r="BQD93" s="105"/>
      <c r="BQE93" s="105"/>
      <c r="BQF93" s="105"/>
      <c r="BQG93" s="105"/>
      <c r="BQH93" s="105"/>
      <c r="BQI93" s="105"/>
      <c r="BQJ93" s="105"/>
      <c r="BQK93" s="105"/>
      <c r="BQL93" s="105"/>
      <c r="BQM93" s="105"/>
      <c r="BQN93" s="105"/>
      <c r="BQO93" s="105"/>
      <c r="BQP93" s="105"/>
      <c r="BQQ93" s="105"/>
      <c r="BQR93" s="105"/>
      <c r="BQS93" s="105"/>
      <c r="BQT93" s="105"/>
      <c r="BQU93" s="105"/>
      <c r="BQV93" s="105"/>
      <c r="BQW93" s="105"/>
      <c r="BQX93" s="105"/>
      <c r="BQY93" s="105"/>
      <c r="BQZ93" s="105"/>
      <c r="BRA93" s="105"/>
      <c r="BRB93" s="105"/>
      <c r="BRC93" s="105"/>
      <c r="BRD93" s="105"/>
      <c r="BRE93" s="105"/>
      <c r="BRF93" s="105"/>
      <c r="BRG93" s="105"/>
      <c r="BRH93" s="105"/>
      <c r="BRI93" s="105"/>
      <c r="BRJ93" s="105"/>
      <c r="BRK93" s="105"/>
      <c r="BRL93" s="105"/>
      <c r="BRM93" s="105"/>
      <c r="BRN93" s="105"/>
      <c r="BRO93" s="105"/>
      <c r="BRP93" s="105"/>
      <c r="BRQ93" s="105"/>
      <c r="BRR93" s="105"/>
      <c r="BRS93" s="105"/>
      <c r="BRT93" s="105"/>
      <c r="BRU93" s="105"/>
      <c r="BRV93" s="105"/>
      <c r="BRW93" s="105"/>
      <c r="BRX93" s="105"/>
      <c r="BRY93" s="105"/>
      <c r="BRZ93" s="105"/>
      <c r="BSA93" s="105"/>
      <c r="BSB93" s="105"/>
      <c r="BSC93" s="105"/>
      <c r="BSD93" s="105"/>
      <c r="BSE93" s="105"/>
      <c r="BSF93" s="105"/>
      <c r="BSG93" s="105"/>
      <c r="BSH93" s="105"/>
      <c r="BSI93" s="105"/>
      <c r="BSJ93" s="105"/>
      <c r="BSK93" s="105"/>
      <c r="BSL93" s="105"/>
      <c r="BSM93" s="105"/>
      <c r="BSN93" s="105"/>
      <c r="BSO93" s="105"/>
      <c r="BSP93" s="105"/>
      <c r="BSQ93" s="105"/>
      <c r="BSR93" s="105"/>
      <c r="BSS93" s="105"/>
      <c r="BST93" s="105"/>
      <c r="BSU93" s="105"/>
      <c r="BSV93" s="105"/>
      <c r="BSW93" s="105"/>
      <c r="BSX93" s="105"/>
      <c r="BSY93" s="105"/>
      <c r="BSZ93" s="105"/>
      <c r="BTA93" s="105"/>
      <c r="BTB93" s="105"/>
      <c r="BTC93" s="105"/>
      <c r="BTD93" s="105"/>
      <c r="BTE93" s="105"/>
      <c r="BTF93" s="105"/>
      <c r="BTG93" s="105"/>
      <c r="BTH93" s="105"/>
      <c r="BTI93" s="105"/>
      <c r="BTJ93" s="105"/>
      <c r="BTK93" s="105"/>
      <c r="BTL93" s="105"/>
      <c r="BTM93" s="105"/>
      <c r="BTN93" s="105"/>
      <c r="BTO93" s="105"/>
      <c r="BTP93" s="105"/>
      <c r="BTQ93" s="105"/>
      <c r="BTR93" s="105"/>
      <c r="BTS93" s="105"/>
      <c r="BTT93" s="105"/>
      <c r="BTU93" s="105"/>
      <c r="BTV93" s="105"/>
      <c r="BTW93" s="105"/>
      <c r="BTX93" s="105"/>
      <c r="BTY93" s="105"/>
      <c r="BTZ93" s="105"/>
      <c r="BUA93" s="105"/>
      <c r="BUB93" s="105"/>
      <c r="BUC93" s="105"/>
      <c r="BUD93" s="105"/>
      <c r="BUE93" s="105"/>
      <c r="BUF93" s="105"/>
      <c r="BUG93" s="105"/>
      <c r="BUH93" s="105"/>
      <c r="BUI93" s="105"/>
      <c r="BUJ93" s="105"/>
      <c r="BUK93" s="105"/>
      <c r="BUL93" s="105"/>
      <c r="BUM93" s="105"/>
      <c r="BUN93" s="105"/>
      <c r="BUO93" s="105"/>
      <c r="BUP93" s="105"/>
      <c r="BUQ93" s="105"/>
      <c r="BUR93" s="105"/>
      <c r="BUS93" s="105"/>
      <c r="BUT93" s="105"/>
      <c r="BUU93" s="105"/>
      <c r="BUV93" s="105"/>
      <c r="BUW93" s="105"/>
      <c r="BUX93" s="105"/>
      <c r="BUY93" s="105"/>
      <c r="BUZ93" s="105"/>
      <c r="BVA93" s="105"/>
      <c r="BVB93" s="105"/>
      <c r="BVC93" s="105"/>
      <c r="BVD93" s="105"/>
      <c r="BVE93" s="105"/>
      <c r="BVF93" s="105"/>
      <c r="BVG93" s="105"/>
      <c r="BVH93" s="105"/>
      <c r="BVI93" s="105"/>
      <c r="BVJ93" s="105"/>
      <c r="BVK93" s="105"/>
      <c r="BVL93" s="105"/>
      <c r="BVM93" s="105"/>
      <c r="BVN93" s="105"/>
      <c r="BVO93" s="105"/>
      <c r="BVP93" s="105"/>
      <c r="BVQ93" s="105"/>
      <c r="BVR93" s="105"/>
      <c r="BVS93" s="105"/>
      <c r="BVT93" s="105"/>
      <c r="BVU93" s="105"/>
      <c r="BVV93" s="105"/>
      <c r="BVW93" s="105"/>
      <c r="BVX93" s="105"/>
      <c r="BVY93" s="105"/>
      <c r="BVZ93" s="105"/>
      <c r="BWA93" s="105"/>
      <c r="BWB93" s="105"/>
      <c r="BWC93" s="105"/>
      <c r="BWD93" s="105"/>
      <c r="BWE93" s="105"/>
      <c r="BWF93" s="105"/>
      <c r="BWG93" s="105"/>
      <c r="BWH93" s="105"/>
      <c r="BWI93" s="105"/>
      <c r="BWJ93" s="105"/>
      <c r="BWK93" s="105"/>
      <c r="BWL93" s="105"/>
      <c r="BWM93" s="105"/>
      <c r="BWN93" s="105"/>
      <c r="BWO93" s="105"/>
      <c r="BWP93" s="105"/>
      <c r="BWQ93" s="105"/>
      <c r="BWR93" s="105"/>
      <c r="BWS93" s="105"/>
      <c r="BWT93" s="105"/>
      <c r="BWU93" s="105"/>
      <c r="BWV93" s="105"/>
      <c r="BWW93" s="105"/>
      <c r="BWX93" s="105"/>
    </row>
    <row r="94" spans="1:1974" ht="24.75" customHeight="1">
      <c r="A94" s="117"/>
      <c r="B94" s="108" t="s">
        <v>125</v>
      </c>
      <c r="C94" s="117"/>
      <c r="D94" s="115"/>
      <c r="E94" s="115"/>
      <c r="F94" s="115"/>
      <c r="G94" s="117"/>
      <c r="H94" s="115"/>
      <c r="I94" s="115"/>
      <c r="J94" s="115"/>
      <c r="K94" s="117"/>
      <c r="L94" s="115"/>
      <c r="M94" s="115"/>
      <c r="N94" s="115"/>
      <c r="O94" s="117"/>
      <c r="P94" s="115"/>
      <c r="Q94" s="115"/>
      <c r="R94" s="115"/>
      <c r="S94" s="117"/>
      <c r="T94" s="115"/>
      <c r="U94" s="115"/>
      <c r="V94" s="115"/>
      <c r="W94" s="117"/>
      <c r="X94" s="117"/>
      <c r="Y94" s="117"/>
      <c r="Z94" s="117"/>
      <c r="AA94" s="117"/>
      <c r="AB94" s="117"/>
      <c r="AC94" s="117"/>
      <c r="AD94" s="117"/>
      <c r="AE94" s="117"/>
      <c r="AF94" s="153"/>
      <c r="AG94" s="153"/>
      <c r="AH94" s="153"/>
      <c r="AI94" s="117"/>
      <c r="AJ94" s="153"/>
      <c r="AK94" s="153"/>
      <c r="AL94" s="153"/>
      <c r="AM94" s="117"/>
      <c r="AN94" s="153"/>
      <c r="AO94" s="153"/>
      <c r="AP94" s="153"/>
      <c r="AQ94" s="116"/>
    </row>
    <row r="95" spans="1:1974" ht="24.75" customHeight="1">
      <c r="B95" s="108" t="s">
        <v>189</v>
      </c>
    </row>
    <row r="96" spans="1:1974" ht="24.75" customHeight="1">
      <c r="B96" s="109" t="s">
        <v>0</v>
      </c>
    </row>
    <row r="97" spans="1:1974" ht="24.75" customHeight="1" thickBot="1">
      <c r="B97" s="109"/>
    </row>
    <row r="98" spans="1:1974" s="108" customFormat="1" ht="24.75" customHeight="1" thickTop="1">
      <c r="A98" s="83"/>
      <c r="B98" s="182"/>
      <c r="C98" s="95"/>
      <c r="D98" s="131"/>
      <c r="E98" s="131" t="s">
        <v>114</v>
      </c>
      <c r="F98" s="131"/>
      <c r="G98" s="95"/>
      <c r="H98" s="131"/>
      <c r="I98" s="131" t="s">
        <v>115</v>
      </c>
      <c r="J98" s="131"/>
      <c r="K98" s="95"/>
      <c r="L98" s="131"/>
      <c r="M98" s="131" t="s">
        <v>116</v>
      </c>
      <c r="N98" s="131"/>
      <c r="O98" s="95"/>
      <c r="P98" s="131"/>
      <c r="Q98" s="131" t="s">
        <v>117</v>
      </c>
      <c r="R98" s="131"/>
      <c r="S98" s="95"/>
      <c r="T98" s="107"/>
      <c r="U98" s="107"/>
      <c r="V98" s="107"/>
      <c r="W98" s="83"/>
      <c r="X98" s="95"/>
      <c r="Y98" s="95"/>
      <c r="Z98" s="95"/>
      <c r="AA98" s="95"/>
      <c r="AB98" s="95"/>
      <c r="AC98" s="95"/>
      <c r="AD98" s="95"/>
      <c r="AE98" s="95"/>
      <c r="AF98" s="152"/>
      <c r="AG98" s="152"/>
      <c r="AH98" s="152"/>
      <c r="AI98" s="95"/>
      <c r="AJ98" s="152"/>
      <c r="AK98" s="152"/>
      <c r="AL98" s="152"/>
      <c r="AM98" s="95"/>
      <c r="AN98" s="152"/>
      <c r="AO98" s="152"/>
      <c r="AP98" s="152"/>
      <c r="AQ98" s="110"/>
      <c r="AR98" s="399"/>
      <c r="AS98" s="152"/>
      <c r="AT98" s="399"/>
      <c r="AU98" s="399"/>
      <c r="AV98" s="399"/>
      <c r="AW98" s="399"/>
      <c r="AX98" s="399"/>
      <c r="AY98" s="399"/>
      <c r="AZ98" s="399"/>
      <c r="BA98" s="399"/>
      <c r="BB98" s="399"/>
      <c r="BC98" s="399"/>
      <c r="BD98" s="399"/>
      <c r="BE98" s="399"/>
      <c r="BF98" s="399"/>
      <c r="BG98" s="399"/>
      <c r="BH98" s="399"/>
      <c r="BI98" s="399"/>
      <c r="BJ98" s="399"/>
      <c r="BK98" s="399"/>
      <c r="BL98" s="399"/>
      <c r="BM98" s="399"/>
      <c r="BN98" s="399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399"/>
      <c r="CB98" s="399"/>
      <c r="CC98" s="399"/>
      <c r="CD98" s="399"/>
      <c r="CE98" s="399"/>
      <c r="CF98" s="399"/>
      <c r="CG98" s="399"/>
      <c r="CH98" s="399"/>
      <c r="CI98" s="399"/>
      <c r="CJ98" s="399"/>
      <c r="CK98" s="399"/>
      <c r="CL98" s="399"/>
      <c r="CM98" s="399"/>
      <c r="CN98" s="399"/>
      <c r="CO98" s="399"/>
      <c r="CP98" s="399"/>
      <c r="CQ98" s="399"/>
      <c r="CR98" s="399"/>
      <c r="CS98" s="399"/>
      <c r="CT98" s="399"/>
      <c r="CU98" s="399"/>
      <c r="CV98" s="399"/>
      <c r="CW98" s="399"/>
      <c r="CX98" s="399"/>
      <c r="CY98" s="399"/>
      <c r="CZ98" s="399"/>
      <c r="DA98" s="399"/>
      <c r="DB98" s="399"/>
      <c r="DC98" s="399"/>
      <c r="DD98" s="399"/>
      <c r="DE98" s="399"/>
      <c r="DF98" s="399"/>
      <c r="DG98" s="399"/>
      <c r="DH98" s="399"/>
      <c r="DI98" s="399"/>
      <c r="DJ98" s="399"/>
      <c r="DK98" s="399"/>
      <c r="DL98" s="399"/>
      <c r="DM98" s="399"/>
      <c r="DN98" s="399"/>
      <c r="DO98" s="399"/>
      <c r="DP98" s="399"/>
      <c r="DQ98" s="399"/>
      <c r="DR98" s="399"/>
      <c r="DS98" s="399"/>
      <c r="DT98" s="399"/>
      <c r="DU98" s="399"/>
      <c r="DV98" s="399"/>
      <c r="DW98" s="399"/>
      <c r="DX98" s="399"/>
      <c r="DY98" s="399"/>
      <c r="DZ98" s="399"/>
      <c r="EA98" s="399"/>
      <c r="EB98" s="399"/>
      <c r="EC98" s="399"/>
      <c r="ED98" s="399"/>
      <c r="EE98" s="399"/>
      <c r="EF98" s="399"/>
      <c r="EG98" s="399"/>
      <c r="EH98" s="399"/>
      <c r="EI98" s="399"/>
      <c r="EJ98" s="399"/>
      <c r="EK98" s="399"/>
      <c r="EL98" s="399"/>
      <c r="EM98" s="399"/>
      <c r="EN98" s="399"/>
      <c r="EO98" s="399"/>
      <c r="EP98" s="399"/>
      <c r="EQ98" s="399"/>
      <c r="ER98" s="399"/>
      <c r="ES98" s="399"/>
      <c r="ET98" s="399"/>
      <c r="EU98" s="399"/>
      <c r="EV98" s="399"/>
      <c r="EW98" s="399"/>
      <c r="EX98" s="399"/>
      <c r="EY98" s="399"/>
      <c r="EZ98" s="399"/>
      <c r="FA98" s="399"/>
      <c r="FB98" s="399"/>
      <c r="FC98" s="399"/>
      <c r="FD98" s="399"/>
      <c r="FE98" s="399"/>
      <c r="FF98" s="399"/>
      <c r="FG98" s="399"/>
      <c r="FH98" s="399"/>
      <c r="FI98" s="399"/>
      <c r="FJ98" s="399"/>
      <c r="FK98" s="399"/>
      <c r="FL98" s="399"/>
      <c r="FM98" s="399"/>
      <c r="FN98" s="399"/>
      <c r="FO98" s="399"/>
      <c r="FP98" s="399"/>
      <c r="FQ98" s="399"/>
      <c r="FR98" s="399"/>
      <c r="FS98" s="399"/>
      <c r="FT98" s="399"/>
      <c r="FU98" s="399"/>
      <c r="FV98" s="399"/>
      <c r="FW98" s="399"/>
      <c r="FX98" s="399"/>
      <c r="FY98" s="399"/>
      <c r="FZ98" s="399"/>
      <c r="GA98" s="399"/>
      <c r="GB98" s="399"/>
      <c r="GC98" s="399"/>
      <c r="GD98" s="399"/>
      <c r="GE98" s="399"/>
      <c r="GF98" s="399"/>
      <c r="GG98" s="399"/>
      <c r="GH98" s="399"/>
      <c r="GI98" s="399"/>
      <c r="GJ98" s="399"/>
      <c r="GK98" s="399"/>
      <c r="GL98" s="399"/>
      <c r="GM98" s="399"/>
      <c r="GN98" s="399"/>
      <c r="GO98" s="399"/>
      <c r="GP98" s="399"/>
      <c r="GQ98" s="399"/>
      <c r="GR98" s="399"/>
      <c r="GS98" s="399"/>
      <c r="GT98" s="399"/>
      <c r="GU98" s="399"/>
      <c r="GV98" s="399"/>
      <c r="GW98" s="399"/>
      <c r="GX98" s="399"/>
      <c r="GY98" s="399"/>
      <c r="GZ98" s="399"/>
      <c r="HA98" s="399"/>
      <c r="HB98" s="399"/>
      <c r="HC98" s="399"/>
      <c r="HD98" s="399"/>
      <c r="HE98" s="399"/>
      <c r="HF98" s="399"/>
      <c r="HG98" s="399"/>
      <c r="HH98" s="399"/>
      <c r="HI98" s="399"/>
      <c r="HJ98" s="399"/>
      <c r="HK98" s="399"/>
      <c r="HL98" s="399"/>
      <c r="HM98" s="399"/>
      <c r="HN98" s="399"/>
      <c r="HO98" s="399"/>
      <c r="HP98" s="399"/>
      <c r="HQ98" s="399"/>
      <c r="HR98" s="399"/>
      <c r="HS98" s="399"/>
      <c r="HT98" s="399"/>
      <c r="HU98" s="399"/>
      <c r="HV98" s="399"/>
      <c r="HW98" s="399"/>
      <c r="HX98" s="399"/>
      <c r="HY98" s="399"/>
      <c r="HZ98" s="399"/>
      <c r="IA98" s="399"/>
      <c r="IB98" s="399"/>
      <c r="IC98" s="399"/>
      <c r="ID98" s="399"/>
      <c r="IE98" s="399"/>
      <c r="IF98" s="399"/>
      <c r="IG98" s="399"/>
      <c r="IH98" s="399"/>
      <c r="II98" s="399"/>
      <c r="IJ98" s="399"/>
      <c r="IK98" s="399"/>
      <c r="IL98" s="399"/>
      <c r="IM98" s="399"/>
      <c r="IN98" s="399"/>
      <c r="IO98" s="399"/>
      <c r="IP98" s="399"/>
      <c r="IQ98" s="399"/>
      <c r="IR98" s="399"/>
      <c r="IS98" s="399"/>
      <c r="IT98" s="399"/>
      <c r="IU98" s="399"/>
      <c r="IV98" s="399"/>
      <c r="IW98" s="399"/>
      <c r="IX98" s="399"/>
      <c r="IY98" s="399"/>
      <c r="IZ98" s="399"/>
      <c r="JA98" s="399"/>
      <c r="JB98" s="399"/>
      <c r="JC98" s="399"/>
      <c r="JD98" s="399"/>
      <c r="JE98" s="399"/>
      <c r="JF98" s="399"/>
      <c r="JG98" s="399"/>
      <c r="JH98" s="399"/>
      <c r="JI98" s="399"/>
      <c r="JJ98" s="399"/>
      <c r="JK98" s="399"/>
      <c r="JL98" s="399"/>
      <c r="JM98" s="399"/>
      <c r="JN98" s="399"/>
      <c r="JO98" s="399"/>
      <c r="JP98" s="399"/>
      <c r="JQ98" s="399"/>
      <c r="JR98" s="399"/>
      <c r="JS98" s="399"/>
      <c r="JT98" s="399"/>
      <c r="JU98" s="399"/>
      <c r="JV98" s="399"/>
      <c r="JW98" s="399"/>
      <c r="JX98" s="399"/>
      <c r="JY98" s="399"/>
      <c r="JZ98" s="399"/>
      <c r="KA98" s="399"/>
      <c r="KB98" s="399"/>
      <c r="KC98" s="399"/>
      <c r="KD98" s="399"/>
      <c r="KE98" s="399"/>
      <c r="KF98" s="399"/>
      <c r="KG98" s="399"/>
      <c r="KH98" s="399"/>
      <c r="KI98" s="399"/>
      <c r="KJ98" s="399"/>
      <c r="KK98" s="399"/>
      <c r="KL98" s="399"/>
      <c r="KM98" s="399"/>
      <c r="KN98" s="399"/>
      <c r="KO98" s="399"/>
      <c r="KP98" s="399"/>
      <c r="KQ98" s="399"/>
      <c r="KR98" s="399"/>
      <c r="KS98" s="399"/>
      <c r="KT98" s="399"/>
      <c r="KU98" s="399"/>
      <c r="KV98" s="399"/>
      <c r="KW98" s="399"/>
      <c r="KX98" s="399"/>
      <c r="KY98" s="399"/>
      <c r="KZ98" s="399"/>
      <c r="LA98" s="399"/>
      <c r="LB98" s="399"/>
      <c r="LC98" s="399"/>
      <c r="LD98" s="399"/>
      <c r="LE98" s="399"/>
      <c r="LF98" s="399"/>
      <c r="LG98" s="399"/>
      <c r="LH98" s="399"/>
      <c r="LI98" s="399"/>
      <c r="LJ98" s="399"/>
      <c r="LK98" s="399"/>
      <c r="LL98" s="399"/>
      <c r="LM98" s="399"/>
      <c r="LN98" s="399"/>
      <c r="LO98" s="399"/>
      <c r="LP98" s="399"/>
      <c r="LQ98" s="399"/>
      <c r="LR98" s="399"/>
      <c r="LS98" s="399"/>
      <c r="LT98" s="399"/>
      <c r="LU98" s="399"/>
      <c r="LV98" s="399"/>
      <c r="LW98" s="399"/>
      <c r="LX98" s="399"/>
      <c r="LY98" s="399"/>
      <c r="LZ98" s="399"/>
      <c r="MA98" s="399"/>
      <c r="MB98" s="399"/>
      <c r="MC98" s="399"/>
      <c r="MD98" s="399"/>
      <c r="ME98" s="399"/>
      <c r="MF98" s="399"/>
      <c r="MG98" s="399"/>
      <c r="MH98" s="399"/>
      <c r="MI98" s="399"/>
      <c r="MJ98" s="399"/>
      <c r="MK98" s="399"/>
      <c r="ML98" s="399"/>
      <c r="MM98" s="399"/>
      <c r="MN98" s="399"/>
      <c r="MO98" s="399"/>
      <c r="MP98" s="399"/>
      <c r="MQ98" s="399"/>
      <c r="MR98" s="399"/>
      <c r="MS98" s="399"/>
      <c r="MT98" s="399"/>
      <c r="MU98" s="399"/>
      <c r="MV98" s="399"/>
      <c r="MW98" s="399"/>
      <c r="MX98" s="399"/>
      <c r="MY98" s="399"/>
      <c r="MZ98" s="399"/>
      <c r="NA98" s="399"/>
      <c r="NB98" s="399"/>
      <c r="NC98" s="399"/>
      <c r="ND98" s="399"/>
      <c r="NE98" s="399"/>
      <c r="NF98" s="399"/>
      <c r="NG98" s="399"/>
      <c r="NH98" s="399"/>
      <c r="NI98" s="399"/>
      <c r="NJ98" s="399"/>
      <c r="NK98" s="399"/>
      <c r="NL98" s="399"/>
      <c r="NM98" s="399"/>
      <c r="NN98" s="399"/>
      <c r="NO98" s="399"/>
      <c r="NP98" s="399"/>
      <c r="NQ98" s="399"/>
      <c r="NR98" s="399"/>
      <c r="NS98" s="399"/>
      <c r="NT98" s="399"/>
      <c r="NU98" s="399"/>
      <c r="NV98" s="399"/>
      <c r="NW98" s="399"/>
      <c r="NX98" s="399"/>
      <c r="NY98" s="399"/>
      <c r="NZ98" s="399"/>
      <c r="OA98" s="399"/>
      <c r="OB98" s="399"/>
      <c r="OC98" s="399"/>
      <c r="OD98" s="399"/>
      <c r="OE98" s="399"/>
      <c r="OF98" s="399"/>
      <c r="OG98" s="399"/>
      <c r="OH98" s="399"/>
      <c r="OI98" s="399"/>
      <c r="OJ98" s="399"/>
      <c r="OK98" s="399"/>
      <c r="OL98" s="399"/>
      <c r="OM98" s="399"/>
      <c r="ON98" s="399"/>
      <c r="OO98" s="399"/>
      <c r="OP98" s="399"/>
      <c r="OQ98" s="399"/>
      <c r="OR98" s="399"/>
      <c r="OS98" s="399"/>
      <c r="OT98" s="399"/>
      <c r="OU98" s="399"/>
      <c r="OV98" s="399"/>
      <c r="OW98" s="399"/>
      <c r="OX98" s="399"/>
      <c r="OY98" s="399"/>
      <c r="OZ98" s="399"/>
      <c r="PA98" s="399"/>
      <c r="PB98" s="399"/>
      <c r="PC98" s="399"/>
      <c r="PD98" s="399"/>
      <c r="PE98" s="399"/>
      <c r="PF98" s="399"/>
      <c r="PG98" s="399"/>
      <c r="PH98" s="399"/>
      <c r="PI98" s="399"/>
      <c r="PJ98" s="399"/>
      <c r="PK98" s="399"/>
      <c r="PL98" s="399"/>
      <c r="PM98" s="399"/>
      <c r="PN98" s="399"/>
      <c r="PO98" s="399"/>
      <c r="PP98" s="399"/>
      <c r="PQ98" s="399"/>
      <c r="PR98" s="399"/>
      <c r="PS98" s="399"/>
      <c r="PT98" s="399"/>
      <c r="PU98" s="399"/>
      <c r="PV98" s="399"/>
      <c r="PW98" s="399"/>
      <c r="PX98" s="399"/>
      <c r="PY98" s="399"/>
      <c r="PZ98" s="399"/>
      <c r="QA98" s="399"/>
      <c r="QB98" s="399"/>
      <c r="QC98" s="399"/>
      <c r="QD98" s="399"/>
      <c r="QE98" s="399"/>
      <c r="QF98" s="399"/>
      <c r="QG98" s="399"/>
      <c r="QH98" s="399"/>
      <c r="QI98" s="399"/>
      <c r="QJ98" s="399"/>
      <c r="QK98" s="399"/>
      <c r="QL98" s="399"/>
      <c r="QM98" s="399"/>
      <c r="QN98" s="399"/>
      <c r="QO98" s="399"/>
      <c r="QP98" s="399"/>
      <c r="QQ98" s="399"/>
      <c r="QR98" s="399"/>
      <c r="QS98" s="399"/>
      <c r="QT98" s="399"/>
      <c r="QU98" s="399"/>
      <c r="QV98" s="399"/>
      <c r="QW98" s="399"/>
      <c r="QX98" s="399"/>
      <c r="QY98" s="399"/>
      <c r="QZ98" s="399"/>
      <c r="RA98" s="399"/>
      <c r="RB98" s="399"/>
      <c r="RC98" s="399"/>
      <c r="RD98" s="399"/>
      <c r="RE98" s="399"/>
      <c r="RF98" s="399"/>
      <c r="RG98" s="399"/>
      <c r="RH98" s="399"/>
      <c r="RI98" s="399"/>
      <c r="RJ98" s="399"/>
      <c r="RK98" s="399"/>
      <c r="RL98" s="399"/>
      <c r="RM98" s="399"/>
      <c r="RN98" s="399"/>
      <c r="RO98" s="399"/>
      <c r="RP98" s="399"/>
      <c r="RQ98" s="399"/>
      <c r="RR98" s="399"/>
      <c r="RS98" s="399"/>
      <c r="RT98" s="399"/>
      <c r="RU98" s="399"/>
      <c r="RV98" s="399"/>
      <c r="RW98" s="399"/>
      <c r="RX98" s="399"/>
      <c r="RY98" s="399"/>
      <c r="RZ98" s="399"/>
      <c r="SA98" s="399"/>
      <c r="SB98" s="399"/>
      <c r="SC98" s="399"/>
      <c r="SD98" s="399"/>
      <c r="SE98" s="399"/>
      <c r="SF98" s="399"/>
      <c r="SG98" s="399"/>
      <c r="SH98" s="399"/>
      <c r="SI98" s="399"/>
      <c r="SJ98" s="399"/>
      <c r="SK98" s="399"/>
      <c r="SL98" s="399"/>
      <c r="SM98" s="399"/>
      <c r="SN98" s="399"/>
      <c r="SO98" s="399"/>
      <c r="SP98" s="399"/>
      <c r="SQ98" s="399"/>
      <c r="SR98" s="399"/>
      <c r="SS98" s="399"/>
      <c r="ST98" s="399"/>
      <c r="SU98" s="399"/>
      <c r="SV98" s="399"/>
      <c r="SW98" s="399"/>
      <c r="SX98" s="399"/>
      <c r="SY98" s="399"/>
      <c r="SZ98" s="399"/>
      <c r="TA98" s="399"/>
      <c r="TB98" s="399"/>
      <c r="TC98" s="399"/>
      <c r="TD98" s="399"/>
      <c r="TE98" s="399"/>
      <c r="TF98" s="399"/>
      <c r="TG98" s="399"/>
      <c r="TH98" s="399"/>
      <c r="TI98" s="399"/>
      <c r="TJ98" s="399"/>
      <c r="TK98" s="399"/>
      <c r="TL98" s="399"/>
      <c r="TM98" s="399"/>
      <c r="TN98" s="399"/>
      <c r="TO98" s="399"/>
      <c r="TP98" s="399"/>
      <c r="TQ98" s="399"/>
      <c r="TR98" s="399"/>
      <c r="TS98" s="399"/>
      <c r="TT98" s="399"/>
      <c r="TU98" s="399"/>
      <c r="TV98" s="399"/>
      <c r="TW98" s="399"/>
      <c r="TX98" s="399"/>
      <c r="TY98" s="399"/>
      <c r="TZ98" s="399"/>
      <c r="UA98" s="399"/>
      <c r="UB98" s="399"/>
      <c r="UC98" s="399"/>
      <c r="UD98" s="399"/>
      <c r="UE98" s="399"/>
      <c r="UF98" s="399"/>
      <c r="UG98" s="399"/>
      <c r="UH98" s="399"/>
      <c r="UI98" s="399"/>
      <c r="UJ98" s="399"/>
      <c r="UK98" s="399"/>
      <c r="UL98" s="399"/>
      <c r="UM98" s="399"/>
      <c r="UN98" s="399"/>
      <c r="UO98" s="399"/>
      <c r="UP98" s="399"/>
      <c r="UQ98" s="399"/>
      <c r="UR98" s="399"/>
      <c r="US98" s="399"/>
      <c r="UT98" s="399"/>
      <c r="UU98" s="399"/>
      <c r="UV98" s="399"/>
      <c r="UW98" s="399"/>
      <c r="UX98" s="399"/>
      <c r="UY98" s="399"/>
      <c r="UZ98" s="399"/>
      <c r="VA98" s="399"/>
      <c r="VB98" s="399"/>
      <c r="VC98" s="399"/>
      <c r="VD98" s="399"/>
      <c r="VE98" s="399"/>
      <c r="VF98" s="399"/>
      <c r="VG98" s="399"/>
      <c r="VH98" s="399"/>
      <c r="VI98" s="399"/>
      <c r="VJ98" s="399"/>
      <c r="VK98" s="399"/>
      <c r="VL98" s="399"/>
      <c r="VM98" s="399"/>
      <c r="VN98" s="399"/>
      <c r="VO98" s="399"/>
      <c r="VP98" s="399"/>
      <c r="VQ98" s="399"/>
      <c r="VR98" s="399"/>
      <c r="VS98" s="399"/>
      <c r="VT98" s="399"/>
      <c r="VU98" s="399"/>
      <c r="VV98" s="399"/>
      <c r="VW98" s="399"/>
      <c r="VX98" s="399"/>
      <c r="VY98" s="399"/>
      <c r="VZ98" s="399"/>
      <c r="WA98" s="399"/>
      <c r="WB98" s="399"/>
      <c r="WC98" s="399"/>
      <c r="WD98" s="399"/>
      <c r="WE98" s="399"/>
      <c r="WF98" s="399"/>
      <c r="WG98" s="399"/>
      <c r="WH98" s="399"/>
      <c r="WI98" s="399"/>
      <c r="WJ98" s="399"/>
      <c r="WK98" s="399"/>
      <c r="WL98" s="399"/>
      <c r="WM98" s="399"/>
      <c r="WN98" s="399"/>
      <c r="WO98" s="399"/>
      <c r="WP98" s="399"/>
      <c r="WQ98" s="399"/>
      <c r="WR98" s="399"/>
      <c r="WS98" s="399"/>
      <c r="WT98" s="399"/>
      <c r="WU98" s="399"/>
      <c r="WV98" s="399"/>
      <c r="WW98" s="399"/>
      <c r="WX98" s="399"/>
      <c r="WY98" s="399"/>
      <c r="WZ98" s="399"/>
      <c r="XA98" s="399"/>
      <c r="XB98" s="399"/>
      <c r="XC98" s="399"/>
      <c r="XD98" s="399"/>
      <c r="XE98" s="399"/>
      <c r="XF98" s="399"/>
      <c r="XG98" s="399"/>
      <c r="XH98" s="399"/>
      <c r="XI98" s="399"/>
      <c r="XJ98" s="399"/>
      <c r="XK98" s="399"/>
      <c r="XL98" s="399"/>
      <c r="XM98" s="399"/>
      <c r="XN98" s="399"/>
      <c r="XO98" s="399"/>
      <c r="XP98" s="399"/>
      <c r="XQ98" s="399"/>
      <c r="XR98" s="399"/>
      <c r="XS98" s="399"/>
      <c r="XT98" s="399"/>
      <c r="XU98" s="399"/>
      <c r="XV98" s="399"/>
      <c r="XW98" s="399"/>
      <c r="XX98" s="399"/>
      <c r="XY98" s="399"/>
      <c r="XZ98" s="399"/>
      <c r="YA98" s="399"/>
      <c r="YB98" s="399"/>
      <c r="YC98" s="399"/>
      <c r="YD98" s="399"/>
      <c r="YE98" s="399"/>
      <c r="YF98" s="399"/>
      <c r="YG98" s="399"/>
      <c r="YH98" s="399"/>
      <c r="YI98" s="399"/>
      <c r="YJ98" s="399"/>
      <c r="YK98" s="399"/>
      <c r="YL98" s="399"/>
      <c r="YM98" s="399"/>
      <c r="YN98" s="399"/>
      <c r="YO98" s="399"/>
      <c r="YP98" s="399"/>
      <c r="YQ98" s="399"/>
      <c r="YR98" s="399"/>
      <c r="YS98" s="399"/>
      <c r="YT98" s="399"/>
      <c r="YU98" s="399"/>
      <c r="YV98" s="399"/>
      <c r="YW98" s="399"/>
      <c r="YX98" s="399"/>
      <c r="YY98" s="399"/>
      <c r="YZ98" s="399"/>
      <c r="ZA98" s="399"/>
      <c r="ZB98" s="399"/>
      <c r="ZC98" s="399"/>
      <c r="ZD98" s="399"/>
      <c r="ZE98" s="399"/>
      <c r="ZF98" s="399"/>
      <c r="ZG98" s="399"/>
      <c r="ZH98" s="399"/>
      <c r="ZI98" s="399"/>
      <c r="ZJ98" s="399"/>
      <c r="ZK98" s="399"/>
      <c r="ZL98" s="399"/>
      <c r="ZM98" s="399"/>
      <c r="ZN98" s="399"/>
      <c r="ZO98" s="399"/>
      <c r="ZP98" s="399"/>
      <c r="ZQ98" s="399"/>
      <c r="ZR98" s="399"/>
      <c r="ZS98" s="399"/>
      <c r="ZT98" s="399"/>
      <c r="ZU98" s="399"/>
      <c r="ZV98" s="399"/>
      <c r="ZW98" s="399"/>
      <c r="ZX98" s="399"/>
      <c r="ZY98" s="399"/>
      <c r="ZZ98" s="399"/>
      <c r="AAA98" s="399"/>
      <c r="AAB98" s="399"/>
      <c r="AAC98" s="399"/>
      <c r="AAD98" s="399"/>
      <c r="AAE98" s="399"/>
      <c r="AAF98" s="399"/>
      <c r="AAG98" s="399"/>
      <c r="AAH98" s="399"/>
      <c r="AAI98" s="399"/>
      <c r="AAJ98" s="399"/>
      <c r="AAK98" s="399"/>
      <c r="AAL98" s="399"/>
      <c r="AAM98" s="399"/>
      <c r="AAN98" s="399"/>
      <c r="AAO98" s="399"/>
      <c r="AAP98" s="399"/>
      <c r="AAQ98" s="399"/>
      <c r="AAR98" s="399"/>
      <c r="AAS98" s="399"/>
      <c r="AAT98" s="399"/>
      <c r="AAU98" s="399"/>
      <c r="AAV98" s="399"/>
      <c r="AAW98" s="399"/>
      <c r="AAX98" s="399"/>
      <c r="AAY98" s="399"/>
      <c r="AAZ98" s="399"/>
      <c r="ABA98" s="399"/>
      <c r="ABB98" s="399"/>
      <c r="ABC98" s="399"/>
      <c r="ABD98" s="399"/>
      <c r="ABE98" s="399"/>
      <c r="ABF98" s="399"/>
      <c r="ABG98" s="399"/>
      <c r="ABH98" s="399"/>
      <c r="ABI98" s="399"/>
      <c r="ABJ98" s="399"/>
      <c r="ABK98" s="399"/>
      <c r="ABL98" s="399"/>
      <c r="ABM98" s="399"/>
      <c r="ABN98" s="399"/>
      <c r="ABO98" s="399"/>
      <c r="ABP98" s="399"/>
      <c r="ABQ98" s="399"/>
      <c r="ABR98" s="399"/>
      <c r="ABS98" s="399"/>
      <c r="ABT98" s="399"/>
      <c r="ABU98" s="399"/>
      <c r="ABV98" s="399"/>
      <c r="ABW98" s="399"/>
      <c r="ABX98" s="399"/>
      <c r="ABY98" s="399"/>
      <c r="ABZ98" s="399"/>
      <c r="ACA98" s="399"/>
      <c r="ACB98" s="399"/>
      <c r="ACC98" s="399"/>
      <c r="ACD98" s="399"/>
      <c r="ACE98" s="399"/>
      <c r="ACF98" s="399"/>
      <c r="ACG98" s="399"/>
      <c r="ACH98" s="399"/>
      <c r="ACI98" s="399"/>
      <c r="ACJ98" s="399"/>
      <c r="ACK98" s="399"/>
      <c r="ACL98" s="399"/>
      <c r="ACM98" s="399"/>
      <c r="ACN98" s="399"/>
      <c r="ACO98" s="399"/>
      <c r="ACP98" s="399"/>
      <c r="ACQ98" s="399"/>
      <c r="ACR98" s="399"/>
      <c r="ACS98" s="399"/>
      <c r="ACT98" s="399"/>
      <c r="ACU98" s="399"/>
      <c r="ACV98" s="399"/>
      <c r="ACW98" s="399"/>
      <c r="ACX98" s="399"/>
      <c r="ACY98" s="399"/>
      <c r="ACZ98" s="399"/>
      <c r="ADA98" s="399"/>
      <c r="ADB98" s="399"/>
      <c r="ADC98" s="399"/>
      <c r="ADD98" s="399"/>
      <c r="ADE98" s="399"/>
      <c r="ADF98" s="399"/>
      <c r="ADG98" s="399"/>
      <c r="ADH98" s="399"/>
      <c r="ADI98" s="399"/>
      <c r="ADJ98" s="399"/>
      <c r="ADK98" s="399"/>
      <c r="ADL98" s="399"/>
      <c r="ADM98" s="399"/>
      <c r="ADN98" s="399"/>
      <c r="ADO98" s="399"/>
      <c r="ADP98" s="399"/>
      <c r="ADQ98" s="399"/>
      <c r="ADR98" s="399"/>
      <c r="ADS98" s="399"/>
      <c r="ADT98" s="399"/>
      <c r="ADU98" s="399"/>
      <c r="ADV98" s="399"/>
      <c r="ADW98" s="399"/>
      <c r="ADX98" s="399"/>
      <c r="ADY98" s="399"/>
      <c r="ADZ98" s="399"/>
      <c r="AEA98" s="399"/>
      <c r="AEB98" s="399"/>
      <c r="AEC98" s="399"/>
      <c r="AED98" s="399"/>
      <c r="AEE98" s="399"/>
      <c r="AEF98" s="399"/>
      <c r="AEG98" s="399"/>
      <c r="AEH98" s="399"/>
      <c r="AEI98" s="399"/>
      <c r="AEJ98" s="399"/>
      <c r="AEK98" s="399"/>
      <c r="AEL98" s="399"/>
      <c r="AEM98" s="399"/>
      <c r="AEN98" s="399"/>
      <c r="AEO98" s="399"/>
      <c r="AEP98" s="399"/>
      <c r="AEQ98" s="399"/>
      <c r="AER98" s="399"/>
      <c r="AES98" s="399"/>
      <c r="AET98" s="399"/>
      <c r="AEU98" s="399"/>
      <c r="AEV98" s="399"/>
      <c r="AEW98" s="399"/>
      <c r="AEX98" s="399"/>
      <c r="AEY98" s="399"/>
      <c r="AEZ98" s="399"/>
      <c r="AFA98" s="399"/>
      <c r="AFB98" s="399"/>
      <c r="AFC98" s="399"/>
      <c r="AFD98" s="399"/>
      <c r="AFE98" s="399"/>
      <c r="AFF98" s="399"/>
      <c r="AFG98" s="399"/>
      <c r="AFH98" s="399"/>
      <c r="AFI98" s="399"/>
      <c r="AFJ98" s="399"/>
      <c r="AFK98" s="399"/>
      <c r="AFL98" s="399"/>
      <c r="AFM98" s="399"/>
      <c r="AFN98" s="399"/>
      <c r="AFO98" s="399"/>
      <c r="AFP98" s="399"/>
      <c r="AFQ98" s="399"/>
      <c r="AFR98" s="399"/>
      <c r="AFS98" s="399"/>
      <c r="AFT98" s="399"/>
      <c r="AFU98" s="399"/>
      <c r="AFV98" s="399"/>
      <c r="AFW98" s="399"/>
      <c r="AFX98" s="399"/>
      <c r="AFY98" s="399"/>
      <c r="AFZ98" s="399"/>
      <c r="AGA98" s="399"/>
      <c r="AGB98" s="399"/>
      <c r="AGC98" s="399"/>
      <c r="AGD98" s="399"/>
      <c r="AGE98" s="399"/>
      <c r="AGF98" s="399"/>
      <c r="AGG98" s="399"/>
      <c r="AGH98" s="399"/>
      <c r="AGI98" s="399"/>
      <c r="AGJ98" s="399"/>
      <c r="AGK98" s="399"/>
      <c r="AGL98" s="399"/>
      <c r="AGM98" s="399"/>
      <c r="AGN98" s="399"/>
      <c r="AGO98" s="399"/>
      <c r="AGP98" s="399"/>
      <c r="AGQ98" s="399"/>
      <c r="AGR98" s="399"/>
      <c r="AGS98" s="399"/>
      <c r="AGT98" s="399"/>
      <c r="AGU98" s="399"/>
      <c r="AGV98" s="399"/>
      <c r="AGW98" s="399"/>
      <c r="AGX98" s="399"/>
      <c r="AGY98" s="399"/>
      <c r="AGZ98" s="399"/>
      <c r="AHA98" s="399"/>
      <c r="AHB98" s="399"/>
      <c r="AHC98" s="399"/>
      <c r="AHD98" s="399"/>
      <c r="AHE98" s="399"/>
      <c r="AHF98" s="399"/>
      <c r="AHG98" s="399"/>
      <c r="AHH98" s="399"/>
      <c r="AHI98" s="399"/>
      <c r="AHJ98" s="399"/>
      <c r="AHK98" s="399"/>
      <c r="AHL98" s="399"/>
      <c r="AHM98" s="399"/>
      <c r="AHN98" s="399"/>
      <c r="AHO98" s="399"/>
      <c r="AHP98" s="399"/>
      <c r="AHQ98" s="399"/>
      <c r="AHR98" s="399"/>
      <c r="AHS98" s="399"/>
      <c r="AHT98" s="399"/>
      <c r="AHU98" s="399"/>
      <c r="AHV98" s="399"/>
      <c r="AHW98" s="399"/>
      <c r="AHX98" s="399"/>
      <c r="AHY98" s="399"/>
      <c r="AHZ98" s="399"/>
      <c r="AIA98" s="399"/>
      <c r="AIB98" s="399"/>
      <c r="AIC98" s="399"/>
      <c r="AID98" s="399"/>
      <c r="AIE98" s="399"/>
      <c r="AIF98" s="399"/>
      <c r="AIG98" s="399"/>
      <c r="AIH98" s="399"/>
      <c r="AII98" s="399"/>
      <c r="AIJ98" s="399"/>
      <c r="AIK98" s="399"/>
      <c r="AIL98" s="399"/>
      <c r="AIM98" s="399"/>
      <c r="AIN98" s="399"/>
      <c r="AIO98" s="399"/>
      <c r="AIP98" s="399"/>
      <c r="AIQ98" s="399"/>
      <c r="AIR98" s="399"/>
      <c r="AIS98" s="399"/>
      <c r="AIT98" s="399"/>
      <c r="AIU98" s="399"/>
      <c r="AIV98" s="399"/>
      <c r="AIW98" s="399"/>
      <c r="AIX98" s="399"/>
      <c r="AIY98" s="399"/>
      <c r="AIZ98" s="399"/>
      <c r="AJA98" s="399"/>
      <c r="AJB98" s="399"/>
      <c r="AJC98" s="399"/>
      <c r="AJD98" s="399"/>
      <c r="AJE98" s="399"/>
      <c r="AJF98" s="399"/>
      <c r="AJG98" s="399"/>
      <c r="AJH98" s="399"/>
      <c r="AJI98" s="399"/>
      <c r="AJJ98" s="399"/>
      <c r="AJK98" s="399"/>
      <c r="AJL98" s="399"/>
      <c r="AJM98" s="399"/>
      <c r="AJN98" s="399"/>
      <c r="AJO98" s="399"/>
      <c r="AJP98" s="399"/>
      <c r="AJQ98" s="399"/>
      <c r="AJR98" s="399"/>
      <c r="AJS98" s="399"/>
      <c r="AJT98" s="399"/>
      <c r="AJU98" s="399"/>
      <c r="AJV98" s="399"/>
      <c r="AJW98" s="399"/>
      <c r="AJX98" s="399"/>
      <c r="AJY98" s="399"/>
      <c r="AJZ98" s="399"/>
      <c r="AKA98" s="399"/>
      <c r="AKB98" s="399"/>
      <c r="AKC98" s="399"/>
      <c r="AKD98" s="399"/>
      <c r="AKE98" s="399"/>
      <c r="AKF98" s="399"/>
      <c r="AKG98" s="399"/>
      <c r="AKH98" s="399"/>
      <c r="AKI98" s="399"/>
      <c r="AKJ98" s="399"/>
      <c r="AKK98" s="399"/>
      <c r="AKL98" s="399"/>
      <c r="AKM98" s="399"/>
      <c r="AKN98" s="399"/>
      <c r="AKO98" s="399"/>
      <c r="AKP98" s="399"/>
      <c r="AKQ98" s="399"/>
      <c r="AKR98" s="399"/>
      <c r="AKS98" s="399"/>
      <c r="AKT98" s="399"/>
      <c r="AKU98" s="399"/>
      <c r="AKV98" s="399"/>
      <c r="AKW98" s="399"/>
      <c r="AKX98" s="399"/>
      <c r="AKY98" s="399"/>
      <c r="AKZ98" s="399"/>
      <c r="ALA98" s="399"/>
      <c r="ALB98" s="399"/>
      <c r="ALC98" s="399"/>
      <c r="ALD98" s="399"/>
      <c r="ALE98" s="399"/>
      <c r="ALF98" s="399"/>
      <c r="ALG98" s="399"/>
      <c r="ALH98" s="399"/>
      <c r="ALI98" s="399"/>
      <c r="ALJ98" s="399"/>
      <c r="ALK98" s="399"/>
      <c r="ALL98" s="399"/>
      <c r="ALM98" s="399"/>
      <c r="ALN98" s="399"/>
      <c r="ALO98" s="399"/>
      <c r="ALP98" s="399"/>
      <c r="ALQ98" s="399"/>
      <c r="ALR98" s="399"/>
      <c r="ALS98" s="399"/>
      <c r="ALT98" s="399"/>
      <c r="ALU98" s="399"/>
      <c r="ALV98" s="399"/>
      <c r="ALW98" s="399"/>
      <c r="ALX98" s="399"/>
      <c r="ALY98" s="399"/>
      <c r="ALZ98" s="399"/>
      <c r="AMA98" s="399"/>
      <c r="AMB98" s="399"/>
      <c r="AMC98" s="399"/>
      <c r="AMD98" s="399"/>
      <c r="AME98" s="399"/>
      <c r="AMF98" s="399"/>
      <c r="AMG98" s="399"/>
      <c r="AMH98" s="399"/>
      <c r="AMI98" s="399"/>
      <c r="AMJ98" s="399"/>
      <c r="AMK98" s="399"/>
      <c r="AML98" s="399"/>
      <c r="AMM98" s="399"/>
      <c r="AMN98" s="399"/>
      <c r="AMO98" s="399"/>
      <c r="AMP98" s="399"/>
      <c r="AMQ98" s="399"/>
      <c r="AMR98" s="399"/>
      <c r="AMS98" s="399"/>
      <c r="AMT98" s="399"/>
      <c r="AMU98" s="399"/>
      <c r="AMV98" s="399"/>
      <c r="AMW98" s="399"/>
      <c r="AMX98" s="399"/>
      <c r="AMY98" s="399"/>
      <c r="AMZ98" s="399"/>
      <c r="ANA98" s="399"/>
      <c r="ANB98" s="399"/>
      <c r="ANC98" s="399"/>
      <c r="AND98" s="399"/>
      <c r="ANE98" s="399"/>
      <c r="ANF98" s="399"/>
      <c r="ANG98" s="399"/>
      <c r="ANH98" s="399"/>
      <c r="ANI98" s="399"/>
      <c r="ANJ98" s="399"/>
      <c r="ANK98" s="399"/>
      <c r="ANL98" s="399"/>
      <c r="ANM98" s="399"/>
      <c r="ANN98" s="399"/>
      <c r="ANO98" s="399"/>
      <c r="ANP98" s="399"/>
      <c r="ANQ98" s="399"/>
      <c r="ANR98" s="399"/>
      <c r="ANS98" s="399"/>
      <c r="ANT98" s="399"/>
      <c r="ANU98" s="399"/>
      <c r="ANV98" s="399"/>
      <c r="ANW98" s="399"/>
      <c r="ANX98" s="399"/>
      <c r="ANY98" s="399"/>
      <c r="ANZ98" s="399"/>
      <c r="AOA98" s="399"/>
      <c r="AOB98" s="399"/>
      <c r="AOC98" s="399"/>
      <c r="AOD98" s="399"/>
      <c r="AOE98" s="399"/>
      <c r="AOF98" s="399"/>
      <c r="AOG98" s="399"/>
      <c r="AOH98" s="399"/>
      <c r="AOI98" s="399"/>
      <c r="AOJ98" s="399"/>
      <c r="AOK98" s="399"/>
      <c r="AOL98" s="399"/>
      <c r="AOM98" s="399"/>
      <c r="AON98" s="399"/>
      <c r="AOO98" s="399"/>
      <c r="AOP98" s="399"/>
      <c r="AOQ98" s="399"/>
      <c r="AOR98" s="399"/>
      <c r="AOS98" s="399"/>
      <c r="AOT98" s="399"/>
      <c r="AOU98" s="399"/>
      <c r="AOV98" s="399"/>
      <c r="AOW98" s="399"/>
      <c r="AOX98" s="399"/>
      <c r="AOY98" s="399"/>
      <c r="AOZ98" s="399"/>
      <c r="APA98" s="399"/>
      <c r="APB98" s="399"/>
      <c r="APC98" s="399"/>
      <c r="APD98" s="399"/>
      <c r="APE98" s="399"/>
      <c r="APF98" s="399"/>
      <c r="APG98" s="399"/>
      <c r="APH98" s="399"/>
      <c r="API98" s="399"/>
      <c r="APJ98" s="399"/>
      <c r="APK98" s="399"/>
      <c r="APL98" s="399"/>
      <c r="APM98" s="399"/>
      <c r="APN98" s="399"/>
      <c r="APO98" s="399"/>
      <c r="APP98" s="399"/>
      <c r="APQ98" s="399"/>
      <c r="APR98" s="399"/>
      <c r="APS98" s="399"/>
      <c r="APT98" s="399"/>
      <c r="APU98" s="399"/>
      <c r="APV98" s="399"/>
      <c r="APW98" s="399"/>
      <c r="APX98" s="399"/>
      <c r="APY98" s="399"/>
      <c r="APZ98" s="399"/>
      <c r="AQA98" s="399"/>
      <c r="AQB98" s="399"/>
      <c r="AQC98" s="399"/>
      <c r="AQD98" s="399"/>
      <c r="AQE98" s="399"/>
      <c r="AQF98" s="399"/>
      <c r="AQG98" s="399"/>
      <c r="AQH98" s="399"/>
      <c r="AQI98" s="399"/>
      <c r="AQJ98" s="399"/>
      <c r="AQK98" s="399"/>
      <c r="AQL98" s="399"/>
      <c r="AQM98" s="399"/>
      <c r="AQN98" s="399"/>
      <c r="AQO98" s="399"/>
      <c r="AQP98" s="399"/>
      <c r="AQQ98" s="399"/>
      <c r="AQR98" s="399"/>
      <c r="AQS98" s="399"/>
      <c r="AQT98" s="399"/>
      <c r="AQU98" s="399"/>
      <c r="AQV98" s="399"/>
      <c r="AQW98" s="399"/>
      <c r="AQX98" s="399"/>
      <c r="AQY98" s="399"/>
      <c r="AQZ98" s="399"/>
      <c r="ARA98" s="399"/>
      <c r="ARB98" s="399"/>
      <c r="ARC98" s="399"/>
      <c r="ARD98" s="399"/>
      <c r="ARE98" s="399"/>
      <c r="ARF98" s="399"/>
      <c r="ARG98" s="399"/>
      <c r="ARH98" s="399"/>
      <c r="ARI98" s="399"/>
      <c r="ARJ98" s="399"/>
      <c r="ARK98" s="399"/>
      <c r="ARL98" s="399"/>
      <c r="ARM98" s="399"/>
      <c r="ARN98" s="399"/>
      <c r="ARO98" s="399"/>
      <c r="ARP98" s="399"/>
      <c r="ARQ98" s="399"/>
      <c r="ARR98" s="399"/>
      <c r="ARS98" s="399"/>
      <c r="ART98" s="399"/>
      <c r="ARU98" s="399"/>
      <c r="ARV98" s="399"/>
      <c r="ARW98" s="399"/>
      <c r="ARX98" s="399"/>
      <c r="ARY98" s="399"/>
      <c r="ARZ98" s="399"/>
      <c r="ASA98" s="399"/>
      <c r="ASB98" s="399"/>
      <c r="ASC98" s="399"/>
      <c r="ASD98" s="399"/>
      <c r="ASE98" s="399"/>
      <c r="ASF98" s="399"/>
      <c r="ASG98" s="399"/>
      <c r="ASH98" s="399"/>
      <c r="ASI98" s="399"/>
      <c r="ASJ98" s="399"/>
      <c r="ASK98" s="399"/>
      <c r="ASL98" s="399"/>
      <c r="ASM98" s="399"/>
      <c r="ASN98" s="399"/>
      <c r="ASO98" s="399"/>
      <c r="ASP98" s="399"/>
      <c r="ASQ98" s="399"/>
      <c r="ASR98" s="399"/>
      <c r="ASS98" s="399"/>
      <c r="AST98" s="399"/>
      <c r="ASU98" s="399"/>
      <c r="ASV98" s="399"/>
      <c r="ASW98" s="399"/>
      <c r="ASX98" s="399"/>
      <c r="ASY98" s="399"/>
      <c r="ASZ98" s="399"/>
      <c r="ATA98" s="399"/>
      <c r="ATB98" s="399"/>
      <c r="ATC98" s="399"/>
      <c r="ATD98" s="399"/>
      <c r="ATE98" s="399"/>
      <c r="ATF98" s="399"/>
      <c r="ATG98" s="399"/>
      <c r="ATH98" s="399"/>
      <c r="ATI98" s="399"/>
      <c r="ATJ98" s="399"/>
      <c r="ATK98" s="399"/>
      <c r="ATL98" s="399"/>
      <c r="ATM98" s="399"/>
      <c r="ATN98" s="399"/>
      <c r="ATO98" s="399"/>
      <c r="ATP98" s="399"/>
      <c r="ATQ98" s="399"/>
      <c r="ATR98" s="399"/>
      <c r="ATS98" s="399"/>
      <c r="ATT98" s="399"/>
      <c r="ATU98" s="399"/>
      <c r="ATV98" s="399"/>
      <c r="ATW98" s="399"/>
      <c r="ATX98" s="399"/>
      <c r="ATY98" s="399"/>
      <c r="ATZ98" s="399"/>
      <c r="AUA98" s="399"/>
      <c r="AUB98" s="399"/>
      <c r="AUC98" s="399"/>
      <c r="AUD98" s="399"/>
      <c r="AUE98" s="399"/>
      <c r="AUF98" s="399"/>
      <c r="AUG98" s="399"/>
      <c r="AUH98" s="399"/>
      <c r="AUI98" s="399"/>
      <c r="AUJ98" s="399"/>
      <c r="AUK98" s="399"/>
      <c r="AUL98" s="399"/>
      <c r="AUM98" s="399"/>
      <c r="AUN98" s="399"/>
      <c r="AUO98" s="399"/>
      <c r="AUP98" s="399"/>
      <c r="AUQ98" s="399"/>
      <c r="AUR98" s="399"/>
      <c r="AUS98" s="399"/>
      <c r="AUT98" s="399"/>
      <c r="AUU98" s="399"/>
      <c r="AUV98" s="399"/>
      <c r="AUW98" s="399"/>
      <c r="AUX98" s="399"/>
      <c r="AUY98" s="399"/>
      <c r="AUZ98" s="399"/>
      <c r="AVA98" s="399"/>
      <c r="AVB98" s="399"/>
      <c r="AVC98" s="399"/>
      <c r="AVD98" s="399"/>
      <c r="AVE98" s="399"/>
      <c r="AVF98" s="399"/>
      <c r="AVG98" s="399"/>
      <c r="AVH98" s="399"/>
      <c r="AVI98" s="399"/>
      <c r="AVJ98" s="399"/>
      <c r="AVK98" s="399"/>
      <c r="AVL98" s="399"/>
      <c r="AVM98" s="399"/>
      <c r="AVN98" s="399"/>
      <c r="AVO98" s="399"/>
      <c r="AVP98" s="399"/>
      <c r="AVQ98" s="399"/>
      <c r="AVR98" s="399"/>
      <c r="AVS98" s="399"/>
      <c r="AVT98" s="399"/>
      <c r="AVU98" s="399"/>
      <c r="AVV98" s="399"/>
      <c r="AVW98" s="399"/>
      <c r="AVX98" s="399"/>
      <c r="AVY98" s="399"/>
      <c r="AVZ98" s="399"/>
      <c r="AWA98" s="399"/>
      <c r="AWB98" s="399"/>
      <c r="AWC98" s="399"/>
      <c r="AWD98" s="399"/>
      <c r="AWE98" s="399"/>
      <c r="AWF98" s="399"/>
      <c r="AWG98" s="399"/>
      <c r="AWH98" s="399"/>
      <c r="AWI98" s="399"/>
      <c r="AWJ98" s="399"/>
      <c r="AWK98" s="399"/>
      <c r="AWL98" s="399"/>
      <c r="AWM98" s="399"/>
      <c r="AWN98" s="399"/>
      <c r="AWO98" s="399"/>
      <c r="AWP98" s="399"/>
      <c r="AWQ98" s="399"/>
      <c r="AWR98" s="399"/>
      <c r="AWS98" s="399"/>
      <c r="AWT98" s="399"/>
      <c r="AWU98" s="399"/>
      <c r="AWV98" s="399"/>
      <c r="AWW98" s="399"/>
      <c r="AWX98" s="399"/>
      <c r="AWY98" s="399"/>
      <c r="AWZ98" s="399"/>
      <c r="AXA98" s="399"/>
      <c r="AXB98" s="399"/>
      <c r="AXC98" s="399"/>
      <c r="AXD98" s="399"/>
      <c r="AXE98" s="399"/>
      <c r="AXF98" s="399"/>
      <c r="AXG98" s="399"/>
      <c r="AXH98" s="399"/>
      <c r="AXI98" s="399"/>
      <c r="AXJ98" s="399"/>
      <c r="AXK98" s="399"/>
      <c r="AXL98" s="399"/>
      <c r="AXM98" s="399"/>
      <c r="AXN98" s="399"/>
      <c r="AXO98" s="399"/>
      <c r="AXP98" s="399"/>
      <c r="AXQ98" s="399"/>
      <c r="AXR98" s="399"/>
      <c r="AXS98" s="399"/>
      <c r="AXT98" s="399"/>
      <c r="AXU98" s="399"/>
      <c r="AXV98" s="399"/>
      <c r="AXW98" s="399"/>
      <c r="AXX98" s="399"/>
      <c r="AXY98" s="399"/>
      <c r="AXZ98" s="399"/>
      <c r="AYA98" s="399"/>
      <c r="AYB98" s="399"/>
      <c r="AYC98" s="399"/>
      <c r="AYD98" s="399"/>
      <c r="AYE98" s="399"/>
      <c r="AYF98" s="399"/>
      <c r="AYG98" s="399"/>
      <c r="AYH98" s="399"/>
      <c r="AYI98" s="399"/>
      <c r="AYJ98" s="399"/>
      <c r="AYK98" s="399"/>
      <c r="AYL98" s="399"/>
      <c r="AYM98" s="399"/>
      <c r="AYN98" s="399"/>
      <c r="AYO98" s="399"/>
      <c r="AYP98" s="399"/>
      <c r="AYQ98" s="399"/>
      <c r="AYR98" s="399"/>
      <c r="AYS98" s="399"/>
      <c r="AYT98" s="399"/>
      <c r="AYU98" s="399"/>
      <c r="AYV98" s="399"/>
      <c r="AYW98" s="399"/>
      <c r="AYX98" s="399"/>
      <c r="AYY98" s="399"/>
      <c r="AYZ98" s="399"/>
      <c r="AZA98" s="399"/>
      <c r="AZB98" s="399"/>
      <c r="AZC98" s="399"/>
      <c r="AZD98" s="399"/>
      <c r="AZE98" s="399"/>
      <c r="AZF98" s="399"/>
      <c r="AZG98" s="399"/>
      <c r="AZH98" s="399"/>
      <c r="AZI98" s="399"/>
      <c r="AZJ98" s="399"/>
      <c r="AZK98" s="399"/>
      <c r="AZL98" s="399"/>
      <c r="AZM98" s="399"/>
      <c r="AZN98" s="399"/>
      <c r="AZO98" s="399"/>
      <c r="AZP98" s="399"/>
      <c r="AZQ98" s="399"/>
      <c r="AZR98" s="399"/>
      <c r="AZS98" s="399"/>
      <c r="AZT98" s="399"/>
      <c r="AZU98" s="399"/>
      <c r="AZV98" s="399"/>
      <c r="AZW98" s="399"/>
      <c r="AZX98" s="399"/>
      <c r="AZY98" s="399"/>
      <c r="AZZ98" s="399"/>
      <c r="BAA98" s="399"/>
      <c r="BAB98" s="399"/>
      <c r="BAC98" s="399"/>
      <c r="BAD98" s="399"/>
      <c r="BAE98" s="399"/>
      <c r="BAF98" s="399"/>
      <c r="BAG98" s="399"/>
      <c r="BAH98" s="399"/>
      <c r="BAI98" s="399"/>
      <c r="BAJ98" s="399"/>
      <c r="BAK98" s="399"/>
      <c r="BAL98" s="399"/>
      <c r="BAM98" s="399"/>
      <c r="BAN98" s="399"/>
      <c r="BAO98" s="399"/>
      <c r="BAP98" s="399"/>
      <c r="BAQ98" s="399"/>
      <c r="BAR98" s="399"/>
      <c r="BAS98" s="399"/>
      <c r="BAT98" s="399"/>
      <c r="BAU98" s="399"/>
      <c r="BAV98" s="399"/>
      <c r="BAW98" s="399"/>
      <c r="BAX98" s="399"/>
      <c r="BAY98" s="399"/>
      <c r="BAZ98" s="399"/>
      <c r="BBA98" s="399"/>
      <c r="BBB98" s="399"/>
      <c r="BBC98" s="399"/>
      <c r="BBD98" s="399"/>
      <c r="BBE98" s="399"/>
      <c r="BBF98" s="399"/>
      <c r="BBG98" s="399"/>
      <c r="BBH98" s="399"/>
      <c r="BBI98" s="399"/>
      <c r="BBJ98" s="399"/>
      <c r="BBK98" s="399"/>
      <c r="BBL98" s="399"/>
      <c r="BBM98" s="399"/>
      <c r="BBN98" s="399"/>
      <c r="BBO98" s="399"/>
      <c r="BBP98" s="399"/>
      <c r="BBQ98" s="399"/>
      <c r="BBR98" s="399"/>
      <c r="BBS98" s="399"/>
      <c r="BBT98" s="399"/>
      <c r="BBU98" s="399"/>
      <c r="BBV98" s="399"/>
      <c r="BBW98" s="399"/>
      <c r="BBX98" s="399"/>
      <c r="BBY98" s="399"/>
      <c r="BBZ98" s="399"/>
      <c r="BCA98" s="399"/>
      <c r="BCB98" s="399"/>
      <c r="BCC98" s="399"/>
      <c r="BCD98" s="399"/>
      <c r="BCE98" s="399"/>
      <c r="BCF98" s="399"/>
      <c r="BCG98" s="399"/>
      <c r="BCH98" s="399"/>
      <c r="BCI98" s="399"/>
      <c r="BCJ98" s="399"/>
      <c r="BCK98" s="399"/>
      <c r="BCL98" s="399"/>
      <c r="BCM98" s="399"/>
      <c r="BCN98" s="399"/>
      <c r="BCO98" s="399"/>
      <c r="BCP98" s="399"/>
      <c r="BCQ98" s="399"/>
      <c r="BCR98" s="399"/>
      <c r="BCS98" s="399"/>
      <c r="BCT98" s="399"/>
      <c r="BCU98" s="399"/>
      <c r="BCV98" s="399"/>
      <c r="BCW98" s="399"/>
      <c r="BCX98" s="399"/>
      <c r="BCY98" s="399"/>
      <c r="BCZ98" s="399"/>
      <c r="BDA98" s="399"/>
      <c r="BDB98" s="399"/>
      <c r="BDC98" s="399"/>
      <c r="BDD98" s="399"/>
      <c r="BDE98" s="399"/>
      <c r="BDF98" s="399"/>
      <c r="BDG98" s="399"/>
      <c r="BDH98" s="399"/>
      <c r="BDI98" s="399"/>
      <c r="BDJ98" s="399"/>
      <c r="BDK98" s="399"/>
      <c r="BDL98" s="399"/>
      <c r="BDM98" s="399"/>
      <c r="BDN98" s="399"/>
      <c r="BDO98" s="399"/>
      <c r="BDP98" s="399"/>
      <c r="BDQ98" s="399"/>
      <c r="BDR98" s="399"/>
      <c r="BDS98" s="399"/>
      <c r="BDT98" s="399"/>
      <c r="BDU98" s="399"/>
      <c r="BDV98" s="399"/>
      <c r="BDW98" s="399"/>
      <c r="BDX98" s="399"/>
      <c r="BDY98" s="399"/>
      <c r="BDZ98" s="399"/>
      <c r="BEA98" s="399"/>
      <c r="BEB98" s="399"/>
      <c r="BEC98" s="399"/>
      <c r="BED98" s="399"/>
      <c r="BEE98" s="399"/>
      <c r="BEF98" s="399"/>
      <c r="BEG98" s="399"/>
      <c r="BEH98" s="399"/>
      <c r="BEI98" s="399"/>
      <c r="BEJ98" s="399"/>
      <c r="BEK98" s="399"/>
      <c r="BEL98" s="399"/>
      <c r="BEM98" s="399"/>
      <c r="BEN98" s="399"/>
      <c r="BEO98" s="399"/>
      <c r="BEP98" s="399"/>
      <c r="BEQ98" s="399"/>
      <c r="BER98" s="399"/>
      <c r="BES98" s="399"/>
      <c r="BET98" s="399"/>
      <c r="BEU98" s="399"/>
      <c r="BEV98" s="399"/>
      <c r="BEW98" s="399"/>
      <c r="BEX98" s="399"/>
      <c r="BEY98" s="399"/>
      <c r="BEZ98" s="399"/>
      <c r="BFA98" s="399"/>
      <c r="BFB98" s="399"/>
      <c r="BFC98" s="399"/>
      <c r="BFD98" s="399"/>
      <c r="BFE98" s="399"/>
      <c r="BFF98" s="399"/>
      <c r="BFG98" s="399"/>
      <c r="BFH98" s="399"/>
      <c r="BFI98" s="399"/>
      <c r="BFJ98" s="399"/>
      <c r="BFK98" s="399"/>
      <c r="BFL98" s="399"/>
      <c r="BFM98" s="399"/>
      <c r="BFN98" s="399"/>
      <c r="BFO98" s="399"/>
      <c r="BFP98" s="399"/>
      <c r="BFQ98" s="399"/>
      <c r="BFR98" s="399"/>
      <c r="BFS98" s="399"/>
      <c r="BFT98" s="399"/>
      <c r="BFU98" s="399"/>
      <c r="BFV98" s="399"/>
      <c r="BFW98" s="399"/>
      <c r="BFX98" s="399"/>
      <c r="BFY98" s="399"/>
      <c r="BFZ98" s="399"/>
      <c r="BGA98" s="399"/>
      <c r="BGB98" s="399"/>
      <c r="BGC98" s="399"/>
      <c r="BGD98" s="399"/>
      <c r="BGE98" s="399"/>
      <c r="BGF98" s="399"/>
      <c r="BGG98" s="399"/>
      <c r="BGH98" s="399"/>
      <c r="BGI98" s="399"/>
      <c r="BGJ98" s="399"/>
      <c r="BGK98" s="399"/>
      <c r="BGL98" s="399"/>
      <c r="BGM98" s="399"/>
      <c r="BGN98" s="399"/>
      <c r="BGO98" s="399"/>
      <c r="BGP98" s="399"/>
      <c r="BGQ98" s="399"/>
      <c r="BGR98" s="399"/>
      <c r="BGS98" s="399"/>
      <c r="BGT98" s="399"/>
      <c r="BGU98" s="399"/>
      <c r="BGV98" s="399"/>
      <c r="BGW98" s="399"/>
      <c r="BGX98" s="399"/>
      <c r="BGY98" s="399"/>
      <c r="BGZ98" s="399"/>
      <c r="BHA98" s="399"/>
      <c r="BHB98" s="399"/>
      <c r="BHC98" s="399"/>
      <c r="BHD98" s="399"/>
      <c r="BHE98" s="399"/>
      <c r="BHF98" s="399"/>
      <c r="BHG98" s="399"/>
      <c r="BHH98" s="399"/>
      <c r="BHI98" s="399"/>
      <c r="BHJ98" s="399"/>
      <c r="BHK98" s="399"/>
      <c r="BHL98" s="399"/>
      <c r="BHM98" s="399"/>
      <c r="BHN98" s="399"/>
      <c r="BHO98" s="399"/>
      <c r="BHP98" s="399"/>
      <c r="BHQ98" s="399"/>
      <c r="BHR98" s="399"/>
      <c r="BHS98" s="399"/>
      <c r="BHT98" s="399"/>
      <c r="BHU98" s="399"/>
      <c r="BHV98" s="399"/>
      <c r="BHW98" s="399"/>
      <c r="BHX98" s="399"/>
      <c r="BHY98" s="399"/>
      <c r="BHZ98" s="399"/>
      <c r="BIA98" s="399"/>
      <c r="BIB98" s="399"/>
      <c r="BIC98" s="399"/>
      <c r="BID98" s="399"/>
      <c r="BIE98" s="399"/>
      <c r="BIF98" s="399"/>
      <c r="BIG98" s="399"/>
      <c r="BIH98" s="399"/>
      <c r="BII98" s="399"/>
      <c r="BIJ98" s="399"/>
      <c r="BIK98" s="399"/>
      <c r="BIL98" s="399"/>
      <c r="BIM98" s="399"/>
      <c r="BIN98" s="399"/>
      <c r="BIO98" s="399"/>
      <c r="BIP98" s="399"/>
      <c r="BIQ98" s="399"/>
      <c r="BIR98" s="399"/>
      <c r="BIS98" s="399"/>
      <c r="BIT98" s="399"/>
      <c r="BIU98" s="399"/>
      <c r="BIV98" s="399"/>
      <c r="BIW98" s="399"/>
      <c r="BIX98" s="399"/>
      <c r="BIY98" s="399"/>
      <c r="BIZ98" s="399"/>
      <c r="BJA98" s="399"/>
      <c r="BJB98" s="399"/>
      <c r="BJC98" s="399"/>
      <c r="BJD98" s="399"/>
      <c r="BJE98" s="399"/>
      <c r="BJF98" s="399"/>
      <c r="BJG98" s="399"/>
      <c r="BJH98" s="399"/>
      <c r="BJI98" s="399"/>
      <c r="BJJ98" s="399"/>
      <c r="BJK98" s="399"/>
      <c r="BJL98" s="399"/>
      <c r="BJM98" s="399"/>
      <c r="BJN98" s="399"/>
      <c r="BJO98" s="399"/>
      <c r="BJP98" s="399"/>
      <c r="BJQ98" s="399"/>
      <c r="BJR98" s="399"/>
      <c r="BJS98" s="399"/>
      <c r="BJT98" s="399"/>
      <c r="BJU98" s="399"/>
      <c r="BJV98" s="399"/>
      <c r="BJW98" s="399"/>
      <c r="BJX98" s="399"/>
      <c r="BJY98" s="399"/>
      <c r="BJZ98" s="399"/>
      <c r="BKA98" s="399"/>
      <c r="BKB98" s="399"/>
      <c r="BKC98" s="399"/>
      <c r="BKD98" s="399"/>
      <c r="BKE98" s="399"/>
      <c r="BKF98" s="399"/>
      <c r="BKG98" s="399"/>
      <c r="BKH98" s="399"/>
      <c r="BKI98" s="399"/>
      <c r="BKJ98" s="399"/>
      <c r="BKK98" s="399"/>
      <c r="BKL98" s="399"/>
      <c r="BKM98" s="399"/>
      <c r="BKN98" s="399"/>
      <c r="BKO98" s="399"/>
      <c r="BKP98" s="399"/>
      <c r="BKQ98" s="399"/>
      <c r="BKR98" s="399"/>
      <c r="BKS98" s="399"/>
      <c r="BKT98" s="399"/>
      <c r="BKU98" s="399"/>
      <c r="BKV98" s="399"/>
      <c r="BKW98" s="399"/>
      <c r="BKX98" s="399"/>
      <c r="BKY98" s="399"/>
      <c r="BKZ98" s="399"/>
      <c r="BLA98" s="399"/>
      <c r="BLB98" s="399"/>
      <c r="BLC98" s="399"/>
      <c r="BLD98" s="399"/>
      <c r="BLE98" s="399"/>
      <c r="BLF98" s="399"/>
      <c r="BLG98" s="399"/>
      <c r="BLH98" s="399"/>
      <c r="BLI98" s="399"/>
      <c r="BLJ98" s="399"/>
      <c r="BLK98" s="399"/>
      <c r="BLL98" s="399"/>
      <c r="BLM98" s="399"/>
      <c r="BLN98" s="399"/>
      <c r="BLO98" s="399"/>
      <c r="BLP98" s="399"/>
      <c r="BLQ98" s="399"/>
      <c r="BLR98" s="399"/>
      <c r="BLS98" s="399"/>
      <c r="BLT98" s="399"/>
      <c r="BLU98" s="399"/>
      <c r="BLV98" s="399"/>
      <c r="BLW98" s="399"/>
      <c r="BLX98" s="399"/>
      <c r="BLY98" s="399"/>
      <c r="BLZ98" s="399"/>
      <c r="BMA98" s="399"/>
      <c r="BMB98" s="399"/>
      <c r="BMC98" s="399"/>
      <c r="BMD98" s="399"/>
      <c r="BME98" s="399"/>
      <c r="BMF98" s="399"/>
      <c r="BMG98" s="399"/>
      <c r="BMH98" s="399"/>
      <c r="BMI98" s="399"/>
      <c r="BMJ98" s="399"/>
      <c r="BMK98" s="399"/>
      <c r="BML98" s="399"/>
      <c r="BMM98" s="399"/>
      <c r="BMN98" s="399"/>
      <c r="BMO98" s="399"/>
      <c r="BMP98" s="399"/>
      <c r="BMQ98" s="399"/>
      <c r="BMR98" s="399"/>
      <c r="BMS98" s="399"/>
      <c r="BMT98" s="399"/>
      <c r="BMU98" s="399"/>
      <c r="BMV98" s="399"/>
      <c r="BMW98" s="399"/>
      <c r="BMX98" s="399"/>
      <c r="BMY98" s="399"/>
      <c r="BMZ98" s="399"/>
      <c r="BNA98" s="399"/>
      <c r="BNB98" s="399"/>
      <c r="BNC98" s="399"/>
      <c r="BND98" s="399"/>
      <c r="BNE98" s="399"/>
      <c r="BNF98" s="399"/>
      <c r="BNG98" s="399"/>
      <c r="BNH98" s="399"/>
      <c r="BNI98" s="399"/>
      <c r="BNJ98" s="399"/>
      <c r="BNK98" s="399"/>
      <c r="BNL98" s="399"/>
      <c r="BNM98" s="399"/>
      <c r="BNN98" s="399"/>
      <c r="BNO98" s="399"/>
      <c r="BNP98" s="399"/>
      <c r="BNQ98" s="399"/>
      <c r="BNR98" s="399"/>
      <c r="BNS98" s="399"/>
      <c r="BNT98" s="399"/>
      <c r="BNU98" s="399"/>
      <c r="BNV98" s="399"/>
      <c r="BNW98" s="399"/>
      <c r="BNX98" s="399"/>
      <c r="BNY98" s="399"/>
      <c r="BNZ98" s="399"/>
      <c r="BOA98" s="399"/>
      <c r="BOB98" s="399"/>
      <c r="BOC98" s="399"/>
      <c r="BOD98" s="399"/>
      <c r="BOE98" s="399"/>
      <c r="BOF98" s="399"/>
      <c r="BOG98" s="399"/>
      <c r="BOH98" s="399"/>
      <c r="BOI98" s="399"/>
      <c r="BOJ98" s="399"/>
      <c r="BOK98" s="399"/>
      <c r="BOL98" s="399"/>
      <c r="BOM98" s="399"/>
      <c r="BON98" s="399"/>
      <c r="BOO98" s="399"/>
      <c r="BOP98" s="399"/>
      <c r="BOQ98" s="399"/>
      <c r="BOR98" s="399"/>
      <c r="BOS98" s="399"/>
      <c r="BOT98" s="399"/>
      <c r="BOU98" s="399"/>
      <c r="BOV98" s="399"/>
      <c r="BOW98" s="399"/>
      <c r="BOX98" s="399"/>
      <c r="BOY98" s="399"/>
      <c r="BOZ98" s="399"/>
      <c r="BPA98" s="399"/>
      <c r="BPB98" s="399"/>
      <c r="BPC98" s="399"/>
      <c r="BPD98" s="399"/>
      <c r="BPE98" s="399"/>
      <c r="BPF98" s="399"/>
      <c r="BPG98" s="399"/>
      <c r="BPH98" s="399"/>
      <c r="BPI98" s="399"/>
      <c r="BPJ98" s="399"/>
      <c r="BPK98" s="399"/>
      <c r="BPL98" s="399"/>
      <c r="BPM98" s="399"/>
      <c r="BPN98" s="399"/>
      <c r="BPO98" s="399"/>
      <c r="BPP98" s="399"/>
      <c r="BPQ98" s="399"/>
      <c r="BPR98" s="399"/>
      <c r="BPS98" s="399"/>
      <c r="BPT98" s="399"/>
      <c r="BPU98" s="399"/>
      <c r="BPV98" s="399"/>
      <c r="BPW98" s="399"/>
      <c r="BPX98" s="399"/>
      <c r="BPY98" s="399"/>
      <c r="BPZ98" s="399"/>
      <c r="BQA98" s="399"/>
      <c r="BQB98" s="399"/>
      <c r="BQC98" s="399"/>
      <c r="BQD98" s="399"/>
      <c r="BQE98" s="399"/>
      <c r="BQF98" s="399"/>
      <c r="BQG98" s="399"/>
      <c r="BQH98" s="399"/>
      <c r="BQI98" s="399"/>
      <c r="BQJ98" s="399"/>
      <c r="BQK98" s="399"/>
      <c r="BQL98" s="399"/>
      <c r="BQM98" s="399"/>
      <c r="BQN98" s="399"/>
      <c r="BQO98" s="399"/>
      <c r="BQP98" s="399"/>
      <c r="BQQ98" s="399"/>
      <c r="BQR98" s="399"/>
      <c r="BQS98" s="399"/>
      <c r="BQT98" s="399"/>
      <c r="BQU98" s="399"/>
      <c r="BQV98" s="399"/>
      <c r="BQW98" s="399"/>
      <c r="BQX98" s="399"/>
      <c r="BQY98" s="399"/>
      <c r="BQZ98" s="399"/>
      <c r="BRA98" s="399"/>
      <c r="BRB98" s="399"/>
      <c r="BRC98" s="399"/>
      <c r="BRD98" s="399"/>
      <c r="BRE98" s="399"/>
      <c r="BRF98" s="399"/>
      <c r="BRG98" s="399"/>
      <c r="BRH98" s="399"/>
      <c r="BRI98" s="399"/>
      <c r="BRJ98" s="399"/>
      <c r="BRK98" s="399"/>
      <c r="BRL98" s="399"/>
      <c r="BRM98" s="399"/>
      <c r="BRN98" s="399"/>
      <c r="BRO98" s="399"/>
      <c r="BRP98" s="399"/>
      <c r="BRQ98" s="399"/>
      <c r="BRR98" s="399"/>
      <c r="BRS98" s="399"/>
      <c r="BRT98" s="399"/>
      <c r="BRU98" s="399"/>
      <c r="BRV98" s="399"/>
      <c r="BRW98" s="399"/>
      <c r="BRX98" s="399"/>
      <c r="BRY98" s="399"/>
      <c r="BRZ98" s="399"/>
      <c r="BSA98" s="399"/>
      <c r="BSB98" s="399"/>
      <c r="BSC98" s="399"/>
      <c r="BSD98" s="399"/>
      <c r="BSE98" s="399"/>
      <c r="BSF98" s="399"/>
      <c r="BSG98" s="399"/>
      <c r="BSH98" s="399"/>
      <c r="BSI98" s="399"/>
      <c r="BSJ98" s="399"/>
      <c r="BSK98" s="399"/>
      <c r="BSL98" s="399"/>
      <c r="BSM98" s="399"/>
      <c r="BSN98" s="399"/>
      <c r="BSO98" s="399"/>
      <c r="BSP98" s="399"/>
      <c r="BSQ98" s="399"/>
      <c r="BSR98" s="399"/>
      <c r="BSS98" s="399"/>
      <c r="BST98" s="399"/>
      <c r="BSU98" s="399"/>
      <c r="BSV98" s="399"/>
      <c r="BSW98" s="399"/>
      <c r="BSX98" s="399"/>
      <c r="BSY98" s="399"/>
      <c r="BSZ98" s="399"/>
      <c r="BTA98" s="399"/>
      <c r="BTB98" s="399"/>
      <c r="BTC98" s="399"/>
      <c r="BTD98" s="399"/>
      <c r="BTE98" s="399"/>
      <c r="BTF98" s="399"/>
      <c r="BTG98" s="399"/>
      <c r="BTH98" s="399"/>
      <c r="BTI98" s="399"/>
      <c r="BTJ98" s="399"/>
      <c r="BTK98" s="399"/>
      <c r="BTL98" s="399"/>
      <c r="BTM98" s="399"/>
      <c r="BTN98" s="399"/>
      <c r="BTO98" s="399"/>
      <c r="BTP98" s="399"/>
      <c r="BTQ98" s="399"/>
      <c r="BTR98" s="399"/>
      <c r="BTS98" s="399"/>
      <c r="BTT98" s="399"/>
      <c r="BTU98" s="399"/>
      <c r="BTV98" s="399"/>
      <c r="BTW98" s="399"/>
      <c r="BTX98" s="399"/>
      <c r="BTY98" s="399"/>
      <c r="BTZ98" s="399"/>
      <c r="BUA98" s="399"/>
      <c r="BUB98" s="399"/>
      <c r="BUC98" s="399"/>
      <c r="BUD98" s="399"/>
      <c r="BUE98" s="399"/>
      <c r="BUF98" s="399"/>
      <c r="BUG98" s="399"/>
      <c r="BUH98" s="399"/>
      <c r="BUI98" s="399"/>
      <c r="BUJ98" s="399"/>
      <c r="BUK98" s="399"/>
      <c r="BUL98" s="399"/>
      <c r="BUM98" s="399"/>
      <c r="BUN98" s="399"/>
      <c r="BUO98" s="399"/>
      <c r="BUP98" s="399"/>
      <c r="BUQ98" s="399"/>
      <c r="BUR98" s="399"/>
      <c r="BUS98" s="399"/>
      <c r="BUT98" s="399"/>
      <c r="BUU98" s="399"/>
      <c r="BUV98" s="399"/>
      <c r="BUW98" s="399"/>
      <c r="BUX98" s="399"/>
      <c r="BUY98" s="399"/>
      <c r="BUZ98" s="399"/>
      <c r="BVA98" s="399"/>
      <c r="BVB98" s="399"/>
      <c r="BVC98" s="399"/>
      <c r="BVD98" s="399"/>
      <c r="BVE98" s="399"/>
      <c r="BVF98" s="399"/>
      <c r="BVG98" s="399"/>
      <c r="BVH98" s="399"/>
      <c r="BVI98" s="399"/>
      <c r="BVJ98" s="399"/>
      <c r="BVK98" s="399"/>
      <c r="BVL98" s="399"/>
      <c r="BVM98" s="399"/>
      <c r="BVN98" s="399"/>
      <c r="BVO98" s="399"/>
      <c r="BVP98" s="399"/>
      <c r="BVQ98" s="399"/>
      <c r="BVR98" s="399"/>
      <c r="BVS98" s="399"/>
      <c r="BVT98" s="399"/>
      <c r="BVU98" s="399"/>
      <c r="BVV98" s="399"/>
      <c r="BVW98" s="399"/>
      <c r="BVX98" s="399"/>
      <c r="BVY98" s="399"/>
      <c r="BVZ98" s="399"/>
      <c r="BWA98" s="399"/>
      <c r="BWB98" s="399"/>
      <c r="BWC98" s="399"/>
      <c r="BWD98" s="399"/>
      <c r="BWE98" s="399"/>
      <c r="BWF98" s="399"/>
      <c r="BWG98" s="399"/>
      <c r="BWH98" s="399"/>
      <c r="BWI98" s="399"/>
      <c r="BWJ98" s="399"/>
      <c r="BWK98" s="399"/>
      <c r="BWL98" s="399"/>
      <c r="BWM98" s="399"/>
      <c r="BWN98" s="399"/>
      <c r="BWO98" s="399"/>
      <c r="BWP98" s="399"/>
      <c r="BWQ98" s="399"/>
      <c r="BWR98" s="399"/>
      <c r="BWS98" s="399"/>
      <c r="BWT98" s="399"/>
      <c r="BWU98" s="399"/>
      <c r="BWV98" s="399"/>
      <c r="BWW98" s="399"/>
      <c r="BWX98" s="399"/>
    </row>
    <row r="99" spans="1:1974" ht="24.75" customHeight="1" thickBot="1">
      <c r="A99" s="84"/>
      <c r="B99" s="183" t="s">
        <v>177</v>
      </c>
      <c r="D99" s="132">
        <v>605</v>
      </c>
      <c r="E99" s="132" t="s">
        <v>109</v>
      </c>
      <c r="F99" s="132">
        <v>606</v>
      </c>
      <c r="H99" s="132">
        <v>605</v>
      </c>
      <c r="I99" s="132" t="s">
        <v>109</v>
      </c>
      <c r="J99" s="132">
        <v>606</v>
      </c>
      <c r="L99" s="132">
        <v>605</v>
      </c>
      <c r="M99" s="132" t="s">
        <v>109</v>
      </c>
      <c r="N99" s="132">
        <v>606</v>
      </c>
      <c r="P99" s="132">
        <v>605</v>
      </c>
      <c r="Q99" s="132" t="s">
        <v>109</v>
      </c>
      <c r="R99" s="132">
        <v>606</v>
      </c>
      <c r="W99" s="84"/>
      <c r="AQ99" s="111"/>
    </row>
    <row r="100" spans="1:1974" s="106" customFormat="1" ht="24.75" customHeight="1" thickTop="1">
      <c r="A100" s="89"/>
      <c r="B100" s="192" t="s">
        <v>28</v>
      </c>
      <c r="C100" s="95"/>
      <c r="D100" s="193">
        <v>984</v>
      </c>
      <c r="E100" s="194">
        <v>194</v>
      </c>
      <c r="F100" s="193">
        <v>1178</v>
      </c>
      <c r="G100" s="95"/>
      <c r="H100" s="193">
        <v>1222</v>
      </c>
      <c r="I100" s="194">
        <v>-71</v>
      </c>
      <c r="J100" s="193">
        <v>1151</v>
      </c>
      <c r="K100" s="95"/>
      <c r="L100" s="193">
        <v>1643</v>
      </c>
      <c r="M100" s="194">
        <v>-59</v>
      </c>
      <c r="N100" s="193">
        <v>1584</v>
      </c>
      <c r="O100" s="95"/>
      <c r="P100" s="193">
        <v>1480</v>
      </c>
      <c r="Q100" s="194">
        <v>-140</v>
      </c>
      <c r="R100" s="193">
        <v>1340</v>
      </c>
      <c r="S100" s="95"/>
      <c r="T100" s="107"/>
      <c r="U100" s="107"/>
      <c r="V100" s="107"/>
      <c r="W100" s="89"/>
      <c r="X100" s="95"/>
      <c r="Y100" s="95"/>
      <c r="Z100" s="95"/>
      <c r="AA100" s="95"/>
      <c r="AB100" s="95"/>
      <c r="AC100" s="95"/>
      <c r="AD100" s="95"/>
      <c r="AE100" s="95"/>
      <c r="AF100" s="152"/>
      <c r="AG100" s="152"/>
      <c r="AH100" s="152"/>
      <c r="AI100" s="95"/>
      <c r="AJ100" s="152"/>
      <c r="AK100" s="152"/>
      <c r="AL100" s="152"/>
      <c r="AM100" s="95"/>
      <c r="AN100" s="152"/>
      <c r="AO100" s="152"/>
      <c r="AP100" s="152"/>
      <c r="AQ100" s="88"/>
      <c r="AR100" s="105"/>
      <c r="AS100" s="152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5"/>
      <c r="FX100" s="105"/>
      <c r="FY100" s="105"/>
      <c r="FZ100" s="105"/>
      <c r="GA100" s="105"/>
      <c r="GB100" s="105"/>
      <c r="GC100" s="105"/>
      <c r="GD100" s="105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  <c r="HJ100" s="105"/>
      <c r="HK100" s="105"/>
      <c r="HL100" s="105"/>
      <c r="HM100" s="105"/>
      <c r="HN100" s="105"/>
      <c r="HO100" s="105"/>
      <c r="HP100" s="105"/>
      <c r="HQ100" s="105"/>
      <c r="HR100" s="105"/>
      <c r="HS100" s="105"/>
      <c r="HT100" s="105"/>
      <c r="HU100" s="105"/>
      <c r="HV100" s="105"/>
      <c r="HW100" s="105"/>
      <c r="HX100" s="105"/>
      <c r="HY100" s="105"/>
      <c r="HZ100" s="105"/>
      <c r="IA100" s="105"/>
      <c r="IB100" s="105"/>
      <c r="IC100" s="105"/>
      <c r="ID100" s="105"/>
      <c r="IE100" s="105"/>
      <c r="IF100" s="105"/>
      <c r="IG100" s="105"/>
      <c r="IH100" s="105"/>
      <c r="II100" s="105"/>
      <c r="IJ100" s="105"/>
      <c r="IK100" s="105"/>
      <c r="IL100" s="105"/>
      <c r="IM100" s="105"/>
      <c r="IN100" s="105"/>
      <c r="IO100" s="105"/>
      <c r="IP100" s="105"/>
      <c r="IQ100" s="105"/>
      <c r="IR100" s="105"/>
      <c r="IS100" s="105"/>
      <c r="IT100" s="105"/>
      <c r="IU100" s="105"/>
      <c r="IV100" s="105"/>
      <c r="IW100" s="105"/>
      <c r="IX100" s="105"/>
      <c r="IY100" s="105"/>
      <c r="IZ100" s="105"/>
      <c r="JA100" s="105"/>
      <c r="JB100" s="105"/>
      <c r="JC100" s="105"/>
      <c r="JD100" s="105"/>
      <c r="JE100" s="105"/>
      <c r="JF100" s="105"/>
      <c r="JG100" s="105"/>
      <c r="JH100" s="105"/>
      <c r="JI100" s="105"/>
      <c r="JJ100" s="105"/>
      <c r="JK100" s="105"/>
      <c r="JL100" s="105"/>
      <c r="JM100" s="105"/>
      <c r="JN100" s="105"/>
      <c r="JO100" s="105"/>
      <c r="JP100" s="105"/>
      <c r="JQ100" s="105"/>
      <c r="JR100" s="105"/>
      <c r="JS100" s="105"/>
      <c r="JT100" s="105"/>
      <c r="JU100" s="105"/>
      <c r="JV100" s="105"/>
      <c r="JW100" s="105"/>
      <c r="JX100" s="105"/>
      <c r="JY100" s="105"/>
      <c r="JZ100" s="105"/>
      <c r="KA100" s="105"/>
      <c r="KB100" s="105"/>
      <c r="KC100" s="105"/>
      <c r="KD100" s="105"/>
      <c r="KE100" s="105"/>
      <c r="KF100" s="105"/>
      <c r="KG100" s="105"/>
      <c r="KH100" s="105"/>
      <c r="KI100" s="105"/>
      <c r="KJ100" s="105"/>
      <c r="KK100" s="105"/>
      <c r="KL100" s="105"/>
      <c r="KM100" s="105"/>
      <c r="KN100" s="105"/>
      <c r="KO100" s="105"/>
      <c r="KP100" s="105"/>
      <c r="KQ100" s="105"/>
      <c r="KR100" s="105"/>
      <c r="KS100" s="105"/>
      <c r="KT100" s="105"/>
      <c r="KU100" s="105"/>
      <c r="KV100" s="105"/>
      <c r="KW100" s="105"/>
      <c r="KX100" s="105"/>
      <c r="KY100" s="105"/>
      <c r="KZ100" s="105"/>
      <c r="LA100" s="105"/>
      <c r="LB100" s="105"/>
      <c r="LC100" s="105"/>
      <c r="LD100" s="105"/>
      <c r="LE100" s="105"/>
      <c r="LF100" s="105"/>
      <c r="LG100" s="105"/>
      <c r="LH100" s="105"/>
      <c r="LI100" s="105"/>
      <c r="LJ100" s="105"/>
      <c r="LK100" s="105"/>
      <c r="LL100" s="105"/>
      <c r="LM100" s="105"/>
      <c r="LN100" s="105"/>
      <c r="LO100" s="105"/>
      <c r="LP100" s="105"/>
      <c r="LQ100" s="105"/>
      <c r="LR100" s="105"/>
      <c r="LS100" s="105"/>
      <c r="LT100" s="105"/>
      <c r="LU100" s="105"/>
      <c r="LV100" s="105"/>
      <c r="LW100" s="105"/>
      <c r="LX100" s="105"/>
      <c r="LY100" s="105"/>
      <c r="LZ100" s="105"/>
      <c r="MA100" s="105"/>
      <c r="MB100" s="105"/>
      <c r="MC100" s="105"/>
      <c r="MD100" s="105"/>
      <c r="ME100" s="105"/>
      <c r="MF100" s="105"/>
      <c r="MG100" s="105"/>
      <c r="MH100" s="105"/>
      <c r="MI100" s="105"/>
      <c r="MJ100" s="105"/>
      <c r="MK100" s="105"/>
      <c r="ML100" s="105"/>
      <c r="MM100" s="105"/>
      <c r="MN100" s="105"/>
      <c r="MO100" s="105"/>
      <c r="MP100" s="105"/>
      <c r="MQ100" s="105"/>
      <c r="MR100" s="105"/>
      <c r="MS100" s="105"/>
      <c r="MT100" s="105"/>
      <c r="MU100" s="105"/>
      <c r="MV100" s="105"/>
      <c r="MW100" s="105"/>
      <c r="MX100" s="105"/>
      <c r="MY100" s="105"/>
      <c r="MZ100" s="105"/>
      <c r="NA100" s="105"/>
      <c r="NB100" s="105"/>
      <c r="NC100" s="105"/>
      <c r="ND100" s="105"/>
      <c r="NE100" s="105"/>
      <c r="NF100" s="105"/>
      <c r="NG100" s="105"/>
      <c r="NH100" s="105"/>
      <c r="NI100" s="105"/>
      <c r="NJ100" s="105"/>
      <c r="NK100" s="105"/>
      <c r="NL100" s="105"/>
      <c r="NM100" s="105"/>
      <c r="NN100" s="105"/>
      <c r="NO100" s="105"/>
      <c r="NP100" s="105"/>
      <c r="NQ100" s="105"/>
      <c r="NR100" s="105"/>
      <c r="NS100" s="105"/>
      <c r="NT100" s="105"/>
      <c r="NU100" s="105"/>
      <c r="NV100" s="105"/>
      <c r="NW100" s="105"/>
      <c r="NX100" s="105"/>
      <c r="NY100" s="105"/>
      <c r="NZ100" s="105"/>
      <c r="OA100" s="105"/>
      <c r="OB100" s="105"/>
      <c r="OC100" s="105"/>
      <c r="OD100" s="105"/>
      <c r="OE100" s="105"/>
      <c r="OF100" s="105"/>
      <c r="OG100" s="105"/>
      <c r="OH100" s="105"/>
      <c r="OI100" s="105"/>
      <c r="OJ100" s="105"/>
      <c r="OK100" s="105"/>
      <c r="OL100" s="105"/>
      <c r="OM100" s="105"/>
      <c r="ON100" s="105"/>
      <c r="OO100" s="105"/>
      <c r="OP100" s="105"/>
      <c r="OQ100" s="105"/>
      <c r="OR100" s="105"/>
      <c r="OS100" s="105"/>
      <c r="OT100" s="105"/>
      <c r="OU100" s="105"/>
      <c r="OV100" s="105"/>
      <c r="OW100" s="105"/>
      <c r="OX100" s="105"/>
      <c r="OY100" s="105"/>
      <c r="OZ100" s="105"/>
      <c r="PA100" s="105"/>
      <c r="PB100" s="105"/>
      <c r="PC100" s="105"/>
      <c r="PD100" s="105"/>
      <c r="PE100" s="105"/>
      <c r="PF100" s="105"/>
      <c r="PG100" s="105"/>
      <c r="PH100" s="105"/>
      <c r="PI100" s="105"/>
      <c r="PJ100" s="105"/>
      <c r="PK100" s="105"/>
      <c r="PL100" s="105"/>
      <c r="PM100" s="105"/>
      <c r="PN100" s="105"/>
      <c r="PO100" s="105"/>
      <c r="PP100" s="105"/>
      <c r="PQ100" s="105"/>
      <c r="PR100" s="105"/>
      <c r="PS100" s="105"/>
      <c r="PT100" s="105"/>
      <c r="PU100" s="105"/>
      <c r="PV100" s="105"/>
      <c r="PW100" s="105"/>
      <c r="PX100" s="105"/>
      <c r="PY100" s="105"/>
      <c r="PZ100" s="105"/>
      <c r="QA100" s="105"/>
      <c r="QB100" s="105"/>
      <c r="QC100" s="105"/>
      <c r="QD100" s="105"/>
      <c r="QE100" s="105"/>
      <c r="QF100" s="105"/>
      <c r="QG100" s="105"/>
      <c r="QH100" s="105"/>
      <c r="QI100" s="105"/>
      <c r="QJ100" s="105"/>
      <c r="QK100" s="105"/>
      <c r="QL100" s="105"/>
      <c r="QM100" s="105"/>
      <c r="QN100" s="105"/>
      <c r="QO100" s="105"/>
      <c r="QP100" s="105"/>
      <c r="QQ100" s="105"/>
      <c r="QR100" s="105"/>
      <c r="QS100" s="105"/>
      <c r="QT100" s="105"/>
      <c r="QU100" s="105"/>
      <c r="QV100" s="105"/>
      <c r="QW100" s="105"/>
      <c r="QX100" s="105"/>
      <c r="QY100" s="105"/>
      <c r="QZ100" s="105"/>
      <c r="RA100" s="105"/>
      <c r="RB100" s="105"/>
      <c r="RC100" s="105"/>
      <c r="RD100" s="105"/>
      <c r="RE100" s="105"/>
      <c r="RF100" s="105"/>
      <c r="RG100" s="105"/>
      <c r="RH100" s="105"/>
      <c r="RI100" s="105"/>
      <c r="RJ100" s="105"/>
      <c r="RK100" s="105"/>
      <c r="RL100" s="105"/>
      <c r="RM100" s="105"/>
      <c r="RN100" s="105"/>
      <c r="RO100" s="105"/>
      <c r="RP100" s="105"/>
      <c r="RQ100" s="105"/>
      <c r="RR100" s="105"/>
      <c r="RS100" s="105"/>
      <c r="RT100" s="105"/>
      <c r="RU100" s="105"/>
      <c r="RV100" s="105"/>
      <c r="RW100" s="105"/>
      <c r="RX100" s="105"/>
      <c r="RY100" s="105"/>
      <c r="RZ100" s="105"/>
      <c r="SA100" s="105"/>
      <c r="SB100" s="105"/>
      <c r="SC100" s="105"/>
      <c r="SD100" s="105"/>
      <c r="SE100" s="105"/>
      <c r="SF100" s="105"/>
      <c r="SG100" s="105"/>
      <c r="SH100" s="105"/>
      <c r="SI100" s="105"/>
      <c r="SJ100" s="105"/>
      <c r="SK100" s="105"/>
      <c r="SL100" s="105"/>
      <c r="SM100" s="105"/>
      <c r="SN100" s="105"/>
      <c r="SO100" s="105"/>
      <c r="SP100" s="105"/>
      <c r="SQ100" s="105"/>
      <c r="SR100" s="105"/>
      <c r="SS100" s="105"/>
      <c r="ST100" s="105"/>
      <c r="SU100" s="105"/>
      <c r="SV100" s="105"/>
      <c r="SW100" s="105"/>
      <c r="SX100" s="105"/>
      <c r="SY100" s="105"/>
      <c r="SZ100" s="105"/>
      <c r="TA100" s="105"/>
      <c r="TB100" s="105"/>
      <c r="TC100" s="105"/>
      <c r="TD100" s="105"/>
      <c r="TE100" s="105"/>
      <c r="TF100" s="105"/>
      <c r="TG100" s="105"/>
      <c r="TH100" s="105"/>
      <c r="TI100" s="105"/>
      <c r="TJ100" s="105"/>
      <c r="TK100" s="105"/>
      <c r="TL100" s="105"/>
      <c r="TM100" s="105"/>
      <c r="TN100" s="105"/>
      <c r="TO100" s="105"/>
      <c r="TP100" s="105"/>
      <c r="TQ100" s="105"/>
      <c r="TR100" s="105"/>
      <c r="TS100" s="105"/>
      <c r="TT100" s="105"/>
      <c r="TU100" s="105"/>
      <c r="TV100" s="105"/>
      <c r="TW100" s="105"/>
      <c r="TX100" s="105"/>
      <c r="TY100" s="105"/>
      <c r="TZ100" s="105"/>
      <c r="UA100" s="105"/>
      <c r="UB100" s="105"/>
      <c r="UC100" s="105"/>
      <c r="UD100" s="105"/>
      <c r="UE100" s="105"/>
      <c r="UF100" s="105"/>
      <c r="UG100" s="105"/>
      <c r="UH100" s="105"/>
      <c r="UI100" s="105"/>
      <c r="UJ100" s="105"/>
      <c r="UK100" s="105"/>
      <c r="UL100" s="105"/>
      <c r="UM100" s="105"/>
      <c r="UN100" s="105"/>
      <c r="UO100" s="105"/>
      <c r="UP100" s="105"/>
      <c r="UQ100" s="105"/>
      <c r="UR100" s="105"/>
      <c r="US100" s="105"/>
      <c r="UT100" s="105"/>
      <c r="UU100" s="105"/>
      <c r="UV100" s="105"/>
      <c r="UW100" s="105"/>
      <c r="UX100" s="105"/>
      <c r="UY100" s="105"/>
      <c r="UZ100" s="105"/>
      <c r="VA100" s="105"/>
      <c r="VB100" s="105"/>
      <c r="VC100" s="105"/>
      <c r="VD100" s="105"/>
      <c r="VE100" s="105"/>
      <c r="VF100" s="105"/>
      <c r="VG100" s="105"/>
      <c r="VH100" s="105"/>
      <c r="VI100" s="105"/>
      <c r="VJ100" s="105"/>
      <c r="VK100" s="105"/>
      <c r="VL100" s="105"/>
      <c r="VM100" s="105"/>
      <c r="VN100" s="105"/>
      <c r="VO100" s="105"/>
      <c r="VP100" s="105"/>
      <c r="VQ100" s="105"/>
      <c r="VR100" s="105"/>
      <c r="VS100" s="105"/>
      <c r="VT100" s="105"/>
      <c r="VU100" s="105"/>
      <c r="VV100" s="105"/>
      <c r="VW100" s="105"/>
      <c r="VX100" s="105"/>
      <c r="VY100" s="105"/>
      <c r="VZ100" s="105"/>
      <c r="WA100" s="105"/>
      <c r="WB100" s="105"/>
      <c r="WC100" s="105"/>
      <c r="WD100" s="105"/>
      <c r="WE100" s="105"/>
      <c r="WF100" s="105"/>
      <c r="WG100" s="105"/>
      <c r="WH100" s="105"/>
      <c r="WI100" s="105"/>
      <c r="WJ100" s="105"/>
      <c r="WK100" s="105"/>
      <c r="WL100" s="105"/>
      <c r="WM100" s="105"/>
      <c r="WN100" s="105"/>
      <c r="WO100" s="105"/>
      <c r="WP100" s="105"/>
      <c r="WQ100" s="105"/>
      <c r="WR100" s="105"/>
      <c r="WS100" s="105"/>
      <c r="WT100" s="105"/>
      <c r="WU100" s="105"/>
      <c r="WV100" s="105"/>
      <c r="WW100" s="105"/>
      <c r="WX100" s="105"/>
      <c r="WY100" s="105"/>
      <c r="WZ100" s="105"/>
      <c r="XA100" s="105"/>
      <c r="XB100" s="105"/>
      <c r="XC100" s="105"/>
      <c r="XD100" s="105"/>
      <c r="XE100" s="105"/>
      <c r="XF100" s="105"/>
      <c r="XG100" s="105"/>
      <c r="XH100" s="105"/>
      <c r="XI100" s="105"/>
      <c r="XJ100" s="105"/>
      <c r="XK100" s="105"/>
      <c r="XL100" s="105"/>
      <c r="XM100" s="105"/>
      <c r="XN100" s="105"/>
      <c r="XO100" s="105"/>
      <c r="XP100" s="105"/>
      <c r="XQ100" s="105"/>
      <c r="XR100" s="105"/>
      <c r="XS100" s="105"/>
      <c r="XT100" s="105"/>
      <c r="XU100" s="105"/>
      <c r="XV100" s="105"/>
      <c r="XW100" s="105"/>
      <c r="XX100" s="105"/>
      <c r="XY100" s="105"/>
      <c r="XZ100" s="105"/>
      <c r="YA100" s="105"/>
      <c r="YB100" s="105"/>
      <c r="YC100" s="105"/>
      <c r="YD100" s="105"/>
      <c r="YE100" s="105"/>
      <c r="YF100" s="105"/>
      <c r="YG100" s="105"/>
      <c r="YH100" s="105"/>
      <c r="YI100" s="105"/>
      <c r="YJ100" s="105"/>
      <c r="YK100" s="105"/>
      <c r="YL100" s="105"/>
      <c r="YM100" s="105"/>
      <c r="YN100" s="105"/>
      <c r="YO100" s="105"/>
      <c r="YP100" s="105"/>
      <c r="YQ100" s="105"/>
      <c r="YR100" s="105"/>
      <c r="YS100" s="105"/>
      <c r="YT100" s="105"/>
      <c r="YU100" s="105"/>
      <c r="YV100" s="105"/>
      <c r="YW100" s="105"/>
      <c r="YX100" s="105"/>
      <c r="YY100" s="105"/>
      <c r="YZ100" s="105"/>
      <c r="ZA100" s="105"/>
      <c r="ZB100" s="105"/>
      <c r="ZC100" s="105"/>
      <c r="ZD100" s="105"/>
      <c r="ZE100" s="105"/>
      <c r="ZF100" s="105"/>
      <c r="ZG100" s="105"/>
      <c r="ZH100" s="105"/>
      <c r="ZI100" s="105"/>
      <c r="ZJ100" s="105"/>
      <c r="ZK100" s="105"/>
      <c r="ZL100" s="105"/>
      <c r="ZM100" s="105"/>
      <c r="ZN100" s="105"/>
      <c r="ZO100" s="105"/>
      <c r="ZP100" s="105"/>
      <c r="ZQ100" s="105"/>
      <c r="ZR100" s="105"/>
      <c r="ZS100" s="105"/>
      <c r="ZT100" s="105"/>
      <c r="ZU100" s="105"/>
      <c r="ZV100" s="105"/>
      <c r="ZW100" s="105"/>
      <c r="ZX100" s="105"/>
      <c r="ZY100" s="105"/>
      <c r="ZZ100" s="105"/>
      <c r="AAA100" s="105"/>
      <c r="AAB100" s="105"/>
      <c r="AAC100" s="105"/>
      <c r="AAD100" s="105"/>
      <c r="AAE100" s="105"/>
      <c r="AAF100" s="105"/>
      <c r="AAG100" s="105"/>
      <c r="AAH100" s="105"/>
      <c r="AAI100" s="105"/>
      <c r="AAJ100" s="105"/>
      <c r="AAK100" s="105"/>
      <c r="AAL100" s="105"/>
      <c r="AAM100" s="105"/>
      <c r="AAN100" s="105"/>
      <c r="AAO100" s="105"/>
      <c r="AAP100" s="105"/>
      <c r="AAQ100" s="105"/>
      <c r="AAR100" s="105"/>
      <c r="AAS100" s="105"/>
      <c r="AAT100" s="105"/>
      <c r="AAU100" s="105"/>
      <c r="AAV100" s="105"/>
      <c r="AAW100" s="105"/>
      <c r="AAX100" s="105"/>
      <c r="AAY100" s="105"/>
      <c r="AAZ100" s="105"/>
      <c r="ABA100" s="105"/>
      <c r="ABB100" s="105"/>
      <c r="ABC100" s="105"/>
      <c r="ABD100" s="105"/>
      <c r="ABE100" s="105"/>
      <c r="ABF100" s="105"/>
      <c r="ABG100" s="105"/>
      <c r="ABH100" s="105"/>
      <c r="ABI100" s="105"/>
      <c r="ABJ100" s="105"/>
      <c r="ABK100" s="105"/>
      <c r="ABL100" s="105"/>
      <c r="ABM100" s="105"/>
      <c r="ABN100" s="105"/>
      <c r="ABO100" s="105"/>
      <c r="ABP100" s="105"/>
      <c r="ABQ100" s="105"/>
      <c r="ABR100" s="105"/>
      <c r="ABS100" s="105"/>
      <c r="ABT100" s="105"/>
      <c r="ABU100" s="105"/>
      <c r="ABV100" s="105"/>
      <c r="ABW100" s="105"/>
      <c r="ABX100" s="105"/>
      <c r="ABY100" s="105"/>
      <c r="ABZ100" s="105"/>
      <c r="ACA100" s="105"/>
      <c r="ACB100" s="105"/>
      <c r="ACC100" s="105"/>
      <c r="ACD100" s="105"/>
      <c r="ACE100" s="105"/>
      <c r="ACF100" s="105"/>
      <c r="ACG100" s="105"/>
      <c r="ACH100" s="105"/>
      <c r="ACI100" s="105"/>
      <c r="ACJ100" s="105"/>
      <c r="ACK100" s="105"/>
      <c r="ACL100" s="105"/>
      <c r="ACM100" s="105"/>
      <c r="ACN100" s="105"/>
      <c r="ACO100" s="105"/>
      <c r="ACP100" s="105"/>
      <c r="ACQ100" s="105"/>
      <c r="ACR100" s="105"/>
      <c r="ACS100" s="105"/>
      <c r="ACT100" s="105"/>
      <c r="ACU100" s="105"/>
      <c r="ACV100" s="105"/>
      <c r="ACW100" s="105"/>
      <c r="ACX100" s="105"/>
      <c r="ACY100" s="105"/>
      <c r="ACZ100" s="105"/>
      <c r="ADA100" s="105"/>
      <c r="ADB100" s="105"/>
      <c r="ADC100" s="105"/>
      <c r="ADD100" s="105"/>
      <c r="ADE100" s="105"/>
      <c r="ADF100" s="105"/>
      <c r="ADG100" s="105"/>
      <c r="ADH100" s="105"/>
      <c r="ADI100" s="105"/>
      <c r="ADJ100" s="105"/>
      <c r="ADK100" s="105"/>
      <c r="ADL100" s="105"/>
      <c r="ADM100" s="105"/>
      <c r="ADN100" s="105"/>
      <c r="ADO100" s="105"/>
      <c r="ADP100" s="105"/>
      <c r="ADQ100" s="105"/>
      <c r="ADR100" s="105"/>
      <c r="ADS100" s="105"/>
      <c r="ADT100" s="105"/>
      <c r="ADU100" s="105"/>
      <c r="ADV100" s="105"/>
      <c r="ADW100" s="105"/>
      <c r="ADX100" s="105"/>
      <c r="ADY100" s="105"/>
      <c r="ADZ100" s="105"/>
      <c r="AEA100" s="105"/>
      <c r="AEB100" s="105"/>
      <c r="AEC100" s="105"/>
      <c r="AED100" s="105"/>
      <c r="AEE100" s="105"/>
      <c r="AEF100" s="105"/>
      <c r="AEG100" s="105"/>
      <c r="AEH100" s="105"/>
      <c r="AEI100" s="105"/>
      <c r="AEJ100" s="105"/>
      <c r="AEK100" s="105"/>
      <c r="AEL100" s="105"/>
      <c r="AEM100" s="105"/>
      <c r="AEN100" s="105"/>
      <c r="AEO100" s="105"/>
      <c r="AEP100" s="105"/>
      <c r="AEQ100" s="105"/>
      <c r="AER100" s="105"/>
      <c r="AES100" s="105"/>
      <c r="AET100" s="105"/>
      <c r="AEU100" s="105"/>
      <c r="AEV100" s="105"/>
      <c r="AEW100" s="105"/>
      <c r="AEX100" s="105"/>
      <c r="AEY100" s="105"/>
      <c r="AEZ100" s="105"/>
      <c r="AFA100" s="105"/>
      <c r="AFB100" s="105"/>
      <c r="AFC100" s="105"/>
      <c r="AFD100" s="105"/>
      <c r="AFE100" s="105"/>
      <c r="AFF100" s="105"/>
      <c r="AFG100" s="105"/>
      <c r="AFH100" s="105"/>
      <c r="AFI100" s="105"/>
      <c r="AFJ100" s="105"/>
      <c r="AFK100" s="105"/>
      <c r="AFL100" s="105"/>
      <c r="AFM100" s="105"/>
      <c r="AFN100" s="105"/>
      <c r="AFO100" s="105"/>
      <c r="AFP100" s="105"/>
      <c r="AFQ100" s="105"/>
      <c r="AFR100" s="105"/>
      <c r="AFS100" s="105"/>
      <c r="AFT100" s="105"/>
      <c r="AFU100" s="105"/>
      <c r="AFV100" s="105"/>
      <c r="AFW100" s="105"/>
      <c r="AFX100" s="105"/>
      <c r="AFY100" s="105"/>
      <c r="AFZ100" s="105"/>
      <c r="AGA100" s="105"/>
      <c r="AGB100" s="105"/>
      <c r="AGC100" s="105"/>
      <c r="AGD100" s="105"/>
      <c r="AGE100" s="105"/>
      <c r="AGF100" s="105"/>
      <c r="AGG100" s="105"/>
      <c r="AGH100" s="105"/>
      <c r="AGI100" s="105"/>
      <c r="AGJ100" s="105"/>
      <c r="AGK100" s="105"/>
      <c r="AGL100" s="105"/>
      <c r="AGM100" s="105"/>
      <c r="AGN100" s="105"/>
      <c r="AGO100" s="105"/>
      <c r="AGP100" s="105"/>
      <c r="AGQ100" s="105"/>
      <c r="AGR100" s="105"/>
      <c r="AGS100" s="105"/>
      <c r="AGT100" s="105"/>
      <c r="AGU100" s="105"/>
      <c r="AGV100" s="105"/>
      <c r="AGW100" s="105"/>
      <c r="AGX100" s="105"/>
      <c r="AGY100" s="105"/>
      <c r="AGZ100" s="105"/>
      <c r="AHA100" s="105"/>
      <c r="AHB100" s="105"/>
      <c r="AHC100" s="105"/>
      <c r="AHD100" s="105"/>
      <c r="AHE100" s="105"/>
      <c r="AHF100" s="105"/>
      <c r="AHG100" s="105"/>
      <c r="AHH100" s="105"/>
      <c r="AHI100" s="105"/>
      <c r="AHJ100" s="105"/>
      <c r="AHK100" s="105"/>
      <c r="AHL100" s="105"/>
      <c r="AHM100" s="105"/>
      <c r="AHN100" s="105"/>
      <c r="AHO100" s="105"/>
      <c r="AHP100" s="105"/>
      <c r="AHQ100" s="105"/>
      <c r="AHR100" s="105"/>
      <c r="AHS100" s="105"/>
      <c r="AHT100" s="105"/>
      <c r="AHU100" s="105"/>
      <c r="AHV100" s="105"/>
      <c r="AHW100" s="105"/>
      <c r="AHX100" s="105"/>
      <c r="AHY100" s="105"/>
      <c r="AHZ100" s="105"/>
      <c r="AIA100" s="105"/>
      <c r="AIB100" s="105"/>
      <c r="AIC100" s="105"/>
      <c r="AID100" s="105"/>
      <c r="AIE100" s="105"/>
      <c r="AIF100" s="105"/>
      <c r="AIG100" s="105"/>
      <c r="AIH100" s="105"/>
      <c r="AII100" s="105"/>
      <c r="AIJ100" s="105"/>
      <c r="AIK100" s="105"/>
      <c r="AIL100" s="105"/>
      <c r="AIM100" s="105"/>
      <c r="AIN100" s="105"/>
      <c r="AIO100" s="105"/>
      <c r="AIP100" s="105"/>
      <c r="AIQ100" s="105"/>
      <c r="AIR100" s="105"/>
      <c r="AIS100" s="105"/>
      <c r="AIT100" s="105"/>
      <c r="AIU100" s="105"/>
      <c r="AIV100" s="105"/>
      <c r="AIW100" s="105"/>
      <c r="AIX100" s="105"/>
      <c r="AIY100" s="105"/>
      <c r="AIZ100" s="105"/>
      <c r="AJA100" s="105"/>
      <c r="AJB100" s="105"/>
      <c r="AJC100" s="105"/>
      <c r="AJD100" s="105"/>
      <c r="AJE100" s="105"/>
      <c r="AJF100" s="105"/>
      <c r="AJG100" s="105"/>
      <c r="AJH100" s="105"/>
      <c r="AJI100" s="105"/>
      <c r="AJJ100" s="105"/>
      <c r="AJK100" s="105"/>
      <c r="AJL100" s="105"/>
      <c r="AJM100" s="105"/>
      <c r="AJN100" s="105"/>
      <c r="AJO100" s="105"/>
      <c r="AJP100" s="105"/>
      <c r="AJQ100" s="105"/>
      <c r="AJR100" s="105"/>
      <c r="AJS100" s="105"/>
      <c r="AJT100" s="105"/>
      <c r="AJU100" s="105"/>
      <c r="AJV100" s="105"/>
      <c r="AJW100" s="105"/>
      <c r="AJX100" s="105"/>
      <c r="AJY100" s="105"/>
      <c r="AJZ100" s="105"/>
      <c r="AKA100" s="105"/>
      <c r="AKB100" s="105"/>
      <c r="AKC100" s="105"/>
      <c r="AKD100" s="105"/>
      <c r="AKE100" s="105"/>
      <c r="AKF100" s="105"/>
      <c r="AKG100" s="105"/>
      <c r="AKH100" s="105"/>
      <c r="AKI100" s="105"/>
      <c r="AKJ100" s="105"/>
      <c r="AKK100" s="105"/>
      <c r="AKL100" s="105"/>
      <c r="AKM100" s="105"/>
      <c r="AKN100" s="105"/>
      <c r="AKO100" s="105"/>
      <c r="AKP100" s="105"/>
      <c r="AKQ100" s="105"/>
      <c r="AKR100" s="105"/>
      <c r="AKS100" s="105"/>
      <c r="AKT100" s="105"/>
      <c r="AKU100" s="105"/>
      <c r="AKV100" s="105"/>
      <c r="AKW100" s="105"/>
      <c r="AKX100" s="105"/>
      <c r="AKY100" s="105"/>
      <c r="AKZ100" s="105"/>
      <c r="ALA100" s="105"/>
      <c r="ALB100" s="105"/>
      <c r="ALC100" s="105"/>
      <c r="ALD100" s="105"/>
      <c r="ALE100" s="105"/>
      <c r="ALF100" s="105"/>
      <c r="ALG100" s="105"/>
      <c r="ALH100" s="105"/>
      <c r="ALI100" s="105"/>
      <c r="ALJ100" s="105"/>
      <c r="ALK100" s="105"/>
      <c r="ALL100" s="105"/>
      <c r="ALM100" s="105"/>
      <c r="ALN100" s="105"/>
      <c r="ALO100" s="105"/>
      <c r="ALP100" s="105"/>
      <c r="ALQ100" s="105"/>
      <c r="ALR100" s="105"/>
      <c r="ALS100" s="105"/>
      <c r="ALT100" s="105"/>
      <c r="ALU100" s="105"/>
      <c r="ALV100" s="105"/>
      <c r="ALW100" s="105"/>
      <c r="ALX100" s="105"/>
      <c r="ALY100" s="105"/>
      <c r="ALZ100" s="105"/>
      <c r="AMA100" s="105"/>
      <c r="AMB100" s="105"/>
      <c r="AMC100" s="105"/>
      <c r="AMD100" s="105"/>
      <c r="AME100" s="105"/>
      <c r="AMF100" s="105"/>
      <c r="AMG100" s="105"/>
      <c r="AMH100" s="105"/>
      <c r="AMI100" s="105"/>
      <c r="AMJ100" s="105"/>
      <c r="AMK100" s="105"/>
      <c r="AML100" s="105"/>
      <c r="AMM100" s="105"/>
      <c r="AMN100" s="105"/>
      <c r="AMO100" s="105"/>
      <c r="AMP100" s="105"/>
      <c r="AMQ100" s="105"/>
      <c r="AMR100" s="105"/>
      <c r="AMS100" s="105"/>
      <c r="AMT100" s="105"/>
      <c r="AMU100" s="105"/>
      <c r="AMV100" s="105"/>
      <c r="AMW100" s="105"/>
      <c r="AMX100" s="105"/>
      <c r="AMY100" s="105"/>
      <c r="AMZ100" s="105"/>
      <c r="ANA100" s="105"/>
      <c r="ANB100" s="105"/>
      <c r="ANC100" s="105"/>
      <c r="AND100" s="105"/>
      <c r="ANE100" s="105"/>
      <c r="ANF100" s="105"/>
      <c r="ANG100" s="105"/>
      <c r="ANH100" s="105"/>
      <c r="ANI100" s="105"/>
      <c r="ANJ100" s="105"/>
      <c r="ANK100" s="105"/>
      <c r="ANL100" s="105"/>
      <c r="ANM100" s="105"/>
      <c r="ANN100" s="105"/>
      <c r="ANO100" s="105"/>
      <c r="ANP100" s="105"/>
      <c r="ANQ100" s="105"/>
      <c r="ANR100" s="105"/>
      <c r="ANS100" s="105"/>
      <c r="ANT100" s="105"/>
      <c r="ANU100" s="105"/>
      <c r="ANV100" s="105"/>
      <c r="ANW100" s="105"/>
      <c r="ANX100" s="105"/>
      <c r="ANY100" s="105"/>
      <c r="ANZ100" s="105"/>
      <c r="AOA100" s="105"/>
      <c r="AOB100" s="105"/>
      <c r="AOC100" s="105"/>
      <c r="AOD100" s="105"/>
      <c r="AOE100" s="105"/>
      <c r="AOF100" s="105"/>
      <c r="AOG100" s="105"/>
      <c r="AOH100" s="105"/>
      <c r="AOI100" s="105"/>
      <c r="AOJ100" s="105"/>
      <c r="AOK100" s="105"/>
      <c r="AOL100" s="105"/>
      <c r="AOM100" s="105"/>
      <c r="AON100" s="105"/>
      <c r="AOO100" s="105"/>
      <c r="AOP100" s="105"/>
      <c r="AOQ100" s="105"/>
      <c r="AOR100" s="105"/>
      <c r="AOS100" s="105"/>
      <c r="AOT100" s="105"/>
      <c r="AOU100" s="105"/>
      <c r="AOV100" s="105"/>
      <c r="AOW100" s="105"/>
      <c r="AOX100" s="105"/>
      <c r="AOY100" s="105"/>
      <c r="AOZ100" s="105"/>
      <c r="APA100" s="105"/>
      <c r="APB100" s="105"/>
      <c r="APC100" s="105"/>
      <c r="APD100" s="105"/>
      <c r="APE100" s="105"/>
      <c r="APF100" s="105"/>
      <c r="APG100" s="105"/>
      <c r="APH100" s="105"/>
      <c r="API100" s="105"/>
      <c r="APJ100" s="105"/>
      <c r="APK100" s="105"/>
      <c r="APL100" s="105"/>
      <c r="APM100" s="105"/>
      <c r="APN100" s="105"/>
      <c r="APO100" s="105"/>
      <c r="APP100" s="105"/>
      <c r="APQ100" s="105"/>
      <c r="APR100" s="105"/>
      <c r="APS100" s="105"/>
      <c r="APT100" s="105"/>
      <c r="APU100" s="105"/>
      <c r="APV100" s="105"/>
      <c r="APW100" s="105"/>
      <c r="APX100" s="105"/>
      <c r="APY100" s="105"/>
      <c r="APZ100" s="105"/>
      <c r="AQA100" s="105"/>
      <c r="AQB100" s="105"/>
      <c r="AQC100" s="105"/>
      <c r="AQD100" s="105"/>
      <c r="AQE100" s="105"/>
      <c r="AQF100" s="105"/>
      <c r="AQG100" s="105"/>
      <c r="AQH100" s="105"/>
      <c r="AQI100" s="105"/>
      <c r="AQJ100" s="105"/>
      <c r="AQK100" s="105"/>
      <c r="AQL100" s="105"/>
      <c r="AQM100" s="105"/>
      <c r="AQN100" s="105"/>
      <c r="AQO100" s="105"/>
      <c r="AQP100" s="105"/>
      <c r="AQQ100" s="105"/>
      <c r="AQR100" s="105"/>
      <c r="AQS100" s="105"/>
      <c r="AQT100" s="105"/>
      <c r="AQU100" s="105"/>
      <c r="AQV100" s="105"/>
      <c r="AQW100" s="105"/>
      <c r="AQX100" s="105"/>
      <c r="AQY100" s="105"/>
      <c r="AQZ100" s="105"/>
      <c r="ARA100" s="105"/>
      <c r="ARB100" s="105"/>
      <c r="ARC100" s="105"/>
      <c r="ARD100" s="105"/>
      <c r="ARE100" s="105"/>
      <c r="ARF100" s="105"/>
      <c r="ARG100" s="105"/>
      <c r="ARH100" s="105"/>
      <c r="ARI100" s="105"/>
      <c r="ARJ100" s="105"/>
      <c r="ARK100" s="105"/>
      <c r="ARL100" s="105"/>
      <c r="ARM100" s="105"/>
      <c r="ARN100" s="105"/>
      <c r="ARO100" s="105"/>
      <c r="ARP100" s="105"/>
      <c r="ARQ100" s="105"/>
      <c r="ARR100" s="105"/>
      <c r="ARS100" s="105"/>
      <c r="ART100" s="105"/>
      <c r="ARU100" s="105"/>
      <c r="ARV100" s="105"/>
      <c r="ARW100" s="105"/>
      <c r="ARX100" s="105"/>
      <c r="ARY100" s="105"/>
      <c r="ARZ100" s="105"/>
      <c r="ASA100" s="105"/>
      <c r="ASB100" s="105"/>
      <c r="ASC100" s="105"/>
      <c r="ASD100" s="105"/>
      <c r="ASE100" s="105"/>
      <c r="ASF100" s="105"/>
      <c r="ASG100" s="105"/>
      <c r="ASH100" s="105"/>
      <c r="ASI100" s="105"/>
      <c r="ASJ100" s="105"/>
      <c r="ASK100" s="105"/>
      <c r="ASL100" s="105"/>
      <c r="ASM100" s="105"/>
      <c r="ASN100" s="105"/>
      <c r="ASO100" s="105"/>
      <c r="ASP100" s="105"/>
      <c r="ASQ100" s="105"/>
      <c r="ASR100" s="105"/>
      <c r="ASS100" s="105"/>
      <c r="AST100" s="105"/>
      <c r="ASU100" s="105"/>
      <c r="ASV100" s="105"/>
      <c r="ASW100" s="105"/>
      <c r="ASX100" s="105"/>
      <c r="ASY100" s="105"/>
      <c r="ASZ100" s="105"/>
      <c r="ATA100" s="105"/>
      <c r="ATB100" s="105"/>
      <c r="ATC100" s="105"/>
      <c r="ATD100" s="105"/>
      <c r="ATE100" s="105"/>
      <c r="ATF100" s="105"/>
      <c r="ATG100" s="105"/>
      <c r="ATH100" s="105"/>
      <c r="ATI100" s="105"/>
      <c r="ATJ100" s="105"/>
      <c r="ATK100" s="105"/>
      <c r="ATL100" s="105"/>
      <c r="ATM100" s="105"/>
      <c r="ATN100" s="105"/>
      <c r="ATO100" s="105"/>
      <c r="ATP100" s="105"/>
      <c r="ATQ100" s="105"/>
      <c r="ATR100" s="105"/>
      <c r="ATS100" s="105"/>
      <c r="ATT100" s="105"/>
      <c r="ATU100" s="105"/>
      <c r="ATV100" s="105"/>
      <c r="ATW100" s="105"/>
      <c r="ATX100" s="105"/>
      <c r="ATY100" s="105"/>
      <c r="ATZ100" s="105"/>
      <c r="AUA100" s="105"/>
      <c r="AUB100" s="105"/>
      <c r="AUC100" s="105"/>
      <c r="AUD100" s="105"/>
      <c r="AUE100" s="105"/>
      <c r="AUF100" s="105"/>
      <c r="AUG100" s="105"/>
      <c r="AUH100" s="105"/>
      <c r="AUI100" s="105"/>
      <c r="AUJ100" s="105"/>
      <c r="AUK100" s="105"/>
      <c r="AUL100" s="105"/>
      <c r="AUM100" s="105"/>
      <c r="AUN100" s="105"/>
      <c r="AUO100" s="105"/>
      <c r="AUP100" s="105"/>
      <c r="AUQ100" s="105"/>
      <c r="AUR100" s="105"/>
      <c r="AUS100" s="105"/>
      <c r="AUT100" s="105"/>
      <c r="AUU100" s="105"/>
      <c r="AUV100" s="105"/>
      <c r="AUW100" s="105"/>
      <c r="AUX100" s="105"/>
      <c r="AUY100" s="105"/>
      <c r="AUZ100" s="105"/>
      <c r="AVA100" s="105"/>
      <c r="AVB100" s="105"/>
      <c r="AVC100" s="105"/>
      <c r="AVD100" s="105"/>
      <c r="AVE100" s="105"/>
      <c r="AVF100" s="105"/>
      <c r="AVG100" s="105"/>
      <c r="AVH100" s="105"/>
      <c r="AVI100" s="105"/>
      <c r="AVJ100" s="105"/>
      <c r="AVK100" s="105"/>
      <c r="AVL100" s="105"/>
      <c r="AVM100" s="105"/>
      <c r="AVN100" s="105"/>
      <c r="AVO100" s="105"/>
      <c r="AVP100" s="105"/>
      <c r="AVQ100" s="105"/>
      <c r="AVR100" s="105"/>
      <c r="AVS100" s="105"/>
      <c r="AVT100" s="105"/>
      <c r="AVU100" s="105"/>
      <c r="AVV100" s="105"/>
      <c r="AVW100" s="105"/>
      <c r="AVX100" s="105"/>
      <c r="AVY100" s="105"/>
      <c r="AVZ100" s="105"/>
      <c r="AWA100" s="105"/>
      <c r="AWB100" s="105"/>
      <c r="AWC100" s="105"/>
      <c r="AWD100" s="105"/>
      <c r="AWE100" s="105"/>
      <c r="AWF100" s="105"/>
      <c r="AWG100" s="105"/>
      <c r="AWH100" s="105"/>
      <c r="AWI100" s="105"/>
      <c r="AWJ100" s="105"/>
      <c r="AWK100" s="105"/>
      <c r="AWL100" s="105"/>
      <c r="AWM100" s="105"/>
      <c r="AWN100" s="105"/>
      <c r="AWO100" s="105"/>
      <c r="AWP100" s="105"/>
      <c r="AWQ100" s="105"/>
      <c r="AWR100" s="105"/>
      <c r="AWS100" s="105"/>
      <c r="AWT100" s="105"/>
      <c r="AWU100" s="105"/>
      <c r="AWV100" s="105"/>
      <c r="AWW100" s="105"/>
      <c r="AWX100" s="105"/>
      <c r="AWY100" s="105"/>
      <c r="AWZ100" s="105"/>
      <c r="AXA100" s="105"/>
      <c r="AXB100" s="105"/>
      <c r="AXC100" s="105"/>
      <c r="AXD100" s="105"/>
      <c r="AXE100" s="105"/>
      <c r="AXF100" s="105"/>
      <c r="AXG100" s="105"/>
      <c r="AXH100" s="105"/>
      <c r="AXI100" s="105"/>
      <c r="AXJ100" s="105"/>
      <c r="AXK100" s="105"/>
      <c r="AXL100" s="105"/>
      <c r="AXM100" s="105"/>
      <c r="AXN100" s="105"/>
      <c r="AXO100" s="105"/>
      <c r="AXP100" s="105"/>
      <c r="AXQ100" s="105"/>
      <c r="AXR100" s="105"/>
      <c r="AXS100" s="105"/>
      <c r="AXT100" s="105"/>
      <c r="AXU100" s="105"/>
      <c r="AXV100" s="105"/>
      <c r="AXW100" s="105"/>
      <c r="AXX100" s="105"/>
      <c r="AXY100" s="105"/>
      <c r="AXZ100" s="105"/>
      <c r="AYA100" s="105"/>
      <c r="AYB100" s="105"/>
      <c r="AYC100" s="105"/>
      <c r="AYD100" s="105"/>
      <c r="AYE100" s="105"/>
      <c r="AYF100" s="105"/>
      <c r="AYG100" s="105"/>
      <c r="AYH100" s="105"/>
      <c r="AYI100" s="105"/>
      <c r="AYJ100" s="105"/>
      <c r="AYK100" s="105"/>
      <c r="AYL100" s="105"/>
      <c r="AYM100" s="105"/>
      <c r="AYN100" s="105"/>
      <c r="AYO100" s="105"/>
      <c r="AYP100" s="105"/>
      <c r="AYQ100" s="105"/>
      <c r="AYR100" s="105"/>
      <c r="AYS100" s="105"/>
      <c r="AYT100" s="105"/>
      <c r="AYU100" s="105"/>
      <c r="AYV100" s="105"/>
      <c r="AYW100" s="105"/>
      <c r="AYX100" s="105"/>
      <c r="AYY100" s="105"/>
      <c r="AYZ100" s="105"/>
      <c r="AZA100" s="105"/>
      <c r="AZB100" s="105"/>
      <c r="AZC100" s="105"/>
      <c r="AZD100" s="105"/>
      <c r="AZE100" s="105"/>
      <c r="AZF100" s="105"/>
      <c r="AZG100" s="105"/>
      <c r="AZH100" s="105"/>
      <c r="AZI100" s="105"/>
      <c r="AZJ100" s="105"/>
      <c r="AZK100" s="105"/>
      <c r="AZL100" s="105"/>
      <c r="AZM100" s="105"/>
      <c r="AZN100" s="105"/>
      <c r="AZO100" s="105"/>
      <c r="AZP100" s="105"/>
      <c r="AZQ100" s="105"/>
      <c r="AZR100" s="105"/>
      <c r="AZS100" s="105"/>
      <c r="AZT100" s="105"/>
      <c r="AZU100" s="105"/>
      <c r="AZV100" s="105"/>
      <c r="AZW100" s="105"/>
      <c r="AZX100" s="105"/>
      <c r="AZY100" s="105"/>
      <c r="AZZ100" s="105"/>
      <c r="BAA100" s="105"/>
      <c r="BAB100" s="105"/>
      <c r="BAC100" s="105"/>
      <c r="BAD100" s="105"/>
      <c r="BAE100" s="105"/>
      <c r="BAF100" s="105"/>
      <c r="BAG100" s="105"/>
      <c r="BAH100" s="105"/>
      <c r="BAI100" s="105"/>
      <c r="BAJ100" s="105"/>
      <c r="BAK100" s="105"/>
      <c r="BAL100" s="105"/>
      <c r="BAM100" s="105"/>
      <c r="BAN100" s="105"/>
      <c r="BAO100" s="105"/>
      <c r="BAP100" s="105"/>
      <c r="BAQ100" s="105"/>
      <c r="BAR100" s="105"/>
      <c r="BAS100" s="105"/>
      <c r="BAT100" s="105"/>
      <c r="BAU100" s="105"/>
      <c r="BAV100" s="105"/>
      <c r="BAW100" s="105"/>
      <c r="BAX100" s="105"/>
      <c r="BAY100" s="105"/>
      <c r="BAZ100" s="105"/>
      <c r="BBA100" s="105"/>
      <c r="BBB100" s="105"/>
      <c r="BBC100" s="105"/>
      <c r="BBD100" s="105"/>
      <c r="BBE100" s="105"/>
      <c r="BBF100" s="105"/>
      <c r="BBG100" s="105"/>
      <c r="BBH100" s="105"/>
      <c r="BBI100" s="105"/>
      <c r="BBJ100" s="105"/>
      <c r="BBK100" s="105"/>
      <c r="BBL100" s="105"/>
      <c r="BBM100" s="105"/>
      <c r="BBN100" s="105"/>
      <c r="BBO100" s="105"/>
      <c r="BBP100" s="105"/>
      <c r="BBQ100" s="105"/>
      <c r="BBR100" s="105"/>
      <c r="BBS100" s="105"/>
      <c r="BBT100" s="105"/>
      <c r="BBU100" s="105"/>
      <c r="BBV100" s="105"/>
      <c r="BBW100" s="105"/>
      <c r="BBX100" s="105"/>
      <c r="BBY100" s="105"/>
      <c r="BBZ100" s="105"/>
      <c r="BCA100" s="105"/>
      <c r="BCB100" s="105"/>
      <c r="BCC100" s="105"/>
      <c r="BCD100" s="105"/>
      <c r="BCE100" s="105"/>
      <c r="BCF100" s="105"/>
      <c r="BCG100" s="105"/>
      <c r="BCH100" s="105"/>
      <c r="BCI100" s="105"/>
      <c r="BCJ100" s="105"/>
      <c r="BCK100" s="105"/>
      <c r="BCL100" s="105"/>
      <c r="BCM100" s="105"/>
      <c r="BCN100" s="105"/>
      <c r="BCO100" s="105"/>
      <c r="BCP100" s="105"/>
      <c r="BCQ100" s="105"/>
      <c r="BCR100" s="105"/>
      <c r="BCS100" s="105"/>
      <c r="BCT100" s="105"/>
      <c r="BCU100" s="105"/>
      <c r="BCV100" s="105"/>
      <c r="BCW100" s="105"/>
      <c r="BCX100" s="105"/>
      <c r="BCY100" s="105"/>
      <c r="BCZ100" s="105"/>
      <c r="BDA100" s="105"/>
      <c r="BDB100" s="105"/>
      <c r="BDC100" s="105"/>
      <c r="BDD100" s="105"/>
      <c r="BDE100" s="105"/>
      <c r="BDF100" s="105"/>
      <c r="BDG100" s="105"/>
      <c r="BDH100" s="105"/>
      <c r="BDI100" s="105"/>
      <c r="BDJ100" s="105"/>
      <c r="BDK100" s="105"/>
      <c r="BDL100" s="105"/>
      <c r="BDM100" s="105"/>
      <c r="BDN100" s="105"/>
      <c r="BDO100" s="105"/>
      <c r="BDP100" s="105"/>
      <c r="BDQ100" s="105"/>
      <c r="BDR100" s="105"/>
      <c r="BDS100" s="105"/>
      <c r="BDT100" s="105"/>
      <c r="BDU100" s="105"/>
      <c r="BDV100" s="105"/>
      <c r="BDW100" s="105"/>
      <c r="BDX100" s="105"/>
      <c r="BDY100" s="105"/>
      <c r="BDZ100" s="105"/>
      <c r="BEA100" s="105"/>
      <c r="BEB100" s="105"/>
      <c r="BEC100" s="105"/>
      <c r="BED100" s="105"/>
      <c r="BEE100" s="105"/>
      <c r="BEF100" s="105"/>
      <c r="BEG100" s="105"/>
      <c r="BEH100" s="105"/>
      <c r="BEI100" s="105"/>
      <c r="BEJ100" s="105"/>
      <c r="BEK100" s="105"/>
      <c r="BEL100" s="105"/>
      <c r="BEM100" s="105"/>
      <c r="BEN100" s="105"/>
      <c r="BEO100" s="105"/>
      <c r="BEP100" s="105"/>
      <c r="BEQ100" s="105"/>
      <c r="BER100" s="105"/>
      <c r="BES100" s="105"/>
      <c r="BET100" s="105"/>
      <c r="BEU100" s="105"/>
      <c r="BEV100" s="105"/>
      <c r="BEW100" s="105"/>
      <c r="BEX100" s="105"/>
      <c r="BEY100" s="105"/>
      <c r="BEZ100" s="105"/>
      <c r="BFA100" s="105"/>
      <c r="BFB100" s="105"/>
      <c r="BFC100" s="105"/>
      <c r="BFD100" s="105"/>
      <c r="BFE100" s="105"/>
      <c r="BFF100" s="105"/>
      <c r="BFG100" s="105"/>
      <c r="BFH100" s="105"/>
      <c r="BFI100" s="105"/>
      <c r="BFJ100" s="105"/>
      <c r="BFK100" s="105"/>
      <c r="BFL100" s="105"/>
      <c r="BFM100" s="105"/>
      <c r="BFN100" s="105"/>
      <c r="BFO100" s="105"/>
      <c r="BFP100" s="105"/>
      <c r="BFQ100" s="105"/>
      <c r="BFR100" s="105"/>
      <c r="BFS100" s="105"/>
      <c r="BFT100" s="105"/>
      <c r="BFU100" s="105"/>
      <c r="BFV100" s="105"/>
      <c r="BFW100" s="105"/>
      <c r="BFX100" s="105"/>
      <c r="BFY100" s="105"/>
      <c r="BFZ100" s="105"/>
      <c r="BGA100" s="105"/>
      <c r="BGB100" s="105"/>
      <c r="BGC100" s="105"/>
      <c r="BGD100" s="105"/>
      <c r="BGE100" s="105"/>
      <c r="BGF100" s="105"/>
      <c r="BGG100" s="105"/>
      <c r="BGH100" s="105"/>
      <c r="BGI100" s="105"/>
      <c r="BGJ100" s="105"/>
      <c r="BGK100" s="105"/>
      <c r="BGL100" s="105"/>
      <c r="BGM100" s="105"/>
      <c r="BGN100" s="105"/>
      <c r="BGO100" s="105"/>
      <c r="BGP100" s="105"/>
      <c r="BGQ100" s="105"/>
      <c r="BGR100" s="105"/>
      <c r="BGS100" s="105"/>
      <c r="BGT100" s="105"/>
      <c r="BGU100" s="105"/>
      <c r="BGV100" s="105"/>
      <c r="BGW100" s="105"/>
      <c r="BGX100" s="105"/>
      <c r="BGY100" s="105"/>
      <c r="BGZ100" s="105"/>
      <c r="BHA100" s="105"/>
      <c r="BHB100" s="105"/>
      <c r="BHC100" s="105"/>
      <c r="BHD100" s="105"/>
      <c r="BHE100" s="105"/>
      <c r="BHF100" s="105"/>
      <c r="BHG100" s="105"/>
      <c r="BHH100" s="105"/>
      <c r="BHI100" s="105"/>
      <c r="BHJ100" s="105"/>
      <c r="BHK100" s="105"/>
      <c r="BHL100" s="105"/>
      <c r="BHM100" s="105"/>
      <c r="BHN100" s="105"/>
      <c r="BHO100" s="105"/>
      <c r="BHP100" s="105"/>
      <c r="BHQ100" s="105"/>
      <c r="BHR100" s="105"/>
      <c r="BHS100" s="105"/>
      <c r="BHT100" s="105"/>
      <c r="BHU100" s="105"/>
      <c r="BHV100" s="105"/>
      <c r="BHW100" s="105"/>
      <c r="BHX100" s="105"/>
      <c r="BHY100" s="105"/>
      <c r="BHZ100" s="105"/>
      <c r="BIA100" s="105"/>
      <c r="BIB100" s="105"/>
      <c r="BIC100" s="105"/>
      <c r="BID100" s="105"/>
      <c r="BIE100" s="105"/>
      <c r="BIF100" s="105"/>
      <c r="BIG100" s="105"/>
      <c r="BIH100" s="105"/>
      <c r="BII100" s="105"/>
      <c r="BIJ100" s="105"/>
      <c r="BIK100" s="105"/>
      <c r="BIL100" s="105"/>
      <c r="BIM100" s="105"/>
      <c r="BIN100" s="105"/>
      <c r="BIO100" s="105"/>
      <c r="BIP100" s="105"/>
      <c r="BIQ100" s="105"/>
      <c r="BIR100" s="105"/>
      <c r="BIS100" s="105"/>
      <c r="BIT100" s="105"/>
      <c r="BIU100" s="105"/>
      <c r="BIV100" s="105"/>
      <c r="BIW100" s="105"/>
      <c r="BIX100" s="105"/>
      <c r="BIY100" s="105"/>
      <c r="BIZ100" s="105"/>
      <c r="BJA100" s="105"/>
      <c r="BJB100" s="105"/>
      <c r="BJC100" s="105"/>
      <c r="BJD100" s="105"/>
      <c r="BJE100" s="105"/>
      <c r="BJF100" s="105"/>
      <c r="BJG100" s="105"/>
      <c r="BJH100" s="105"/>
      <c r="BJI100" s="105"/>
      <c r="BJJ100" s="105"/>
      <c r="BJK100" s="105"/>
      <c r="BJL100" s="105"/>
      <c r="BJM100" s="105"/>
      <c r="BJN100" s="105"/>
      <c r="BJO100" s="105"/>
      <c r="BJP100" s="105"/>
      <c r="BJQ100" s="105"/>
      <c r="BJR100" s="105"/>
      <c r="BJS100" s="105"/>
      <c r="BJT100" s="105"/>
      <c r="BJU100" s="105"/>
      <c r="BJV100" s="105"/>
      <c r="BJW100" s="105"/>
      <c r="BJX100" s="105"/>
      <c r="BJY100" s="105"/>
      <c r="BJZ100" s="105"/>
      <c r="BKA100" s="105"/>
      <c r="BKB100" s="105"/>
      <c r="BKC100" s="105"/>
      <c r="BKD100" s="105"/>
      <c r="BKE100" s="105"/>
      <c r="BKF100" s="105"/>
      <c r="BKG100" s="105"/>
      <c r="BKH100" s="105"/>
      <c r="BKI100" s="105"/>
      <c r="BKJ100" s="105"/>
      <c r="BKK100" s="105"/>
      <c r="BKL100" s="105"/>
      <c r="BKM100" s="105"/>
      <c r="BKN100" s="105"/>
      <c r="BKO100" s="105"/>
      <c r="BKP100" s="105"/>
      <c r="BKQ100" s="105"/>
      <c r="BKR100" s="105"/>
      <c r="BKS100" s="105"/>
      <c r="BKT100" s="105"/>
      <c r="BKU100" s="105"/>
      <c r="BKV100" s="105"/>
      <c r="BKW100" s="105"/>
      <c r="BKX100" s="105"/>
      <c r="BKY100" s="105"/>
      <c r="BKZ100" s="105"/>
      <c r="BLA100" s="105"/>
      <c r="BLB100" s="105"/>
      <c r="BLC100" s="105"/>
      <c r="BLD100" s="105"/>
      <c r="BLE100" s="105"/>
      <c r="BLF100" s="105"/>
      <c r="BLG100" s="105"/>
      <c r="BLH100" s="105"/>
      <c r="BLI100" s="105"/>
      <c r="BLJ100" s="105"/>
      <c r="BLK100" s="105"/>
      <c r="BLL100" s="105"/>
      <c r="BLM100" s="105"/>
      <c r="BLN100" s="105"/>
      <c r="BLO100" s="105"/>
      <c r="BLP100" s="105"/>
      <c r="BLQ100" s="105"/>
      <c r="BLR100" s="105"/>
      <c r="BLS100" s="105"/>
      <c r="BLT100" s="105"/>
      <c r="BLU100" s="105"/>
      <c r="BLV100" s="105"/>
      <c r="BLW100" s="105"/>
      <c r="BLX100" s="105"/>
      <c r="BLY100" s="105"/>
      <c r="BLZ100" s="105"/>
      <c r="BMA100" s="105"/>
      <c r="BMB100" s="105"/>
      <c r="BMC100" s="105"/>
      <c r="BMD100" s="105"/>
      <c r="BME100" s="105"/>
      <c r="BMF100" s="105"/>
      <c r="BMG100" s="105"/>
      <c r="BMH100" s="105"/>
      <c r="BMI100" s="105"/>
      <c r="BMJ100" s="105"/>
      <c r="BMK100" s="105"/>
      <c r="BML100" s="105"/>
      <c r="BMM100" s="105"/>
      <c r="BMN100" s="105"/>
      <c r="BMO100" s="105"/>
      <c r="BMP100" s="105"/>
      <c r="BMQ100" s="105"/>
      <c r="BMR100" s="105"/>
      <c r="BMS100" s="105"/>
      <c r="BMT100" s="105"/>
      <c r="BMU100" s="105"/>
      <c r="BMV100" s="105"/>
      <c r="BMW100" s="105"/>
      <c r="BMX100" s="105"/>
      <c r="BMY100" s="105"/>
      <c r="BMZ100" s="105"/>
      <c r="BNA100" s="105"/>
      <c r="BNB100" s="105"/>
      <c r="BNC100" s="105"/>
      <c r="BND100" s="105"/>
      <c r="BNE100" s="105"/>
      <c r="BNF100" s="105"/>
      <c r="BNG100" s="105"/>
      <c r="BNH100" s="105"/>
      <c r="BNI100" s="105"/>
      <c r="BNJ100" s="105"/>
      <c r="BNK100" s="105"/>
      <c r="BNL100" s="105"/>
      <c r="BNM100" s="105"/>
      <c r="BNN100" s="105"/>
      <c r="BNO100" s="105"/>
      <c r="BNP100" s="105"/>
      <c r="BNQ100" s="105"/>
      <c r="BNR100" s="105"/>
      <c r="BNS100" s="105"/>
      <c r="BNT100" s="105"/>
      <c r="BNU100" s="105"/>
      <c r="BNV100" s="105"/>
      <c r="BNW100" s="105"/>
      <c r="BNX100" s="105"/>
      <c r="BNY100" s="105"/>
      <c r="BNZ100" s="105"/>
      <c r="BOA100" s="105"/>
      <c r="BOB100" s="105"/>
      <c r="BOC100" s="105"/>
      <c r="BOD100" s="105"/>
      <c r="BOE100" s="105"/>
      <c r="BOF100" s="105"/>
      <c r="BOG100" s="105"/>
      <c r="BOH100" s="105"/>
      <c r="BOI100" s="105"/>
      <c r="BOJ100" s="105"/>
      <c r="BOK100" s="105"/>
      <c r="BOL100" s="105"/>
      <c r="BOM100" s="105"/>
      <c r="BON100" s="105"/>
      <c r="BOO100" s="105"/>
      <c r="BOP100" s="105"/>
      <c r="BOQ100" s="105"/>
      <c r="BOR100" s="105"/>
      <c r="BOS100" s="105"/>
      <c r="BOT100" s="105"/>
      <c r="BOU100" s="105"/>
      <c r="BOV100" s="105"/>
      <c r="BOW100" s="105"/>
      <c r="BOX100" s="105"/>
      <c r="BOY100" s="105"/>
      <c r="BOZ100" s="105"/>
      <c r="BPA100" s="105"/>
      <c r="BPB100" s="105"/>
      <c r="BPC100" s="105"/>
      <c r="BPD100" s="105"/>
      <c r="BPE100" s="105"/>
      <c r="BPF100" s="105"/>
      <c r="BPG100" s="105"/>
      <c r="BPH100" s="105"/>
      <c r="BPI100" s="105"/>
      <c r="BPJ100" s="105"/>
      <c r="BPK100" s="105"/>
      <c r="BPL100" s="105"/>
      <c r="BPM100" s="105"/>
      <c r="BPN100" s="105"/>
      <c r="BPO100" s="105"/>
      <c r="BPP100" s="105"/>
      <c r="BPQ100" s="105"/>
      <c r="BPR100" s="105"/>
      <c r="BPS100" s="105"/>
      <c r="BPT100" s="105"/>
      <c r="BPU100" s="105"/>
      <c r="BPV100" s="105"/>
      <c r="BPW100" s="105"/>
      <c r="BPX100" s="105"/>
      <c r="BPY100" s="105"/>
      <c r="BPZ100" s="105"/>
      <c r="BQA100" s="105"/>
      <c r="BQB100" s="105"/>
      <c r="BQC100" s="105"/>
      <c r="BQD100" s="105"/>
      <c r="BQE100" s="105"/>
      <c r="BQF100" s="105"/>
      <c r="BQG100" s="105"/>
      <c r="BQH100" s="105"/>
      <c r="BQI100" s="105"/>
      <c r="BQJ100" s="105"/>
      <c r="BQK100" s="105"/>
      <c r="BQL100" s="105"/>
      <c r="BQM100" s="105"/>
      <c r="BQN100" s="105"/>
      <c r="BQO100" s="105"/>
      <c r="BQP100" s="105"/>
      <c r="BQQ100" s="105"/>
      <c r="BQR100" s="105"/>
      <c r="BQS100" s="105"/>
      <c r="BQT100" s="105"/>
      <c r="BQU100" s="105"/>
      <c r="BQV100" s="105"/>
      <c r="BQW100" s="105"/>
      <c r="BQX100" s="105"/>
      <c r="BQY100" s="105"/>
      <c r="BQZ100" s="105"/>
      <c r="BRA100" s="105"/>
      <c r="BRB100" s="105"/>
      <c r="BRC100" s="105"/>
      <c r="BRD100" s="105"/>
      <c r="BRE100" s="105"/>
      <c r="BRF100" s="105"/>
      <c r="BRG100" s="105"/>
      <c r="BRH100" s="105"/>
      <c r="BRI100" s="105"/>
      <c r="BRJ100" s="105"/>
      <c r="BRK100" s="105"/>
      <c r="BRL100" s="105"/>
      <c r="BRM100" s="105"/>
      <c r="BRN100" s="105"/>
      <c r="BRO100" s="105"/>
      <c r="BRP100" s="105"/>
      <c r="BRQ100" s="105"/>
      <c r="BRR100" s="105"/>
      <c r="BRS100" s="105"/>
      <c r="BRT100" s="105"/>
      <c r="BRU100" s="105"/>
      <c r="BRV100" s="105"/>
      <c r="BRW100" s="105"/>
      <c r="BRX100" s="105"/>
      <c r="BRY100" s="105"/>
      <c r="BRZ100" s="105"/>
      <c r="BSA100" s="105"/>
      <c r="BSB100" s="105"/>
      <c r="BSC100" s="105"/>
      <c r="BSD100" s="105"/>
      <c r="BSE100" s="105"/>
      <c r="BSF100" s="105"/>
      <c r="BSG100" s="105"/>
      <c r="BSH100" s="105"/>
      <c r="BSI100" s="105"/>
      <c r="BSJ100" s="105"/>
      <c r="BSK100" s="105"/>
      <c r="BSL100" s="105"/>
      <c r="BSM100" s="105"/>
      <c r="BSN100" s="105"/>
      <c r="BSO100" s="105"/>
      <c r="BSP100" s="105"/>
      <c r="BSQ100" s="105"/>
      <c r="BSR100" s="105"/>
      <c r="BSS100" s="105"/>
      <c r="BST100" s="105"/>
      <c r="BSU100" s="105"/>
      <c r="BSV100" s="105"/>
      <c r="BSW100" s="105"/>
      <c r="BSX100" s="105"/>
      <c r="BSY100" s="105"/>
      <c r="BSZ100" s="105"/>
      <c r="BTA100" s="105"/>
      <c r="BTB100" s="105"/>
      <c r="BTC100" s="105"/>
      <c r="BTD100" s="105"/>
      <c r="BTE100" s="105"/>
      <c r="BTF100" s="105"/>
      <c r="BTG100" s="105"/>
      <c r="BTH100" s="105"/>
      <c r="BTI100" s="105"/>
      <c r="BTJ100" s="105"/>
      <c r="BTK100" s="105"/>
      <c r="BTL100" s="105"/>
      <c r="BTM100" s="105"/>
      <c r="BTN100" s="105"/>
      <c r="BTO100" s="105"/>
      <c r="BTP100" s="105"/>
      <c r="BTQ100" s="105"/>
      <c r="BTR100" s="105"/>
      <c r="BTS100" s="105"/>
      <c r="BTT100" s="105"/>
      <c r="BTU100" s="105"/>
      <c r="BTV100" s="105"/>
      <c r="BTW100" s="105"/>
      <c r="BTX100" s="105"/>
      <c r="BTY100" s="105"/>
      <c r="BTZ100" s="105"/>
      <c r="BUA100" s="105"/>
      <c r="BUB100" s="105"/>
      <c r="BUC100" s="105"/>
      <c r="BUD100" s="105"/>
      <c r="BUE100" s="105"/>
      <c r="BUF100" s="105"/>
      <c r="BUG100" s="105"/>
      <c r="BUH100" s="105"/>
      <c r="BUI100" s="105"/>
      <c r="BUJ100" s="105"/>
      <c r="BUK100" s="105"/>
      <c r="BUL100" s="105"/>
      <c r="BUM100" s="105"/>
      <c r="BUN100" s="105"/>
      <c r="BUO100" s="105"/>
      <c r="BUP100" s="105"/>
      <c r="BUQ100" s="105"/>
      <c r="BUR100" s="105"/>
      <c r="BUS100" s="105"/>
      <c r="BUT100" s="105"/>
      <c r="BUU100" s="105"/>
      <c r="BUV100" s="105"/>
      <c r="BUW100" s="105"/>
      <c r="BUX100" s="105"/>
      <c r="BUY100" s="105"/>
      <c r="BUZ100" s="105"/>
      <c r="BVA100" s="105"/>
      <c r="BVB100" s="105"/>
      <c r="BVC100" s="105"/>
      <c r="BVD100" s="105"/>
      <c r="BVE100" s="105"/>
      <c r="BVF100" s="105"/>
      <c r="BVG100" s="105"/>
      <c r="BVH100" s="105"/>
      <c r="BVI100" s="105"/>
      <c r="BVJ100" s="105"/>
      <c r="BVK100" s="105"/>
      <c r="BVL100" s="105"/>
      <c r="BVM100" s="105"/>
      <c r="BVN100" s="105"/>
      <c r="BVO100" s="105"/>
      <c r="BVP100" s="105"/>
      <c r="BVQ100" s="105"/>
      <c r="BVR100" s="105"/>
      <c r="BVS100" s="105"/>
      <c r="BVT100" s="105"/>
      <c r="BVU100" s="105"/>
      <c r="BVV100" s="105"/>
      <c r="BVW100" s="105"/>
      <c r="BVX100" s="105"/>
      <c r="BVY100" s="105"/>
      <c r="BVZ100" s="105"/>
      <c r="BWA100" s="105"/>
      <c r="BWB100" s="105"/>
      <c r="BWC100" s="105"/>
      <c r="BWD100" s="105"/>
      <c r="BWE100" s="105"/>
      <c r="BWF100" s="105"/>
      <c r="BWG100" s="105"/>
      <c r="BWH100" s="105"/>
      <c r="BWI100" s="105"/>
      <c r="BWJ100" s="105"/>
      <c r="BWK100" s="105"/>
      <c r="BWL100" s="105"/>
      <c r="BWM100" s="105"/>
      <c r="BWN100" s="105"/>
      <c r="BWO100" s="105"/>
      <c r="BWP100" s="105"/>
      <c r="BWQ100" s="105"/>
      <c r="BWR100" s="105"/>
      <c r="BWS100" s="105"/>
      <c r="BWT100" s="105"/>
      <c r="BWU100" s="105"/>
      <c r="BWV100" s="105"/>
      <c r="BWW100" s="105"/>
      <c r="BWX100" s="105"/>
    </row>
    <row r="101" spans="1:1974" s="106" customFormat="1" ht="24.75" customHeight="1">
      <c r="A101" s="90"/>
      <c r="B101" s="174" t="s">
        <v>29</v>
      </c>
      <c r="C101" s="95"/>
      <c r="D101" s="195">
        <v>653</v>
      </c>
      <c r="E101" s="196">
        <v>147</v>
      </c>
      <c r="F101" s="195">
        <v>800</v>
      </c>
      <c r="G101" s="95"/>
      <c r="H101" s="195">
        <v>817</v>
      </c>
      <c r="I101" s="196">
        <v>-53</v>
      </c>
      <c r="J101" s="195">
        <v>764</v>
      </c>
      <c r="K101" s="95"/>
      <c r="L101" s="195">
        <v>1069</v>
      </c>
      <c r="M101" s="196">
        <v>-57</v>
      </c>
      <c r="N101" s="195">
        <v>1012</v>
      </c>
      <c r="O101" s="95"/>
      <c r="P101" s="195">
        <v>965</v>
      </c>
      <c r="Q101" s="196">
        <v>-77</v>
      </c>
      <c r="R101" s="195">
        <v>888</v>
      </c>
      <c r="S101" s="95"/>
      <c r="T101" s="107"/>
      <c r="U101" s="107"/>
      <c r="V101" s="107"/>
      <c r="W101" s="90"/>
      <c r="X101" s="95"/>
      <c r="Y101" s="95"/>
      <c r="Z101" s="95"/>
      <c r="AA101" s="95"/>
      <c r="AB101" s="95"/>
      <c r="AC101" s="95"/>
      <c r="AD101" s="95"/>
      <c r="AE101" s="95"/>
      <c r="AF101" s="152"/>
      <c r="AG101" s="152"/>
      <c r="AH101" s="152"/>
      <c r="AI101" s="95"/>
      <c r="AJ101" s="152"/>
      <c r="AK101" s="152"/>
      <c r="AL101" s="152"/>
      <c r="AM101" s="95"/>
      <c r="AN101" s="152"/>
      <c r="AO101" s="152"/>
      <c r="AP101" s="152"/>
      <c r="AQ101" s="94"/>
      <c r="AR101" s="105"/>
      <c r="AS101" s="152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5"/>
      <c r="FX101" s="105"/>
      <c r="FY101" s="105"/>
      <c r="FZ101" s="105"/>
      <c r="GA101" s="105"/>
      <c r="GB101" s="105"/>
      <c r="GC101" s="105"/>
      <c r="GD101" s="105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5"/>
      <c r="HB101" s="105"/>
      <c r="HC101" s="105"/>
      <c r="HD101" s="105"/>
      <c r="HE101" s="105"/>
      <c r="HF101" s="105"/>
      <c r="HG101" s="105"/>
      <c r="HH101" s="105"/>
      <c r="HI101" s="105"/>
      <c r="HJ101" s="105"/>
      <c r="HK101" s="105"/>
      <c r="HL101" s="105"/>
      <c r="HM101" s="105"/>
      <c r="HN101" s="105"/>
      <c r="HO101" s="105"/>
      <c r="HP101" s="105"/>
      <c r="HQ101" s="105"/>
      <c r="HR101" s="105"/>
      <c r="HS101" s="105"/>
      <c r="HT101" s="105"/>
      <c r="HU101" s="105"/>
      <c r="HV101" s="105"/>
      <c r="HW101" s="105"/>
      <c r="HX101" s="105"/>
      <c r="HY101" s="105"/>
      <c r="HZ101" s="105"/>
      <c r="IA101" s="105"/>
      <c r="IB101" s="105"/>
      <c r="IC101" s="105"/>
      <c r="ID101" s="105"/>
      <c r="IE101" s="105"/>
      <c r="IF101" s="105"/>
      <c r="IG101" s="105"/>
      <c r="IH101" s="105"/>
      <c r="II101" s="105"/>
      <c r="IJ101" s="105"/>
      <c r="IK101" s="105"/>
      <c r="IL101" s="105"/>
      <c r="IM101" s="105"/>
      <c r="IN101" s="105"/>
      <c r="IO101" s="105"/>
      <c r="IP101" s="105"/>
      <c r="IQ101" s="105"/>
      <c r="IR101" s="105"/>
      <c r="IS101" s="105"/>
      <c r="IT101" s="105"/>
      <c r="IU101" s="105"/>
      <c r="IV101" s="105"/>
      <c r="IW101" s="105"/>
      <c r="IX101" s="105"/>
      <c r="IY101" s="105"/>
      <c r="IZ101" s="105"/>
      <c r="JA101" s="105"/>
      <c r="JB101" s="105"/>
      <c r="JC101" s="105"/>
      <c r="JD101" s="105"/>
      <c r="JE101" s="105"/>
      <c r="JF101" s="105"/>
      <c r="JG101" s="105"/>
      <c r="JH101" s="105"/>
      <c r="JI101" s="105"/>
      <c r="JJ101" s="105"/>
      <c r="JK101" s="105"/>
      <c r="JL101" s="105"/>
      <c r="JM101" s="105"/>
      <c r="JN101" s="105"/>
      <c r="JO101" s="105"/>
      <c r="JP101" s="105"/>
      <c r="JQ101" s="105"/>
      <c r="JR101" s="105"/>
      <c r="JS101" s="105"/>
      <c r="JT101" s="105"/>
      <c r="JU101" s="105"/>
      <c r="JV101" s="105"/>
      <c r="JW101" s="105"/>
      <c r="JX101" s="105"/>
      <c r="JY101" s="105"/>
      <c r="JZ101" s="105"/>
      <c r="KA101" s="105"/>
      <c r="KB101" s="105"/>
      <c r="KC101" s="105"/>
      <c r="KD101" s="105"/>
      <c r="KE101" s="105"/>
      <c r="KF101" s="105"/>
      <c r="KG101" s="105"/>
      <c r="KH101" s="105"/>
      <c r="KI101" s="105"/>
      <c r="KJ101" s="105"/>
      <c r="KK101" s="105"/>
      <c r="KL101" s="105"/>
      <c r="KM101" s="105"/>
      <c r="KN101" s="105"/>
      <c r="KO101" s="105"/>
      <c r="KP101" s="105"/>
      <c r="KQ101" s="105"/>
      <c r="KR101" s="105"/>
      <c r="KS101" s="105"/>
      <c r="KT101" s="105"/>
      <c r="KU101" s="105"/>
      <c r="KV101" s="105"/>
      <c r="KW101" s="105"/>
      <c r="KX101" s="105"/>
      <c r="KY101" s="105"/>
      <c r="KZ101" s="105"/>
      <c r="LA101" s="105"/>
      <c r="LB101" s="105"/>
      <c r="LC101" s="105"/>
      <c r="LD101" s="105"/>
      <c r="LE101" s="105"/>
      <c r="LF101" s="105"/>
      <c r="LG101" s="105"/>
      <c r="LH101" s="105"/>
      <c r="LI101" s="105"/>
      <c r="LJ101" s="105"/>
      <c r="LK101" s="105"/>
      <c r="LL101" s="105"/>
      <c r="LM101" s="105"/>
      <c r="LN101" s="105"/>
      <c r="LO101" s="105"/>
      <c r="LP101" s="105"/>
      <c r="LQ101" s="105"/>
      <c r="LR101" s="105"/>
      <c r="LS101" s="105"/>
      <c r="LT101" s="105"/>
      <c r="LU101" s="105"/>
      <c r="LV101" s="105"/>
      <c r="LW101" s="105"/>
      <c r="LX101" s="105"/>
      <c r="LY101" s="105"/>
      <c r="LZ101" s="105"/>
      <c r="MA101" s="105"/>
      <c r="MB101" s="105"/>
      <c r="MC101" s="105"/>
      <c r="MD101" s="105"/>
      <c r="ME101" s="105"/>
      <c r="MF101" s="105"/>
      <c r="MG101" s="105"/>
      <c r="MH101" s="105"/>
      <c r="MI101" s="105"/>
      <c r="MJ101" s="105"/>
      <c r="MK101" s="105"/>
      <c r="ML101" s="105"/>
      <c r="MM101" s="105"/>
      <c r="MN101" s="105"/>
      <c r="MO101" s="105"/>
      <c r="MP101" s="105"/>
      <c r="MQ101" s="105"/>
      <c r="MR101" s="105"/>
      <c r="MS101" s="105"/>
      <c r="MT101" s="105"/>
      <c r="MU101" s="105"/>
      <c r="MV101" s="105"/>
      <c r="MW101" s="105"/>
      <c r="MX101" s="105"/>
      <c r="MY101" s="105"/>
      <c r="MZ101" s="105"/>
      <c r="NA101" s="105"/>
      <c r="NB101" s="105"/>
      <c r="NC101" s="105"/>
      <c r="ND101" s="105"/>
      <c r="NE101" s="105"/>
      <c r="NF101" s="105"/>
      <c r="NG101" s="105"/>
      <c r="NH101" s="105"/>
      <c r="NI101" s="105"/>
      <c r="NJ101" s="105"/>
      <c r="NK101" s="105"/>
      <c r="NL101" s="105"/>
      <c r="NM101" s="105"/>
      <c r="NN101" s="105"/>
      <c r="NO101" s="105"/>
      <c r="NP101" s="105"/>
      <c r="NQ101" s="105"/>
      <c r="NR101" s="105"/>
      <c r="NS101" s="105"/>
      <c r="NT101" s="105"/>
      <c r="NU101" s="105"/>
      <c r="NV101" s="105"/>
      <c r="NW101" s="105"/>
      <c r="NX101" s="105"/>
      <c r="NY101" s="105"/>
      <c r="NZ101" s="105"/>
      <c r="OA101" s="105"/>
      <c r="OB101" s="105"/>
      <c r="OC101" s="105"/>
      <c r="OD101" s="105"/>
      <c r="OE101" s="105"/>
      <c r="OF101" s="105"/>
      <c r="OG101" s="105"/>
      <c r="OH101" s="105"/>
      <c r="OI101" s="105"/>
      <c r="OJ101" s="105"/>
      <c r="OK101" s="105"/>
      <c r="OL101" s="105"/>
      <c r="OM101" s="105"/>
      <c r="ON101" s="105"/>
      <c r="OO101" s="105"/>
      <c r="OP101" s="105"/>
      <c r="OQ101" s="105"/>
      <c r="OR101" s="105"/>
      <c r="OS101" s="105"/>
      <c r="OT101" s="105"/>
      <c r="OU101" s="105"/>
      <c r="OV101" s="105"/>
      <c r="OW101" s="105"/>
      <c r="OX101" s="105"/>
      <c r="OY101" s="105"/>
      <c r="OZ101" s="105"/>
      <c r="PA101" s="105"/>
      <c r="PB101" s="105"/>
      <c r="PC101" s="105"/>
      <c r="PD101" s="105"/>
      <c r="PE101" s="105"/>
      <c r="PF101" s="105"/>
      <c r="PG101" s="105"/>
      <c r="PH101" s="105"/>
      <c r="PI101" s="105"/>
      <c r="PJ101" s="105"/>
      <c r="PK101" s="105"/>
      <c r="PL101" s="105"/>
      <c r="PM101" s="105"/>
      <c r="PN101" s="105"/>
      <c r="PO101" s="105"/>
      <c r="PP101" s="105"/>
      <c r="PQ101" s="105"/>
      <c r="PR101" s="105"/>
      <c r="PS101" s="105"/>
      <c r="PT101" s="105"/>
      <c r="PU101" s="105"/>
      <c r="PV101" s="105"/>
      <c r="PW101" s="105"/>
      <c r="PX101" s="105"/>
      <c r="PY101" s="105"/>
      <c r="PZ101" s="105"/>
      <c r="QA101" s="105"/>
      <c r="QB101" s="105"/>
      <c r="QC101" s="105"/>
      <c r="QD101" s="105"/>
      <c r="QE101" s="105"/>
      <c r="QF101" s="105"/>
      <c r="QG101" s="105"/>
      <c r="QH101" s="105"/>
      <c r="QI101" s="105"/>
      <c r="QJ101" s="105"/>
      <c r="QK101" s="105"/>
      <c r="QL101" s="105"/>
      <c r="QM101" s="105"/>
      <c r="QN101" s="105"/>
      <c r="QO101" s="105"/>
      <c r="QP101" s="105"/>
      <c r="QQ101" s="105"/>
      <c r="QR101" s="105"/>
      <c r="QS101" s="105"/>
      <c r="QT101" s="105"/>
      <c r="QU101" s="105"/>
      <c r="QV101" s="105"/>
      <c r="QW101" s="105"/>
      <c r="QX101" s="105"/>
      <c r="QY101" s="105"/>
      <c r="QZ101" s="105"/>
      <c r="RA101" s="105"/>
      <c r="RB101" s="105"/>
      <c r="RC101" s="105"/>
      <c r="RD101" s="105"/>
      <c r="RE101" s="105"/>
      <c r="RF101" s="105"/>
      <c r="RG101" s="105"/>
      <c r="RH101" s="105"/>
      <c r="RI101" s="105"/>
      <c r="RJ101" s="105"/>
      <c r="RK101" s="105"/>
      <c r="RL101" s="105"/>
      <c r="RM101" s="105"/>
      <c r="RN101" s="105"/>
      <c r="RO101" s="105"/>
      <c r="RP101" s="105"/>
      <c r="RQ101" s="105"/>
      <c r="RR101" s="105"/>
      <c r="RS101" s="105"/>
      <c r="RT101" s="105"/>
      <c r="RU101" s="105"/>
      <c r="RV101" s="105"/>
      <c r="RW101" s="105"/>
      <c r="RX101" s="105"/>
      <c r="RY101" s="105"/>
      <c r="RZ101" s="105"/>
      <c r="SA101" s="105"/>
      <c r="SB101" s="105"/>
      <c r="SC101" s="105"/>
      <c r="SD101" s="105"/>
      <c r="SE101" s="105"/>
      <c r="SF101" s="105"/>
      <c r="SG101" s="105"/>
      <c r="SH101" s="105"/>
      <c r="SI101" s="105"/>
      <c r="SJ101" s="105"/>
      <c r="SK101" s="105"/>
      <c r="SL101" s="105"/>
      <c r="SM101" s="105"/>
      <c r="SN101" s="105"/>
      <c r="SO101" s="105"/>
      <c r="SP101" s="105"/>
      <c r="SQ101" s="105"/>
      <c r="SR101" s="105"/>
      <c r="SS101" s="105"/>
      <c r="ST101" s="105"/>
      <c r="SU101" s="105"/>
      <c r="SV101" s="105"/>
      <c r="SW101" s="105"/>
      <c r="SX101" s="105"/>
      <c r="SY101" s="105"/>
      <c r="SZ101" s="105"/>
      <c r="TA101" s="105"/>
      <c r="TB101" s="105"/>
      <c r="TC101" s="105"/>
      <c r="TD101" s="105"/>
      <c r="TE101" s="105"/>
      <c r="TF101" s="105"/>
      <c r="TG101" s="105"/>
      <c r="TH101" s="105"/>
      <c r="TI101" s="105"/>
      <c r="TJ101" s="105"/>
      <c r="TK101" s="105"/>
      <c r="TL101" s="105"/>
      <c r="TM101" s="105"/>
      <c r="TN101" s="105"/>
      <c r="TO101" s="105"/>
      <c r="TP101" s="105"/>
      <c r="TQ101" s="105"/>
      <c r="TR101" s="105"/>
      <c r="TS101" s="105"/>
      <c r="TT101" s="105"/>
      <c r="TU101" s="105"/>
      <c r="TV101" s="105"/>
      <c r="TW101" s="105"/>
      <c r="TX101" s="105"/>
      <c r="TY101" s="105"/>
      <c r="TZ101" s="105"/>
      <c r="UA101" s="105"/>
      <c r="UB101" s="105"/>
      <c r="UC101" s="105"/>
      <c r="UD101" s="105"/>
      <c r="UE101" s="105"/>
      <c r="UF101" s="105"/>
      <c r="UG101" s="105"/>
      <c r="UH101" s="105"/>
      <c r="UI101" s="105"/>
      <c r="UJ101" s="105"/>
      <c r="UK101" s="105"/>
      <c r="UL101" s="105"/>
      <c r="UM101" s="105"/>
      <c r="UN101" s="105"/>
      <c r="UO101" s="105"/>
      <c r="UP101" s="105"/>
      <c r="UQ101" s="105"/>
      <c r="UR101" s="105"/>
      <c r="US101" s="105"/>
      <c r="UT101" s="105"/>
      <c r="UU101" s="105"/>
      <c r="UV101" s="105"/>
      <c r="UW101" s="105"/>
      <c r="UX101" s="105"/>
      <c r="UY101" s="105"/>
      <c r="UZ101" s="105"/>
      <c r="VA101" s="105"/>
      <c r="VB101" s="105"/>
      <c r="VC101" s="105"/>
      <c r="VD101" s="105"/>
      <c r="VE101" s="105"/>
      <c r="VF101" s="105"/>
      <c r="VG101" s="105"/>
      <c r="VH101" s="105"/>
      <c r="VI101" s="105"/>
      <c r="VJ101" s="105"/>
      <c r="VK101" s="105"/>
      <c r="VL101" s="105"/>
      <c r="VM101" s="105"/>
      <c r="VN101" s="105"/>
      <c r="VO101" s="105"/>
      <c r="VP101" s="105"/>
      <c r="VQ101" s="105"/>
      <c r="VR101" s="105"/>
      <c r="VS101" s="105"/>
      <c r="VT101" s="105"/>
      <c r="VU101" s="105"/>
      <c r="VV101" s="105"/>
      <c r="VW101" s="105"/>
      <c r="VX101" s="105"/>
      <c r="VY101" s="105"/>
      <c r="VZ101" s="105"/>
      <c r="WA101" s="105"/>
      <c r="WB101" s="105"/>
      <c r="WC101" s="105"/>
      <c r="WD101" s="105"/>
      <c r="WE101" s="105"/>
      <c r="WF101" s="105"/>
      <c r="WG101" s="105"/>
      <c r="WH101" s="105"/>
      <c r="WI101" s="105"/>
      <c r="WJ101" s="105"/>
      <c r="WK101" s="105"/>
      <c r="WL101" s="105"/>
      <c r="WM101" s="105"/>
      <c r="WN101" s="105"/>
      <c r="WO101" s="105"/>
      <c r="WP101" s="105"/>
      <c r="WQ101" s="105"/>
      <c r="WR101" s="105"/>
      <c r="WS101" s="105"/>
      <c r="WT101" s="105"/>
      <c r="WU101" s="105"/>
      <c r="WV101" s="105"/>
      <c r="WW101" s="105"/>
      <c r="WX101" s="105"/>
      <c r="WY101" s="105"/>
      <c r="WZ101" s="105"/>
      <c r="XA101" s="105"/>
      <c r="XB101" s="105"/>
      <c r="XC101" s="105"/>
      <c r="XD101" s="105"/>
      <c r="XE101" s="105"/>
      <c r="XF101" s="105"/>
      <c r="XG101" s="105"/>
      <c r="XH101" s="105"/>
      <c r="XI101" s="105"/>
      <c r="XJ101" s="105"/>
      <c r="XK101" s="105"/>
      <c r="XL101" s="105"/>
      <c r="XM101" s="105"/>
      <c r="XN101" s="105"/>
      <c r="XO101" s="105"/>
      <c r="XP101" s="105"/>
      <c r="XQ101" s="105"/>
      <c r="XR101" s="105"/>
      <c r="XS101" s="105"/>
      <c r="XT101" s="105"/>
      <c r="XU101" s="105"/>
      <c r="XV101" s="105"/>
      <c r="XW101" s="105"/>
      <c r="XX101" s="105"/>
      <c r="XY101" s="105"/>
      <c r="XZ101" s="105"/>
      <c r="YA101" s="105"/>
      <c r="YB101" s="105"/>
      <c r="YC101" s="105"/>
      <c r="YD101" s="105"/>
      <c r="YE101" s="105"/>
      <c r="YF101" s="105"/>
      <c r="YG101" s="105"/>
      <c r="YH101" s="105"/>
      <c r="YI101" s="105"/>
      <c r="YJ101" s="105"/>
      <c r="YK101" s="105"/>
      <c r="YL101" s="105"/>
      <c r="YM101" s="105"/>
      <c r="YN101" s="105"/>
      <c r="YO101" s="105"/>
      <c r="YP101" s="105"/>
      <c r="YQ101" s="105"/>
      <c r="YR101" s="105"/>
      <c r="YS101" s="105"/>
      <c r="YT101" s="105"/>
      <c r="YU101" s="105"/>
      <c r="YV101" s="105"/>
      <c r="YW101" s="105"/>
      <c r="YX101" s="105"/>
      <c r="YY101" s="105"/>
      <c r="YZ101" s="105"/>
      <c r="ZA101" s="105"/>
      <c r="ZB101" s="105"/>
      <c r="ZC101" s="105"/>
      <c r="ZD101" s="105"/>
      <c r="ZE101" s="105"/>
      <c r="ZF101" s="105"/>
      <c r="ZG101" s="105"/>
      <c r="ZH101" s="105"/>
      <c r="ZI101" s="105"/>
      <c r="ZJ101" s="105"/>
      <c r="ZK101" s="105"/>
      <c r="ZL101" s="105"/>
      <c r="ZM101" s="105"/>
      <c r="ZN101" s="105"/>
      <c r="ZO101" s="105"/>
      <c r="ZP101" s="105"/>
      <c r="ZQ101" s="105"/>
      <c r="ZR101" s="105"/>
      <c r="ZS101" s="105"/>
      <c r="ZT101" s="105"/>
      <c r="ZU101" s="105"/>
      <c r="ZV101" s="105"/>
      <c r="ZW101" s="105"/>
      <c r="ZX101" s="105"/>
      <c r="ZY101" s="105"/>
      <c r="ZZ101" s="105"/>
      <c r="AAA101" s="105"/>
      <c r="AAB101" s="105"/>
      <c r="AAC101" s="105"/>
      <c r="AAD101" s="105"/>
      <c r="AAE101" s="105"/>
      <c r="AAF101" s="105"/>
      <c r="AAG101" s="105"/>
      <c r="AAH101" s="105"/>
      <c r="AAI101" s="105"/>
      <c r="AAJ101" s="105"/>
      <c r="AAK101" s="105"/>
      <c r="AAL101" s="105"/>
      <c r="AAM101" s="105"/>
      <c r="AAN101" s="105"/>
      <c r="AAO101" s="105"/>
      <c r="AAP101" s="105"/>
      <c r="AAQ101" s="105"/>
      <c r="AAR101" s="105"/>
      <c r="AAS101" s="105"/>
      <c r="AAT101" s="105"/>
      <c r="AAU101" s="105"/>
      <c r="AAV101" s="105"/>
      <c r="AAW101" s="105"/>
      <c r="AAX101" s="105"/>
      <c r="AAY101" s="105"/>
      <c r="AAZ101" s="105"/>
      <c r="ABA101" s="105"/>
      <c r="ABB101" s="105"/>
      <c r="ABC101" s="105"/>
      <c r="ABD101" s="105"/>
      <c r="ABE101" s="105"/>
      <c r="ABF101" s="105"/>
      <c r="ABG101" s="105"/>
      <c r="ABH101" s="105"/>
      <c r="ABI101" s="105"/>
      <c r="ABJ101" s="105"/>
      <c r="ABK101" s="105"/>
      <c r="ABL101" s="105"/>
      <c r="ABM101" s="105"/>
      <c r="ABN101" s="105"/>
      <c r="ABO101" s="105"/>
      <c r="ABP101" s="105"/>
      <c r="ABQ101" s="105"/>
      <c r="ABR101" s="105"/>
      <c r="ABS101" s="105"/>
      <c r="ABT101" s="105"/>
      <c r="ABU101" s="105"/>
      <c r="ABV101" s="105"/>
      <c r="ABW101" s="105"/>
      <c r="ABX101" s="105"/>
      <c r="ABY101" s="105"/>
      <c r="ABZ101" s="105"/>
      <c r="ACA101" s="105"/>
      <c r="ACB101" s="105"/>
      <c r="ACC101" s="105"/>
      <c r="ACD101" s="105"/>
      <c r="ACE101" s="105"/>
      <c r="ACF101" s="105"/>
      <c r="ACG101" s="105"/>
      <c r="ACH101" s="105"/>
      <c r="ACI101" s="105"/>
      <c r="ACJ101" s="105"/>
      <c r="ACK101" s="105"/>
      <c r="ACL101" s="105"/>
      <c r="ACM101" s="105"/>
      <c r="ACN101" s="105"/>
      <c r="ACO101" s="105"/>
      <c r="ACP101" s="105"/>
      <c r="ACQ101" s="105"/>
      <c r="ACR101" s="105"/>
      <c r="ACS101" s="105"/>
      <c r="ACT101" s="105"/>
      <c r="ACU101" s="105"/>
      <c r="ACV101" s="105"/>
      <c r="ACW101" s="105"/>
      <c r="ACX101" s="105"/>
      <c r="ACY101" s="105"/>
      <c r="ACZ101" s="105"/>
      <c r="ADA101" s="105"/>
      <c r="ADB101" s="105"/>
      <c r="ADC101" s="105"/>
      <c r="ADD101" s="105"/>
      <c r="ADE101" s="105"/>
      <c r="ADF101" s="105"/>
      <c r="ADG101" s="105"/>
      <c r="ADH101" s="105"/>
      <c r="ADI101" s="105"/>
      <c r="ADJ101" s="105"/>
      <c r="ADK101" s="105"/>
      <c r="ADL101" s="105"/>
      <c r="ADM101" s="105"/>
      <c r="ADN101" s="105"/>
      <c r="ADO101" s="105"/>
      <c r="ADP101" s="105"/>
      <c r="ADQ101" s="105"/>
      <c r="ADR101" s="105"/>
      <c r="ADS101" s="105"/>
      <c r="ADT101" s="105"/>
      <c r="ADU101" s="105"/>
      <c r="ADV101" s="105"/>
      <c r="ADW101" s="105"/>
      <c r="ADX101" s="105"/>
      <c r="ADY101" s="105"/>
      <c r="ADZ101" s="105"/>
      <c r="AEA101" s="105"/>
      <c r="AEB101" s="105"/>
      <c r="AEC101" s="105"/>
      <c r="AED101" s="105"/>
      <c r="AEE101" s="105"/>
      <c r="AEF101" s="105"/>
      <c r="AEG101" s="105"/>
      <c r="AEH101" s="105"/>
      <c r="AEI101" s="105"/>
      <c r="AEJ101" s="105"/>
      <c r="AEK101" s="105"/>
      <c r="AEL101" s="105"/>
      <c r="AEM101" s="105"/>
      <c r="AEN101" s="105"/>
      <c r="AEO101" s="105"/>
      <c r="AEP101" s="105"/>
      <c r="AEQ101" s="105"/>
      <c r="AER101" s="105"/>
      <c r="AES101" s="105"/>
      <c r="AET101" s="105"/>
      <c r="AEU101" s="105"/>
      <c r="AEV101" s="105"/>
      <c r="AEW101" s="105"/>
      <c r="AEX101" s="105"/>
      <c r="AEY101" s="105"/>
      <c r="AEZ101" s="105"/>
      <c r="AFA101" s="105"/>
      <c r="AFB101" s="105"/>
      <c r="AFC101" s="105"/>
      <c r="AFD101" s="105"/>
      <c r="AFE101" s="105"/>
      <c r="AFF101" s="105"/>
      <c r="AFG101" s="105"/>
      <c r="AFH101" s="105"/>
      <c r="AFI101" s="105"/>
      <c r="AFJ101" s="105"/>
      <c r="AFK101" s="105"/>
      <c r="AFL101" s="105"/>
      <c r="AFM101" s="105"/>
      <c r="AFN101" s="105"/>
      <c r="AFO101" s="105"/>
      <c r="AFP101" s="105"/>
      <c r="AFQ101" s="105"/>
      <c r="AFR101" s="105"/>
      <c r="AFS101" s="105"/>
      <c r="AFT101" s="105"/>
      <c r="AFU101" s="105"/>
      <c r="AFV101" s="105"/>
      <c r="AFW101" s="105"/>
      <c r="AFX101" s="105"/>
      <c r="AFY101" s="105"/>
      <c r="AFZ101" s="105"/>
      <c r="AGA101" s="105"/>
      <c r="AGB101" s="105"/>
      <c r="AGC101" s="105"/>
      <c r="AGD101" s="105"/>
      <c r="AGE101" s="105"/>
      <c r="AGF101" s="105"/>
      <c r="AGG101" s="105"/>
      <c r="AGH101" s="105"/>
      <c r="AGI101" s="105"/>
      <c r="AGJ101" s="105"/>
      <c r="AGK101" s="105"/>
      <c r="AGL101" s="105"/>
      <c r="AGM101" s="105"/>
      <c r="AGN101" s="105"/>
      <c r="AGO101" s="105"/>
      <c r="AGP101" s="105"/>
      <c r="AGQ101" s="105"/>
      <c r="AGR101" s="105"/>
      <c r="AGS101" s="105"/>
      <c r="AGT101" s="105"/>
      <c r="AGU101" s="105"/>
      <c r="AGV101" s="105"/>
      <c r="AGW101" s="105"/>
      <c r="AGX101" s="105"/>
      <c r="AGY101" s="105"/>
      <c r="AGZ101" s="105"/>
      <c r="AHA101" s="105"/>
      <c r="AHB101" s="105"/>
      <c r="AHC101" s="105"/>
      <c r="AHD101" s="105"/>
      <c r="AHE101" s="105"/>
      <c r="AHF101" s="105"/>
      <c r="AHG101" s="105"/>
      <c r="AHH101" s="105"/>
      <c r="AHI101" s="105"/>
      <c r="AHJ101" s="105"/>
      <c r="AHK101" s="105"/>
      <c r="AHL101" s="105"/>
      <c r="AHM101" s="105"/>
      <c r="AHN101" s="105"/>
      <c r="AHO101" s="105"/>
      <c r="AHP101" s="105"/>
      <c r="AHQ101" s="105"/>
      <c r="AHR101" s="105"/>
      <c r="AHS101" s="105"/>
      <c r="AHT101" s="105"/>
      <c r="AHU101" s="105"/>
      <c r="AHV101" s="105"/>
      <c r="AHW101" s="105"/>
      <c r="AHX101" s="105"/>
      <c r="AHY101" s="105"/>
      <c r="AHZ101" s="105"/>
      <c r="AIA101" s="105"/>
      <c r="AIB101" s="105"/>
      <c r="AIC101" s="105"/>
      <c r="AID101" s="105"/>
      <c r="AIE101" s="105"/>
      <c r="AIF101" s="105"/>
      <c r="AIG101" s="105"/>
      <c r="AIH101" s="105"/>
      <c r="AII101" s="105"/>
      <c r="AIJ101" s="105"/>
      <c r="AIK101" s="105"/>
      <c r="AIL101" s="105"/>
      <c r="AIM101" s="105"/>
      <c r="AIN101" s="105"/>
      <c r="AIO101" s="105"/>
      <c r="AIP101" s="105"/>
      <c r="AIQ101" s="105"/>
      <c r="AIR101" s="105"/>
      <c r="AIS101" s="105"/>
      <c r="AIT101" s="105"/>
      <c r="AIU101" s="105"/>
      <c r="AIV101" s="105"/>
      <c r="AIW101" s="105"/>
      <c r="AIX101" s="105"/>
      <c r="AIY101" s="105"/>
      <c r="AIZ101" s="105"/>
      <c r="AJA101" s="105"/>
      <c r="AJB101" s="105"/>
      <c r="AJC101" s="105"/>
      <c r="AJD101" s="105"/>
      <c r="AJE101" s="105"/>
      <c r="AJF101" s="105"/>
      <c r="AJG101" s="105"/>
      <c r="AJH101" s="105"/>
      <c r="AJI101" s="105"/>
      <c r="AJJ101" s="105"/>
      <c r="AJK101" s="105"/>
      <c r="AJL101" s="105"/>
      <c r="AJM101" s="105"/>
      <c r="AJN101" s="105"/>
      <c r="AJO101" s="105"/>
      <c r="AJP101" s="105"/>
      <c r="AJQ101" s="105"/>
      <c r="AJR101" s="105"/>
      <c r="AJS101" s="105"/>
      <c r="AJT101" s="105"/>
      <c r="AJU101" s="105"/>
      <c r="AJV101" s="105"/>
      <c r="AJW101" s="105"/>
      <c r="AJX101" s="105"/>
      <c r="AJY101" s="105"/>
      <c r="AJZ101" s="105"/>
      <c r="AKA101" s="105"/>
      <c r="AKB101" s="105"/>
      <c r="AKC101" s="105"/>
      <c r="AKD101" s="105"/>
      <c r="AKE101" s="105"/>
      <c r="AKF101" s="105"/>
      <c r="AKG101" s="105"/>
      <c r="AKH101" s="105"/>
      <c r="AKI101" s="105"/>
      <c r="AKJ101" s="105"/>
      <c r="AKK101" s="105"/>
      <c r="AKL101" s="105"/>
      <c r="AKM101" s="105"/>
      <c r="AKN101" s="105"/>
      <c r="AKO101" s="105"/>
      <c r="AKP101" s="105"/>
      <c r="AKQ101" s="105"/>
      <c r="AKR101" s="105"/>
      <c r="AKS101" s="105"/>
      <c r="AKT101" s="105"/>
      <c r="AKU101" s="105"/>
      <c r="AKV101" s="105"/>
      <c r="AKW101" s="105"/>
      <c r="AKX101" s="105"/>
      <c r="AKY101" s="105"/>
      <c r="AKZ101" s="105"/>
      <c r="ALA101" s="105"/>
      <c r="ALB101" s="105"/>
      <c r="ALC101" s="105"/>
      <c r="ALD101" s="105"/>
      <c r="ALE101" s="105"/>
      <c r="ALF101" s="105"/>
      <c r="ALG101" s="105"/>
      <c r="ALH101" s="105"/>
      <c r="ALI101" s="105"/>
      <c r="ALJ101" s="105"/>
      <c r="ALK101" s="105"/>
      <c r="ALL101" s="105"/>
      <c r="ALM101" s="105"/>
      <c r="ALN101" s="105"/>
      <c r="ALO101" s="105"/>
      <c r="ALP101" s="105"/>
      <c r="ALQ101" s="105"/>
      <c r="ALR101" s="105"/>
      <c r="ALS101" s="105"/>
      <c r="ALT101" s="105"/>
      <c r="ALU101" s="105"/>
      <c r="ALV101" s="105"/>
      <c r="ALW101" s="105"/>
      <c r="ALX101" s="105"/>
      <c r="ALY101" s="105"/>
      <c r="ALZ101" s="105"/>
      <c r="AMA101" s="105"/>
      <c r="AMB101" s="105"/>
      <c r="AMC101" s="105"/>
      <c r="AMD101" s="105"/>
      <c r="AME101" s="105"/>
      <c r="AMF101" s="105"/>
      <c r="AMG101" s="105"/>
      <c r="AMH101" s="105"/>
      <c r="AMI101" s="105"/>
      <c r="AMJ101" s="105"/>
      <c r="AMK101" s="105"/>
      <c r="AML101" s="105"/>
      <c r="AMM101" s="105"/>
      <c r="AMN101" s="105"/>
      <c r="AMO101" s="105"/>
      <c r="AMP101" s="105"/>
      <c r="AMQ101" s="105"/>
      <c r="AMR101" s="105"/>
      <c r="AMS101" s="105"/>
      <c r="AMT101" s="105"/>
      <c r="AMU101" s="105"/>
      <c r="AMV101" s="105"/>
      <c r="AMW101" s="105"/>
      <c r="AMX101" s="105"/>
      <c r="AMY101" s="105"/>
      <c r="AMZ101" s="105"/>
      <c r="ANA101" s="105"/>
      <c r="ANB101" s="105"/>
      <c r="ANC101" s="105"/>
      <c r="AND101" s="105"/>
      <c r="ANE101" s="105"/>
      <c r="ANF101" s="105"/>
      <c r="ANG101" s="105"/>
      <c r="ANH101" s="105"/>
      <c r="ANI101" s="105"/>
      <c r="ANJ101" s="105"/>
      <c r="ANK101" s="105"/>
      <c r="ANL101" s="105"/>
      <c r="ANM101" s="105"/>
      <c r="ANN101" s="105"/>
      <c r="ANO101" s="105"/>
      <c r="ANP101" s="105"/>
      <c r="ANQ101" s="105"/>
      <c r="ANR101" s="105"/>
      <c r="ANS101" s="105"/>
      <c r="ANT101" s="105"/>
      <c r="ANU101" s="105"/>
      <c r="ANV101" s="105"/>
      <c r="ANW101" s="105"/>
      <c r="ANX101" s="105"/>
      <c r="ANY101" s="105"/>
      <c r="ANZ101" s="105"/>
      <c r="AOA101" s="105"/>
      <c r="AOB101" s="105"/>
      <c r="AOC101" s="105"/>
      <c r="AOD101" s="105"/>
      <c r="AOE101" s="105"/>
      <c r="AOF101" s="105"/>
      <c r="AOG101" s="105"/>
      <c r="AOH101" s="105"/>
      <c r="AOI101" s="105"/>
      <c r="AOJ101" s="105"/>
      <c r="AOK101" s="105"/>
      <c r="AOL101" s="105"/>
      <c r="AOM101" s="105"/>
      <c r="AON101" s="105"/>
      <c r="AOO101" s="105"/>
      <c r="AOP101" s="105"/>
      <c r="AOQ101" s="105"/>
      <c r="AOR101" s="105"/>
      <c r="AOS101" s="105"/>
      <c r="AOT101" s="105"/>
      <c r="AOU101" s="105"/>
      <c r="AOV101" s="105"/>
      <c r="AOW101" s="105"/>
      <c r="AOX101" s="105"/>
      <c r="AOY101" s="105"/>
      <c r="AOZ101" s="105"/>
      <c r="APA101" s="105"/>
      <c r="APB101" s="105"/>
      <c r="APC101" s="105"/>
      <c r="APD101" s="105"/>
      <c r="APE101" s="105"/>
      <c r="APF101" s="105"/>
      <c r="APG101" s="105"/>
      <c r="APH101" s="105"/>
      <c r="API101" s="105"/>
      <c r="APJ101" s="105"/>
      <c r="APK101" s="105"/>
      <c r="APL101" s="105"/>
      <c r="APM101" s="105"/>
      <c r="APN101" s="105"/>
      <c r="APO101" s="105"/>
      <c r="APP101" s="105"/>
      <c r="APQ101" s="105"/>
      <c r="APR101" s="105"/>
      <c r="APS101" s="105"/>
      <c r="APT101" s="105"/>
      <c r="APU101" s="105"/>
      <c r="APV101" s="105"/>
      <c r="APW101" s="105"/>
      <c r="APX101" s="105"/>
      <c r="APY101" s="105"/>
      <c r="APZ101" s="105"/>
      <c r="AQA101" s="105"/>
      <c r="AQB101" s="105"/>
      <c r="AQC101" s="105"/>
      <c r="AQD101" s="105"/>
      <c r="AQE101" s="105"/>
      <c r="AQF101" s="105"/>
      <c r="AQG101" s="105"/>
      <c r="AQH101" s="105"/>
      <c r="AQI101" s="105"/>
      <c r="AQJ101" s="105"/>
      <c r="AQK101" s="105"/>
      <c r="AQL101" s="105"/>
      <c r="AQM101" s="105"/>
      <c r="AQN101" s="105"/>
      <c r="AQO101" s="105"/>
      <c r="AQP101" s="105"/>
      <c r="AQQ101" s="105"/>
      <c r="AQR101" s="105"/>
      <c r="AQS101" s="105"/>
      <c r="AQT101" s="105"/>
      <c r="AQU101" s="105"/>
      <c r="AQV101" s="105"/>
      <c r="AQW101" s="105"/>
      <c r="AQX101" s="105"/>
      <c r="AQY101" s="105"/>
      <c r="AQZ101" s="105"/>
      <c r="ARA101" s="105"/>
      <c r="ARB101" s="105"/>
      <c r="ARC101" s="105"/>
      <c r="ARD101" s="105"/>
      <c r="ARE101" s="105"/>
      <c r="ARF101" s="105"/>
      <c r="ARG101" s="105"/>
      <c r="ARH101" s="105"/>
      <c r="ARI101" s="105"/>
      <c r="ARJ101" s="105"/>
      <c r="ARK101" s="105"/>
      <c r="ARL101" s="105"/>
      <c r="ARM101" s="105"/>
      <c r="ARN101" s="105"/>
      <c r="ARO101" s="105"/>
      <c r="ARP101" s="105"/>
      <c r="ARQ101" s="105"/>
      <c r="ARR101" s="105"/>
      <c r="ARS101" s="105"/>
      <c r="ART101" s="105"/>
      <c r="ARU101" s="105"/>
      <c r="ARV101" s="105"/>
      <c r="ARW101" s="105"/>
      <c r="ARX101" s="105"/>
      <c r="ARY101" s="105"/>
      <c r="ARZ101" s="105"/>
      <c r="ASA101" s="105"/>
      <c r="ASB101" s="105"/>
      <c r="ASC101" s="105"/>
      <c r="ASD101" s="105"/>
      <c r="ASE101" s="105"/>
      <c r="ASF101" s="105"/>
      <c r="ASG101" s="105"/>
      <c r="ASH101" s="105"/>
      <c r="ASI101" s="105"/>
      <c r="ASJ101" s="105"/>
      <c r="ASK101" s="105"/>
      <c r="ASL101" s="105"/>
      <c r="ASM101" s="105"/>
      <c r="ASN101" s="105"/>
      <c r="ASO101" s="105"/>
      <c r="ASP101" s="105"/>
      <c r="ASQ101" s="105"/>
      <c r="ASR101" s="105"/>
      <c r="ASS101" s="105"/>
      <c r="AST101" s="105"/>
      <c r="ASU101" s="105"/>
      <c r="ASV101" s="105"/>
      <c r="ASW101" s="105"/>
      <c r="ASX101" s="105"/>
      <c r="ASY101" s="105"/>
      <c r="ASZ101" s="105"/>
      <c r="ATA101" s="105"/>
      <c r="ATB101" s="105"/>
      <c r="ATC101" s="105"/>
      <c r="ATD101" s="105"/>
      <c r="ATE101" s="105"/>
      <c r="ATF101" s="105"/>
      <c r="ATG101" s="105"/>
      <c r="ATH101" s="105"/>
      <c r="ATI101" s="105"/>
      <c r="ATJ101" s="105"/>
      <c r="ATK101" s="105"/>
      <c r="ATL101" s="105"/>
      <c r="ATM101" s="105"/>
      <c r="ATN101" s="105"/>
      <c r="ATO101" s="105"/>
      <c r="ATP101" s="105"/>
      <c r="ATQ101" s="105"/>
      <c r="ATR101" s="105"/>
      <c r="ATS101" s="105"/>
      <c r="ATT101" s="105"/>
      <c r="ATU101" s="105"/>
      <c r="ATV101" s="105"/>
      <c r="ATW101" s="105"/>
      <c r="ATX101" s="105"/>
      <c r="ATY101" s="105"/>
      <c r="ATZ101" s="105"/>
      <c r="AUA101" s="105"/>
      <c r="AUB101" s="105"/>
      <c r="AUC101" s="105"/>
      <c r="AUD101" s="105"/>
      <c r="AUE101" s="105"/>
      <c r="AUF101" s="105"/>
      <c r="AUG101" s="105"/>
      <c r="AUH101" s="105"/>
      <c r="AUI101" s="105"/>
      <c r="AUJ101" s="105"/>
      <c r="AUK101" s="105"/>
      <c r="AUL101" s="105"/>
      <c r="AUM101" s="105"/>
      <c r="AUN101" s="105"/>
      <c r="AUO101" s="105"/>
      <c r="AUP101" s="105"/>
      <c r="AUQ101" s="105"/>
      <c r="AUR101" s="105"/>
      <c r="AUS101" s="105"/>
      <c r="AUT101" s="105"/>
      <c r="AUU101" s="105"/>
      <c r="AUV101" s="105"/>
      <c r="AUW101" s="105"/>
      <c r="AUX101" s="105"/>
      <c r="AUY101" s="105"/>
      <c r="AUZ101" s="105"/>
      <c r="AVA101" s="105"/>
      <c r="AVB101" s="105"/>
      <c r="AVC101" s="105"/>
      <c r="AVD101" s="105"/>
      <c r="AVE101" s="105"/>
      <c r="AVF101" s="105"/>
      <c r="AVG101" s="105"/>
      <c r="AVH101" s="105"/>
      <c r="AVI101" s="105"/>
      <c r="AVJ101" s="105"/>
      <c r="AVK101" s="105"/>
      <c r="AVL101" s="105"/>
      <c r="AVM101" s="105"/>
      <c r="AVN101" s="105"/>
      <c r="AVO101" s="105"/>
      <c r="AVP101" s="105"/>
      <c r="AVQ101" s="105"/>
      <c r="AVR101" s="105"/>
      <c r="AVS101" s="105"/>
      <c r="AVT101" s="105"/>
      <c r="AVU101" s="105"/>
      <c r="AVV101" s="105"/>
      <c r="AVW101" s="105"/>
      <c r="AVX101" s="105"/>
      <c r="AVY101" s="105"/>
      <c r="AVZ101" s="105"/>
      <c r="AWA101" s="105"/>
      <c r="AWB101" s="105"/>
      <c r="AWC101" s="105"/>
      <c r="AWD101" s="105"/>
      <c r="AWE101" s="105"/>
      <c r="AWF101" s="105"/>
      <c r="AWG101" s="105"/>
      <c r="AWH101" s="105"/>
      <c r="AWI101" s="105"/>
      <c r="AWJ101" s="105"/>
      <c r="AWK101" s="105"/>
      <c r="AWL101" s="105"/>
      <c r="AWM101" s="105"/>
      <c r="AWN101" s="105"/>
      <c r="AWO101" s="105"/>
      <c r="AWP101" s="105"/>
      <c r="AWQ101" s="105"/>
      <c r="AWR101" s="105"/>
      <c r="AWS101" s="105"/>
      <c r="AWT101" s="105"/>
      <c r="AWU101" s="105"/>
      <c r="AWV101" s="105"/>
      <c r="AWW101" s="105"/>
      <c r="AWX101" s="105"/>
      <c r="AWY101" s="105"/>
      <c r="AWZ101" s="105"/>
      <c r="AXA101" s="105"/>
      <c r="AXB101" s="105"/>
      <c r="AXC101" s="105"/>
      <c r="AXD101" s="105"/>
      <c r="AXE101" s="105"/>
      <c r="AXF101" s="105"/>
      <c r="AXG101" s="105"/>
      <c r="AXH101" s="105"/>
      <c r="AXI101" s="105"/>
      <c r="AXJ101" s="105"/>
      <c r="AXK101" s="105"/>
      <c r="AXL101" s="105"/>
      <c r="AXM101" s="105"/>
      <c r="AXN101" s="105"/>
      <c r="AXO101" s="105"/>
      <c r="AXP101" s="105"/>
      <c r="AXQ101" s="105"/>
      <c r="AXR101" s="105"/>
      <c r="AXS101" s="105"/>
      <c r="AXT101" s="105"/>
      <c r="AXU101" s="105"/>
      <c r="AXV101" s="105"/>
      <c r="AXW101" s="105"/>
      <c r="AXX101" s="105"/>
      <c r="AXY101" s="105"/>
      <c r="AXZ101" s="105"/>
      <c r="AYA101" s="105"/>
      <c r="AYB101" s="105"/>
      <c r="AYC101" s="105"/>
      <c r="AYD101" s="105"/>
      <c r="AYE101" s="105"/>
      <c r="AYF101" s="105"/>
      <c r="AYG101" s="105"/>
      <c r="AYH101" s="105"/>
      <c r="AYI101" s="105"/>
      <c r="AYJ101" s="105"/>
      <c r="AYK101" s="105"/>
      <c r="AYL101" s="105"/>
      <c r="AYM101" s="105"/>
      <c r="AYN101" s="105"/>
      <c r="AYO101" s="105"/>
      <c r="AYP101" s="105"/>
      <c r="AYQ101" s="105"/>
      <c r="AYR101" s="105"/>
      <c r="AYS101" s="105"/>
      <c r="AYT101" s="105"/>
      <c r="AYU101" s="105"/>
      <c r="AYV101" s="105"/>
      <c r="AYW101" s="105"/>
      <c r="AYX101" s="105"/>
      <c r="AYY101" s="105"/>
      <c r="AYZ101" s="105"/>
      <c r="AZA101" s="105"/>
      <c r="AZB101" s="105"/>
      <c r="AZC101" s="105"/>
      <c r="AZD101" s="105"/>
      <c r="AZE101" s="105"/>
      <c r="AZF101" s="105"/>
      <c r="AZG101" s="105"/>
      <c r="AZH101" s="105"/>
      <c r="AZI101" s="105"/>
      <c r="AZJ101" s="105"/>
      <c r="AZK101" s="105"/>
      <c r="AZL101" s="105"/>
      <c r="AZM101" s="105"/>
      <c r="AZN101" s="105"/>
      <c r="AZO101" s="105"/>
      <c r="AZP101" s="105"/>
      <c r="AZQ101" s="105"/>
      <c r="AZR101" s="105"/>
      <c r="AZS101" s="105"/>
      <c r="AZT101" s="105"/>
      <c r="AZU101" s="105"/>
      <c r="AZV101" s="105"/>
      <c r="AZW101" s="105"/>
      <c r="AZX101" s="105"/>
      <c r="AZY101" s="105"/>
      <c r="AZZ101" s="105"/>
      <c r="BAA101" s="105"/>
      <c r="BAB101" s="105"/>
      <c r="BAC101" s="105"/>
      <c r="BAD101" s="105"/>
      <c r="BAE101" s="105"/>
      <c r="BAF101" s="105"/>
      <c r="BAG101" s="105"/>
      <c r="BAH101" s="105"/>
      <c r="BAI101" s="105"/>
      <c r="BAJ101" s="105"/>
      <c r="BAK101" s="105"/>
      <c r="BAL101" s="105"/>
      <c r="BAM101" s="105"/>
      <c r="BAN101" s="105"/>
      <c r="BAO101" s="105"/>
      <c r="BAP101" s="105"/>
      <c r="BAQ101" s="105"/>
      <c r="BAR101" s="105"/>
      <c r="BAS101" s="105"/>
      <c r="BAT101" s="105"/>
      <c r="BAU101" s="105"/>
      <c r="BAV101" s="105"/>
      <c r="BAW101" s="105"/>
      <c r="BAX101" s="105"/>
      <c r="BAY101" s="105"/>
      <c r="BAZ101" s="105"/>
      <c r="BBA101" s="105"/>
      <c r="BBB101" s="105"/>
      <c r="BBC101" s="105"/>
      <c r="BBD101" s="105"/>
      <c r="BBE101" s="105"/>
      <c r="BBF101" s="105"/>
      <c r="BBG101" s="105"/>
      <c r="BBH101" s="105"/>
      <c r="BBI101" s="105"/>
      <c r="BBJ101" s="105"/>
      <c r="BBK101" s="105"/>
      <c r="BBL101" s="105"/>
      <c r="BBM101" s="105"/>
      <c r="BBN101" s="105"/>
      <c r="BBO101" s="105"/>
      <c r="BBP101" s="105"/>
      <c r="BBQ101" s="105"/>
      <c r="BBR101" s="105"/>
      <c r="BBS101" s="105"/>
      <c r="BBT101" s="105"/>
      <c r="BBU101" s="105"/>
      <c r="BBV101" s="105"/>
      <c r="BBW101" s="105"/>
      <c r="BBX101" s="105"/>
      <c r="BBY101" s="105"/>
      <c r="BBZ101" s="105"/>
      <c r="BCA101" s="105"/>
      <c r="BCB101" s="105"/>
      <c r="BCC101" s="105"/>
      <c r="BCD101" s="105"/>
      <c r="BCE101" s="105"/>
      <c r="BCF101" s="105"/>
      <c r="BCG101" s="105"/>
      <c r="BCH101" s="105"/>
      <c r="BCI101" s="105"/>
      <c r="BCJ101" s="105"/>
      <c r="BCK101" s="105"/>
      <c r="BCL101" s="105"/>
      <c r="BCM101" s="105"/>
      <c r="BCN101" s="105"/>
      <c r="BCO101" s="105"/>
      <c r="BCP101" s="105"/>
      <c r="BCQ101" s="105"/>
      <c r="BCR101" s="105"/>
      <c r="BCS101" s="105"/>
      <c r="BCT101" s="105"/>
      <c r="BCU101" s="105"/>
      <c r="BCV101" s="105"/>
      <c r="BCW101" s="105"/>
      <c r="BCX101" s="105"/>
      <c r="BCY101" s="105"/>
      <c r="BCZ101" s="105"/>
      <c r="BDA101" s="105"/>
      <c r="BDB101" s="105"/>
      <c r="BDC101" s="105"/>
      <c r="BDD101" s="105"/>
      <c r="BDE101" s="105"/>
      <c r="BDF101" s="105"/>
      <c r="BDG101" s="105"/>
      <c r="BDH101" s="105"/>
      <c r="BDI101" s="105"/>
      <c r="BDJ101" s="105"/>
      <c r="BDK101" s="105"/>
      <c r="BDL101" s="105"/>
      <c r="BDM101" s="105"/>
      <c r="BDN101" s="105"/>
      <c r="BDO101" s="105"/>
      <c r="BDP101" s="105"/>
      <c r="BDQ101" s="105"/>
      <c r="BDR101" s="105"/>
      <c r="BDS101" s="105"/>
      <c r="BDT101" s="105"/>
      <c r="BDU101" s="105"/>
      <c r="BDV101" s="105"/>
      <c r="BDW101" s="105"/>
      <c r="BDX101" s="105"/>
      <c r="BDY101" s="105"/>
      <c r="BDZ101" s="105"/>
      <c r="BEA101" s="105"/>
      <c r="BEB101" s="105"/>
      <c r="BEC101" s="105"/>
      <c r="BED101" s="105"/>
      <c r="BEE101" s="105"/>
      <c r="BEF101" s="105"/>
      <c r="BEG101" s="105"/>
      <c r="BEH101" s="105"/>
      <c r="BEI101" s="105"/>
      <c r="BEJ101" s="105"/>
      <c r="BEK101" s="105"/>
      <c r="BEL101" s="105"/>
      <c r="BEM101" s="105"/>
      <c r="BEN101" s="105"/>
      <c r="BEO101" s="105"/>
      <c r="BEP101" s="105"/>
      <c r="BEQ101" s="105"/>
      <c r="BER101" s="105"/>
      <c r="BES101" s="105"/>
      <c r="BET101" s="105"/>
      <c r="BEU101" s="105"/>
      <c r="BEV101" s="105"/>
      <c r="BEW101" s="105"/>
      <c r="BEX101" s="105"/>
      <c r="BEY101" s="105"/>
      <c r="BEZ101" s="105"/>
      <c r="BFA101" s="105"/>
      <c r="BFB101" s="105"/>
      <c r="BFC101" s="105"/>
      <c r="BFD101" s="105"/>
      <c r="BFE101" s="105"/>
      <c r="BFF101" s="105"/>
      <c r="BFG101" s="105"/>
      <c r="BFH101" s="105"/>
      <c r="BFI101" s="105"/>
      <c r="BFJ101" s="105"/>
      <c r="BFK101" s="105"/>
      <c r="BFL101" s="105"/>
      <c r="BFM101" s="105"/>
      <c r="BFN101" s="105"/>
      <c r="BFO101" s="105"/>
      <c r="BFP101" s="105"/>
      <c r="BFQ101" s="105"/>
      <c r="BFR101" s="105"/>
      <c r="BFS101" s="105"/>
      <c r="BFT101" s="105"/>
      <c r="BFU101" s="105"/>
      <c r="BFV101" s="105"/>
      <c r="BFW101" s="105"/>
      <c r="BFX101" s="105"/>
      <c r="BFY101" s="105"/>
      <c r="BFZ101" s="105"/>
      <c r="BGA101" s="105"/>
      <c r="BGB101" s="105"/>
      <c r="BGC101" s="105"/>
      <c r="BGD101" s="105"/>
      <c r="BGE101" s="105"/>
      <c r="BGF101" s="105"/>
      <c r="BGG101" s="105"/>
      <c r="BGH101" s="105"/>
      <c r="BGI101" s="105"/>
      <c r="BGJ101" s="105"/>
      <c r="BGK101" s="105"/>
      <c r="BGL101" s="105"/>
      <c r="BGM101" s="105"/>
      <c r="BGN101" s="105"/>
      <c r="BGO101" s="105"/>
      <c r="BGP101" s="105"/>
      <c r="BGQ101" s="105"/>
      <c r="BGR101" s="105"/>
      <c r="BGS101" s="105"/>
      <c r="BGT101" s="105"/>
      <c r="BGU101" s="105"/>
      <c r="BGV101" s="105"/>
      <c r="BGW101" s="105"/>
      <c r="BGX101" s="105"/>
      <c r="BGY101" s="105"/>
      <c r="BGZ101" s="105"/>
      <c r="BHA101" s="105"/>
      <c r="BHB101" s="105"/>
      <c r="BHC101" s="105"/>
      <c r="BHD101" s="105"/>
      <c r="BHE101" s="105"/>
      <c r="BHF101" s="105"/>
      <c r="BHG101" s="105"/>
      <c r="BHH101" s="105"/>
      <c r="BHI101" s="105"/>
      <c r="BHJ101" s="105"/>
      <c r="BHK101" s="105"/>
      <c r="BHL101" s="105"/>
      <c r="BHM101" s="105"/>
      <c r="BHN101" s="105"/>
      <c r="BHO101" s="105"/>
      <c r="BHP101" s="105"/>
      <c r="BHQ101" s="105"/>
      <c r="BHR101" s="105"/>
      <c r="BHS101" s="105"/>
      <c r="BHT101" s="105"/>
      <c r="BHU101" s="105"/>
      <c r="BHV101" s="105"/>
      <c r="BHW101" s="105"/>
      <c r="BHX101" s="105"/>
      <c r="BHY101" s="105"/>
      <c r="BHZ101" s="105"/>
      <c r="BIA101" s="105"/>
      <c r="BIB101" s="105"/>
      <c r="BIC101" s="105"/>
      <c r="BID101" s="105"/>
      <c r="BIE101" s="105"/>
      <c r="BIF101" s="105"/>
      <c r="BIG101" s="105"/>
      <c r="BIH101" s="105"/>
      <c r="BII101" s="105"/>
      <c r="BIJ101" s="105"/>
      <c r="BIK101" s="105"/>
      <c r="BIL101" s="105"/>
      <c r="BIM101" s="105"/>
      <c r="BIN101" s="105"/>
      <c r="BIO101" s="105"/>
      <c r="BIP101" s="105"/>
      <c r="BIQ101" s="105"/>
      <c r="BIR101" s="105"/>
      <c r="BIS101" s="105"/>
      <c r="BIT101" s="105"/>
      <c r="BIU101" s="105"/>
      <c r="BIV101" s="105"/>
      <c r="BIW101" s="105"/>
      <c r="BIX101" s="105"/>
      <c r="BIY101" s="105"/>
      <c r="BIZ101" s="105"/>
      <c r="BJA101" s="105"/>
      <c r="BJB101" s="105"/>
      <c r="BJC101" s="105"/>
      <c r="BJD101" s="105"/>
      <c r="BJE101" s="105"/>
      <c r="BJF101" s="105"/>
      <c r="BJG101" s="105"/>
      <c r="BJH101" s="105"/>
      <c r="BJI101" s="105"/>
      <c r="BJJ101" s="105"/>
      <c r="BJK101" s="105"/>
      <c r="BJL101" s="105"/>
      <c r="BJM101" s="105"/>
      <c r="BJN101" s="105"/>
      <c r="BJO101" s="105"/>
      <c r="BJP101" s="105"/>
      <c r="BJQ101" s="105"/>
      <c r="BJR101" s="105"/>
      <c r="BJS101" s="105"/>
      <c r="BJT101" s="105"/>
      <c r="BJU101" s="105"/>
      <c r="BJV101" s="105"/>
      <c r="BJW101" s="105"/>
      <c r="BJX101" s="105"/>
      <c r="BJY101" s="105"/>
      <c r="BJZ101" s="105"/>
      <c r="BKA101" s="105"/>
      <c r="BKB101" s="105"/>
      <c r="BKC101" s="105"/>
      <c r="BKD101" s="105"/>
      <c r="BKE101" s="105"/>
      <c r="BKF101" s="105"/>
      <c r="BKG101" s="105"/>
      <c r="BKH101" s="105"/>
      <c r="BKI101" s="105"/>
      <c r="BKJ101" s="105"/>
      <c r="BKK101" s="105"/>
      <c r="BKL101" s="105"/>
      <c r="BKM101" s="105"/>
      <c r="BKN101" s="105"/>
      <c r="BKO101" s="105"/>
      <c r="BKP101" s="105"/>
      <c r="BKQ101" s="105"/>
      <c r="BKR101" s="105"/>
      <c r="BKS101" s="105"/>
      <c r="BKT101" s="105"/>
      <c r="BKU101" s="105"/>
      <c r="BKV101" s="105"/>
      <c r="BKW101" s="105"/>
      <c r="BKX101" s="105"/>
      <c r="BKY101" s="105"/>
      <c r="BKZ101" s="105"/>
      <c r="BLA101" s="105"/>
      <c r="BLB101" s="105"/>
      <c r="BLC101" s="105"/>
      <c r="BLD101" s="105"/>
      <c r="BLE101" s="105"/>
      <c r="BLF101" s="105"/>
      <c r="BLG101" s="105"/>
      <c r="BLH101" s="105"/>
      <c r="BLI101" s="105"/>
      <c r="BLJ101" s="105"/>
      <c r="BLK101" s="105"/>
      <c r="BLL101" s="105"/>
      <c r="BLM101" s="105"/>
      <c r="BLN101" s="105"/>
      <c r="BLO101" s="105"/>
      <c r="BLP101" s="105"/>
      <c r="BLQ101" s="105"/>
      <c r="BLR101" s="105"/>
      <c r="BLS101" s="105"/>
      <c r="BLT101" s="105"/>
      <c r="BLU101" s="105"/>
      <c r="BLV101" s="105"/>
      <c r="BLW101" s="105"/>
      <c r="BLX101" s="105"/>
      <c r="BLY101" s="105"/>
      <c r="BLZ101" s="105"/>
      <c r="BMA101" s="105"/>
      <c r="BMB101" s="105"/>
      <c r="BMC101" s="105"/>
      <c r="BMD101" s="105"/>
      <c r="BME101" s="105"/>
      <c r="BMF101" s="105"/>
      <c r="BMG101" s="105"/>
      <c r="BMH101" s="105"/>
      <c r="BMI101" s="105"/>
      <c r="BMJ101" s="105"/>
      <c r="BMK101" s="105"/>
      <c r="BML101" s="105"/>
      <c r="BMM101" s="105"/>
      <c r="BMN101" s="105"/>
      <c r="BMO101" s="105"/>
      <c r="BMP101" s="105"/>
      <c r="BMQ101" s="105"/>
      <c r="BMR101" s="105"/>
      <c r="BMS101" s="105"/>
      <c r="BMT101" s="105"/>
      <c r="BMU101" s="105"/>
      <c r="BMV101" s="105"/>
      <c r="BMW101" s="105"/>
      <c r="BMX101" s="105"/>
      <c r="BMY101" s="105"/>
      <c r="BMZ101" s="105"/>
      <c r="BNA101" s="105"/>
      <c r="BNB101" s="105"/>
      <c r="BNC101" s="105"/>
      <c r="BND101" s="105"/>
      <c r="BNE101" s="105"/>
      <c r="BNF101" s="105"/>
      <c r="BNG101" s="105"/>
      <c r="BNH101" s="105"/>
      <c r="BNI101" s="105"/>
      <c r="BNJ101" s="105"/>
      <c r="BNK101" s="105"/>
      <c r="BNL101" s="105"/>
      <c r="BNM101" s="105"/>
      <c r="BNN101" s="105"/>
      <c r="BNO101" s="105"/>
      <c r="BNP101" s="105"/>
      <c r="BNQ101" s="105"/>
      <c r="BNR101" s="105"/>
      <c r="BNS101" s="105"/>
      <c r="BNT101" s="105"/>
      <c r="BNU101" s="105"/>
      <c r="BNV101" s="105"/>
      <c r="BNW101" s="105"/>
      <c r="BNX101" s="105"/>
      <c r="BNY101" s="105"/>
      <c r="BNZ101" s="105"/>
      <c r="BOA101" s="105"/>
      <c r="BOB101" s="105"/>
      <c r="BOC101" s="105"/>
      <c r="BOD101" s="105"/>
      <c r="BOE101" s="105"/>
      <c r="BOF101" s="105"/>
      <c r="BOG101" s="105"/>
      <c r="BOH101" s="105"/>
      <c r="BOI101" s="105"/>
      <c r="BOJ101" s="105"/>
      <c r="BOK101" s="105"/>
      <c r="BOL101" s="105"/>
      <c r="BOM101" s="105"/>
      <c r="BON101" s="105"/>
      <c r="BOO101" s="105"/>
      <c r="BOP101" s="105"/>
      <c r="BOQ101" s="105"/>
      <c r="BOR101" s="105"/>
      <c r="BOS101" s="105"/>
      <c r="BOT101" s="105"/>
      <c r="BOU101" s="105"/>
      <c r="BOV101" s="105"/>
      <c r="BOW101" s="105"/>
      <c r="BOX101" s="105"/>
      <c r="BOY101" s="105"/>
      <c r="BOZ101" s="105"/>
      <c r="BPA101" s="105"/>
      <c r="BPB101" s="105"/>
      <c r="BPC101" s="105"/>
      <c r="BPD101" s="105"/>
      <c r="BPE101" s="105"/>
      <c r="BPF101" s="105"/>
      <c r="BPG101" s="105"/>
      <c r="BPH101" s="105"/>
      <c r="BPI101" s="105"/>
      <c r="BPJ101" s="105"/>
      <c r="BPK101" s="105"/>
      <c r="BPL101" s="105"/>
      <c r="BPM101" s="105"/>
      <c r="BPN101" s="105"/>
      <c r="BPO101" s="105"/>
      <c r="BPP101" s="105"/>
      <c r="BPQ101" s="105"/>
      <c r="BPR101" s="105"/>
      <c r="BPS101" s="105"/>
      <c r="BPT101" s="105"/>
      <c r="BPU101" s="105"/>
      <c r="BPV101" s="105"/>
      <c r="BPW101" s="105"/>
      <c r="BPX101" s="105"/>
      <c r="BPY101" s="105"/>
      <c r="BPZ101" s="105"/>
      <c r="BQA101" s="105"/>
      <c r="BQB101" s="105"/>
      <c r="BQC101" s="105"/>
      <c r="BQD101" s="105"/>
      <c r="BQE101" s="105"/>
      <c r="BQF101" s="105"/>
      <c r="BQG101" s="105"/>
      <c r="BQH101" s="105"/>
      <c r="BQI101" s="105"/>
      <c r="BQJ101" s="105"/>
      <c r="BQK101" s="105"/>
      <c r="BQL101" s="105"/>
      <c r="BQM101" s="105"/>
      <c r="BQN101" s="105"/>
      <c r="BQO101" s="105"/>
      <c r="BQP101" s="105"/>
      <c r="BQQ101" s="105"/>
      <c r="BQR101" s="105"/>
      <c r="BQS101" s="105"/>
      <c r="BQT101" s="105"/>
      <c r="BQU101" s="105"/>
      <c r="BQV101" s="105"/>
      <c r="BQW101" s="105"/>
      <c r="BQX101" s="105"/>
      <c r="BQY101" s="105"/>
      <c r="BQZ101" s="105"/>
      <c r="BRA101" s="105"/>
      <c r="BRB101" s="105"/>
      <c r="BRC101" s="105"/>
      <c r="BRD101" s="105"/>
      <c r="BRE101" s="105"/>
      <c r="BRF101" s="105"/>
      <c r="BRG101" s="105"/>
      <c r="BRH101" s="105"/>
      <c r="BRI101" s="105"/>
      <c r="BRJ101" s="105"/>
      <c r="BRK101" s="105"/>
      <c r="BRL101" s="105"/>
      <c r="BRM101" s="105"/>
      <c r="BRN101" s="105"/>
      <c r="BRO101" s="105"/>
      <c r="BRP101" s="105"/>
      <c r="BRQ101" s="105"/>
      <c r="BRR101" s="105"/>
      <c r="BRS101" s="105"/>
      <c r="BRT101" s="105"/>
      <c r="BRU101" s="105"/>
      <c r="BRV101" s="105"/>
      <c r="BRW101" s="105"/>
      <c r="BRX101" s="105"/>
      <c r="BRY101" s="105"/>
      <c r="BRZ101" s="105"/>
      <c r="BSA101" s="105"/>
      <c r="BSB101" s="105"/>
      <c r="BSC101" s="105"/>
      <c r="BSD101" s="105"/>
      <c r="BSE101" s="105"/>
      <c r="BSF101" s="105"/>
      <c r="BSG101" s="105"/>
      <c r="BSH101" s="105"/>
      <c r="BSI101" s="105"/>
      <c r="BSJ101" s="105"/>
      <c r="BSK101" s="105"/>
      <c r="BSL101" s="105"/>
      <c r="BSM101" s="105"/>
      <c r="BSN101" s="105"/>
      <c r="BSO101" s="105"/>
      <c r="BSP101" s="105"/>
      <c r="BSQ101" s="105"/>
      <c r="BSR101" s="105"/>
      <c r="BSS101" s="105"/>
      <c r="BST101" s="105"/>
      <c r="BSU101" s="105"/>
      <c r="BSV101" s="105"/>
      <c r="BSW101" s="105"/>
      <c r="BSX101" s="105"/>
      <c r="BSY101" s="105"/>
      <c r="BSZ101" s="105"/>
      <c r="BTA101" s="105"/>
      <c r="BTB101" s="105"/>
      <c r="BTC101" s="105"/>
      <c r="BTD101" s="105"/>
      <c r="BTE101" s="105"/>
      <c r="BTF101" s="105"/>
      <c r="BTG101" s="105"/>
      <c r="BTH101" s="105"/>
      <c r="BTI101" s="105"/>
      <c r="BTJ101" s="105"/>
      <c r="BTK101" s="105"/>
      <c r="BTL101" s="105"/>
      <c r="BTM101" s="105"/>
      <c r="BTN101" s="105"/>
      <c r="BTO101" s="105"/>
      <c r="BTP101" s="105"/>
      <c r="BTQ101" s="105"/>
      <c r="BTR101" s="105"/>
      <c r="BTS101" s="105"/>
      <c r="BTT101" s="105"/>
      <c r="BTU101" s="105"/>
      <c r="BTV101" s="105"/>
      <c r="BTW101" s="105"/>
      <c r="BTX101" s="105"/>
      <c r="BTY101" s="105"/>
      <c r="BTZ101" s="105"/>
      <c r="BUA101" s="105"/>
      <c r="BUB101" s="105"/>
      <c r="BUC101" s="105"/>
      <c r="BUD101" s="105"/>
      <c r="BUE101" s="105"/>
      <c r="BUF101" s="105"/>
      <c r="BUG101" s="105"/>
      <c r="BUH101" s="105"/>
      <c r="BUI101" s="105"/>
      <c r="BUJ101" s="105"/>
      <c r="BUK101" s="105"/>
      <c r="BUL101" s="105"/>
      <c r="BUM101" s="105"/>
      <c r="BUN101" s="105"/>
      <c r="BUO101" s="105"/>
      <c r="BUP101" s="105"/>
      <c r="BUQ101" s="105"/>
      <c r="BUR101" s="105"/>
      <c r="BUS101" s="105"/>
      <c r="BUT101" s="105"/>
      <c r="BUU101" s="105"/>
      <c r="BUV101" s="105"/>
      <c r="BUW101" s="105"/>
      <c r="BUX101" s="105"/>
      <c r="BUY101" s="105"/>
      <c r="BUZ101" s="105"/>
      <c r="BVA101" s="105"/>
      <c r="BVB101" s="105"/>
      <c r="BVC101" s="105"/>
      <c r="BVD101" s="105"/>
      <c r="BVE101" s="105"/>
      <c r="BVF101" s="105"/>
      <c r="BVG101" s="105"/>
      <c r="BVH101" s="105"/>
      <c r="BVI101" s="105"/>
      <c r="BVJ101" s="105"/>
      <c r="BVK101" s="105"/>
      <c r="BVL101" s="105"/>
      <c r="BVM101" s="105"/>
      <c r="BVN101" s="105"/>
      <c r="BVO101" s="105"/>
      <c r="BVP101" s="105"/>
      <c r="BVQ101" s="105"/>
      <c r="BVR101" s="105"/>
      <c r="BVS101" s="105"/>
      <c r="BVT101" s="105"/>
      <c r="BVU101" s="105"/>
      <c r="BVV101" s="105"/>
      <c r="BVW101" s="105"/>
      <c r="BVX101" s="105"/>
      <c r="BVY101" s="105"/>
      <c r="BVZ101" s="105"/>
      <c r="BWA101" s="105"/>
      <c r="BWB101" s="105"/>
      <c r="BWC101" s="105"/>
      <c r="BWD101" s="105"/>
      <c r="BWE101" s="105"/>
      <c r="BWF101" s="105"/>
      <c r="BWG101" s="105"/>
      <c r="BWH101" s="105"/>
      <c r="BWI101" s="105"/>
      <c r="BWJ101" s="105"/>
      <c r="BWK101" s="105"/>
      <c r="BWL101" s="105"/>
      <c r="BWM101" s="105"/>
      <c r="BWN101" s="105"/>
      <c r="BWO101" s="105"/>
      <c r="BWP101" s="105"/>
      <c r="BWQ101" s="105"/>
      <c r="BWR101" s="105"/>
      <c r="BWS101" s="105"/>
      <c r="BWT101" s="105"/>
      <c r="BWU101" s="105"/>
      <c r="BWV101" s="105"/>
      <c r="BWW101" s="105"/>
      <c r="BWX101" s="105"/>
    </row>
    <row r="102" spans="1:1974" ht="24.75" customHeight="1">
      <c r="A102" s="90"/>
      <c r="B102" s="197" t="s">
        <v>30</v>
      </c>
      <c r="D102" s="198">
        <v>331</v>
      </c>
      <c r="E102" s="199">
        <v>47</v>
      </c>
      <c r="F102" s="198">
        <v>378</v>
      </c>
      <c r="H102" s="198">
        <v>405</v>
      </c>
      <c r="I102" s="199">
        <v>-18</v>
      </c>
      <c r="J102" s="198">
        <v>387</v>
      </c>
      <c r="L102" s="198">
        <v>574</v>
      </c>
      <c r="M102" s="199">
        <v>-2</v>
      </c>
      <c r="N102" s="198">
        <v>572</v>
      </c>
      <c r="P102" s="198">
        <v>515</v>
      </c>
      <c r="Q102" s="199">
        <v>-63</v>
      </c>
      <c r="R102" s="198">
        <v>452</v>
      </c>
      <c r="W102" s="90"/>
      <c r="AQ102" s="94"/>
    </row>
    <row r="103" spans="1:1974" s="112" customFormat="1" ht="24.75" customHeight="1">
      <c r="A103" s="141"/>
      <c r="B103" s="201" t="s">
        <v>31</v>
      </c>
      <c r="C103" s="95"/>
      <c r="D103" s="158">
        <v>0.3363821138211382</v>
      </c>
      <c r="E103" s="202">
        <v>-1.5499261529117847E-2</v>
      </c>
      <c r="F103" s="158">
        <v>0.32088285229202035</v>
      </c>
      <c r="G103" s="95"/>
      <c r="H103" s="158">
        <v>0.33</v>
      </c>
      <c r="I103" s="202">
        <v>6.2293657688965998E-3</v>
      </c>
      <c r="J103" s="158">
        <v>0.33622936576889662</v>
      </c>
      <c r="K103" s="95"/>
      <c r="L103" s="158">
        <v>0.34936092513694461</v>
      </c>
      <c r="M103" s="202">
        <v>1.1750185974166494E-2</v>
      </c>
      <c r="N103" s="158">
        <v>0.3611111111111111</v>
      </c>
      <c r="O103" s="95"/>
      <c r="P103" s="158">
        <v>0.34797297297297297</v>
      </c>
      <c r="Q103" s="202">
        <v>-1.065954013715209E-2</v>
      </c>
      <c r="R103" s="158">
        <v>0.33731343283582088</v>
      </c>
      <c r="S103" s="95"/>
      <c r="T103" s="107"/>
      <c r="U103" s="107"/>
      <c r="V103" s="107"/>
      <c r="W103" s="141"/>
      <c r="X103" s="95"/>
      <c r="Y103" s="95"/>
      <c r="Z103" s="95"/>
      <c r="AA103" s="95"/>
      <c r="AB103" s="95"/>
      <c r="AC103" s="95"/>
      <c r="AD103" s="95"/>
      <c r="AE103" s="95"/>
      <c r="AF103" s="152"/>
      <c r="AG103" s="152"/>
      <c r="AH103" s="152"/>
      <c r="AI103" s="95"/>
      <c r="AJ103" s="152"/>
      <c r="AK103" s="152"/>
      <c r="AL103" s="152"/>
      <c r="AM103" s="95"/>
      <c r="AN103" s="152"/>
      <c r="AO103" s="152"/>
      <c r="AP103" s="152"/>
      <c r="AQ103" s="91"/>
      <c r="AR103" s="91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00"/>
      <c r="BY103" s="400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  <c r="CM103" s="400"/>
      <c r="CN103" s="400"/>
      <c r="CO103" s="400"/>
      <c r="CP103" s="400"/>
      <c r="CQ103" s="400"/>
      <c r="CR103" s="400"/>
      <c r="CS103" s="400"/>
      <c r="CT103" s="400"/>
      <c r="CU103" s="400"/>
      <c r="CV103" s="400"/>
      <c r="CW103" s="400"/>
      <c r="CX103" s="400"/>
      <c r="CY103" s="400"/>
      <c r="CZ103" s="400"/>
      <c r="DA103" s="400"/>
      <c r="DB103" s="400"/>
      <c r="DC103" s="400"/>
      <c r="DD103" s="400"/>
      <c r="DE103" s="400"/>
      <c r="DF103" s="400"/>
      <c r="DG103" s="400"/>
      <c r="DH103" s="400"/>
      <c r="DI103" s="400"/>
      <c r="DJ103" s="400"/>
      <c r="DK103" s="400"/>
      <c r="DL103" s="400"/>
      <c r="DM103" s="400"/>
      <c r="DN103" s="400"/>
      <c r="DO103" s="400"/>
      <c r="DP103" s="400"/>
      <c r="DQ103" s="400"/>
      <c r="DR103" s="400"/>
      <c r="DS103" s="400"/>
      <c r="DT103" s="400"/>
      <c r="DU103" s="400"/>
      <c r="DV103" s="400"/>
      <c r="DW103" s="400"/>
      <c r="DX103" s="400"/>
      <c r="DY103" s="400"/>
      <c r="DZ103" s="400"/>
      <c r="EA103" s="400"/>
      <c r="EB103" s="400"/>
      <c r="EC103" s="400"/>
      <c r="ED103" s="400"/>
      <c r="EE103" s="400"/>
      <c r="EF103" s="400"/>
      <c r="EG103" s="400"/>
      <c r="EH103" s="400"/>
      <c r="EI103" s="400"/>
      <c r="EJ103" s="400"/>
      <c r="EK103" s="400"/>
      <c r="EL103" s="400"/>
      <c r="EM103" s="400"/>
      <c r="EN103" s="400"/>
      <c r="EO103" s="400"/>
      <c r="EP103" s="400"/>
      <c r="EQ103" s="400"/>
      <c r="ER103" s="400"/>
      <c r="ES103" s="400"/>
      <c r="ET103" s="400"/>
      <c r="EU103" s="400"/>
      <c r="EV103" s="400"/>
      <c r="EW103" s="400"/>
      <c r="EX103" s="400"/>
      <c r="EY103" s="400"/>
      <c r="EZ103" s="400"/>
      <c r="FA103" s="400"/>
      <c r="FB103" s="400"/>
      <c r="FC103" s="400"/>
      <c r="FD103" s="400"/>
      <c r="FE103" s="400"/>
      <c r="FF103" s="400"/>
      <c r="FG103" s="400"/>
      <c r="FH103" s="400"/>
      <c r="FI103" s="400"/>
      <c r="FJ103" s="400"/>
      <c r="FK103" s="400"/>
      <c r="FL103" s="400"/>
      <c r="FM103" s="400"/>
      <c r="FN103" s="400"/>
      <c r="FO103" s="400"/>
      <c r="FP103" s="400"/>
      <c r="FQ103" s="400"/>
      <c r="FR103" s="400"/>
      <c r="FS103" s="400"/>
      <c r="FT103" s="400"/>
      <c r="FU103" s="400"/>
      <c r="FV103" s="400"/>
      <c r="FW103" s="400"/>
      <c r="FX103" s="400"/>
      <c r="FY103" s="400"/>
      <c r="FZ103" s="400"/>
      <c r="GA103" s="400"/>
      <c r="GB103" s="400"/>
      <c r="GC103" s="400"/>
      <c r="GD103" s="400"/>
      <c r="GE103" s="400"/>
      <c r="GF103" s="400"/>
      <c r="GG103" s="400"/>
      <c r="GH103" s="400"/>
      <c r="GI103" s="400"/>
      <c r="GJ103" s="400"/>
      <c r="GK103" s="400"/>
      <c r="GL103" s="400"/>
      <c r="GM103" s="400"/>
      <c r="GN103" s="400"/>
      <c r="GO103" s="400"/>
      <c r="GP103" s="400"/>
      <c r="GQ103" s="400"/>
      <c r="GR103" s="400"/>
      <c r="GS103" s="400"/>
      <c r="GT103" s="400"/>
      <c r="GU103" s="400"/>
      <c r="GV103" s="400"/>
      <c r="GW103" s="400"/>
      <c r="GX103" s="400"/>
      <c r="GY103" s="400"/>
      <c r="GZ103" s="400"/>
      <c r="HA103" s="400"/>
      <c r="HB103" s="400"/>
      <c r="HC103" s="400"/>
      <c r="HD103" s="400"/>
      <c r="HE103" s="400"/>
      <c r="HF103" s="400"/>
      <c r="HG103" s="400"/>
      <c r="HH103" s="400"/>
      <c r="HI103" s="400"/>
      <c r="HJ103" s="400"/>
      <c r="HK103" s="400"/>
      <c r="HL103" s="400"/>
      <c r="HM103" s="400"/>
      <c r="HN103" s="400"/>
      <c r="HO103" s="400"/>
      <c r="HP103" s="400"/>
      <c r="HQ103" s="400"/>
      <c r="HR103" s="400"/>
      <c r="HS103" s="400"/>
      <c r="HT103" s="400"/>
      <c r="HU103" s="400"/>
      <c r="HV103" s="400"/>
      <c r="HW103" s="400"/>
      <c r="HX103" s="400"/>
      <c r="HY103" s="400"/>
      <c r="HZ103" s="400"/>
      <c r="IA103" s="400"/>
      <c r="IB103" s="400"/>
      <c r="IC103" s="400"/>
      <c r="ID103" s="400"/>
      <c r="IE103" s="400"/>
      <c r="IF103" s="400"/>
      <c r="IG103" s="400"/>
      <c r="IH103" s="400"/>
      <c r="II103" s="400"/>
      <c r="IJ103" s="400"/>
      <c r="IK103" s="400"/>
      <c r="IL103" s="400"/>
      <c r="IM103" s="400"/>
      <c r="IN103" s="400"/>
      <c r="IO103" s="400"/>
      <c r="IP103" s="400"/>
      <c r="IQ103" s="400"/>
      <c r="IR103" s="400"/>
      <c r="IS103" s="400"/>
      <c r="IT103" s="400"/>
      <c r="IU103" s="400"/>
      <c r="IV103" s="400"/>
      <c r="IW103" s="400"/>
      <c r="IX103" s="400"/>
      <c r="IY103" s="400"/>
      <c r="IZ103" s="400"/>
      <c r="JA103" s="400"/>
      <c r="JB103" s="400"/>
      <c r="JC103" s="400"/>
      <c r="JD103" s="400"/>
      <c r="JE103" s="400"/>
      <c r="JF103" s="400"/>
      <c r="JG103" s="400"/>
      <c r="JH103" s="400"/>
      <c r="JI103" s="400"/>
      <c r="JJ103" s="400"/>
      <c r="JK103" s="400"/>
      <c r="JL103" s="400"/>
      <c r="JM103" s="400"/>
      <c r="JN103" s="400"/>
      <c r="JO103" s="400"/>
      <c r="JP103" s="400"/>
      <c r="JQ103" s="400"/>
      <c r="JR103" s="400"/>
      <c r="JS103" s="400"/>
      <c r="JT103" s="400"/>
      <c r="JU103" s="400"/>
      <c r="JV103" s="400"/>
      <c r="JW103" s="400"/>
      <c r="JX103" s="400"/>
      <c r="JY103" s="400"/>
      <c r="JZ103" s="400"/>
      <c r="KA103" s="400"/>
      <c r="KB103" s="400"/>
      <c r="KC103" s="400"/>
      <c r="KD103" s="400"/>
      <c r="KE103" s="400"/>
      <c r="KF103" s="400"/>
      <c r="KG103" s="400"/>
      <c r="KH103" s="400"/>
      <c r="KI103" s="400"/>
      <c r="KJ103" s="400"/>
      <c r="KK103" s="400"/>
      <c r="KL103" s="400"/>
      <c r="KM103" s="400"/>
      <c r="KN103" s="400"/>
      <c r="KO103" s="400"/>
      <c r="KP103" s="400"/>
      <c r="KQ103" s="400"/>
      <c r="KR103" s="400"/>
      <c r="KS103" s="400"/>
      <c r="KT103" s="400"/>
      <c r="KU103" s="400"/>
      <c r="KV103" s="400"/>
      <c r="KW103" s="400"/>
      <c r="KX103" s="400"/>
      <c r="KY103" s="400"/>
      <c r="KZ103" s="400"/>
      <c r="LA103" s="400"/>
      <c r="LB103" s="400"/>
      <c r="LC103" s="400"/>
      <c r="LD103" s="400"/>
      <c r="LE103" s="400"/>
      <c r="LF103" s="400"/>
      <c r="LG103" s="400"/>
      <c r="LH103" s="400"/>
      <c r="LI103" s="400"/>
      <c r="LJ103" s="400"/>
      <c r="LK103" s="400"/>
      <c r="LL103" s="400"/>
      <c r="LM103" s="400"/>
      <c r="LN103" s="400"/>
      <c r="LO103" s="400"/>
      <c r="LP103" s="400"/>
      <c r="LQ103" s="400"/>
      <c r="LR103" s="400"/>
      <c r="LS103" s="400"/>
      <c r="LT103" s="400"/>
      <c r="LU103" s="400"/>
      <c r="LV103" s="400"/>
      <c r="LW103" s="400"/>
      <c r="LX103" s="400"/>
      <c r="LY103" s="400"/>
      <c r="LZ103" s="400"/>
      <c r="MA103" s="400"/>
      <c r="MB103" s="400"/>
      <c r="MC103" s="400"/>
      <c r="MD103" s="400"/>
      <c r="ME103" s="400"/>
      <c r="MF103" s="400"/>
      <c r="MG103" s="400"/>
      <c r="MH103" s="400"/>
      <c r="MI103" s="400"/>
      <c r="MJ103" s="400"/>
      <c r="MK103" s="400"/>
      <c r="ML103" s="400"/>
      <c r="MM103" s="400"/>
      <c r="MN103" s="400"/>
      <c r="MO103" s="400"/>
      <c r="MP103" s="400"/>
      <c r="MQ103" s="400"/>
      <c r="MR103" s="400"/>
      <c r="MS103" s="400"/>
      <c r="MT103" s="400"/>
      <c r="MU103" s="400"/>
      <c r="MV103" s="400"/>
      <c r="MW103" s="400"/>
      <c r="MX103" s="400"/>
      <c r="MY103" s="400"/>
      <c r="MZ103" s="400"/>
      <c r="NA103" s="400"/>
      <c r="NB103" s="400"/>
      <c r="NC103" s="400"/>
      <c r="ND103" s="400"/>
      <c r="NE103" s="400"/>
      <c r="NF103" s="400"/>
      <c r="NG103" s="400"/>
      <c r="NH103" s="400"/>
      <c r="NI103" s="400"/>
      <c r="NJ103" s="400"/>
      <c r="NK103" s="400"/>
      <c r="NL103" s="400"/>
      <c r="NM103" s="400"/>
      <c r="NN103" s="400"/>
      <c r="NO103" s="400"/>
      <c r="NP103" s="400"/>
      <c r="NQ103" s="400"/>
      <c r="NR103" s="400"/>
      <c r="NS103" s="400"/>
      <c r="NT103" s="400"/>
      <c r="NU103" s="400"/>
      <c r="NV103" s="400"/>
      <c r="NW103" s="400"/>
      <c r="NX103" s="400"/>
      <c r="NY103" s="400"/>
      <c r="NZ103" s="400"/>
      <c r="OA103" s="400"/>
      <c r="OB103" s="400"/>
      <c r="OC103" s="400"/>
      <c r="OD103" s="400"/>
      <c r="OE103" s="400"/>
      <c r="OF103" s="400"/>
      <c r="OG103" s="400"/>
      <c r="OH103" s="400"/>
      <c r="OI103" s="400"/>
      <c r="OJ103" s="400"/>
      <c r="OK103" s="400"/>
      <c r="OL103" s="400"/>
      <c r="OM103" s="400"/>
      <c r="ON103" s="400"/>
      <c r="OO103" s="400"/>
      <c r="OP103" s="400"/>
      <c r="OQ103" s="400"/>
      <c r="OR103" s="400"/>
      <c r="OS103" s="400"/>
      <c r="OT103" s="400"/>
      <c r="OU103" s="400"/>
      <c r="OV103" s="400"/>
      <c r="OW103" s="400"/>
      <c r="OX103" s="400"/>
      <c r="OY103" s="400"/>
      <c r="OZ103" s="400"/>
      <c r="PA103" s="400"/>
      <c r="PB103" s="400"/>
      <c r="PC103" s="400"/>
      <c r="PD103" s="400"/>
      <c r="PE103" s="400"/>
      <c r="PF103" s="400"/>
      <c r="PG103" s="400"/>
      <c r="PH103" s="400"/>
      <c r="PI103" s="400"/>
      <c r="PJ103" s="400"/>
      <c r="PK103" s="400"/>
      <c r="PL103" s="400"/>
      <c r="PM103" s="400"/>
      <c r="PN103" s="400"/>
      <c r="PO103" s="400"/>
      <c r="PP103" s="400"/>
      <c r="PQ103" s="400"/>
      <c r="PR103" s="400"/>
      <c r="PS103" s="400"/>
      <c r="PT103" s="400"/>
      <c r="PU103" s="400"/>
      <c r="PV103" s="400"/>
      <c r="PW103" s="400"/>
      <c r="PX103" s="400"/>
      <c r="PY103" s="400"/>
      <c r="PZ103" s="400"/>
      <c r="QA103" s="400"/>
      <c r="QB103" s="400"/>
      <c r="QC103" s="400"/>
      <c r="QD103" s="400"/>
      <c r="QE103" s="400"/>
      <c r="QF103" s="400"/>
      <c r="QG103" s="400"/>
      <c r="QH103" s="400"/>
      <c r="QI103" s="400"/>
      <c r="QJ103" s="400"/>
      <c r="QK103" s="400"/>
      <c r="QL103" s="400"/>
      <c r="QM103" s="400"/>
      <c r="QN103" s="400"/>
      <c r="QO103" s="400"/>
      <c r="QP103" s="400"/>
      <c r="QQ103" s="400"/>
      <c r="QR103" s="400"/>
      <c r="QS103" s="400"/>
      <c r="QT103" s="400"/>
      <c r="QU103" s="400"/>
      <c r="QV103" s="400"/>
      <c r="QW103" s="400"/>
      <c r="QX103" s="400"/>
      <c r="QY103" s="400"/>
      <c r="QZ103" s="400"/>
      <c r="RA103" s="400"/>
      <c r="RB103" s="400"/>
      <c r="RC103" s="400"/>
      <c r="RD103" s="400"/>
      <c r="RE103" s="400"/>
      <c r="RF103" s="400"/>
      <c r="RG103" s="400"/>
      <c r="RH103" s="400"/>
      <c r="RI103" s="400"/>
      <c r="RJ103" s="400"/>
      <c r="RK103" s="400"/>
      <c r="RL103" s="400"/>
      <c r="RM103" s="400"/>
      <c r="RN103" s="400"/>
      <c r="RO103" s="400"/>
      <c r="RP103" s="400"/>
      <c r="RQ103" s="400"/>
      <c r="RR103" s="400"/>
      <c r="RS103" s="400"/>
      <c r="RT103" s="400"/>
      <c r="RU103" s="400"/>
      <c r="RV103" s="400"/>
      <c r="RW103" s="400"/>
      <c r="RX103" s="400"/>
      <c r="RY103" s="400"/>
      <c r="RZ103" s="400"/>
      <c r="SA103" s="400"/>
      <c r="SB103" s="400"/>
      <c r="SC103" s="400"/>
      <c r="SD103" s="400"/>
      <c r="SE103" s="400"/>
      <c r="SF103" s="400"/>
      <c r="SG103" s="400"/>
      <c r="SH103" s="400"/>
      <c r="SI103" s="400"/>
      <c r="SJ103" s="400"/>
      <c r="SK103" s="400"/>
      <c r="SL103" s="400"/>
      <c r="SM103" s="400"/>
      <c r="SN103" s="400"/>
      <c r="SO103" s="400"/>
      <c r="SP103" s="400"/>
      <c r="SQ103" s="400"/>
      <c r="SR103" s="400"/>
      <c r="SS103" s="400"/>
      <c r="ST103" s="400"/>
      <c r="SU103" s="400"/>
      <c r="SV103" s="400"/>
      <c r="SW103" s="400"/>
      <c r="SX103" s="400"/>
      <c r="SY103" s="400"/>
      <c r="SZ103" s="400"/>
      <c r="TA103" s="400"/>
      <c r="TB103" s="400"/>
      <c r="TC103" s="400"/>
      <c r="TD103" s="400"/>
      <c r="TE103" s="400"/>
      <c r="TF103" s="400"/>
      <c r="TG103" s="400"/>
      <c r="TH103" s="400"/>
      <c r="TI103" s="400"/>
      <c r="TJ103" s="400"/>
      <c r="TK103" s="400"/>
      <c r="TL103" s="400"/>
      <c r="TM103" s="400"/>
      <c r="TN103" s="400"/>
      <c r="TO103" s="400"/>
      <c r="TP103" s="400"/>
      <c r="TQ103" s="400"/>
      <c r="TR103" s="400"/>
      <c r="TS103" s="400"/>
      <c r="TT103" s="400"/>
      <c r="TU103" s="400"/>
      <c r="TV103" s="400"/>
      <c r="TW103" s="400"/>
      <c r="TX103" s="400"/>
      <c r="TY103" s="400"/>
      <c r="TZ103" s="400"/>
      <c r="UA103" s="400"/>
      <c r="UB103" s="400"/>
      <c r="UC103" s="400"/>
      <c r="UD103" s="400"/>
      <c r="UE103" s="400"/>
      <c r="UF103" s="400"/>
      <c r="UG103" s="400"/>
      <c r="UH103" s="400"/>
      <c r="UI103" s="400"/>
      <c r="UJ103" s="400"/>
      <c r="UK103" s="400"/>
      <c r="UL103" s="400"/>
      <c r="UM103" s="400"/>
      <c r="UN103" s="400"/>
      <c r="UO103" s="400"/>
      <c r="UP103" s="400"/>
      <c r="UQ103" s="400"/>
      <c r="UR103" s="400"/>
      <c r="US103" s="400"/>
      <c r="UT103" s="400"/>
      <c r="UU103" s="400"/>
      <c r="UV103" s="400"/>
      <c r="UW103" s="400"/>
      <c r="UX103" s="400"/>
      <c r="UY103" s="400"/>
      <c r="UZ103" s="400"/>
      <c r="VA103" s="400"/>
      <c r="VB103" s="400"/>
      <c r="VC103" s="400"/>
      <c r="VD103" s="400"/>
      <c r="VE103" s="400"/>
      <c r="VF103" s="400"/>
      <c r="VG103" s="400"/>
      <c r="VH103" s="400"/>
      <c r="VI103" s="400"/>
      <c r="VJ103" s="400"/>
      <c r="VK103" s="400"/>
      <c r="VL103" s="400"/>
      <c r="VM103" s="400"/>
      <c r="VN103" s="400"/>
      <c r="VO103" s="400"/>
      <c r="VP103" s="400"/>
      <c r="VQ103" s="400"/>
      <c r="VR103" s="400"/>
      <c r="VS103" s="400"/>
      <c r="VT103" s="400"/>
      <c r="VU103" s="400"/>
      <c r="VV103" s="400"/>
      <c r="VW103" s="400"/>
      <c r="VX103" s="400"/>
      <c r="VY103" s="400"/>
      <c r="VZ103" s="400"/>
      <c r="WA103" s="400"/>
      <c r="WB103" s="400"/>
      <c r="WC103" s="400"/>
      <c r="WD103" s="400"/>
      <c r="WE103" s="400"/>
      <c r="WF103" s="400"/>
      <c r="WG103" s="400"/>
      <c r="WH103" s="400"/>
      <c r="WI103" s="400"/>
      <c r="WJ103" s="400"/>
      <c r="WK103" s="400"/>
      <c r="WL103" s="400"/>
      <c r="WM103" s="400"/>
      <c r="WN103" s="400"/>
      <c r="WO103" s="400"/>
      <c r="WP103" s="400"/>
      <c r="WQ103" s="400"/>
      <c r="WR103" s="400"/>
      <c r="WS103" s="400"/>
      <c r="WT103" s="400"/>
      <c r="WU103" s="400"/>
      <c r="WV103" s="400"/>
      <c r="WW103" s="400"/>
      <c r="WX103" s="400"/>
      <c r="WY103" s="400"/>
      <c r="WZ103" s="400"/>
      <c r="XA103" s="400"/>
      <c r="XB103" s="400"/>
      <c r="XC103" s="400"/>
      <c r="XD103" s="400"/>
      <c r="XE103" s="400"/>
      <c r="XF103" s="400"/>
      <c r="XG103" s="400"/>
      <c r="XH103" s="400"/>
      <c r="XI103" s="400"/>
      <c r="XJ103" s="400"/>
      <c r="XK103" s="400"/>
      <c r="XL103" s="400"/>
      <c r="XM103" s="400"/>
      <c r="XN103" s="400"/>
      <c r="XO103" s="400"/>
      <c r="XP103" s="400"/>
      <c r="XQ103" s="400"/>
      <c r="XR103" s="400"/>
      <c r="XS103" s="400"/>
      <c r="XT103" s="400"/>
      <c r="XU103" s="400"/>
      <c r="XV103" s="400"/>
      <c r="XW103" s="400"/>
      <c r="XX103" s="400"/>
      <c r="XY103" s="400"/>
      <c r="XZ103" s="400"/>
      <c r="YA103" s="400"/>
      <c r="YB103" s="400"/>
      <c r="YC103" s="400"/>
      <c r="YD103" s="400"/>
      <c r="YE103" s="400"/>
      <c r="YF103" s="400"/>
      <c r="YG103" s="400"/>
      <c r="YH103" s="400"/>
      <c r="YI103" s="400"/>
      <c r="YJ103" s="400"/>
      <c r="YK103" s="400"/>
      <c r="YL103" s="400"/>
      <c r="YM103" s="400"/>
      <c r="YN103" s="400"/>
      <c r="YO103" s="400"/>
      <c r="YP103" s="400"/>
      <c r="YQ103" s="400"/>
      <c r="YR103" s="400"/>
      <c r="YS103" s="400"/>
      <c r="YT103" s="400"/>
      <c r="YU103" s="400"/>
      <c r="YV103" s="400"/>
      <c r="YW103" s="400"/>
      <c r="YX103" s="400"/>
      <c r="YY103" s="400"/>
      <c r="YZ103" s="400"/>
      <c r="ZA103" s="400"/>
      <c r="ZB103" s="400"/>
      <c r="ZC103" s="400"/>
      <c r="ZD103" s="400"/>
      <c r="ZE103" s="400"/>
      <c r="ZF103" s="400"/>
      <c r="ZG103" s="400"/>
      <c r="ZH103" s="400"/>
      <c r="ZI103" s="400"/>
      <c r="ZJ103" s="400"/>
      <c r="ZK103" s="400"/>
      <c r="ZL103" s="400"/>
      <c r="ZM103" s="400"/>
      <c r="ZN103" s="400"/>
      <c r="ZO103" s="400"/>
      <c r="ZP103" s="400"/>
      <c r="ZQ103" s="400"/>
      <c r="ZR103" s="400"/>
      <c r="ZS103" s="400"/>
      <c r="ZT103" s="400"/>
      <c r="ZU103" s="400"/>
      <c r="ZV103" s="400"/>
      <c r="ZW103" s="400"/>
      <c r="ZX103" s="400"/>
      <c r="ZY103" s="400"/>
      <c r="ZZ103" s="400"/>
      <c r="AAA103" s="400"/>
      <c r="AAB103" s="400"/>
      <c r="AAC103" s="400"/>
      <c r="AAD103" s="400"/>
      <c r="AAE103" s="400"/>
      <c r="AAF103" s="400"/>
      <c r="AAG103" s="400"/>
      <c r="AAH103" s="400"/>
      <c r="AAI103" s="400"/>
      <c r="AAJ103" s="400"/>
      <c r="AAK103" s="400"/>
      <c r="AAL103" s="400"/>
      <c r="AAM103" s="400"/>
      <c r="AAN103" s="400"/>
      <c r="AAO103" s="400"/>
      <c r="AAP103" s="400"/>
      <c r="AAQ103" s="400"/>
      <c r="AAR103" s="400"/>
      <c r="AAS103" s="400"/>
      <c r="AAT103" s="400"/>
      <c r="AAU103" s="400"/>
      <c r="AAV103" s="400"/>
      <c r="AAW103" s="400"/>
      <c r="AAX103" s="400"/>
      <c r="AAY103" s="400"/>
      <c r="AAZ103" s="400"/>
      <c r="ABA103" s="400"/>
      <c r="ABB103" s="400"/>
      <c r="ABC103" s="400"/>
      <c r="ABD103" s="400"/>
      <c r="ABE103" s="400"/>
      <c r="ABF103" s="400"/>
      <c r="ABG103" s="400"/>
      <c r="ABH103" s="400"/>
      <c r="ABI103" s="400"/>
      <c r="ABJ103" s="400"/>
      <c r="ABK103" s="400"/>
      <c r="ABL103" s="400"/>
      <c r="ABM103" s="400"/>
      <c r="ABN103" s="400"/>
      <c r="ABO103" s="400"/>
      <c r="ABP103" s="400"/>
      <c r="ABQ103" s="400"/>
      <c r="ABR103" s="400"/>
      <c r="ABS103" s="400"/>
      <c r="ABT103" s="400"/>
      <c r="ABU103" s="400"/>
      <c r="ABV103" s="400"/>
      <c r="ABW103" s="400"/>
      <c r="ABX103" s="400"/>
      <c r="ABY103" s="400"/>
      <c r="ABZ103" s="400"/>
      <c r="ACA103" s="400"/>
      <c r="ACB103" s="400"/>
      <c r="ACC103" s="400"/>
      <c r="ACD103" s="400"/>
      <c r="ACE103" s="400"/>
      <c r="ACF103" s="400"/>
      <c r="ACG103" s="400"/>
      <c r="ACH103" s="400"/>
      <c r="ACI103" s="400"/>
      <c r="ACJ103" s="400"/>
      <c r="ACK103" s="400"/>
      <c r="ACL103" s="400"/>
      <c r="ACM103" s="400"/>
      <c r="ACN103" s="400"/>
      <c r="ACO103" s="400"/>
      <c r="ACP103" s="400"/>
      <c r="ACQ103" s="400"/>
      <c r="ACR103" s="400"/>
      <c r="ACS103" s="400"/>
      <c r="ACT103" s="400"/>
      <c r="ACU103" s="400"/>
      <c r="ACV103" s="400"/>
      <c r="ACW103" s="400"/>
      <c r="ACX103" s="400"/>
      <c r="ACY103" s="400"/>
      <c r="ACZ103" s="400"/>
      <c r="ADA103" s="400"/>
      <c r="ADB103" s="400"/>
      <c r="ADC103" s="400"/>
      <c r="ADD103" s="400"/>
      <c r="ADE103" s="400"/>
      <c r="ADF103" s="400"/>
      <c r="ADG103" s="400"/>
      <c r="ADH103" s="400"/>
      <c r="ADI103" s="400"/>
      <c r="ADJ103" s="400"/>
      <c r="ADK103" s="400"/>
      <c r="ADL103" s="400"/>
      <c r="ADM103" s="400"/>
      <c r="ADN103" s="400"/>
      <c r="ADO103" s="400"/>
      <c r="ADP103" s="400"/>
      <c r="ADQ103" s="400"/>
      <c r="ADR103" s="400"/>
      <c r="ADS103" s="400"/>
      <c r="ADT103" s="400"/>
      <c r="ADU103" s="400"/>
      <c r="ADV103" s="400"/>
      <c r="ADW103" s="400"/>
      <c r="ADX103" s="400"/>
      <c r="ADY103" s="400"/>
      <c r="ADZ103" s="400"/>
      <c r="AEA103" s="400"/>
      <c r="AEB103" s="400"/>
      <c r="AEC103" s="400"/>
      <c r="AED103" s="400"/>
      <c r="AEE103" s="400"/>
      <c r="AEF103" s="400"/>
      <c r="AEG103" s="400"/>
      <c r="AEH103" s="400"/>
      <c r="AEI103" s="400"/>
      <c r="AEJ103" s="400"/>
      <c r="AEK103" s="400"/>
      <c r="AEL103" s="400"/>
      <c r="AEM103" s="400"/>
      <c r="AEN103" s="400"/>
      <c r="AEO103" s="400"/>
      <c r="AEP103" s="400"/>
      <c r="AEQ103" s="400"/>
      <c r="AER103" s="400"/>
      <c r="AES103" s="400"/>
      <c r="AET103" s="400"/>
      <c r="AEU103" s="400"/>
      <c r="AEV103" s="400"/>
      <c r="AEW103" s="400"/>
      <c r="AEX103" s="400"/>
      <c r="AEY103" s="400"/>
      <c r="AEZ103" s="400"/>
      <c r="AFA103" s="400"/>
      <c r="AFB103" s="400"/>
      <c r="AFC103" s="400"/>
      <c r="AFD103" s="400"/>
      <c r="AFE103" s="400"/>
      <c r="AFF103" s="400"/>
      <c r="AFG103" s="400"/>
      <c r="AFH103" s="400"/>
      <c r="AFI103" s="400"/>
      <c r="AFJ103" s="400"/>
      <c r="AFK103" s="400"/>
      <c r="AFL103" s="400"/>
      <c r="AFM103" s="400"/>
      <c r="AFN103" s="400"/>
      <c r="AFO103" s="400"/>
      <c r="AFP103" s="400"/>
      <c r="AFQ103" s="400"/>
      <c r="AFR103" s="400"/>
      <c r="AFS103" s="400"/>
      <c r="AFT103" s="400"/>
      <c r="AFU103" s="400"/>
      <c r="AFV103" s="400"/>
      <c r="AFW103" s="400"/>
      <c r="AFX103" s="400"/>
      <c r="AFY103" s="400"/>
      <c r="AFZ103" s="400"/>
      <c r="AGA103" s="400"/>
      <c r="AGB103" s="400"/>
      <c r="AGC103" s="400"/>
      <c r="AGD103" s="400"/>
      <c r="AGE103" s="400"/>
      <c r="AGF103" s="400"/>
      <c r="AGG103" s="400"/>
      <c r="AGH103" s="400"/>
      <c r="AGI103" s="400"/>
      <c r="AGJ103" s="400"/>
      <c r="AGK103" s="400"/>
      <c r="AGL103" s="400"/>
      <c r="AGM103" s="400"/>
      <c r="AGN103" s="400"/>
      <c r="AGO103" s="400"/>
      <c r="AGP103" s="400"/>
      <c r="AGQ103" s="400"/>
      <c r="AGR103" s="400"/>
      <c r="AGS103" s="400"/>
      <c r="AGT103" s="400"/>
      <c r="AGU103" s="400"/>
      <c r="AGV103" s="400"/>
      <c r="AGW103" s="400"/>
      <c r="AGX103" s="400"/>
      <c r="AGY103" s="400"/>
      <c r="AGZ103" s="400"/>
      <c r="AHA103" s="400"/>
      <c r="AHB103" s="400"/>
      <c r="AHC103" s="400"/>
      <c r="AHD103" s="400"/>
      <c r="AHE103" s="400"/>
      <c r="AHF103" s="400"/>
      <c r="AHG103" s="400"/>
      <c r="AHH103" s="400"/>
      <c r="AHI103" s="400"/>
      <c r="AHJ103" s="400"/>
      <c r="AHK103" s="400"/>
      <c r="AHL103" s="400"/>
      <c r="AHM103" s="400"/>
      <c r="AHN103" s="400"/>
      <c r="AHO103" s="400"/>
      <c r="AHP103" s="400"/>
      <c r="AHQ103" s="400"/>
      <c r="AHR103" s="400"/>
      <c r="AHS103" s="400"/>
      <c r="AHT103" s="400"/>
      <c r="AHU103" s="400"/>
      <c r="AHV103" s="400"/>
      <c r="AHW103" s="400"/>
      <c r="AHX103" s="400"/>
      <c r="AHY103" s="400"/>
      <c r="AHZ103" s="400"/>
      <c r="AIA103" s="400"/>
      <c r="AIB103" s="400"/>
      <c r="AIC103" s="400"/>
      <c r="AID103" s="400"/>
      <c r="AIE103" s="400"/>
      <c r="AIF103" s="400"/>
      <c r="AIG103" s="400"/>
      <c r="AIH103" s="400"/>
      <c r="AII103" s="400"/>
      <c r="AIJ103" s="400"/>
      <c r="AIK103" s="400"/>
      <c r="AIL103" s="400"/>
      <c r="AIM103" s="400"/>
      <c r="AIN103" s="400"/>
      <c r="AIO103" s="400"/>
      <c r="AIP103" s="400"/>
      <c r="AIQ103" s="400"/>
      <c r="AIR103" s="400"/>
      <c r="AIS103" s="400"/>
      <c r="AIT103" s="400"/>
      <c r="AIU103" s="400"/>
      <c r="AIV103" s="400"/>
      <c r="AIW103" s="400"/>
      <c r="AIX103" s="400"/>
      <c r="AIY103" s="400"/>
      <c r="AIZ103" s="400"/>
      <c r="AJA103" s="400"/>
      <c r="AJB103" s="400"/>
      <c r="AJC103" s="400"/>
      <c r="AJD103" s="400"/>
      <c r="AJE103" s="400"/>
      <c r="AJF103" s="400"/>
      <c r="AJG103" s="400"/>
      <c r="AJH103" s="400"/>
      <c r="AJI103" s="400"/>
      <c r="AJJ103" s="400"/>
      <c r="AJK103" s="400"/>
      <c r="AJL103" s="400"/>
      <c r="AJM103" s="400"/>
      <c r="AJN103" s="400"/>
      <c r="AJO103" s="400"/>
      <c r="AJP103" s="400"/>
      <c r="AJQ103" s="400"/>
      <c r="AJR103" s="400"/>
      <c r="AJS103" s="400"/>
      <c r="AJT103" s="400"/>
      <c r="AJU103" s="400"/>
      <c r="AJV103" s="400"/>
      <c r="AJW103" s="400"/>
      <c r="AJX103" s="400"/>
      <c r="AJY103" s="400"/>
      <c r="AJZ103" s="400"/>
      <c r="AKA103" s="400"/>
      <c r="AKB103" s="400"/>
      <c r="AKC103" s="400"/>
      <c r="AKD103" s="400"/>
      <c r="AKE103" s="400"/>
      <c r="AKF103" s="400"/>
      <c r="AKG103" s="400"/>
      <c r="AKH103" s="400"/>
      <c r="AKI103" s="400"/>
      <c r="AKJ103" s="400"/>
      <c r="AKK103" s="400"/>
      <c r="AKL103" s="400"/>
      <c r="AKM103" s="400"/>
      <c r="AKN103" s="400"/>
      <c r="AKO103" s="400"/>
      <c r="AKP103" s="400"/>
      <c r="AKQ103" s="400"/>
      <c r="AKR103" s="400"/>
      <c r="AKS103" s="400"/>
      <c r="AKT103" s="400"/>
      <c r="AKU103" s="400"/>
      <c r="AKV103" s="400"/>
      <c r="AKW103" s="400"/>
      <c r="AKX103" s="400"/>
      <c r="AKY103" s="400"/>
      <c r="AKZ103" s="400"/>
      <c r="ALA103" s="400"/>
      <c r="ALB103" s="400"/>
      <c r="ALC103" s="400"/>
      <c r="ALD103" s="400"/>
      <c r="ALE103" s="400"/>
      <c r="ALF103" s="400"/>
      <c r="ALG103" s="400"/>
      <c r="ALH103" s="400"/>
      <c r="ALI103" s="400"/>
      <c r="ALJ103" s="400"/>
      <c r="ALK103" s="400"/>
      <c r="ALL103" s="400"/>
      <c r="ALM103" s="400"/>
      <c r="ALN103" s="400"/>
      <c r="ALO103" s="400"/>
      <c r="ALP103" s="400"/>
      <c r="ALQ103" s="400"/>
      <c r="ALR103" s="400"/>
      <c r="ALS103" s="400"/>
      <c r="ALT103" s="400"/>
      <c r="ALU103" s="400"/>
      <c r="ALV103" s="400"/>
      <c r="ALW103" s="400"/>
      <c r="ALX103" s="400"/>
      <c r="ALY103" s="400"/>
      <c r="ALZ103" s="400"/>
      <c r="AMA103" s="400"/>
      <c r="AMB103" s="400"/>
      <c r="AMC103" s="400"/>
      <c r="AMD103" s="400"/>
      <c r="AME103" s="400"/>
      <c r="AMF103" s="400"/>
      <c r="AMG103" s="400"/>
      <c r="AMH103" s="400"/>
      <c r="AMI103" s="400"/>
      <c r="AMJ103" s="400"/>
      <c r="AMK103" s="400"/>
      <c r="AML103" s="400"/>
      <c r="AMM103" s="400"/>
      <c r="AMN103" s="400"/>
      <c r="AMO103" s="400"/>
      <c r="AMP103" s="400"/>
      <c r="AMQ103" s="400"/>
      <c r="AMR103" s="400"/>
      <c r="AMS103" s="400"/>
      <c r="AMT103" s="400"/>
      <c r="AMU103" s="400"/>
      <c r="AMV103" s="400"/>
      <c r="AMW103" s="400"/>
      <c r="AMX103" s="400"/>
      <c r="AMY103" s="400"/>
      <c r="AMZ103" s="400"/>
      <c r="ANA103" s="400"/>
      <c r="ANB103" s="400"/>
      <c r="ANC103" s="400"/>
      <c r="AND103" s="400"/>
      <c r="ANE103" s="400"/>
      <c r="ANF103" s="400"/>
      <c r="ANG103" s="400"/>
      <c r="ANH103" s="400"/>
      <c r="ANI103" s="400"/>
      <c r="ANJ103" s="400"/>
      <c r="ANK103" s="400"/>
      <c r="ANL103" s="400"/>
      <c r="ANM103" s="400"/>
      <c r="ANN103" s="400"/>
      <c r="ANO103" s="400"/>
      <c r="ANP103" s="400"/>
      <c r="ANQ103" s="400"/>
      <c r="ANR103" s="400"/>
      <c r="ANS103" s="400"/>
      <c r="ANT103" s="400"/>
      <c r="ANU103" s="400"/>
      <c r="ANV103" s="400"/>
      <c r="ANW103" s="400"/>
      <c r="ANX103" s="400"/>
      <c r="ANY103" s="400"/>
      <c r="ANZ103" s="400"/>
      <c r="AOA103" s="400"/>
      <c r="AOB103" s="400"/>
      <c r="AOC103" s="400"/>
      <c r="AOD103" s="400"/>
      <c r="AOE103" s="400"/>
      <c r="AOF103" s="400"/>
      <c r="AOG103" s="400"/>
      <c r="AOH103" s="400"/>
      <c r="AOI103" s="400"/>
      <c r="AOJ103" s="400"/>
      <c r="AOK103" s="400"/>
      <c r="AOL103" s="400"/>
      <c r="AOM103" s="400"/>
      <c r="AON103" s="400"/>
      <c r="AOO103" s="400"/>
      <c r="AOP103" s="400"/>
      <c r="AOQ103" s="400"/>
      <c r="AOR103" s="400"/>
      <c r="AOS103" s="400"/>
      <c r="AOT103" s="400"/>
      <c r="AOU103" s="400"/>
      <c r="AOV103" s="400"/>
      <c r="AOW103" s="400"/>
      <c r="AOX103" s="400"/>
      <c r="AOY103" s="400"/>
      <c r="AOZ103" s="400"/>
      <c r="APA103" s="400"/>
      <c r="APB103" s="400"/>
      <c r="APC103" s="400"/>
      <c r="APD103" s="400"/>
      <c r="APE103" s="400"/>
      <c r="APF103" s="400"/>
      <c r="APG103" s="400"/>
      <c r="APH103" s="400"/>
      <c r="API103" s="400"/>
      <c r="APJ103" s="400"/>
      <c r="APK103" s="400"/>
      <c r="APL103" s="400"/>
      <c r="APM103" s="400"/>
      <c r="APN103" s="400"/>
      <c r="APO103" s="400"/>
      <c r="APP103" s="400"/>
      <c r="APQ103" s="400"/>
      <c r="APR103" s="400"/>
      <c r="APS103" s="400"/>
      <c r="APT103" s="400"/>
      <c r="APU103" s="400"/>
      <c r="APV103" s="400"/>
      <c r="APW103" s="400"/>
      <c r="APX103" s="400"/>
      <c r="APY103" s="400"/>
      <c r="APZ103" s="400"/>
      <c r="AQA103" s="400"/>
      <c r="AQB103" s="400"/>
      <c r="AQC103" s="400"/>
      <c r="AQD103" s="400"/>
      <c r="AQE103" s="400"/>
      <c r="AQF103" s="400"/>
      <c r="AQG103" s="400"/>
      <c r="AQH103" s="400"/>
      <c r="AQI103" s="400"/>
      <c r="AQJ103" s="400"/>
      <c r="AQK103" s="400"/>
      <c r="AQL103" s="400"/>
      <c r="AQM103" s="400"/>
      <c r="AQN103" s="400"/>
      <c r="AQO103" s="400"/>
      <c r="AQP103" s="400"/>
      <c r="AQQ103" s="400"/>
      <c r="AQR103" s="400"/>
      <c r="AQS103" s="400"/>
      <c r="AQT103" s="400"/>
      <c r="AQU103" s="400"/>
      <c r="AQV103" s="400"/>
      <c r="AQW103" s="400"/>
      <c r="AQX103" s="400"/>
      <c r="AQY103" s="400"/>
      <c r="AQZ103" s="400"/>
      <c r="ARA103" s="400"/>
      <c r="ARB103" s="400"/>
      <c r="ARC103" s="400"/>
      <c r="ARD103" s="400"/>
      <c r="ARE103" s="400"/>
      <c r="ARF103" s="400"/>
      <c r="ARG103" s="400"/>
      <c r="ARH103" s="400"/>
      <c r="ARI103" s="400"/>
      <c r="ARJ103" s="400"/>
      <c r="ARK103" s="400"/>
      <c r="ARL103" s="400"/>
      <c r="ARM103" s="400"/>
      <c r="ARN103" s="400"/>
      <c r="ARO103" s="400"/>
      <c r="ARP103" s="400"/>
      <c r="ARQ103" s="400"/>
      <c r="ARR103" s="400"/>
      <c r="ARS103" s="400"/>
      <c r="ART103" s="400"/>
      <c r="ARU103" s="400"/>
      <c r="ARV103" s="400"/>
      <c r="ARW103" s="400"/>
      <c r="ARX103" s="400"/>
      <c r="ARY103" s="400"/>
      <c r="ARZ103" s="400"/>
      <c r="ASA103" s="400"/>
      <c r="ASB103" s="400"/>
      <c r="ASC103" s="400"/>
      <c r="ASD103" s="400"/>
      <c r="ASE103" s="400"/>
      <c r="ASF103" s="400"/>
      <c r="ASG103" s="400"/>
      <c r="ASH103" s="400"/>
      <c r="ASI103" s="400"/>
      <c r="ASJ103" s="400"/>
      <c r="ASK103" s="400"/>
      <c r="ASL103" s="400"/>
      <c r="ASM103" s="400"/>
      <c r="ASN103" s="400"/>
      <c r="ASO103" s="400"/>
      <c r="ASP103" s="400"/>
      <c r="ASQ103" s="400"/>
      <c r="ASR103" s="400"/>
      <c r="ASS103" s="400"/>
      <c r="AST103" s="400"/>
      <c r="ASU103" s="400"/>
      <c r="ASV103" s="400"/>
      <c r="ASW103" s="400"/>
      <c r="ASX103" s="400"/>
      <c r="ASY103" s="400"/>
      <c r="ASZ103" s="400"/>
      <c r="ATA103" s="400"/>
      <c r="ATB103" s="400"/>
      <c r="ATC103" s="400"/>
      <c r="ATD103" s="400"/>
      <c r="ATE103" s="400"/>
      <c r="ATF103" s="400"/>
      <c r="ATG103" s="400"/>
      <c r="ATH103" s="400"/>
      <c r="ATI103" s="400"/>
      <c r="ATJ103" s="400"/>
      <c r="ATK103" s="400"/>
      <c r="ATL103" s="400"/>
      <c r="ATM103" s="400"/>
      <c r="ATN103" s="400"/>
      <c r="ATO103" s="400"/>
      <c r="ATP103" s="400"/>
      <c r="ATQ103" s="400"/>
      <c r="ATR103" s="400"/>
      <c r="ATS103" s="400"/>
      <c r="ATT103" s="400"/>
      <c r="ATU103" s="400"/>
      <c r="ATV103" s="400"/>
      <c r="ATW103" s="400"/>
      <c r="ATX103" s="400"/>
      <c r="ATY103" s="400"/>
      <c r="ATZ103" s="400"/>
      <c r="AUA103" s="400"/>
      <c r="AUB103" s="400"/>
      <c r="AUC103" s="400"/>
      <c r="AUD103" s="400"/>
      <c r="AUE103" s="400"/>
      <c r="AUF103" s="400"/>
      <c r="AUG103" s="400"/>
      <c r="AUH103" s="400"/>
      <c r="AUI103" s="400"/>
      <c r="AUJ103" s="400"/>
      <c r="AUK103" s="400"/>
      <c r="AUL103" s="400"/>
      <c r="AUM103" s="400"/>
      <c r="AUN103" s="400"/>
      <c r="AUO103" s="400"/>
      <c r="AUP103" s="400"/>
      <c r="AUQ103" s="400"/>
      <c r="AUR103" s="400"/>
      <c r="AUS103" s="400"/>
      <c r="AUT103" s="400"/>
      <c r="AUU103" s="400"/>
      <c r="AUV103" s="400"/>
      <c r="AUW103" s="400"/>
      <c r="AUX103" s="400"/>
      <c r="AUY103" s="400"/>
      <c r="AUZ103" s="400"/>
      <c r="AVA103" s="400"/>
      <c r="AVB103" s="400"/>
      <c r="AVC103" s="400"/>
      <c r="AVD103" s="400"/>
      <c r="AVE103" s="400"/>
      <c r="AVF103" s="400"/>
      <c r="AVG103" s="400"/>
      <c r="AVH103" s="400"/>
      <c r="AVI103" s="400"/>
      <c r="AVJ103" s="400"/>
      <c r="AVK103" s="400"/>
      <c r="AVL103" s="400"/>
      <c r="AVM103" s="400"/>
      <c r="AVN103" s="400"/>
      <c r="AVO103" s="400"/>
      <c r="AVP103" s="400"/>
      <c r="AVQ103" s="400"/>
      <c r="AVR103" s="400"/>
      <c r="AVS103" s="400"/>
      <c r="AVT103" s="400"/>
      <c r="AVU103" s="400"/>
      <c r="AVV103" s="400"/>
      <c r="AVW103" s="400"/>
      <c r="AVX103" s="400"/>
      <c r="AVY103" s="400"/>
      <c r="AVZ103" s="400"/>
      <c r="AWA103" s="400"/>
      <c r="AWB103" s="400"/>
      <c r="AWC103" s="400"/>
      <c r="AWD103" s="400"/>
      <c r="AWE103" s="400"/>
      <c r="AWF103" s="400"/>
      <c r="AWG103" s="400"/>
      <c r="AWH103" s="400"/>
      <c r="AWI103" s="400"/>
      <c r="AWJ103" s="400"/>
      <c r="AWK103" s="400"/>
      <c r="AWL103" s="400"/>
      <c r="AWM103" s="400"/>
      <c r="AWN103" s="400"/>
      <c r="AWO103" s="400"/>
      <c r="AWP103" s="400"/>
      <c r="AWQ103" s="400"/>
      <c r="AWR103" s="400"/>
      <c r="AWS103" s="400"/>
      <c r="AWT103" s="400"/>
      <c r="AWU103" s="400"/>
      <c r="AWV103" s="400"/>
      <c r="AWW103" s="400"/>
      <c r="AWX103" s="400"/>
      <c r="AWY103" s="400"/>
      <c r="AWZ103" s="400"/>
      <c r="AXA103" s="400"/>
      <c r="AXB103" s="400"/>
      <c r="AXC103" s="400"/>
      <c r="AXD103" s="400"/>
      <c r="AXE103" s="400"/>
      <c r="AXF103" s="400"/>
      <c r="AXG103" s="400"/>
      <c r="AXH103" s="400"/>
      <c r="AXI103" s="400"/>
      <c r="AXJ103" s="400"/>
      <c r="AXK103" s="400"/>
      <c r="AXL103" s="400"/>
      <c r="AXM103" s="400"/>
      <c r="AXN103" s="400"/>
      <c r="AXO103" s="400"/>
      <c r="AXP103" s="400"/>
      <c r="AXQ103" s="400"/>
      <c r="AXR103" s="400"/>
      <c r="AXS103" s="400"/>
      <c r="AXT103" s="400"/>
      <c r="AXU103" s="400"/>
      <c r="AXV103" s="400"/>
      <c r="AXW103" s="400"/>
      <c r="AXX103" s="400"/>
      <c r="AXY103" s="400"/>
      <c r="AXZ103" s="400"/>
      <c r="AYA103" s="400"/>
      <c r="AYB103" s="400"/>
      <c r="AYC103" s="400"/>
      <c r="AYD103" s="400"/>
      <c r="AYE103" s="400"/>
      <c r="AYF103" s="400"/>
      <c r="AYG103" s="400"/>
      <c r="AYH103" s="400"/>
      <c r="AYI103" s="400"/>
      <c r="AYJ103" s="400"/>
      <c r="AYK103" s="400"/>
      <c r="AYL103" s="400"/>
      <c r="AYM103" s="400"/>
      <c r="AYN103" s="400"/>
      <c r="AYO103" s="400"/>
      <c r="AYP103" s="400"/>
      <c r="AYQ103" s="400"/>
      <c r="AYR103" s="400"/>
      <c r="AYS103" s="400"/>
      <c r="AYT103" s="400"/>
      <c r="AYU103" s="400"/>
      <c r="AYV103" s="400"/>
      <c r="AYW103" s="400"/>
      <c r="AYX103" s="400"/>
      <c r="AYY103" s="400"/>
      <c r="AYZ103" s="400"/>
      <c r="AZA103" s="400"/>
      <c r="AZB103" s="400"/>
      <c r="AZC103" s="400"/>
      <c r="AZD103" s="400"/>
      <c r="AZE103" s="400"/>
      <c r="AZF103" s="400"/>
      <c r="AZG103" s="400"/>
      <c r="AZH103" s="400"/>
      <c r="AZI103" s="400"/>
      <c r="AZJ103" s="400"/>
      <c r="AZK103" s="400"/>
      <c r="AZL103" s="400"/>
      <c r="AZM103" s="400"/>
      <c r="AZN103" s="400"/>
      <c r="AZO103" s="400"/>
      <c r="AZP103" s="400"/>
      <c r="AZQ103" s="400"/>
      <c r="AZR103" s="400"/>
      <c r="AZS103" s="400"/>
      <c r="AZT103" s="400"/>
      <c r="AZU103" s="400"/>
      <c r="AZV103" s="400"/>
      <c r="AZW103" s="400"/>
      <c r="AZX103" s="400"/>
      <c r="AZY103" s="400"/>
      <c r="AZZ103" s="400"/>
      <c r="BAA103" s="400"/>
      <c r="BAB103" s="400"/>
      <c r="BAC103" s="400"/>
      <c r="BAD103" s="400"/>
      <c r="BAE103" s="400"/>
      <c r="BAF103" s="400"/>
      <c r="BAG103" s="400"/>
      <c r="BAH103" s="400"/>
      <c r="BAI103" s="400"/>
      <c r="BAJ103" s="400"/>
      <c r="BAK103" s="400"/>
      <c r="BAL103" s="400"/>
      <c r="BAM103" s="400"/>
      <c r="BAN103" s="400"/>
      <c r="BAO103" s="400"/>
      <c r="BAP103" s="400"/>
      <c r="BAQ103" s="400"/>
      <c r="BAR103" s="400"/>
      <c r="BAS103" s="400"/>
      <c r="BAT103" s="400"/>
      <c r="BAU103" s="400"/>
      <c r="BAV103" s="400"/>
      <c r="BAW103" s="400"/>
      <c r="BAX103" s="400"/>
      <c r="BAY103" s="400"/>
      <c r="BAZ103" s="400"/>
      <c r="BBA103" s="400"/>
      <c r="BBB103" s="400"/>
      <c r="BBC103" s="400"/>
      <c r="BBD103" s="400"/>
      <c r="BBE103" s="400"/>
      <c r="BBF103" s="400"/>
      <c r="BBG103" s="400"/>
      <c r="BBH103" s="400"/>
      <c r="BBI103" s="400"/>
      <c r="BBJ103" s="400"/>
      <c r="BBK103" s="400"/>
      <c r="BBL103" s="400"/>
      <c r="BBM103" s="400"/>
      <c r="BBN103" s="400"/>
      <c r="BBO103" s="400"/>
      <c r="BBP103" s="400"/>
      <c r="BBQ103" s="400"/>
      <c r="BBR103" s="400"/>
      <c r="BBS103" s="400"/>
      <c r="BBT103" s="400"/>
      <c r="BBU103" s="400"/>
      <c r="BBV103" s="400"/>
      <c r="BBW103" s="400"/>
      <c r="BBX103" s="400"/>
      <c r="BBY103" s="400"/>
      <c r="BBZ103" s="400"/>
      <c r="BCA103" s="400"/>
      <c r="BCB103" s="400"/>
      <c r="BCC103" s="400"/>
      <c r="BCD103" s="400"/>
      <c r="BCE103" s="400"/>
      <c r="BCF103" s="400"/>
      <c r="BCG103" s="400"/>
      <c r="BCH103" s="400"/>
      <c r="BCI103" s="400"/>
      <c r="BCJ103" s="400"/>
      <c r="BCK103" s="400"/>
      <c r="BCL103" s="400"/>
      <c r="BCM103" s="400"/>
      <c r="BCN103" s="400"/>
      <c r="BCO103" s="400"/>
      <c r="BCP103" s="400"/>
      <c r="BCQ103" s="400"/>
      <c r="BCR103" s="400"/>
      <c r="BCS103" s="400"/>
      <c r="BCT103" s="400"/>
      <c r="BCU103" s="400"/>
      <c r="BCV103" s="400"/>
      <c r="BCW103" s="400"/>
      <c r="BCX103" s="400"/>
      <c r="BCY103" s="400"/>
      <c r="BCZ103" s="400"/>
      <c r="BDA103" s="400"/>
      <c r="BDB103" s="400"/>
      <c r="BDC103" s="400"/>
      <c r="BDD103" s="400"/>
      <c r="BDE103" s="400"/>
      <c r="BDF103" s="400"/>
      <c r="BDG103" s="400"/>
      <c r="BDH103" s="400"/>
      <c r="BDI103" s="400"/>
      <c r="BDJ103" s="400"/>
      <c r="BDK103" s="400"/>
      <c r="BDL103" s="400"/>
      <c r="BDM103" s="400"/>
      <c r="BDN103" s="400"/>
      <c r="BDO103" s="400"/>
      <c r="BDP103" s="400"/>
      <c r="BDQ103" s="400"/>
      <c r="BDR103" s="400"/>
      <c r="BDS103" s="400"/>
      <c r="BDT103" s="400"/>
      <c r="BDU103" s="400"/>
      <c r="BDV103" s="400"/>
      <c r="BDW103" s="400"/>
      <c r="BDX103" s="400"/>
      <c r="BDY103" s="400"/>
      <c r="BDZ103" s="400"/>
      <c r="BEA103" s="400"/>
      <c r="BEB103" s="400"/>
      <c r="BEC103" s="400"/>
      <c r="BED103" s="400"/>
      <c r="BEE103" s="400"/>
      <c r="BEF103" s="400"/>
      <c r="BEG103" s="400"/>
      <c r="BEH103" s="400"/>
      <c r="BEI103" s="400"/>
      <c r="BEJ103" s="400"/>
      <c r="BEK103" s="400"/>
      <c r="BEL103" s="400"/>
      <c r="BEM103" s="400"/>
      <c r="BEN103" s="400"/>
      <c r="BEO103" s="400"/>
      <c r="BEP103" s="400"/>
      <c r="BEQ103" s="400"/>
      <c r="BER103" s="400"/>
      <c r="BES103" s="400"/>
      <c r="BET103" s="400"/>
      <c r="BEU103" s="400"/>
      <c r="BEV103" s="400"/>
      <c r="BEW103" s="400"/>
      <c r="BEX103" s="400"/>
      <c r="BEY103" s="400"/>
      <c r="BEZ103" s="400"/>
      <c r="BFA103" s="400"/>
      <c r="BFB103" s="400"/>
      <c r="BFC103" s="400"/>
      <c r="BFD103" s="400"/>
      <c r="BFE103" s="400"/>
      <c r="BFF103" s="400"/>
      <c r="BFG103" s="400"/>
      <c r="BFH103" s="400"/>
      <c r="BFI103" s="400"/>
      <c r="BFJ103" s="400"/>
      <c r="BFK103" s="400"/>
      <c r="BFL103" s="400"/>
      <c r="BFM103" s="400"/>
      <c r="BFN103" s="400"/>
      <c r="BFO103" s="400"/>
      <c r="BFP103" s="400"/>
      <c r="BFQ103" s="400"/>
      <c r="BFR103" s="400"/>
      <c r="BFS103" s="400"/>
      <c r="BFT103" s="400"/>
      <c r="BFU103" s="400"/>
      <c r="BFV103" s="400"/>
      <c r="BFW103" s="400"/>
      <c r="BFX103" s="400"/>
      <c r="BFY103" s="400"/>
      <c r="BFZ103" s="400"/>
      <c r="BGA103" s="400"/>
      <c r="BGB103" s="400"/>
      <c r="BGC103" s="400"/>
      <c r="BGD103" s="400"/>
      <c r="BGE103" s="400"/>
      <c r="BGF103" s="400"/>
      <c r="BGG103" s="400"/>
      <c r="BGH103" s="400"/>
      <c r="BGI103" s="400"/>
      <c r="BGJ103" s="400"/>
      <c r="BGK103" s="400"/>
      <c r="BGL103" s="400"/>
      <c r="BGM103" s="400"/>
      <c r="BGN103" s="400"/>
      <c r="BGO103" s="400"/>
      <c r="BGP103" s="400"/>
      <c r="BGQ103" s="400"/>
      <c r="BGR103" s="400"/>
      <c r="BGS103" s="400"/>
      <c r="BGT103" s="400"/>
      <c r="BGU103" s="400"/>
      <c r="BGV103" s="400"/>
      <c r="BGW103" s="400"/>
      <c r="BGX103" s="400"/>
      <c r="BGY103" s="400"/>
      <c r="BGZ103" s="400"/>
      <c r="BHA103" s="400"/>
      <c r="BHB103" s="400"/>
      <c r="BHC103" s="400"/>
      <c r="BHD103" s="400"/>
      <c r="BHE103" s="400"/>
      <c r="BHF103" s="400"/>
      <c r="BHG103" s="400"/>
      <c r="BHH103" s="400"/>
      <c r="BHI103" s="400"/>
      <c r="BHJ103" s="400"/>
      <c r="BHK103" s="400"/>
      <c r="BHL103" s="400"/>
      <c r="BHM103" s="400"/>
      <c r="BHN103" s="400"/>
      <c r="BHO103" s="400"/>
      <c r="BHP103" s="400"/>
      <c r="BHQ103" s="400"/>
      <c r="BHR103" s="400"/>
      <c r="BHS103" s="400"/>
      <c r="BHT103" s="400"/>
      <c r="BHU103" s="400"/>
      <c r="BHV103" s="400"/>
      <c r="BHW103" s="400"/>
      <c r="BHX103" s="400"/>
      <c r="BHY103" s="400"/>
      <c r="BHZ103" s="400"/>
      <c r="BIA103" s="400"/>
      <c r="BIB103" s="400"/>
      <c r="BIC103" s="400"/>
      <c r="BID103" s="400"/>
      <c r="BIE103" s="400"/>
      <c r="BIF103" s="400"/>
      <c r="BIG103" s="400"/>
      <c r="BIH103" s="400"/>
      <c r="BII103" s="400"/>
      <c r="BIJ103" s="400"/>
      <c r="BIK103" s="400"/>
      <c r="BIL103" s="400"/>
      <c r="BIM103" s="400"/>
      <c r="BIN103" s="400"/>
      <c r="BIO103" s="400"/>
      <c r="BIP103" s="400"/>
      <c r="BIQ103" s="400"/>
      <c r="BIR103" s="400"/>
      <c r="BIS103" s="400"/>
      <c r="BIT103" s="400"/>
      <c r="BIU103" s="400"/>
      <c r="BIV103" s="400"/>
      <c r="BIW103" s="400"/>
      <c r="BIX103" s="400"/>
      <c r="BIY103" s="400"/>
      <c r="BIZ103" s="400"/>
      <c r="BJA103" s="400"/>
      <c r="BJB103" s="400"/>
      <c r="BJC103" s="400"/>
      <c r="BJD103" s="400"/>
      <c r="BJE103" s="400"/>
      <c r="BJF103" s="400"/>
      <c r="BJG103" s="400"/>
      <c r="BJH103" s="400"/>
      <c r="BJI103" s="400"/>
      <c r="BJJ103" s="400"/>
      <c r="BJK103" s="400"/>
      <c r="BJL103" s="400"/>
      <c r="BJM103" s="400"/>
      <c r="BJN103" s="400"/>
      <c r="BJO103" s="400"/>
      <c r="BJP103" s="400"/>
      <c r="BJQ103" s="400"/>
      <c r="BJR103" s="400"/>
      <c r="BJS103" s="400"/>
      <c r="BJT103" s="400"/>
      <c r="BJU103" s="400"/>
      <c r="BJV103" s="400"/>
      <c r="BJW103" s="400"/>
      <c r="BJX103" s="400"/>
      <c r="BJY103" s="400"/>
      <c r="BJZ103" s="400"/>
      <c r="BKA103" s="400"/>
      <c r="BKB103" s="400"/>
      <c r="BKC103" s="400"/>
      <c r="BKD103" s="400"/>
      <c r="BKE103" s="400"/>
      <c r="BKF103" s="400"/>
      <c r="BKG103" s="400"/>
      <c r="BKH103" s="400"/>
      <c r="BKI103" s="400"/>
      <c r="BKJ103" s="400"/>
      <c r="BKK103" s="400"/>
      <c r="BKL103" s="400"/>
      <c r="BKM103" s="400"/>
      <c r="BKN103" s="400"/>
      <c r="BKO103" s="400"/>
      <c r="BKP103" s="400"/>
      <c r="BKQ103" s="400"/>
      <c r="BKR103" s="400"/>
      <c r="BKS103" s="400"/>
      <c r="BKT103" s="400"/>
      <c r="BKU103" s="400"/>
      <c r="BKV103" s="400"/>
      <c r="BKW103" s="400"/>
      <c r="BKX103" s="400"/>
      <c r="BKY103" s="400"/>
      <c r="BKZ103" s="400"/>
      <c r="BLA103" s="400"/>
      <c r="BLB103" s="400"/>
      <c r="BLC103" s="400"/>
      <c r="BLD103" s="400"/>
      <c r="BLE103" s="400"/>
      <c r="BLF103" s="400"/>
      <c r="BLG103" s="400"/>
      <c r="BLH103" s="400"/>
      <c r="BLI103" s="400"/>
      <c r="BLJ103" s="400"/>
      <c r="BLK103" s="400"/>
      <c r="BLL103" s="400"/>
      <c r="BLM103" s="400"/>
      <c r="BLN103" s="400"/>
      <c r="BLO103" s="400"/>
      <c r="BLP103" s="400"/>
      <c r="BLQ103" s="400"/>
      <c r="BLR103" s="400"/>
      <c r="BLS103" s="400"/>
      <c r="BLT103" s="400"/>
      <c r="BLU103" s="400"/>
      <c r="BLV103" s="400"/>
      <c r="BLW103" s="400"/>
      <c r="BLX103" s="400"/>
      <c r="BLY103" s="400"/>
      <c r="BLZ103" s="400"/>
      <c r="BMA103" s="400"/>
      <c r="BMB103" s="400"/>
      <c r="BMC103" s="400"/>
      <c r="BMD103" s="400"/>
      <c r="BME103" s="400"/>
      <c r="BMF103" s="400"/>
      <c r="BMG103" s="400"/>
      <c r="BMH103" s="400"/>
      <c r="BMI103" s="400"/>
      <c r="BMJ103" s="400"/>
      <c r="BMK103" s="400"/>
      <c r="BML103" s="400"/>
      <c r="BMM103" s="400"/>
      <c r="BMN103" s="400"/>
      <c r="BMO103" s="400"/>
      <c r="BMP103" s="400"/>
      <c r="BMQ103" s="400"/>
      <c r="BMR103" s="400"/>
      <c r="BMS103" s="400"/>
      <c r="BMT103" s="400"/>
      <c r="BMU103" s="400"/>
      <c r="BMV103" s="400"/>
      <c r="BMW103" s="400"/>
      <c r="BMX103" s="400"/>
      <c r="BMY103" s="400"/>
      <c r="BMZ103" s="400"/>
      <c r="BNA103" s="400"/>
      <c r="BNB103" s="400"/>
      <c r="BNC103" s="400"/>
      <c r="BND103" s="400"/>
      <c r="BNE103" s="400"/>
      <c r="BNF103" s="400"/>
      <c r="BNG103" s="400"/>
      <c r="BNH103" s="400"/>
      <c r="BNI103" s="400"/>
      <c r="BNJ103" s="400"/>
      <c r="BNK103" s="400"/>
      <c r="BNL103" s="400"/>
      <c r="BNM103" s="400"/>
      <c r="BNN103" s="400"/>
      <c r="BNO103" s="400"/>
      <c r="BNP103" s="400"/>
      <c r="BNQ103" s="400"/>
      <c r="BNR103" s="400"/>
      <c r="BNS103" s="400"/>
      <c r="BNT103" s="400"/>
      <c r="BNU103" s="400"/>
      <c r="BNV103" s="400"/>
      <c r="BNW103" s="400"/>
      <c r="BNX103" s="400"/>
      <c r="BNY103" s="400"/>
      <c r="BNZ103" s="400"/>
      <c r="BOA103" s="400"/>
      <c r="BOB103" s="400"/>
      <c r="BOC103" s="400"/>
      <c r="BOD103" s="400"/>
      <c r="BOE103" s="400"/>
      <c r="BOF103" s="400"/>
      <c r="BOG103" s="400"/>
      <c r="BOH103" s="400"/>
      <c r="BOI103" s="400"/>
      <c r="BOJ103" s="400"/>
      <c r="BOK103" s="400"/>
      <c r="BOL103" s="400"/>
      <c r="BOM103" s="400"/>
      <c r="BON103" s="400"/>
      <c r="BOO103" s="400"/>
      <c r="BOP103" s="400"/>
      <c r="BOQ103" s="400"/>
      <c r="BOR103" s="400"/>
      <c r="BOS103" s="400"/>
      <c r="BOT103" s="400"/>
      <c r="BOU103" s="400"/>
      <c r="BOV103" s="400"/>
      <c r="BOW103" s="400"/>
      <c r="BOX103" s="400"/>
      <c r="BOY103" s="400"/>
      <c r="BOZ103" s="400"/>
      <c r="BPA103" s="400"/>
      <c r="BPB103" s="400"/>
      <c r="BPC103" s="400"/>
      <c r="BPD103" s="400"/>
      <c r="BPE103" s="400"/>
      <c r="BPF103" s="400"/>
      <c r="BPG103" s="400"/>
      <c r="BPH103" s="400"/>
      <c r="BPI103" s="400"/>
      <c r="BPJ103" s="400"/>
      <c r="BPK103" s="400"/>
      <c r="BPL103" s="400"/>
      <c r="BPM103" s="400"/>
      <c r="BPN103" s="400"/>
      <c r="BPO103" s="400"/>
      <c r="BPP103" s="400"/>
      <c r="BPQ103" s="400"/>
      <c r="BPR103" s="400"/>
      <c r="BPS103" s="400"/>
      <c r="BPT103" s="400"/>
      <c r="BPU103" s="400"/>
      <c r="BPV103" s="400"/>
      <c r="BPW103" s="400"/>
      <c r="BPX103" s="400"/>
      <c r="BPY103" s="400"/>
      <c r="BPZ103" s="400"/>
      <c r="BQA103" s="400"/>
      <c r="BQB103" s="400"/>
      <c r="BQC103" s="400"/>
      <c r="BQD103" s="400"/>
      <c r="BQE103" s="400"/>
      <c r="BQF103" s="400"/>
      <c r="BQG103" s="400"/>
      <c r="BQH103" s="400"/>
      <c r="BQI103" s="400"/>
      <c r="BQJ103" s="400"/>
      <c r="BQK103" s="400"/>
      <c r="BQL103" s="400"/>
      <c r="BQM103" s="400"/>
      <c r="BQN103" s="400"/>
      <c r="BQO103" s="400"/>
      <c r="BQP103" s="400"/>
      <c r="BQQ103" s="400"/>
      <c r="BQR103" s="400"/>
      <c r="BQS103" s="400"/>
      <c r="BQT103" s="400"/>
      <c r="BQU103" s="400"/>
      <c r="BQV103" s="400"/>
      <c r="BQW103" s="400"/>
      <c r="BQX103" s="400"/>
      <c r="BQY103" s="400"/>
      <c r="BQZ103" s="400"/>
      <c r="BRA103" s="400"/>
      <c r="BRB103" s="400"/>
      <c r="BRC103" s="400"/>
      <c r="BRD103" s="400"/>
      <c r="BRE103" s="400"/>
      <c r="BRF103" s="400"/>
      <c r="BRG103" s="400"/>
      <c r="BRH103" s="400"/>
      <c r="BRI103" s="400"/>
      <c r="BRJ103" s="400"/>
      <c r="BRK103" s="400"/>
      <c r="BRL103" s="400"/>
      <c r="BRM103" s="400"/>
      <c r="BRN103" s="400"/>
      <c r="BRO103" s="400"/>
      <c r="BRP103" s="400"/>
      <c r="BRQ103" s="400"/>
      <c r="BRR103" s="400"/>
      <c r="BRS103" s="400"/>
      <c r="BRT103" s="400"/>
      <c r="BRU103" s="400"/>
      <c r="BRV103" s="400"/>
      <c r="BRW103" s="400"/>
      <c r="BRX103" s="400"/>
      <c r="BRY103" s="400"/>
      <c r="BRZ103" s="400"/>
      <c r="BSA103" s="400"/>
      <c r="BSB103" s="400"/>
      <c r="BSC103" s="400"/>
      <c r="BSD103" s="400"/>
      <c r="BSE103" s="400"/>
      <c r="BSF103" s="400"/>
      <c r="BSG103" s="400"/>
      <c r="BSH103" s="400"/>
      <c r="BSI103" s="400"/>
      <c r="BSJ103" s="400"/>
      <c r="BSK103" s="400"/>
      <c r="BSL103" s="400"/>
      <c r="BSM103" s="400"/>
      <c r="BSN103" s="400"/>
      <c r="BSO103" s="400"/>
      <c r="BSP103" s="400"/>
      <c r="BSQ103" s="400"/>
      <c r="BSR103" s="400"/>
      <c r="BSS103" s="400"/>
      <c r="BST103" s="400"/>
      <c r="BSU103" s="400"/>
      <c r="BSV103" s="400"/>
      <c r="BSW103" s="400"/>
      <c r="BSX103" s="400"/>
      <c r="BSY103" s="400"/>
      <c r="BSZ103" s="400"/>
      <c r="BTA103" s="400"/>
      <c r="BTB103" s="400"/>
      <c r="BTC103" s="400"/>
      <c r="BTD103" s="400"/>
      <c r="BTE103" s="400"/>
      <c r="BTF103" s="400"/>
      <c r="BTG103" s="400"/>
      <c r="BTH103" s="400"/>
      <c r="BTI103" s="400"/>
      <c r="BTJ103" s="400"/>
      <c r="BTK103" s="400"/>
      <c r="BTL103" s="400"/>
      <c r="BTM103" s="400"/>
      <c r="BTN103" s="400"/>
      <c r="BTO103" s="400"/>
      <c r="BTP103" s="400"/>
      <c r="BTQ103" s="400"/>
      <c r="BTR103" s="400"/>
      <c r="BTS103" s="400"/>
      <c r="BTT103" s="400"/>
      <c r="BTU103" s="400"/>
      <c r="BTV103" s="400"/>
      <c r="BTW103" s="400"/>
      <c r="BTX103" s="400"/>
      <c r="BTY103" s="400"/>
      <c r="BTZ103" s="400"/>
      <c r="BUA103" s="400"/>
      <c r="BUB103" s="400"/>
      <c r="BUC103" s="400"/>
      <c r="BUD103" s="400"/>
      <c r="BUE103" s="400"/>
      <c r="BUF103" s="400"/>
      <c r="BUG103" s="400"/>
      <c r="BUH103" s="400"/>
      <c r="BUI103" s="400"/>
      <c r="BUJ103" s="400"/>
      <c r="BUK103" s="400"/>
      <c r="BUL103" s="400"/>
      <c r="BUM103" s="400"/>
      <c r="BUN103" s="400"/>
      <c r="BUO103" s="400"/>
      <c r="BUP103" s="400"/>
      <c r="BUQ103" s="400"/>
      <c r="BUR103" s="400"/>
      <c r="BUS103" s="400"/>
      <c r="BUT103" s="400"/>
      <c r="BUU103" s="400"/>
      <c r="BUV103" s="400"/>
      <c r="BUW103" s="400"/>
      <c r="BUX103" s="400"/>
      <c r="BUY103" s="400"/>
      <c r="BUZ103" s="400"/>
      <c r="BVA103" s="400"/>
      <c r="BVB103" s="400"/>
      <c r="BVC103" s="400"/>
      <c r="BVD103" s="400"/>
      <c r="BVE103" s="400"/>
      <c r="BVF103" s="400"/>
      <c r="BVG103" s="400"/>
      <c r="BVH103" s="400"/>
      <c r="BVI103" s="400"/>
      <c r="BVJ103" s="400"/>
      <c r="BVK103" s="400"/>
      <c r="BVL103" s="400"/>
      <c r="BVM103" s="400"/>
      <c r="BVN103" s="400"/>
      <c r="BVO103" s="400"/>
      <c r="BVP103" s="400"/>
      <c r="BVQ103" s="400"/>
      <c r="BVR103" s="400"/>
      <c r="BVS103" s="400"/>
      <c r="BVT103" s="400"/>
      <c r="BVU103" s="400"/>
      <c r="BVV103" s="400"/>
      <c r="BVW103" s="400"/>
      <c r="BVX103" s="400"/>
      <c r="BVY103" s="400"/>
      <c r="BVZ103" s="400"/>
      <c r="BWA103" s="400"/>
      <c r="BWB103" s="400"/>
      <c r="BWC103" s="400"/>
      <c r="BWD103" s="400"/>
      <c r="BWE103" s="400"/>
      <c r="BWF103" s="400"/>
      <c r="BWG103" s="400"/>
      <c r="BWH103" s="400"/>
      <c r="BWI103" s="400"/>
      <c r="BWJ103" s="400"/>
      <c r="BWK103" s="400"/>
      <c r="BWL103" s="400"/>
      <c r="BWM103" s="400"/>
      <c r="BWN103" s="400"/>
      <c r="BWO103" s="400"/>
      <c r="BWP103" s="400"/>
      <c r="BWQ103" s="400"/>
      <c r="BWR103" s="400"/>
      <c r="BWS103" s="400"/>
      <c r="BWT103" s="400"/>
      <c r="BWU103" s="400"/>
      <c r="BWV103" s="400"/>
      <c r="BWW103" s="400"/>
      <c r="BWX103" s="400"/>
    </row>
    <row r="104" spans="1:1974" s="106" customFormat="1" ht="24.75" customHeight="1">
      <c r="A104" s="90"/>
      <c r="B104" s="175" t="s">
        <v>32</v>
      </c>
      <c r="C104" s="90"/>
      <c r="D104" s="151">
        <v>252</v>
      </c>
      <c r="E104" s="169">
        <v>5</v>
      </c>
      <c r="F104" s="151">
        <v>257</v>
      </c>
      <c r="G104" s="90"/>
      <c r="H104" s="151">
        <v>266</v>
      </c>
      <c r="I104" s="169">
        <v>6</v>
      </c>
      <c r="J104" s="151">
        <v>272</v>
      </c>
      <c r="K104" s="90"/>
      <c r="L104" s="151">
        <v>297</v>
      </c>
      <c r="M104" s="169">
        <v>5</v>
      </c>
      <c r="N104" s="151">
        <v>302</v>
      </c>
      <c r="O104" s="90"/>
      <c r="P104" s="151">
        <v>288</v>
      </c>
      <c r="Q104" s="169">
        <v>20</v>
      </c>
      <c r="R104" s="151">
        <v>308</v>
      </c>
      <c r="S104" s="90"/>
      <c r="T104" s="107"/>
      <c r="U104" s="107"/>
      <c r="V104" s="107"/>
      <c r="W104" s="90"/>
      <c r="X104" s="95"/>
      <c r="Y104" s="95"/>
      <c r="Z104" s="95"/>
      <c r="AA104" s="95"/>
      <c r="AB104" s="95"/>
      <c r="AC104" s="95"/>
      <c r="AD104" s="95"/>
      <c r="AE104" s="95"/>
      <c r="AF104" s="152"/>
      <c r="AG104" s="152"/>
      <c r="AH104" s="152"/>
      <c r="AI104" s="95"/>
      <c r="AJ104" s="152"/>
      <c r="AK104" s="152"/>
      <c r="AL104" s="152"/>
      <c r="AM104" s="95"/>
      <c r="AN104" s="152"/>
      <c r="AO104" s="152"/>
      <c r="AP104" s="152"/>
      <c r="AQ104" s="91"/>
      <c r="AR104" s="91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  <c r="FW104" s="105"/>
      <c r="FX104" s="105"/>
      <c r="FY104" s="105"/>
      <c r="FZ104" s="105"/>
      <c r="GA104" s="105"/>
      <c r="GB104" s="105"/>
      <c r="GC104" s="105"/>
      <c r="GD104" s="105"/>
      <c r="GE104" s="105"/>
      <c r="GF104" s="105"/>
      <c r="GG104" s="105"/>
      <c r="GH104" s="105"/>
      <c r="GI104" s="105"/>
      <c r="GJ104" s="105"/>
      <c r="GK104" s="105"/>
      <c r="GL104" s="105"/>
      <c r="GM104" s="105"/>
      <c r="GN104" s="105"/>
      <c r="GO104" s="105"/>
      <c r="GP104" s="105"/>
      <c r="GQ104" s="105"/>
      <c r="GR104" s="105"/>
      <c r="GS104" s="105"/>
      <c r="GT104" s="105"/>
      <c r="GU104" s="105"/>
      <c r="GV104" s="105"/>
      <c r="GW104" s="105"/>
      <c r="GX104" s="105"/>
      <c r="GY104" s="105"/>
      <c r="GZ104" s="105"/>
      <c r="HA104" s="105"/>
      <c r="HB104" s="105"/>
      <c r="HC104" s="105"/>
      <c r="HD104" s="105"/>
      <c r="HE104" s="105"/>
      <c r="HF104" s="105"/>
      <c r="HG104" s="105"/>
      <c r="HH104" s="105"/>
      <c r="HI104" s="105"/>
      <c r="HJ104" s="105"/>
      <c r="HK104" s="105"/>
      <c r="HL104" s="105"/>
      <c r="HM104" s="105"/>
      <c r="HN104" s="105"/>
      <c r="HO104" s="105"/>
      <c r="HP104" s="105"/>
      <c r="HQ104" s="105"/>
      <c r="HR104" s="105"/>
      <c r="HS104" s="105"/>
      <c r="HT104" s="105"/>
      <c r="HU104" s="105"/>
      <c r="HV104" s="105"/>
      <c r="HW104" s="105"/>
      <c r="HX104" s="105"/>
      <c r="HY104" s="105"/>
      <c r="HZ104" s="105"/>
      <c r="IA104" s="105"/>
      <c r="IB104" s="105"/>
      <c r="IC104" s="105"/>
      <c r="ID104" s="105"/>
      <c r="IE104" s="105"/>
      <c r="IF104" s="105"/>
      <c r="IG104" s="105"/>
      <c r="IH104" s="105"/>
      <c r="II104" s="105"/>
      <c r="IJ104" s="105"/>
      <c r="IK104" s="105"/>
      <c r="IL104" s="105"/>
      <c r="IM104" s="105"/>
      <c r="IN104" s="105"/>
      <c r="IO104" s="105"/>
      <c r="IP104" s="105"/>
      <c r="IQ104" s="105"/>
      <c r="IR104" s="105"/>
      <c r="IS104" s="105"/>
      <c r="IT104" s="105"/>
      <c r="IU104" s="105"/>
      <c r="IV104" s="105"/>
      <c r="IW104" s="105"/>
      <c r="IX104" s="105"/>
      <c r="IY104" s="105"/>
      <c r="IZ104" s="105"/>
      <c r="JA104" s="105"/>
      <c r="JB104" s="105"/>
      <c r="JC104" s="105"/>
      <c r="JD104" s="105"/>
      <c r="JE104" s="105"/>
      <c r="JF104" s="105"/>
      <c r="JG104" s="105"/>
      <c r="JH104" s="105"/>
      <c r="JI104" s="105"/>
      <c r="JJ104" s="105"/>
      <c r="JK104" s="105"/>
      <c r="JL104" s="105"/>
      <c r="JM104" s="105"/>
      <c r="JN104" s="105"/>
      <c r="JO104" s="105"/>
      <c r="JP104" s="105"/>
      <c r="JQ104" s="105"/>
      <c r="JR104" s="105"/>
      <c r="JS104" s="105"/>
      <c r="JT104" s="105"/>
      <c r="JU104" s="105"/>
      <c r="JV104" s="105"/>
      <c r="JW104" s="105"/>
      <c r="JX104" s="105"/>
      <c r="JY104" s="105"/>
      <c r="JZ104" s="105"/>
      <c r="KA104" s="105"/>
      <c r="KB104" s="105"/>
      <c r="KC104" s="105"/>
      <c r="KD104" s="105"/>
      <c r="KE104" s="105"/>
      <c r="KF104" s="105"/>
      <c r="KG104" s="105"/>
      <c r="KH104" s="105"/>
      <c r="KI104" s="105"/>
      <c r="KJ104" s="105"/>
      <c r="KK104" s="105"/>
      <c r="KL104" s="105"/>
      <c r="KM104" s="105"/>
      <c r="KN104" s="105"/>
      <c r="KO104" s="105"/>
      <c r="KP104" s="105"/>
      <c r="KQ104" s="105"/>
      <c r="KR104" s="105"/>
      <c r="KS104" s="105"/>
      <c r="KT104" s="105"/>
      <c r="KU104" s="105"/>
      <c r="KV104" s="105"/>
      <c r="KW104" s="105"/>
      <c r="KX104" s="105"/>
      <c r="KY104" s="105"/>
      <c r="KZ104" s="105"/>
      <c r="LA104" s="105"/>
      <c r="LB104" s="105"/>
      <c r="LC104" s="105"/>
      <c r="LD104" s="105"/>
      <c r="LE104" s="105"/>
      <c r="LF104" s="105"/>
      <c r="LG104" s="105"/>
      <c r="LH104" s="105"/>
      <c r="LI104" s="105"/>
      <c r="LJ104" s="105"/>
      <c r="LK104" s="105"/>
      <c r="LL104" s="105"/>
      <c r="LM104" s="105"/>
      <c r="LN104" s="105"/>
      <c r="LO104" s="105"/>
      <c r="LP104" s="105"/>
      <c r="LQ104" s="105"/>
      <c r="LR104" s="105"/>
      <c r="LS104" s="105"/>
      <c r="LT104" s="105"/>
      <c r="LU104" s="105"/>
      <c r="LV104" s="105"/>
      <c r="LW104" s="105"/>
      <c r="LX104" s="105"/>
      <c r="LY104" s="105"/>
      <c r="LZ104" s="105"/>
      <c r="MA104" s="105"/>
      <c r="MB104" s="105"/>
      <c r="MC104" s="105"/>
      <c r="MD104" s="105"/>
      <c r="ME104" s="105"/>
      <c r="MF104" s="105"/>
      <c r="MG104" s="105"/>
      <c r="MH104" s="105"/>
      <c r="MI104" s="105"/>
      <c r="MJ104" s="105"/>
      <c r="MK104" s="105"/>
      <c r="ML104" s="105"/>
      <c r="MM104" s="105"/>
      <c r="MN104" s="105"/>
      <c r="MO104" s="105"/>
      <c r="MP104" s="105"/>
      <c r="MQ104" s="105"/>
      <c r="MR104" s="105"/>
      <c r="MS104" s="105"/>
      <c r="MT104" s="105"/>
      <c r="MU104" s="105"/>
      <c r="MV104" s="105"/>
      <c r="MW104" s="105"/>
      <c r="MX104" s="105"/>
      <c r="MY104" s="105"/>
      <c r="MZ104" s="105"/>
      <c r="NA104" s="105"/>
      <c r="NB104" s="105"/>
      <c r="NC104" s="105"/>
      <c r="ND104" s="105"/>
      <c r="NE104" s="105"/>
      <c r="NF104" s="105"/>
      <c r="NG104" s="105"/>
      <c r="NH104" s="105"/>
      <c r="NI104" s="105"/>
      <c r="NJ104" s="105"/>
      <c r="NK104" s="105"/>
      <c r="NL104" s="105"/>
      <c r="NM104" s="105"/>
      <c r="NN104" s="105"/>
      <c r="NO104" s="105"/>
      <c r="NP104" s="105"/>
      <c r="NQ104" s="105"/>
      <c r="NR104" s="105"/>
      <c r="NS104" s="105"/>
      <c r="NT104" s="105"/>
      <c r="NU104" s="105"/>
      <c r="NV104" s="105"/>
      <c r="NW104" s="105"/>
      <c r="NX104" s="105"/>
      <c r="NY104" s="105"/>
      <c r="NZ104" s="105"/>
      <c r="OA104" s="105"/>
      <c r="OB104" s="105"/>
      <c r="OC104" s="105"/>
      <c r="OD104" s="105"/>
      <c r="OE104" s="105"/>
      <c r="OF104" s="105"/>
      <c r="OG104" s="105"/>
      <c r="OH104" s="105"/>
      <c r="OI104" s="105"/>
      <c r="OJ104" s="105"/>
      <c r="OK104" s="105"/>
      <c r="OL104" s="105"/>
      <c r="OM104" s="105"/>
      <c r="ON104" s="105"/>
      <c r="OO104" s="105"/>
      <c r="OP104" s="105"/>
      <c r="OQ104" s="105"/>
      <c r="OR104" s="105"/>
      <c r="OS104" s="105"/>
      <c r="OT104" s="105"/>
      <c r="OU104" s="105"/>
      <c r="OV104" s="105"/>
      <c r="OW104" s="105"/>
      <c r="OX104" s="105"/>
      <c r="OY104" s="105"/>
      <c r="OZ104" s="105"/>
      <c r="PA104" s="105"/>
      <c r="PB104" s="105"/>
      <c r="PC104" s="105"/>
      <c r="PD104" s="105"/>
      <c r="PE104" s="105"/>
      <c r="PF104" s="105"/>
      <c r="PG104" s="105"/>
      <c r="PH104" s="105"/>
      <c r="PI104" s="105"/>
      <c r="PJ104" s="105"/>
      <c r="PK104" s="105"/>
      <c r="PL104" s="105"/>
      <c r="PM104" s="105"/>
      <c r="PN104" s="105"/>
      <c r="PO104" s="105"/>
      <c r="PP104" s="105"/>
      <c r="PQ104" s="105"/>
      <c r="PR104" s="105"/>
      <c r="PS104" s="105"/>
      <c r="PT104" s="105"/>
      <c r="PU104" s="105"/>
      <c r="PV104" s="105"/>
      <c r="PW104" s="105"/>
      <c r="PX104" s="105"/>
      <c r="PY104" s="105"/>
      <c r="PZ104" s="105"/>
      <c r="QA104" s="105"/>
      <c r="QB104" s="105"/>
      <c r="QC104" s="105"/>
      <c r="QD104" s="105"/>
      <c r="QE104" s="105"/>
      <c r="QF104" s="105"/>
      <c r="QG104" s="105"/>
      <c r="QH104" s="105"/>
      <c r="QI104" s="105"/>
      <c r="QJ104" s="105"/>
      <c r="QK104" s="105"/>
      <c r="QL104" s="105"/>
      <c r="QM104" s="105"/>
      <c r="QN104" s="105"/>
      <c r="QO104" s="105"/>
      <c r="QP104" s="105"/>
      <c r="QQ104" s="105"/>
      <c r="QR104" s="105"/>
      <c r="QS104" s="105"/>
      <c r="QT104" s="105"/>
      <c r="QU104" s="105"/>
      <c r="QV104" s="105"/>
      <c r="QW104" s="105"/>
      <c r="QX104" s="105"/>
      <c r="QY104" s="105"/>
      <c r="QZ104" s="105"/>
      <c r="RA104" s="105"/>
      <c r="RB104" s="105"/>
      <c r="RC104" s="105"/>
      <c r="RD104" s="105"/>
      <c r="RE104" s="105"/>
      <c r="RF104" s="105"/>
      <c r="RG104" s="105"/>
      <c r="RH104" s="105"/>
      <c r="RI104" s="105"/>
      <c r="RJ104" s="105"/>
      <c r="RK104" s="105"/>
      <c r="RL104" s="105"/>
      <c r="RM104" s="105"/>
      <c r="RN104" s="105"/>
      <c r="RO104" s="105"/>
      <c r="RP104" s="105"/>
      <c r="RQ104" s="105"/>
      <c r="RR104" s="105"/>
      <c r="RS104" s="105"/>
      <c r="RT104" s="105"/>
      <c r="RU104" s="105"/>
      <c r="RV104" s="105"/>
      <c r="RW104" s="105"/>
      <c r="RX104" s="105"/>
      <c r="RY104" s="105"/>
      <c r="RZ104" s="105"/>
      <c r="SA104" s="105"/>
      <c r="SB104" s="105"/>
      <c r="SC104" s="105"/>
      <c r="SD104" s="105"/>
      <c r="SE104" s="105"/>
      <c r="SF104" s="105"/>
      <c r="SG104" s="105"/>
      <c r="SH104" s="105"/>
      <c r="SI104" s="105"/>
      <c r="SJ104" s="105"/>
      <c r="SK104" s="105"/>
      <c r="SL104" s="105"/>
      <c r="SM104" s="105"/>
      <c r="SN104" s="105"/>
      <c r="SO104" s="105"/>
      <c r="SP104" s="105"/>
      <c r="SQ104" s="105"/>
      <c r="SR104" s="105"/>
      <c r="SS104" s="105"/>
      <c r="ST104" s="105"/>
      <c r="SU104" s="105"/>
      <c r="SV104" s="105"/>
      <c r="SW104" s="105"/>
      <c r="SX104" s="105"/>
      <c r="SY104" s="105"/>
      <c r="SZ104" s="105"/>
      <c r="TA104" s="105"/>
      <c r="TB104" s="105"/>
      <c r="TC104" s="105"/>
      <c r="TD104" s="105"/>
      <c r="TE104" s="105"/>
      <c r="TF104" s="105"/>
      <c r="TG104" s="105"/>
      <c r="TH104" s="105"/>
      <c r="TI104" s="105"/>
      <c r="TJ104" s="105"/>
      <c r="TK104" s="105"/>
      <c r="TL104" s="105"/>
      <c r="TM104" s="105"/>
      <c r="TN104" s="105"/>
      <c r="TO104" s="105"/>
      <c r="TP104" s="105"/>
      <c r="TQ104" s="105"/>
      <c r="TR104" s="105"/>
      <c r="TS104" s="105"/>
      <c r="TT104" s="105"/>
      <c r="TU104" s="105"/>
      <c r="TV104" s="105"/>
      <c r="TW104" s="105"/>
      <c r="TX104" s="105"/>
      <c r="TY104" s="105"/>
      <c r="TZ104" s="105"/>
      <c r="UA104" s="105"/>
      <c r="UB104" s="105"/>
      <c r="UC104" s="105"/>
      <c r="UD104" s="105"/>
      <c r="UE104" s="105"/>
      <c r="UF104" s="105"/>
      <c r="UG104" s="105"/>
      <c r="UH104" s="105"/>
      <c r="UI104" s="105"/>
      <c r="UJ104" s="105"/>
      <c r="UK104" s="105"/>
      <c r="UL104" s="105"/>
      <c r="UM104" s="105"/>
      <c r="UN104" s="105"/>
      <c r="UO104" s="105"/>
      <c r="UP104" s="105"/>
      <c r="UQ104" s="105"/>
      <c r="UR104" s="105"/>
      <c r="US104" s="105"/>
      <c r="UT104" s="105"/>
      <c r="UU104" s="105"/>
      <c r="UV104" s="105"/>
      <c r="UW104" s="105"/>
      <c r="UX104" s="105"/>
      <c r="UY104" s="105"/>
      <c r="UZ104" s="105"/>
      <c r="VA104" s="105"/>
      <c r="VB104" s="105"/>
      <c r="VC104" s="105"/>
      <c r="VD104" s="105"/>
      <c r="VE104" s="105"/>
      <c r="VF104" s="105"/>
      <c r="VG104" s="105"/>
      <c r="VH104" s="105"/>
      <c r="VI104" s="105"/>
      <c r="VJ104" s="105"/>
      <c r="VK104" s="105"/>
      <c r="VL104" s="105"/>
      <c r="VM104" s="105"/>
      <c r="VN104" s="105"/>
      <c r="VO104" s="105"/>
      <c r="VP104" s="105"/>
      <c r="VQ104" s="105"/>
      <c r="VR104" s="105"/>
      <c r="VS104" s="105"/>
      <c r="VT104" s="105"/>
      <c r="VU104" s="105"/>
      <c r="VV104" s="105"/>
      <c r="VW104" s="105"/>
      <c r="VX104" s="105"/>
      <c r="VY104" s="105"/>
      <c r="VZ104" s="105"/>
      <c r="WA104" s="105"/>
      <c r="WB104" s="105"/>
      <c r="WC104" s="105"/>
      <c r="WD104" s="105"/>
      <c r="WE104" s="105"/>
      <c r="WF104" s="105"/>
      <c r="WG104" s="105"/>
      <c r="WH104" s="105"/>
      <c r="WI104" s="105"/>
      <c r="WJ104" s="105"/>
      <c r="WK104" s="105"/>
      <c r="WL104" s="105"/>
      <c r="WM104" s="105"/>
      <c r="WN104" s="105"/>
      <c r="WO104" s="105"/>
      <c r="WP104" s="105"/>
      <c r="WQ104" s="105"/>
      <c r="WR104" s="105"/>
      <c r="WS104" s="105"/>
      <c r="WT104" s="105"/>
      <c r="WU104" s="105"/>
      <c r="WV104" s="105"/>
      <c r="WW104" s="105"/>
      <c r="WX104" s="105"/>
      <c r="WY104" s="105"/>
      <c r="WZ104" s="105"/>
      <c r="XA104" s="105"/>
      <c r="XB104" s="105"/>
      <c r="XC104" s="105"/>
      <c r="XD104" s="105"/>
      <c r="XE104" s="105"/>
      <c r="XF104" s="105"/>
      <c r="XG104" s="105"/>
      <c r="XH104" s="105"/>
      <c r="XI104" s="105"/>
      <c r="XJ104" s="105"/>
      <c r="XK104" s="105"/>
      <c r="XL104" s="105"/>
      <c r="XM104" s="105"/>
      <c r="XN104" s="105"/>
      <c r="XO104" s="105"/>
      <c r="XP104" s="105"/>
      <c r="XQ104" s="105"/>
      <c r="XR104" s="105"/>
      <c r="XS104" s="105"/>
      <c r="XT104" s="105"/>
      <c r="XU104" s="105"/>
      <c r="XV104" s="105"/>
      <c r="XW104" s="105"/>
      <c r="XX104" s="105"/>
      <c r="XY104" s="105"/>
      <c r="XZ104" s="105"/>
      <c r="YA104" s="105"/>
      <c r="YB104" s="105"/>
      <c r="YC104" s="105"/>
      <c r="YD104" s="105"/>
      <c r="YE104" s="105"/>
      <c r="YF104" s="105"/>
      <c r="YG104" s="105"/>
      <c r="YH104" s="105"/>
      <c r="YI104" s="105"/>
      <c r="YJ104" s="105"/>
      <c r="YK104" s="105"/>
      <c r="YL104" s="105"/>
      <c r="YM104" s="105"/>
      <c r="YN104" s="105"/>
      <c r="YO104" s="105"/>
      <c r="YP104" s="105"/>
      <c r="YQ104" s="105"/>
      <c r="YR104" s="105"/>
      <c r="YS104" s="105"/>
      <c r="YT104" s="105"/>
      <c r="YU104" s="105"/>
      <c r="YV104" s="105"/>
      <c r="YW104" s="105"/>
      <c r="YX104" s="105"/>
      <c r="YY104" s="105"/>
      <c r="YZ104" s="105"/>
      <c r="ZA104" s="105"/>
      <c r="ZB104" s="105"/>
      <c r="ZC104" s="105"/>
      <c r="ZD104" s="105"/>
      <c r="ZE104" s="105"/>
      <c r="ZF104" s="105"/>
      <c r="ZG104" s="105"/>
      <c r="ZH104" s="105"/>
      <c r="ZI104" s="105"/>
      <c r="ZJ104" s="105"/>
      <c r="ZK104" s="105"/>
      <c r="ZL104" s="105"/>
      <c r="ZM104" s="105"/>
      <c r="ZN104" s="105"/>
      <c r="ZO104" s="105"/>
      <c r="ZP104" s="105"/>
      <c r="ZQ104" s="105"/>
      <c r="ZR104" s="105"/>
      <c r="ZS104" s="105"/>
      <c r="ZT104" s="105"/>
      <c r="ZU104" s="105"/>
      <c r="ZV104" s="105"/>
      <c r="ZW104" s="105"/>
      <c r="ZX104" s="105"/>
      <c r="ZY104" s="105"/>
      <c r="ZZ104" s="105"/>
      <c r="AAA104" s="105"/>
      <c r="AAB104" s="105"/>
      <c r="AAC104" s="105"/>
      <c r="AAD104" s="105"/>
      <c r="AAE104" s="105"/>
      <c r="AAF104" s="105"/>
      <c r="AAG104" s="105"/>
      <c r="AAH104" s="105"/>
      <c r="AAI104" s="105"/>
      <c r="AAJ104" s="105"/>
      <c r="AAK104" s="105"/>
      <c r="AAL104" s="105"/>
      <c r="AAM104" s="105"/>
      <c r="AAN104" s="105"/>
      <c r="AAO104" s="105"/>
      <c r="AAP104" s="105"/>
      <c r="AAQ104" s="105"/>
      <c r="AAR104" s="105"/>
      <c r="AAS104" s="105"/>
      <c r="AAT104" s="105"/>
      <c r="AAU104" s="105"/>
      <c r="AAV104" s="105"/>
      <c r="AAW104" s="105"/>
      <c r="AAX104" s="105"/>
      <c r="AAY104" s="105"/>
      <c r="AAZ104" s="105"/>
      <c r="ABA104" s="105"/>
      <c r="ABB104" s="105"/>
      <c r="ABC104" s="105"/>
      <c r="ABD104" s="105"/>
      <c r="ABE104" s="105"/>
      <c r="ABF104" s="105"/>
      <c r="ABG104" s="105"/>
      <c r="ABH104" s="105"/>
      <c r="ABI104" s="105"/>
      <c r="ABJ104" s="105"/>
      <c r="ABK104" s="105"/>
      <c r="ABL104" s="105"/>
      <c r="ABM104" s="105"/>
      <c r="ABN104" s="105"/>
      <c r="ABO104" s="105"/>
      <c r="ABP104" s="105"/>
      <c r="ABQ104" s="105"/>
      <c r="ABR104" s="105"/>
      <c r="ABS104" s="105"/>
      <c r="ABT104" s="105"/>
      <c r="ABU104" s="105"/>
      <c r="ABV104" s="105"/>
      <c r="ABW104" s="105"/>
      <c r="ABX104" s="105"/>
      <c r="ABY104" s="105"/>
      <c r="ABZ104" s="105"/>
      <c r="ACA104" s="105"/>
      <c r="ACB104" s="105"/>
      <c r="ACC104" s="105"/>
      <c r="ACD104" s="105"/>
      <c r="ACE104" s="105"/>
      <c r="ACF104" s="105"/>
      <c r="ACG104" s="105"/>
      <c r="ACH104" s="105"/>
      <c r="ACI104" s="105"/>
      <c r="ACJ104" s="105"/>
      <c r="ACK104" s="105"/>
      <c r="ACL104" s="105"/>
      <c r="ACM104" s="105"/>
      <c r="ACN104" s="105"/>
      <c r="ACO104" s="105"/>
      <c r="ACP104" s="105"/>
      <c r="ACQ104" s="105"/>
      <c r="ACR104" s="105"/>
      <c r="ACS104" s="105"/>
      <c r="ACT104" s="105"/>
      <c r="ACU104" s="105"/>
      <c r="ACV104" s="105"/>
      <c r="ACW104" s="105"/>
      <c r="ACX104" s="105"/>
      <c r="ACY104" s="105"/>
      <c r="ACZ104" s="105"/>
      <c r="ADA104" s="105"/>
      <c r="ADB104" s="105"/>
      <c r="ADC104" s="105"/>
      <c r="ADD104" s="105"/>
      <c r="ADE104" s="105"/>
      <c r="ADF104" s="105"/>
      <c r="ADG104" s="105"/>
      <c r="ADH104" s="105"/>
      <c r="ADI104" s="105"/>
      <c r="ADJ104" s="105"/>
      <c r="ADK104" s="105"/>
      <c r="ADL104" s="105"/>
      <c r="ADM104" s="105"/>
      <c r="ADN104" s="105"/>
      <c r="ADO104" s="105"/>
      <c r="ADP104" s="105"/>
      <c r="ADQ104" s="105"/>
      <c r="ADR104" s="105"/>
      <c r="ADS104" s="105"/>
      <c r="ADT104" s="105"/>
      <c r="ADU104" s="105"/>
      <c r="ADV104" s="105"/>
      <c r="ADW104" s="105"/>
      <c r="ADX104" s="105"/>
      <c r="ADY104" s="105"/>
      <c r="ADZ104" s="105"/>
      <c r="AEA104" s="105"/>
      <c r="AEB104" s="105"/>
      <c r="AEC104" s="105"/>
      <c r="AED104" s="105"/>
      <c r="AEE104" s="105"/>
      <c r="AEF104" s="105"/>
      <c r="AEG104" s="105"/>
      <c r="AEH104" s="105"/>
      <c r="AEI104" s="105"/>
      <c r="AEJ104" s="105"/>
      <c r="AEK104" s="105"/>
      <c r="AEL104" s="105"/>
      <c r="AEM104" s="105"/>
      <c r="AEN104" s="105"/>
      <c r="AEO104" s="105"/>
      <c r="AEP104" s="105"/>
      <c r="AEQ104" s="105"/>
      <c r="AER104" s="105"/>
      <c r="AES104" s="105"/>
      <c r="AET104" s="105"/>
      <c r="AEU104" s="105"/>
      <c r="AEV104" s="105"/>
      <c r="AEW104" s="105"/>
      <c r="AEX104" s="105"/>
      <c r="AEY104" s="105"/>
      <c r="AEZ104" s="105"/>
      <c r="AFA104" s="105"/>
      <c r="AFB104" s="105"/>
      <c r="AFC104" s="105"/>
      <c r="AFD104" s="105"/>
      <c r="AFE104" s="105"/>
      <c r="AFF104" s="105"/>
      <c r="AFG104" s="105"/>
      <c r="AFH104" s="105"/>
      <c r="AFI104" s="105"/>
      <c r="AFJ104" s="105"/>
      <c r="AFK104" s="105"/>
      <c r="AFL104" s="105"/>
      <c r="AFM104" s="105"/>
      <c r="AFN104" s="105"/>
      <c r="AFO104" s="105"/>
      <c r="AFP104" s="105"/>
      <c r="AFQ104" s="105"/>
      <c r="AFR104" s="105"/>
      <c r="AFS104" s="105"/>
      <c r="AFT104" s="105"/>
      <c r="AFU104" s="105"/>
      <c r="AFV104" s="105"/>
      <c r="AFW104" s="105"/>
      <c r="AFX104" s="105"/>
      <c r="AFY104" s="105"/>
      <c r="AFZ104" s="105"/>
      <c r="AGA104" s="105"/>
      <c r="AGB104" s="105"/>
      <c r="AGC104" s="105"/>
      <c r="AGD104" s="105"/>
      <c r="AGE104" s="105"/>
      <c r="AGF104" s="105"/>
      <c r="AGG104" s="105"/>
      <c r="AGH104" s="105"/>
      <c r="AGI104" s="105"/>
      <c r="AGJ104" s="105"/>
      <c r="AGK104" s="105"/>
      <c r="AGL104" s="105"/>
      <c r="AGM104" s="105"/>
      <c r="AGN104" s="105"/>
      <c r="AGO104" s="105"/>
      <c r="AGP104" s="105"/>
      <c r="AGQ104" s="105"/>
      <c r="AGR104" s="105"/>
      <c r="AGS104" s="105"/>
      <c r="AGT104" s="105"/>
      <c r="AGU104" s="105"/>
      <c r="AGV104" s="105"/>
      <c r="AGW104" s="105"/>
      <c r="AGX104" s="105"/>
      <c r="AGY104" s="105"/>
      <c r="AGZ104" s="105"/>
      <c r="AHA104" s="105"/>
      <c r="AHB104" s="105"/>
      <c r="AHC104" s="105"/>
      <c r="AHD104" s="105"/>
      <c r="AHE104" s="105"/>
      <c r="AHF104" s="105"/>
      <c r="AHG104" s="105"/>
      <c r="AHH104" s="105"/>
      <c r="AHI104" s="105"/>
      <c r="AHJ104" s="105"/>
      <c r="AHK104" s="105"/>
      <c r="AHL104" s="105"/>
      <c r="AHM104" s="105"/>
      <c r="AHN104" s="105"/>
      <c r="AHO104" s="105"/>
      <c r="AHP104" s="105"/>
      <c r="AHQ104" s="105"/>
      <c r="AHR104" s="105"/>
      <c r="AHS104" s="105"/>
      <c r="AHT104" s="105"/>
      <c r="AHU104" s="105"/>
      <c r="AHV104" s="105"/>
      <c r="AHW104" s="105"/>
      <c r="AHX104" s="105"/>
      <c r="AHY104" s="105"/>
      <c r="AHZ104" s="105"/>
      <c r="AIA104" s="105"/>
      <c r="AIB104" s="105"/>
      <c r="AIC104" s="105"/>
      <c r="AID104" s="105"/>
      <c r="AIE104" s="105"/>
      <c r="AIF104" s="105"/>
      <c r="AIG104" s="105"/>
      <c r="AIH104" s="105"/>
      <c r="AII104" s="105"/>
      <c r="AIJ104" s="105"/>
      <c r="AIK104" s="105"/>
      <c r="AIL104" s="105"/>
      <c r="AIM104" s="105"/>
      <c r="AIN104" s="105"/>
      <c r="AIO104" s="105"/>
      <c r="AIP104" s="105"/>
      <c r="AIQ104" s="105"/>
      <c r="AIR104" s="105"/>
      <c r="AIS104" s="105"/>
      <c r="AIT104" s="105"/>
      <c r="AIU104" s="105"/>
      <c r="AIV104" s="105"/>
      <c r="AIW104" s="105"/>
      <c r="AIX104" s="105"/>
      <c r="AIY104" s="105"/>
      <c r="AIZ104" s="105"/>
      <c r="AJA104" s="105"/>
      <c r="AJB104" s="105"/>
      <c r="AJC104" s="105"/>
      <c r="AJD104" s="105"/>
      <c r="AJE104" s="105"/>
      <c r="AJF104" s="105"/>
      <c r="AJG104" s="105"/>
      <c r="AJH104" s="105"/>
      <c r="AJI104" s="105"/>
      <c r="AJJ104" s="105"/>
      <c r="AJK104" s="105"/>
      <c r="AJL104" s="105"/>
      <c r="AJM104" s="105"/>
      <c r="AJN104" s="105"/>
      <c r="AJO104" s="105"/>
      <c r="AJP104" s="105"/>
      <c r="AJQ104" s="105"/>
      <c r="AJR104" s="105"/>
      <c r="AJS104" s="105"/>
      <c r="AJT104" s="105"/>
      <c r="AJU104" s="105"/>
      <c r="AJV104" s="105"/>
      <c r="AJW104" s="105"/>
      <c r="AJX104" s="105"/>
      <c r="AJY104" s="105"/>
      <c r="AJZ104" s="105"/>
      <c r="AKA104" s="105"/>
      <c r="AKB104" s="105"/>
      <c r="AKC104" s="105"/>
      <c r="AKD104" s="105"/>
      <c r="AKE104" s="105"/>
      <c r="AKF104" s="105"/>
      <c r="AKG104" s="105"/>
      <c r="AKH104" s="105"/>
      <c r="AKI104" s="105"/>
      <c r="AKJ104" s="105"/>
      <c r="AKK104" s="105"/>
      <c r="AKL104" s="105"/>
      <c r="AKM104" s="105"/>
      <c r="AKN104" s="105"/>
      <c r="AKO104" s="105"/>
      <c r="AKP104" s="105"/>
      <c r="AKQ104" s="105"/>
      <c r="AKR104" s="105"/>
      <c r="AKS104" s="105"/>
      <c r="AKT104" s="105"/>
      <c r="AKU104" s="105"/>
      <c r="AKV104" s="105"/>
      <c r="AKW104" s="105"/>
      <c r="AKX104" s="105"/>
      <c r="AKY104" s="105"/>
      <c r="AKZ104" s="105"/>
      <c r="ALA104" s="105"/>
      <c r="ALB104" s="105"/>
      <c r="ALC104" s="105"/>
      <c r="ALD104" s="105"/>
      <c r="ALE104" s="105"/>
      <c r="ALF104" s="105"/>
      <c r="ALG104" s="105"/>
      <c r="ALH104" s="105"/>
      <c r="ALI104" s="105"/>
      <c r="ALJ104" s="105"/>
      <c r="ALK104" s="105"/>
      <c r="ALL104" s="105"/>
      <c r="ALM104" s="105"/>
      <c r="ALN104" s="105"/>
      <c r="ALO104" s="105"/>
      <c r="ALP104" s="105"/>
      <c r="ALQ104" s="105"/>
      <c r="ALR104" s="105"/>
      <c r="ALS104" s="105"/>
      <c r="ALT104" s="105"/>
      <c r="ALU104" s="105"/>
      <c r="ALV104" s="105"/>
      <c r="ALW104" s="105"/>
      <c r="ALX104" s="105"/>
      <c r="ALY104" s="105"/>
      <c r="ALZ104" s="105"/>
      <c r="AMA104" s="105"/>
      <c r="AMB104" s="105"/>
      <c r="AMC104" s="105"/>
      <c r="AMD104" s="105"/>
      <c r="AME104" s="105"/>
      <c r="AMF104" s="105"/>
      <c r="AMG104" s="105"/>
      <c r="AMH104" s="105"/>
      <c r="AMI104" s="105"/>
      <c r="AMJ104" s="105"/>
      <c r="AMK104" s="105"/>
      <c r="AML104" s="105"/>
      <c r="AMM104" s="105"/>
      <c r="AMN104" s="105"/>
      <c r="AMO104" s="105"/>
      <c r="AMP104" s="105"/>
      <c r="AMQ104" s="105"/>
      <c r="AMR104" s="105"/>
      <c r="AMS104" s="105"/>
      <c r="AMT104" s="105"/>
      <c r="AMU104" s="105"/>
      <c r="AMV104" s="105"/>
      <c r="AMW104" s="105"/>
      <c r="AMX104" s="105"/>
      <c r="AMY104" s="105"/>
      <c r="AMZ104" s="105"/>
      <c r="ANA104" s="105"/>
      <c r="ANB104" s="105"/>
      <c r="ANC104" s="105"/>
      <c r="AND104" s="105"/>
      <c r="ANE104" s="105"/>
      <c r="ANF104" s="105"/>
      <c r="ANG104" s="105"/>
      <c r="ANH104" s="105"/>
      <c r="ANI104" s="105"/>
      <c r="ANJ104" s="105"/>
      <c r="ANK104" s="105"/>
      <c r="ANL104" s="105"/>
      <c r="ANM104" s="105"/>
      <c r="ANN104" s="105"/>
      <c r="ANO104" s="105"/>
      <c r="ANP104" s="105"/>
      <c r="ANQ104" s="105"/>
      <c r="ANR104" s="105"/>
      <c r="ANS104" s="105"/>
      <c r="ANT104" s="105"/>
      <c r="ANU104" s="105"/>
      <c r="ANV104" s="105"/>
      <c r="ANW104" s="105"/>
      <c r="ANX104" s="105"/>
      <c r="ANY104" s="105"/>
      <c r="ANZ104" s="105"/>
      <c r="AOA104" s="105"/>
      <c r="AOB104" s="105"/>
      <c r="AOC104" s="105"/>
      <c r="AOD104" s="105"/>
      <c r="AOE104" s="105"/>
      <c r="AOF104" s="105"/>
      <c r="AOG104" s="105"/>
      <c r="AOH104" s="105"/>
      <c r="AOI104" s="105"/>
      <c r="AOJ104" s="105"/>
      <c r="AOK104" s="105"/>
      <c r="AOL104" s="105"/>
      <c r="AOM104" s="105"/>
      <c r="AON104" s="105"/>
      <c r="AOO104" s="105"/>
      <c r="AOP104" s="105"/>
      <c r="AOQ104" s="105"/>
      <c r="AOR104" s="105"/>
      <c r="AOS104" s="105"/>
      <c r="AOT104" s="105"/>
      <c r="AOU104" s="105"/>
      <c r="AOV104" s="105"/>
      <c r="AOW104" s="105"/>
      <c r="AOX104" s="105"/>
      <c r="AOY104" s="105"/>
      <c r="AOZ104" s="105"/>
      <c r="APA104" s="105"/>
      <c r="APB104" s="105"/>
      <c r="APC104" s="105"/>
      <c r="APD104" s="105"/>
      <c r="APE104" s="105"/>
      <c r="APF104" s="105"/>
      <c r="APG104" s="105"/>
      <c r="APH104" s="105"/>
      <c r="API104" s="105"/>
      <c r="APJ104" s="105"/>
      <c r="APK104" s="105"/>
      <c r="APL104" s="105"/>
      <c r="APM104" s="105"/>
      <c r="APN104" s="105"/>
      <c r="APO104" s="105"/>
      <c r="APP104" s="105"/>
      <c r="APQ104" s="105"/>
      <c r="APR104" s="105"/>
      <c r="APS104" s="105"/>
      <c r="APT104" s="105"/>
      <c r="APU104" s="105"/>
      <c r="APV104" s="105"/>
      <c r="APW104" s="105"/>
      <c r="APX104" s="105"/>
      <c r="APY104" s="105"/>
      <c r="APZ104" s="105"/>
      <c r="AQA104" s="105"/>
      <c r="AQB104" s="105"/>
      <c r="AQC104" s="105"/>
      <c r="AQD104" s="105"/>
      <c r="AQE104" s="105"/>
      <c r="AQF104" s="105"/>
      <c r="AQG104" s="105"/>
      <c r="AQH104" s="105"/>
      <c r="AQI104" s="105"/>
      <c r="AQJ104" s="105"/>
      <c r="AQK104" s="105"/>
      <c r="AQL104" s="105"/>
      <c r="AQM104" s="105"/>
      <c r="AQN104" s="105"/>
      <c r="AQO104" s="105"/>
      <c r="AQP104" s="105"/>
      <c r="AQQ104" s="105"/>
      <c r="AQR104" s="105"/>
      <c r="AQS104" s="105"/>
      <c r="AQT104" s="105"/>
      <c r="AQU104" s="105"/>
      <c r="AQV104" s="105"/>
      <c r="AQW104" s="105"/>
      <c r="AQX104" s="105"/>
      <c r="AQY104" s="105"/>
      <c r="AQZ104" s="105"/>
      <c r="ARA104" s="105"/>
      <c r="ARB104" s="105"/>
      <c r="ARC104" s="105"/>
      <c r="ARD104" s="105"/>
      <c r="ARE104" s="105"/>
      <c r="ARF104" s="105"/>
      <c r="ARG104" s="105"/>
      <c r="ARH104" s="105"/>
      <c r="ARI104" s="105"/>
      <c r="ARJ104" s="105"/>
      <c r="ARK104" s="105"/>
      <c r="ARL104" s="105"/>
      <c r="ARM104" s="105"/>
      <c r="ARN104" s="105"/>
      <c r="ARO104" s="105"/>
      <c r="ARP104" s="105"/>
      <c r="ARQ104" s="105"/>
      <c r="ARR104" s="105"/>
      <c r="ARS104" s="105"/>
      <c r="ART104" s="105"/>
      <c r="ARU104" s="105"/>
      <c r="ARV104" s="105"/>
      <c r="ARW104" s="105"/>
      <c r="ARX104" s="105"/>
      <c r="ARY104" s="105"/>
      <c r="ARZ104" s="105"/>
      <c r="ASA104" s="105"/>
      <c r="ASB104" s="105"/>
      <c r="ASC104" s="105"/>
      <c r="ASD104" s="105"/>
      <c r="ASE104" s="105"/>
      <c r="ASF104" s="105"/>
      <c r="ASG104" s="105"/>
      <c r="ASH104" s="105"/>
      <c r="ASI104" s="105"/>
      <c r="ASJ104" s="105"/>
      <c r="ASK104" s="105"/>
      <c r="ASL104" s="105"/>
      <c r="ASM104" s="105"/>
      <c r="ASN104" s="105"/>
      <c r="ASO104" s="105"/>
      <c r="ASP104" s="105"/>
      <c r="ASQ104" s="105"/>
      <c r="ASR104" s="105"/>
      <c r="ASS104" s="105"/>
      <c r="AST104" s="105"/>
      <c r="ASU104" s="105"/>
      <c r="ASV104" s="105"/>
      <c r="ASW104" s="105"/>
      <c r="ASX104" s="105"/>
      <c r="ASY104" s="105"/>
      <c r="ASZ104" s="105"/>
      <c r="ATA104" s="105"/>
      <c r="ATB104" s="105"/>
      <c r="ATC104" s="105"/>
      <c r="ATD104" s="105"/>
      <c r="ATE104" s="105"/>
      <c r="ATF104" s="105"/>
      <c r="ATG104" s="105"/>
      <c r="ATH104" s="105"/>
      <c r="ATI104" s="105"/>
      <c r="ATJ104" s="105"/>
      <c r="ATK104" s="105"/>
      <c r="ATL104" s="105"/>
      <c r="ATM104" s="105"/>
      <c r="ATN104" s="105"/>
      <c r="ATO104" s="105"/>
      <c r="ATP104" s="105"/>
      <c r="ATQ104" s="105"/>
      <c r="ATR104" s="105"/>
      <c r="ATS104" s="105"/>
      <c r="ATT104" s="105"/>
      <c r="ATU104" s="105"/>
      <c r="ATV104" s="105"/>
      <c r="ATW104" s="105"/>
      <c r="ATX104" s="105"/>
      <c r="ATY104" s="105"/>
      <c r="ATZ104" s="105"/>
      <c r="AUA104" s="105"/>
      <c r="AUB104" s="105"/>
      <c r="AUC104" s="105"/>
      <c r="AUD104" s="105"/>
      <c r="AUE104" s="105"/>
      <c r="AUF104" s="105"/>
      <c r="AUG104" s="105"/>
      <c r="AUH104" s="105"/>
      <c r="AUI104" s="105"/>
      <c r="AUJ104" s="105"/>
      <c r="AUK104" s="105"/>
      <c r="AUL104" s="105"/>
      <c r="AUM104" s="105"/>
      <c r="AUN104" s="105"/>
      <c r="AUO104" s="105"/>
      <c r="AUP104" s="105"/>
      <c r="AUQ104" s="105"/>
      <c r="AUR104" s="105"/>
      <c r="AUS104" s="105"/>
      <c r="AUT104" s="105"/>
      <c r="AUU104" s="105"/>
      <c r="AUV104" s="105"/>
      <c r="AUW104" s="105"/>
      <c r="AUX104" s="105"/>
      <c r="AUY104" s="105"/>
      <c r="AUZ104" s="105"/>
      <c r="AVA104" s="105"/>
      <c r="AVB104" s="105"/>
      <c r="AVC104" s="105"/>
      <c r="AVD104" s="105"/>
      <c r="AVE104" s="105"/>
      <c r="AVF104" s="105"/>
      <c r="AVG104" s="105"/>
      <c r="AVH104" s="105"/>
      <c r="AVI104" s="105"/>
      <c r="AVJ104" s="105"/>
      <c r="AVK104" s="105"/>
      <c r="AVL104" s="105"/>
      <c r="AVM104" s="105"/>
      <c r="AVN104" s="105"/>
      <c r="AVO104" s="105"/>
      <c r="AVP104" s="105"/>
      <c r="AVQ104" s="105"/>
      <c r="AVR104" s="105"/>
      <c r="AVS104" s="105"/>
      <c r="AVT104" s="105"/>
      <c r="AVU104" s="105"/>
      <c r="AVV104" s="105"/>
      <c r="AVW104" s="105"/>
      <c r="AVX104" s="105"/>
      <c r="AVY104" s="105"/>
      <c r="AVZ104" s="105"/>
      <c r="AWA104" s="105"/>
      <c r="AWB104" s="105"/>
      <c r="AWC104" s="105"/>
      <c r="AWD104" s="105"/>
      <c r="AWE104" s="105"/>
      <c r="AWF104" s="105"/>
      <c r="AWG104" s="105"/>
      <c r="AWH104" s="105"/>
      <c r="AWI104" s="105"/>
      <c r="AWJ104" s="105"/>
      <c r="AWK104" s="105"/>
      <c r="AWL104" s="105"/>
      <c r="AWM104" s="105"/>
      <c r="AWN104" s="105"/>
      <c r="AWO104" s="105"/>
      <c r="AWP104" s="105"/>
      <c r="AWQ104" s="105"/>
      <c r="AWR104" s="105"/>
      <c r="AWS104" s="105"/>
      <c r="AWT104" s="105"/>
      <c r="AWU104" s="105"/>
      <c r="AWV104" s="105"/>
      <c r="AWW104" s="105"/>
      <c r="AWX104" s="105"/>
      <c r="AWY104" s="105"/>
      <c r="AWZ104" s="105"/>
      <c r="AXA104" s="105"/>
      <c r="AXB104" s="105"/>
      <c r="AXC104" s="105"/>
      <c r="AXD104" s="105"/>
      <c r="AXE104" s="105"/>
      <c r="AXF104" s="105"/>
      <c r="AXG104" s="105"/>
      <c r="AXH104" s="105"/>
      <c r="AXI104" s="105"/>
      <c r="AXJ104" s="105"/>
      <c r="AXK104" s="105"/>
      <c r="AXL104" s="105"/>
      <c r="AXM104" s="105"/>
      <c r="AXN104" s="105"/>
      <c r="AXO104" s="105"/>
      <c r="AXP104" s="105"/>
      <c r="AXQ104" s="105"/>
      <c r="AXR104" s="105"/>
      <c r="AXS104" s="105"/>
      <c r="AXT104" s="105"/>
      <c r="AXU104" s="105"/>
      <c r="AXV104" s="105"/>
      <c r="AXW104" s="105"/>
      <c r="AXX104" s="105"/>
      <c r="AXY104" s="105"/>
      <c r="AXZ104" s="105"/>
      <c r="AYA104" s="105"/>
      <c r="AYB104" s="105"/>
      <c r="AYC104" s="105"/>
      <c r="AYD104" s="105"/>
      <c r="AYE104" s="105"/>
      <c r="AYF104" s="105"/>
      <c r="AYG104" s="105"/>
      <c r="AYH104" s="105"/>
      <c r="AYI104" s="105"/>
      <c r="AYJ104" s="105"/>
      <c r="AYK104" s="105"/>
      <c r="AYL104" s="105"/>
      <c r="AYM104" s="105"/>
      <c r="AYN104" s="105"/>
      <c r="AYO104" s="105"/>
      <c r="AYP104" s="105"/>
      <c r="AYQ104" s="105"/>
      <c r="AYR104" s="105"/>
      <c r="AYS104" s="105"/>
      <c r="AYT104" s="105"/>
      <c r="AYU104" s="105"/>
      <c r="AYV104" s="105"/>
      <c r="AYW104" s="105"/>
      <c r="AYX104" s="105"/>
      <c r="AYY104" s="105"/>
      <c r="AYZ104" s="105"/>
      <c r="AZA104" s="105"/>
      <c r="AZB104" s="105"/>
      <c r="AZC104" s="105"/>
      <c r="AZD104" s="105"/>
      <c r="AZE104" s="105"/>
      <c r="AZF104" s="105"/>
      <c r="AZG104" s="105"/>
      <c r="AZH104" s="105"/>
      <c r="AZI104" s="105"/>
      <c r="AZJ104" s="105"/>
      <c r="AZK104" s="105"/>
      <c r="AZL104" s="105"/>
      <c r="AZM104" s="105"/>
      <c r="AZN104" s="105"/>
      <c r="AZO104" s="105"/>
      <c r="AZP104" s="105"/>
      <c r="AZQ104" s="105"/>
      <c r="AZR104" s="105"/>
      <c r="AZS104" s="105"/>
      <c r="AZT104" s="105"/>
      <c r="AZU104" s="105"/>
      <c r="AZV104" s="105"/>
      <c r="AZW104" s="105"/>
      <c r="AZX104" s="105"/>
      <c r="AZY104" s="105"/>
      <c r="AZZ104" s="105"/>
      <c r="BAA104" s="105"/>
      <c r="BAB104" s="105"/>
      <c r="BAC104" s="105"/>
      <c r="BAD104" s="105"/>
      <c r="BAE104" s="105"/>
      <c r="BAF104" s="105"/>
      <c r="BAG104" s="105"/>
      <c r="BAH104" s="105"/>
      <c r="BAI104" s="105"/>
      <c r="BAJ104" s="105"/>
      <c r="BAK104" s="105"/>
      <c r="BAL104" s="105"/>
      <c r="BAM104" s="105"/>
      <c r="BAN104" s="105"/>
      <c r="BAO104" s="105"/>
      <c r="BAP104" s="105"/>
      <c r="BAQ104" s="105"/>
      <c r="BAR104" s="105"/>
      <c r="BAS104" s="105"/>
      <c r="BAT104" s="105"/>
      <c r="BAU104" s="105"/>
      <c r="BAV104" s="105"/>
      <c r="BAW104" s="105"/>
      <c r="BAX104" s="105"/>
      <c r="BAY104" s="105"/>
      <c r="BAZ104" s="105"/>
      <c r="BBA104" s="105"/>
      <c r="BBB104" s="105"/>
      <c r="BBC104" s="105"/>
      <c r="BBD104" s="105"/>
      <c r="BBE104" s="105"/>
      <c r="BBF104" s="105"/>
      <c r="BBG104" s="105"/>
      <c r="BBH104" s="105"/>
      <c r="BBI104" s="105"/>
      <c r="BBJ104" s="105"/>
      <c r="BBK104" s="105"/>
      <c r="BBL104" s="105"/>
      <c r="BBM104" s="105"/>
      <c r="BBN104" s="105"/>
      <c r="BBO104" s="105"/>
      <c r="BBP104" s="105"/>
      <c r="BBQ104" s="105"/>
      <c r="BBR104" s="105"/>
      <c r="BBS104" s="105"/>
      <c r="BBT104" s="105"/>
      <c r="BBU104" s="105"/>
      <c r="BBV104" s="105"/>
      <c r="BBW104" s="105"/>
      <c r="BBX104" s="105"/>
      <c r="BBY104" s="105"/>
      <c r="BBZ104" s="105"/>
      <c r="BCA104" s="105"/>
      <c r="BCB104" s="105"/>
      <c r="BCC104" s="105"/>
      <c r="BCD104" s="105"/>
      <c r="BCE104" s="105"/>
      <c r="BCF104" s="105"/>
      <c r="BCG104" s="105"/>
      <c r="BCH104" s="105"/>
      <c r="BCI104" s="105"/>
      <c r="BCJ104" s="105"/>
      <c r="BCK104" s="105"/>
      <c r="BCL104" s="105"/>
      <c r="BCM104" s="105"/>
      <c r="BCN104" s="105"/>
      <c r="BCO104" s="105"/>
      <c r="BCP104" s="105"/>
      <c r="BCQ104" s="105"/>
      <c r="BCR104" s="105"/>
      <c r="BCS104" s="105"/>
      <c r="BCT104" s="105"/>
      <c r="BCU104" s="105"/>
      <c r="BCV104" s="105"/>
      <c r="BCW104" s="105"/>
      <c r="BCX104" s="105"/>
      <c r="BCY104" s="105"/>
      <c r="BCZ104" s="105"/>
      <c r="BDA104" s="105"/>
      <c r="BDB104" s="105"/>
      <c r="BDC104" s="105"/>
      <c r="BDD104" s="105"/>
      <c r="BDE104" s="105"/>
      <c r="BDF104" s="105"/>
      <c r="BDG104" s="105"/>
      <c r="BDH104" s="105"/>
      <c r="BDI104" s="105"/>
      <c r="BDJ104" s="105"/>
      <c r="BDK104" s="105"/>
      <c r="BDL104" s="105"/>
      <c r="BDM104" s="105"/>
      <c r="BDN104" s="105"/>
      <c r="BDO104" s="105"/>
      <c r="BDP104" s="105"/>
      <c r="BDQ104" s="105"/>
      <c r="BDR104" s="105"/>
      <c r="BDS104" s="105"/>
      <c r="BDT104" s="105"/>
      <c r="BDU104" s="105"/>
      <c r="BDV104" s="105"/>
      <c r="BDW104" s="105"/>
      <c r="BDX104" s="105"/>
      <c r="BDY104" s="105"/>
      <c r="BDZ104" s="105"/>
      <c r="BEA104" s="105"/>
      <c r="BEB104" s="105"/>
      <c r="BEC104" s="105"/>
      <c r="BED104" s="105"/>
      <c r="BEE104" s="105"/>
      <c r="BEF104" s="105"/>
      <c r="BEG104" s="105"/>
      <c r="BEH104" s="105"/>
      <c r="BEI104" s="105"/>
      <c r="BEJ104" s="105"/>
      <c r="BEK104" s="105"/>
      <c r="BEL104" s="105"/>
      <c r="BEM104" s="105"/>
      <c r="BEN104" s="105"/>
      <c r="BEO104" s="105"/>
      <c r="BEP104" s="105"/>
      <c r="BEQ104" s="105"/>
      <c r="BER104" s="105"/>
      <c r="BES104" s="105"/>
      <c r="BET104" s="105"/>
      <c r="BEU104" s="105"/>
      <c r="BEV104" s="105"/>
      <c r="BEW104" s="105"/>
      <c r="BEX104" s="105"/>
      <c r="BEY104" s="105"/>
      <c r="BEZ104" s="105"/>
      <c r="BFA104" s="105"/>
      <c r="BFB104" s="105"/>
      <c r="BFC104" s="105"/>
      <c r="BFD104" s="105"/>
      <c r="BFE104" s="105"/>
      <c r="BFF104" s="105"/>
      <c r="BFG104" s="105"/>
      <c r="BFH104" s="105"/>
      <c r="BFI104" s="105"/>
      <c r="BFJ104" s="105"/>
      <c r="BFK104" s="105"/>
      <c r="BFL104" s="105"/>
      <c r="BFM104" s="105"/>
      <c r="BFN104" s="105"/>
      <c r="BFO104" s="105"/>
      <c r="BFP104" s="105"/>
      <c r="BFQ104" s="105"/>
      <c r="BFR104" s="105"/>
      <c r="BFS104" s="105"/>
      <c r="BFT104" s="105"/>
      <c r="BFU104" s="105"/>
      <c r="BFV104" s="105"/>
      <c r="BFW104" s="105"/>
      <c r="BFX104" s="105"/>
      <c r="BFY104" s="105"/>
      <c r="BFZ104" s="105"/>
      <c r="BGA104" s="105"/>
      <c r="BGB104" s="105"/>
      <c r="BGC104" s="105"/>
      <c r="BGD104" s="105"/>
      <c r="BGE104" s="105"/>
      <c r="BGF104" s="105"/>
      <c r="BGG104" s="105"/>
      <c r="BGH104" s="105"/>
      <c r="BGI104" s="105"/>
      <c r="BGJ104" s="105"/>
      <c r="BGK104" s="105"/>
      <c r="BGL104" s="105"/>
      <c r="BGM104" s="105"/>
      <c r="BGN104" s="105"/>
      <c r="BGO104" s="105"/>
      <c r="BGP104" s="105"/>
      <c r="BGQ104" s="105"/>
      <c r="BGR104" s="105"/>
      <c r="BGS104" s="105"/>
      <c r="BGT104" s="105"/>
      <c r="BGU104" s="105"/>
      <c r="BGV104" s="105"/>
      <c r="BGW104" s="105"/>
      <c r="BGX104" s="105"/>
      <c r="BGY104" s="105"/>
      <c r="BGZ104" s="105"/>
      <c r="BHA104" s="105"/>
      <c r="BHB104" s="105"/>
      <c r="BHC104" s="105"/>
      <c r="BHD104" s="105"/>
      <c r="BHE104" s="105"/>
      <c r="BHF104" s="105"/>
      <c r="BHG104" s="105"/>
      <c r="BHH104" s="105"/>
      <c r="BHI104" s="105"/>
      <c r="BHJ104" s="105"/>
      <c r="BHK104" s="105"/>
      <c r="BHL104" s="105"/>
      <c r="BHM104" s="105"/>
      <c r="BHN104" s="105"/>
      <c r="BHO104" s="105"/>
      <c r="BHP104" s="105"/>
      <c r="BHQ104" s="105"/>
      <c r="BHR104" s="105"/>
      <c r="BHS104" s="105"/>
      <c r="BHT104" s="105"/>
      <c r="BHU104" s="105"/>
      <c r="BHV104" s="105"/>
      <c r="BHW104" s="105"/>
      <c r="BHX104" s="105"/>
      <c r="BHY104" s="105"/>
      <c r="BHZ104" s="105"/>
      <c r="BIA104" s="105"/>
      <c r="BIB104" s="105"/>
      <c r="BIC104" s="105"/>
      <c r="BID104" s="105"/>
      <c r="BIE104" s="105"/>
      <c r="BIF104" s="105"/>
      <c r="BIG104" s="105"/>
      <c r="BIH104" s="105"/>
      <c r="BII104" s="105"/>
      <c r="BIJ104" s="105"/>
      <c r="BIK104" s="105"/>
      <c r="BIL104" s="105"/>
      <c r="BIM104" s="105"/>
      <c r="BIN104" s="105"/>
      <c r="BIO104" s="105"/>
      <c r="BIP104" s="105"/>
      <c r="BIQ104" s="105"/>
      <c r="BIR104" s="105"/>
      <c r="BIS104" s="105"/>
      <c r="BIT104" s="105"/>
      <c r="BIU104" s="105"/>
      <c r="BIV104" s="105"/>
      <c r="BIW104" s="105"/>
      <c r="BIX104" s="105"/>
      <c r="BIY104" s="105"/>
      <c r="BIZ104" s="105"/>
      <c r="BJA104" s="105"/>
      <c r="BJB104" s="105"/>
      <c r="BJC104" s="105"/>
      <c r="BJD104" s="105"/>
      <c r="BJE104" s="105"/>
      <c r="BJF104" s="105"/>
      <c r="BJG104" s="105"/>
      <c r="BJH104" s="105"/>
      <c r="BJI104" s="105"/>
      <c r="BJJ104" s="105"/>
      <c r="BJK104" s="105"/>
      <c r="BJL104" s="105"/>
      <c r="BJM104" s="105"/>
      <c r="BJN104" s="105"/>
      <c r="BJO104" s="105"/>
      <c r="BJP104" s="105"/>
      <c r="BJQ104" s="105"/>
      <c r="BJR104" s="105"/>
      <c r="BJS104" s="105"/>
      <c r="BJT104" s="105"/>
      <c r="BJU104" s="105"/>
      <c r="BJV104" s="105"/>
      <c r="BJW104" s="105"/>
      <c r="BJX104" s="105"/>
      <c r="BJY104" s="105"/>
      <c r="BJZ104" s="105"/>
      <c r="BKA104" s="105"/>
      <c r="BKB104" s="105"/>
      <c r="BKC104" s="105"/>
      <c r="BKD104" s="105"/>
      <c r="BKE104" s="105"/>
      <c r="BKF104" s="105"/>
      <c r="BKG104" s="105"/>
      <c r="BKH104" s="105"/>
      <c r="BKI104" s="105"/>
      <c r="BKJ104" s="105"/>
      <c r="BKK104" s="105"/>
      <c r="BKL104" s="105"/>
      <c r="BKM104" s="105"/>
      <c r="BKN104" s="105"/>
      <c r="BKO104" s="105"/>
      <c r="BKP104" s="105"/>
      <c r="BKQ104" s="105"/>
      <c r="BKR104" s="105"/>
      <c r="BKS104" s="105"/>
      <c r="BKT104" s="105"/>
      <c r="BKU104" s="105"/>
      <c r="BKV104" s="105"/>
      <c r="BKW104" s="105"/>
      <c r="BKX104" s="105"/>
      <c r="BKY104" s="105"/>
      <c r="BKZ104" s="105"/>
      <c r="BLA104" s="105"/>
      <c r="BLB104" s="105"/>
      <c r="BLC104" s="105"/>
      <c r="BLD104" s="105"/>
      <c r="BLE104" s="105"/>
      <c r="BLF104" s="105"/>
      <c r="BLG104" s="105"/>
      <c r="BLH104" s="105"/>
      <c r="BLI104" s="105"/>
      <c r="BLJ104" s="105"/>
      <c r="BLK104" s="105"/>
      <c r="BLL104" s="105"/>
      <c r="BLM104" s="105"/>
      <c r="BLN104" s="105"/>
      <c r="BLO104" s="105"/>
      <c r="BLP104" s="105"/>
      <c r="BLQ104" s="105"/>
      <c r="BLR104" s="105"/>
      <c r="BLS104" s="105"/>
      <c r="BLT104" s="105"/>
      <c r="BLU104" s="105"/>
      <c r="BLV104" s="105"/>
      <c r="BLW104" s="105"/>
      <c r="BLX104" s="105"/>
      <c r="BLY104" s="105"/>
      <c r="BLZ104" s="105"/>
      <c r="BMA104" s="105"/>
      <c r="BMB104" s="105"/>
      <c r="BMC104" s="105"/>
      <c r="BMD104" s="105"/>
      <c r="BME104" s="105"/>
      <c r="BMF104" s="105"/>
      <c r="BMG104" s="105"/>
      <c r="BMH104" s="105"/>
      <c r="BMI104" s="105"/>
      <c r="BMJ104" s="105"/>
      <c r="BMK104" s="105"/>
      <c r="BML104" s="105"/>
      <c r="BMM104" s="105"/>
      <c r="BMN104" s="105"/>
      <c r="BMO104" s="105"/>
      <c r="BMP104" s="105"/>
      <c r="BMQ104" s="105"/>
      <c r="BMR104" s="105"/>
      <c r="BMS104" s="105"/>
      <c r="BMT104" s="105"/>
      <c r="BMU104" s="105"/>
      <c r="BMV104" s="105"/>
      <c r="BMW104" s="105"/>
      <c r="BMX104" s="105"/>
      <c r="BMY104" s="105"/>
      <c r="BMZ104" s="105"/>
      <c r="BNA104" s="105"/>
      <c r="BNB104" s="105"/>
      <c r="BNC104" s="105"/>
      <c r="BND104" s="105"/>
      <c r="BNE104" s="105"/>
      <c r="BNF104" s="105"/>
      <c r="BNG104" s="105"/>
      <c r="BNH104" s="105"/>
      <c r="BNI104" s="105"/>
      <c r="BNJ104" s="105"/>
      <c r="BNK104" s="105"/>
      <c r="BNL104" s="105"/>
      <c r="BNM104" s="105"/>
      <c r="BNN104" s="105"/>
      <c r="BNO104" s="105"/>
      <c r="BNP104" s="105"/>
      <c r="BNQ104" s="105"/>
      <c r="BNR104" s="105"/>
      <c r="BNS104" s="105"/>
      <c r="BNT104" s="105"/>
      <c r="BNU104" s="105"/>
      <c r="BNV104" s="105"/>
      <c r="BNW104" s="105"/>
      <c r="BNX104" s="105"/>
      <c r="BNY104" s="105"/>
      <c r="BNZ104" s="105"/>
      <c r="BOA104" s="105"/>
      <c r="BOB104" s="105"/>
      <c r="BOC104" s="105"/>
      <c r="BOD104" s="105"/>
      <c r="BOE104" s="105"/>
      <c r="BOF104" s="105"/>
      <c r="BOG104" s="105"/>
      <c r="BOH104" s="105"/>
      <c r="BOI104" s="105"/>
      <c r="BOJ104" s="105"/>
      <c r="BOK104" s="105"/>
      <c r="BOL104" s="105"/>
      <c r="BOM104" s="105"/>
      <c r="BON104" s="105"/>
      <c r="BOO104" s="105"/>
      <c r="BOP104" s="105"/>
      <c r="BOQ104" s="105"/>
      <c r="BOR104" s="105"/>
      <c r="BOS104" s="105"/>
      <c r="BOT104" s="105"/>
      <c r="BOU104" s="105"/>
      <c r="BOV104" s="105"/>
      <c r="BOW104" s="105"/>
      <c r="BOX104" s="105"/>
      <c r="BOY104" s="105"/>
      <c r="BOZ104" s="105"/>
      <c r="BPA104" s="105"/>
      <c r="BPB104" s="105"/>
      <c r="BPC104" s="105"/>
      <c r="BPD104" s="105"/>
      <c r="BPE104" s="105"/>
      <c r="BPF104" s="105"/>
      <c r="BPG104" s="105"/>
      <c r="BPH104" s="105"/>
      <c r="BPI104" s="105"/>
      <c r="BPJ104" s="105"/>
      <c r="BPK104" s="105"/>
      <c r="BPL104" s="105"/>
      <c r="BPM104" s="105"/>
      <c r="BPN104" s="105"/>
      <c r="BPO104" s="105"/>
      <c r="BPP104" s="105"/>
      <c r="BPQ104" s="105"/>
      <c r="BPR104" s="105"/>
      <c r="BPS104" s="105"/>
      <c r="BPT104" s="105"/>
      <c r="BPU104" s="105"/>
      <c r="BPV104" s="105"/>
      <c r="BPW104" s="105"/>
      <c r="BPX104" s="105"/>
      <c r="BPY104" s="105"/>
      <c r="BPZ104" s="105"/>
      <c r="BQA104" s="105"/>
      <c r="BQB104" s="105"/>
      <c r="BQC104" s="105"/>
      <c r="BQD104" s="105"/>
      <c r="BQE104" s="105"/>
      <c r="BQF104" s="105"/>
      <c r="BQG104" s="105"/>
      <c r="BQH104" s="105"/>
      <c r="BQI104" s="105"/>
      <c r="BQJ104" s="105"/>
      <c r="BQK104" s="105"/>
      <c r="BQL104" s="105"/>
      <c r="BQM104" s="105"/>
      <c r="BQN104" s="105"/>
      <c r="BQO104" s="105"/>
      <c r="BQP104" s="105"/>
      <c r="BQQ104" s="105"/>
      <c r="BQR104" s="105"/>
      <c r="BQS104" s="105"/>
      <c r="BQT104" s="105"/>
      <c r="BQU104" s="105"/>
      <c r="BQV104" s="105"/>
      <c r="BQW104" s="105"/>
      <c r="BQX104" s="105"/>
      <c r="BQY104" s="105"/>
      <c r="BQZ104" s="105"/>
      <c r="BRA104" s="105"/>
      <c r="BRB104" s="105"/>
      <c r="BRC104" s="105"/>
      <c r="BRD104" s="105"/>
      <c r="BRE104" s="105"/>
      <c r="BRF104" s="105"/>
      <c r="BRG104" s="105"/>
      <c r="BRH104" s="105"/>
      <c r="BRI104" s="105"/>
      <c r="BRJ104" s="105"/>
      <c r="BRK104" s="105"/>
      <c r="BRL104" s="105"/>
      <c r="BRM104" s="105"/>
      <c r="BRN104" s="105"/>
      <c r="BRO104" s="105"/>
      <c r="BRP104" s="105"/>
      <c r="BRQ104" s="105"/>
      <c r="BRR104" s="105"/>
      <c r="BRS104" s="105"/>
      <c r="BRT104" s="105"/>
      <c r="BRU104" s="105"/>
      <c r="BRV104" s="105"/>
      <c r="BRW104" s="105"/>
      <c r="BRX104" s="105"/>
      <c r="BRY104" s="105"/>
      <c r="BRZ104" s="105"/>
      <c r="BSA104" s="105"/>
      <c r="BSB104" s="105"/>
      <c r="BSC104" s="105"/>
      <c r="BSD104" s="105"/>
      <c r="BSE104" s="105"/>
      <c r="BSF104" s="105"/>
      <c r="BSG104" s="105"/>
      <c r="BSH104" s="105"/>
      <c r="BSI104" s="105"/>
      <c r="BSJ104" s="105"/>
      <c r="BSK104" s="105"/>
      <c r="BSL104" s="105"/>
      <c r="BSM104" s="105"/>
      <c r="BSN104" s="105"/>
      <c r="BSO104" s="105"/>
      <c r="BSP104" s="105"/>
      <c r="BSQ104" s="105"/>
      <c r="BSR104" s="105"/>
      <c r="BSS104" s="105"/>
      <c r="BST104" s="105"/>
      <c r="BSU104" s="105"/>
      <c r="BSV104" s="105"/>
      <c r="BSW104" s="105"/>
      <c r="BSX104" s="105"/>
      <c r="BSY104" s="105"/>
      <c r="BSZ104" s="105"/>
      <c r="BTA104" s="105"/>
      <c r="BTB104" s="105"/>
      <c r="BTC104" s="105"/>
      <c r="BTD104" s="105"/>
      <c r="BTE104" s="105"/>
      <c r="BTF104" s="105"/>
      <c r="BTG104" s="105"/>
      <c r="BTH104" s="105"/>
      <c r="BTI104" s="105"/>
      <c r="BTJ104" s="105"/>
      <c r="BTK104" s="105"/>
      <c r="BTL104" s="105"/>
      <c r="BTM104" s="105"/>
      <c r="BTN104" s="105"/>
      <c r="BTO104" s="105"/>
      <c r="BTP104" s="105"/>
      <c r="BTQ104" s="105"/>
      <c r="BTR104" s="105"/>
      <c r="BTS104" s="105"/>
      <c r="BTT104" s="105"/>
      <c r="BTU104" s="105"/>
      <c r="BTV104" s="105"/>
      <c r="BTW104" s="105"/>
      <c r="BTX104" s="105"/>
      <c r="BTY104" s="105"/>
      <c r="BTZ104" s="105"/>
      <c r="BUA104" s="105"/>
      <c r="BUB104" s="105"/>
      <c r="BUC104" s="105"/>
      <c r="BUD104" s="105"/>
      <c r="BUE104" s="105"/>
      <c r="BUF104" s="105"/>
      <c r="BUG104" s="105"/>
      <c r="BUH104" s="105"/>
      <c r="BUI104" s="105"/>
      <c r="BUJ104" s="105"/>
      <c r="BUK104" s="105"/>
      <c r="BUL104" s="105"/>
      <c r="BUM104" s="105"/>
      <c r="BUN104" s="105"/>
      <c r="BUO104" s="105"/>
      <c r="BUP104" s="105"/>
      <c r="BUQ104" s="105"/>
      <c r="BUR104" s="105"/>
      <c r="BUS104" s="105"/>
      <c r="BUT104" s="105"/>
      <c r="BUU104" s="105"/>
      <c r="BUV104" s="105"/>
      <c r="BUW104" s="105"/>
      <c r="BUX104" s="105"/>
      <c r="BUY104" s="105"/>
      <c r="BUZ104" s="105"/>
      <c r="BVA104" s="105"/>
      <c r="BVB104" s="105"/>
      <c r="BVC104" s="105"/>
      <c r="BVD104" s="105"/>
      <c r="BVE104" s="105"/>
      <c r="BVF104" s="105"/>
      <c r="BVG104" s="105"/>
      <c r="BVH104" s="105"/>
      <c r="BVI104" s="105"/>
      <c r="BVJ104" s="105"/>
      <c r="BVK104" s="105"/>
      <c r="BVL104" s="105"/>
      <c r="BVM104" s="105"/>
      <c r="BVN104" s="105"/>
      <c r="BVO104" s="105"/>
      <c r="BVP104" s="105"/>
      <c r="BVQ104" s="105"/>
      <c r="BVR104" s="105"/>
      <c r="BVS104" s="105"/>
      <c r="BVT104" s="105"/>
      <c r="BVU104" s="105"/>
      <c r="BVV104" s="105"/>
      <c r="BVW104" s="105"/>
      <c r="BVX104" s="105"/>
      <c r="BVY104" s="105"/>
      <c r="BVZ104" s="105"/>
      <c r="BWA104" s="105"/>
      <c r="BWB104" s="105"/>
      <c r="BWC104" s="105"/>
      <c r="BWD104" s="105"/>
      <c r="BWE104" s="105"/>
      <c r="BWF104" s="105"/>
      <c r="BWG104" s="105"/>
      <c r="BWH104" s="105"/>
      <c r="BWI104" s="105"/>
      <c r="BWJ104" s="105"/>
      <c r="BWK104" s="105"/>
      <c r="BWL104" s="105"/>
      <c r="BWM104" s="105"/>
      <c r="BWN104" s="105"/>
      <c r="BWO104" s="105"/>
      <c r="BWP104" s="105"/>
      <c r="BWQ104" s="105"/>
      <c r="BWR104" s="105"/>
      <c r="BWS104" s="105"/>
      <c r="BWT104" s="105"/>
      <c r="BWU104" s="105"/>
      <c r="BWV104" s="105"/>
      <c r="BWW104" s="105"/>
      <c r="BWX104" s="105"/>
    </row>
    <row r="105" spans="1:1974" s="106" customFormat="1" ht="24.75" customHeight="1">
      <c r="A105" s="90"/>
      <c r="B105" s="217" t="s">
        <v>33</v>
      </c>
      <c r="C105" s="90"/>
      <c r="D105" s="150">
        <v>112</v>
      </c>
      <c r="E105" s="168">
        <v>2</v>
      </c>
      <c r="F105" s="150">
        <v>114</v>
      </c>
      <c r="G105" s="90"/>
      <c r="H105" s="150">
        <v>115</v>
      </c>
      <c r="I105" s="168">
        <v>2</v>
      </c>
      <c r="J105" s="150">
        <v>117</v>
      </c>
      <c r="K105" s="90"/>
      <c r="L105" s="150">
        <v>122</v>
      </c>
      <c r="M105" s="168">
        <v>0</v>
      </c>
      <c r="N105" s="150">
        <v>122</v>
      </c>
      <c r="O105" s="90"/>
      <c r="P105" s="150">
        <v>124</v>
      </c>
      <c r="Q105" s="168">
        <v>1</v>
      </c>
      <c r="R105" s="150">
        <v>125</v>
      </c>
      <c r="S105" s="90"/>
      <c r="T105" s="107"/>
      <c r="U105" s="107"/>
      <c r="V105" s="107"/>
      <c r="W105" s="90"/>
      <c r="X105" s="95"/>
      <c r="Y105" s="95"/>
      <c r="Z105" s="95"/>
      <c r="AA105" s="95"/>
      <c r="AB105" s="95"/>
      <c r="AC105" s="95"/>
      <c r="AD105" s="95"/>
      <c r="AE105" s="95"/>
      <c r="AF105" s="152"/>
      <c r="AG105" s="152"/>
      <c r="AH105" s="152"/>
      <c r="AI105" s="95"/>
      <c r="AJ105" s="152"/>
      <c r="AK105" s="152"/>
      <c r="AL105" s="152"/>
      <c r="AM105" s="95"/>
      <c r="AN105" s="152"/>
      <c r="AO105" s="152"/>
      <c r="AP105" s="152"/>
      <c r="AQ105" s="91"/>
      <c r="AR105" s="91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  <c r="FW105" s="105"/>
      <c r="FX105" s="105"/>
      <c r="FY105" s="105"/>
      <c r="FZ105" s="105"/>
      <c r="GA105" s="105"/>
      <c r="GB105" s="105"/>
      <c r="GC105" s="105"/>
      <c r="GD105" s="105"/>
      <c r="GE105" s="105"/>
      <c r="GF105" s="105"/>
      <c r="GG105" s="105"/>
      <c r="GH105" s="105"/>
      <c r="GI105" s="105"/>
      <c r="GJ105" s="105"/>
      <c r="GK105" s="105"/>
      <c r="GL105" s="105"/>
      <c r="GM105" s="105"/>
      <c r="GN105" s="105"/>
      <c r="GO105" s="105"/>
      <c r="GP105" s="105"/>
      <c r="GQ105" s="105"/>
      <c r="GR105" s="105"/>
      <c r="GS105" s="105"/>
      <c r="GT105" s="105"/>
      <c r="GU105" s="105"/>
      <c r="GV105" s="105"/>
      <c r="GW105" s="105"/>
      <c r="GX105" s="105"/>
      <c r="GY105" s="105"/>
      <c r="GZ105" s="105"/>
      <c r="HA105" s="105"/>
      <c r="HB105" s="105"/>
      <c r="HC105" s="105"/>
      <c r="HD105" s="105"/>
      <c r="HE105" s="105"/>
      <c r="HF105" s="105"/>
      <c r="HG105" s="105"/>
      <c r="HH105" s="105"/>
      <c r="HI105" s="105"/>
      <c r="HJ105" s="105"/>
      <c r="HK105" s="105"/>
      <c r="HL105" s="105"/>
      <c r="HM105" s="105"/>
      <c r="HN105" s="105"/>
      <c r="HO105" s="105"/>
      <c r="HP105" s="105"/>
      <c r="HQ105" s="105"/>
      <c r="HR105" s="105"/>
      <c r="HS105" s="105"/>
      <c r="HT105" s="105"/>
      <c r="HU105" s="105"/>
      <c r="HV105" s="105"/>
      <c r="HW105" s="105"/>
      <c r="HX105" s="105"/>
      <c r="HY105" s="105"/>
      <c r="HZ105" s="105"/>
      <c r="IA105" s="105"/>
      <c r="IB105" s="105"/>
      <c r="IC105" s="105"/>
      <c r="ID105" s="105"/>
      <c r="IE105" s="105"/>
      <c r="IF105" s="105"/>
      <c r="IG105" s="105"/>
      <c r="IH105" s="105"/>
      <c r="II105" s="105"/>
      <c r="IJ105" s="105"/>
      <c r="IK105" s="105"/>
      <c r="IL105" s="105"/>
      <c r="IM105" s="105"/>
      <c r="IN105" s="105"/>
      <c r="IO105" s="105"/>
      <c r="IP105" s="105"/>
      <c r="IQ105" s="105"/>
      <c r="IR105" s="105"/>
      <c r="IS105" s="105"/>
      <c r="IT105" s="105"/>
      <c r="IU105" s="105"/>
      <c r="IV105" s="105"/>
      <c r="IW105" s="105"/>
      <c r="IX105" s="105"/>
      <c r="IY105" s="105"/>
      <c r="IZ105" s="105"/>
      <c r="JA105" s="105"/>
      <c r="JB105" s="105"/>
      <c r="JC105" s="105"/>
      <c r="JD105" s="105"/>
      <c r="JE105" s="105"/>
      <c r="JF105" s="105"/>
      <c r="JG105" s="105"/>
      <c r="JH105" s="105"/>
      <c r="JI105" s="105"/>
      <c r="JJ105" s="105"/>
      <c r="JK105" s="105"/>
      <c r="JL105" s="105"/>
      <c r="JM105" s="105"/>
      <c r="JN105" s="105"/>
      <c r="JO105" s="105"/>
      <c r="JP105" s="105"/>
      <c r="JQ105" s="105"/>
      <c r="JR105" s="105"/>
      <c r="JS105" s="105"/>
      <c r="JT105" s="105"/>
      <c r="JU105" s="105"/>
      <c r="JV105" s="105"/>
      <c r="JW105" s="105"/>
      <c r="JX105" s="105"/>
      <c r="JY105" s="105"/>
      <c r="JZ105" s="105"/>
      <c r="KA105" s="105"/>
      <c r="KB105" s="105"/>
      <c r="KC105" s="105"/>
      <c r="KD105" s="105"/>
      <c r="KE105" s="105"/>
      <c r="KF105" s="105"/>
      <c r="KG105" s="105"/>
      <c r="KH105" s="105"/>
      <c r="KI105" s="105"/>
      <c r="KJ105" s="105"/>
      <c r="KK105" s="105"/>
      <c r="KL105" s="105"/>
      <c r="KM105" s="105"/>
      <c r="KN105" s="105"/>
      <c r="KO105" s="105"/>
      <c r="KP105" s="105"/>
      <c r="KQ105" s="105"/>
      <c r="KR105" s="105"/>
      <c r="KS105" s="105"/>
      <c r="KT105" s="105"/>
      <c r="KU105" s="105"/>
      <c r="KV105" s="105"/>
      <c r="KW105" s="105"/>
      <c r="KX105" s="105"/>
      <c r="KY105" s="105"/>
      <c r="KZ105" s="105"/>
      <c r="LA105" s="105"/>
      <c r="LB105" s="105"/>
      <c r="LC105" s="105"/>
      <c r="LD105" s="105"/>
      <c r="LE105" s="105"/>
      <c r="LF105" s="105"/>
      <c r="LG105" s="105"/>
      <c r="LH105" s="105"/>
      <c r="LI105" s="105"/>
      <c r="LJ105" s="105"/>
      <c r="LK105" s="105"/>
      <c r="LL105" s="105"/>
      <c r="LM105" s="105"/>
      <c r="LN105" s="105"/>
      <c r="LO105" s="105"/>
      <c r="LP105" s="105"/>
      <c r="LQ105" s="105"/>
      <c r="LR105" s="105"/>
      <c r="LS105" s="105"/>
      <c r="LT105" s="105"/>
      <c r="LU105" s="105"/>
      <c r="LV105" s="105"/>
      <c r="LW105" s="105"/>
      <c r="LX105" s="105"/>
      <c r="LY105" s="105"/>
      <c r="LZ105" s="105"/>
      <c r="MA105" s="105"/>
      <c r="MB105" s="105"/>
      <c r="MC105" s="105"/>
      <c r="MD105" s="105"/>
      <c r="ME105" s="105"/>
      <c r="MF105" s="105"/>
      <c r="MG105" s="105"/>
      <c r="MH105" s="105"/>
      <c r="MI105" s="105"/>
      <c r="MJ105" s="105"/>
      <c r="MK105" s="105"/>
      <c r="ML105" s="105"/>
      <c r="MM105" s="105"/>
      <c r="MN105" s="105"/>
      <c r="MO105" s="105"/>
      <c r="MP105" s="105"/>
      <c r="MQ105" s="105"/>
      <c r="MR105" s="105"/>
      <c r="MS105" s="105"/>
      <c r="MT105" s="105"/>
      <c r="MU105" s="105"/>
      <c r="MV105" s="105"/>
      <c r="MW105" s="105"/>
      <c r="MX105" s="105"/>
      <c r="MY105" s="105"/>
      <c r="MZ105" s="105"/>
      <c r="NA105" s="105"/>
      <c r="NB105" s="105"/>
      <c r="NC105" s="105"/>
      <c r="ND105" s="105"/>
      <c r="NE105" s="105"/>
      <c r="NF105" s="105"/>
      <c r="NG105" s="105"/>
      <c r="NH105" s="105"/>
      <c r="NI105" s="105"/>
      <c r="NJ105" s="105"/>
      <c r="NK105" s="105"/>
      <c r="NL105" s="105"/>
      <c r="NM105" s="105"/>
      <c r="NN105" s="105"/>
      <c r="NO105" s="105"/>
      <c r="NP105" s="105"/>
      <c r="NQ105" s="105"/>
      <c r="NR105" s="105"/>
      <c r="NS105" s="105"/>
      <c r="NT105" s="105"/>
      <c r="NU105" s="105"/>
      <c r="NV105" s="105"/>
      <c r="NW105" s="105"/>
      <c r="NX105" s="105"/>
      <c r="NY105" s="105"/>
      <c r="NZ105" s="105"/>
      <c r="OA105" s="105"/>
      <c r="OB105" s="105"/>
      <c r="OC105" s="105"/>
      <c r="OD105" s="105"/>
      <c r="OE105" s="105"/>
      <c r="OF105" s="105"/>
      <c r="OG105" s="105"/>
      <c r="OH105" s="105"/>
      <c r="OI105" s="105"/>
      <c r="OJ105" s="105"/>
      <c r="OK105" s="105"/>
      <c r="OL105" s="105"/>
      <c r="OM105" s="105"/>
      <c r="ON105" s="105"/>
      <c r="OO105" s="105"/>
      <c r="OP105" s="105"/>
      <c r="OQ105" s="105"/>
      <c r="OR105" s="105"/>
      <c r="OS105" s="105"/>
      <c r="OT105" s="105"/>
      <c r="OU105" s="105"/>
      <c r="OV105" s="105"/>
      <c r="OW105" s="105"/>
      <c r="OX105" s="105"/>
      <c r="OY105" s="105"/>
      <c r="OZ105" s="105"/>
      <c r="PA105" s="105"/>
      <c r="PB105" s="105"/>
      <c r="PC105" s="105"/>
      <c r="PD105" s="105"/>
      <c r="PE105" s="105"/>
      <c r="PF105" s="105"/>
      <c r="PG105" s="105"/>
      <c r="PH105" s="105"/>
      <c r="PI105" s="105"/>
      <c r="PJ105" s="105"/>
      <c r="PK105" s="105"/>
      <c r="PL105" s="105"/>
      <c r="PM105" s="105"/>
      <c r="PN105" s="105"/>
      <c r="PO105" s="105"/>
      <c r="PP105" s="105"/>
      <c r="PQ105" s="105"/>
      <c r="PR105" s="105"/>
      <c r="PS105" s="105"/>
      <c r="PT105" s="105"/>
      <c r="PU105" s="105"/>
      <c r="PV105" s="105"/>
      <c r="PW105" s="105"/>
      <c r="PX105" s="105"/>
      <c r="PY105" s="105"/>
      <c r="PZ105" s="105"/>
      <c r="QA105" s="105"/>
      <c r="QB105" s="105"/>
      <c r="QC105" s="105"/>
      <c r="QD105" s="105"/>
      <c r="QE105" s="105"/>
      <c r="QF105" s="105"/>
      <c r="QG105" s="105"/>
      <c r="QH105" s="105"/>
      <c r="QI105" s="105"/>
      <c r="QJ105" s="105"/>
      <c r="QK105" s="105"/>
      <c r="QL105" s="105"/>
      <c r="QM105" s="105"/>
      <c r="QN105" s="105"/>
      <c r="QO105" s="105"/>
      <c r="QP105" s="105"/>
      <c r="QQ105" s="105"/>
      <c r="QR105" s="105"/>
      <c r="QS105" s="105"/>
      <c r="QT105" s="105"/>
      <c r="QU105" s="105"/>
      <c r="QV105" s="105"/>
      <c r="QW105" s="105"/>
      <c r="QX105" s="105"/>
      <c r="QY105" s="105"/>
      <c r="QZ105" s="105"/>
      <c r="RA105" s="105"/>
      <c r="RB105" s="105"/>
      <c r="RC105" s="105"/>
      <c r="RD105" s="105"/>
      <c r="RE105" s="105"/>
      <c r="RF105" s="105"/>
      <c r="RG105" s="105"/>
      <c r="RH105" s="105"/>
      <c r="RI105" s="105"/>
      <c r="RJ105" s="105"/>
      <c r="RK105" s="105"/>
      <c r="RL105" s="105"/>
      <c r="RM105" s="105"/>
      <c r="RN105" s="105"/>
      <c r="RO105" s="105"/>
      <c r="RP105" s="105"/>
      <c r="RQ105" s="105"/>
      <c r="RR105" s="105"/>
      <c r="RS105" s="105"/>
      <c r="RT105" s="105"/>
      <c r="RU105" s="105"/>
      <c r="RV105" s="105"/>
      <c r="RW105" s="105"/>
      <c r="RX105" s="105"/>
      <c r="RY105" s="105"/>
      <c r="RZ105" s="105"/>
      <c r="SA105" s="105"/>
      <c r="SB105" s="105"/>
      <c r="SC105" s="105"/>
      <c r="SD105" s="105"/>
      <c r="SE105" s="105"/>
      <c r="SF105" s="105"/>
      <c r="SG105" s="105"/>
      <c r="SH105" s="105"/>
      <c r="SI105" s="105"/>
      <c r="SJ105" s="105"/>
      <c r="SK105" s="105"/>
      <c r="SL105" s="105"/>
      <c r="SM105" s="105"/>
      <c r="SN105" s="105"/>
      <c r="SO105" s="105"/>
      <c r="SP105" s="105"/>
      <c r="SQ105" s="105"/>
      <c r="SR105" s="105"/>
      <c r="SS105" s="105"/>
      <c r="ST105" s="105"/>
      <c r="SU105" s="105"/>
      <c r="SV105" s="105"/>
      <c r="SW105" s="105"/>
      <c r="SX105" s="105"/>
      <c r="SY105" s="105"/>
      <c r="SZ105" s="105"/>
      <c r="TA105" s="105"/>
      <c r="TB105" s="105"/>
      <c r="TC105" s="105"/>
      <c r="TD105" s="105"/>
      <c r="TE105" s="105"/>
      <c r="TF105" s="105"/>
      <c r="TG105" s="105"/>
      <c r="TH105" s="105"/>
      <c r="TI105" s="105"/>
      <c r="TJ105" s="105"/>
      <c r="TK105" s="105"/>
      <c r="TL105" s="105"/>
      <c r="TM105" s="105"/>
      <c r="TN105" s="105"/>
      <c r="TO105" s="105"/>
      <c r="TP105" s="105"/>
      <c r="TQ105" s="105"/>
      <c r="TR105" s="105"/>
      <c r="TS105" s="105"/>
      <c r="TT105" s="105"/>
      <c r="TU105" s="105"/>
      <c r="TV105" s="105"/>
      <c r="TW105" s="105"/>
      <c r="TX105" s="105"/>
      <c r="TY105" s="105"/>
      <c r="TZ105" s="105"/>
      <c r="UA105" s="105"/>
      <c r="UB105" s="105"/>
      <c r="UC105" s="105"/>
      <c r="UD105" s="105"/>
      <c r="UE105" s="105"/>
      <c r="UF105" s="105"/>
      <c r="UG105" s="105"/>
      <c r="UH105" s="105"/>
      <c r="UI105" s="105"/>
      <c r="UJ105" s="105"/>
      <c r="UK105" s="105"/>
      <c r="UL105" s="105"/>
      <c r="UM105" s="105"/>
      <c r="UN105" s="105"/>
      <c r="UO105" s="105"/>
      <c r="UP105" s="105"/>
      <c r="UQ105" s="105"/>
      <c r="UR105" s="105"/>
      <c r="US105" s="105"/>
      <c r="UT105" s="105"/>
      <c r="UU105" s="105"/>
      <c r="UV105" s="105"/>
      <c r="UW105" s="105"/>
      <c r="UX105" s="105"/>
      <c r="UY105" s="105"/>
      <c r="UZ105" s="105"/>
      <c r="VA105" s="105"/>
      <c r="VB105" s="105"/>
      <c r="VC105" s="105"/>
      <c r="VD105" s="105"/>
      <c r="VE105" s="105"/>
      <c r="VF105" s="105"/>
      <c r="VG105" s="105"/>
      <c r="VH105" s="105"/>
      <c r="VI105" s="105"/>
      <c r="VJ105" s="105"/>
      <c r="VK105" s="105"/>
      <c r="VL105" s="105"/>
      <c r="VM105" s="105"/>
      <c r="VN105" s="105"/>
      <c r="VO105" s="105"/>
      <c r="VP105" s="105"/>
      <c r="VQ105" s="105"/>
      <c r="VR105" s="105"/>
      <c r="VS105" s="105"/>
      <c r="VT105" s="105"/>
      <c r="VU105" s="105"/>
      <c r="VV105" s="105"/>
      <c r="VW105" s="105"/>
      <c r="VX105" s="105"/>
      <c r="VY105" s="105"/>
      <c r="VZ105" s="105"/>
      <c r="WA105" s="105"/>
      <c r="WB105" s="105"/>
      <c r="WC105" s="105"/>
      <c r="WD105" s="105"/>
      <c r="WE105" s="105"/>
      <c r="WF105" s="105"/>
      <c r="WG105" s="105"/>
      <c r="WH105" s="105"/>
      <c r="WI105" s="105"/>
      <c r="WJ105" s="105"/>
      <c r="WK105" s="105"/>
      <c r="WL105" s="105"/>
      <c r="WM105" s="105"/>
      <c r="WN105" s="105"/>
      <c r="WO105" s="105"/>
      <c r="WP105" s="105"/>
      <c r="WQ105" s="105"/>
      <c r="WR105" s="105"/>
      <c r="WS105" s="105"/>
      <c r="WT105" s="105"/>
      <c r="WU105" s="105"/>
      <c r="WV105" s="105"/>
      <c r="WW105" s="105"/>
      <c r="WX105" s="105"/>
      <c r="WY105" s="105"/>
      <c r="WZ105" s="105"/>
      <c r="XA105" s="105"/>
      <c r="XB105" s="105"/>
      <c r="XC105" s="105"/>
      <c r="XD105" s="105"/>
      <c r="XE105" s="105"/>
      <c r="XF105" s="105"/>
      <c r="XG105" s="105"/>
      <c r="XH105" s="105"/>
      <c r="XI105" s="105"/>
      <c r="XJ105" s="105"/>
      <c r="XK105" s="105"/>
      <c r="XL105" s="105"/>
      <c r="XM105" s="105"/>
      <c r="XN105" s="105"/>
      <c r="XO105" s="105"/>
      <c r="XP105" s="105"/>
      <c r="XQ105" s="105"/>
      <c r="XR105" s="105"/>
      <c r="XS105" s="105"/>
      <c r="XT105" s="105"/>
      <c r="XU105" s="105"/>
      <c r="XV105" s="105"/>
      <c r="XW105" s="105"/>
      <c r="XX105" s="105"/>
      <c r="XY105" s="105"/>
      <c r="XZ105" s="105"/>
      <c r="YA105" s="105"/>
      <c r="YB105" s="105"/>
      <c r="YC105" s="105"/>
      <c r="YD105" s="105"/>
      <c r="YE105" s="105"/>
      <c r="YF105" s="105"/>
      <c r="YG105" s="105"/>
      <c r="YH105" s="105"/>
      <c r="YI105" s="105"/>
      <c r="YJ105" s="105"/>
      <c r="YK105" s="105"/>
      <c r="YL105" s="105"/>
      <c r="YM105" s="105"/>
      <c r="YN105" s="105"/>
      <c r="YO105" s="105"/>
      <c r="YP105" s="105"/>
      <c r="YQ105" s="105"/>
      <c r="YR105" s="105"/>
      <c r="YS105" s="105"/>
      <c r="YT105" s="105"/>
      <c r="YU105" s="105"/>
      <c r="YV105" s="105"/>
      <c r="YW105" s="105"/>
      <c r="YX105" s="105"/>
      <c r="YY105" s="105"/>
      <c r="YZ105" s="105"/>
      <c r="ZA105" s="105"/>
      <c r="ZB105" s="105"/>
      <c r="ZC105" s="105"/>
      <c r="ZD105" s="105"/>
      <c r="ZE105" s="105"/>
      <c r="ZF105" s="105"/>
      <c r="ZG105" s="105"/>
      <c r="ZH105" s="105"/>
      <c r="ZI105" s="105"/>
      <c r="ZJ105" s="105"/>
      <c r="ZK105" s="105"/>
      <c r="ZL105" s="105"/>
      <c r="ZM105" s="105"/>
      <c r="ZN105" s="105"/>
      <c r="ZO105" s="105"/>
      <c r="ZP105" s="105"/>
      <c r="ZQ105" s="105"/>
      <c r="ZR105" s="105"/>
      <c r="ZS105" s="105"/>
      <c r="ZT105" s="105"/>
      <c r="ZU105" s="105"/>
      <c r="ZV105" s="105"/>
      <c r="ZW105" s="105"/>
      <c r="ZX105" s="105"/>
      <c r="ZY105" s="105"/>
      <c r="ZZ105" s="105"/>
      <c r="AAA105" s="105"/>
      <c r="AAB105" s="105"/>
      <c r="AAC105" s="105"/>
      <c r="AAD105" s="105"/>
      <c r="AAE105" s="105"/>
      <c r="AAF105" s="105"/>
      <c r="AAG105" s="105"/>
      <c r="AAH105" s="105"/>
      <c r="AAI105" s="105"/>
      <c r="AAJ105" s="105"/>
      <c r="AAK105" s="105"/>
      <c r="AAL105" s="105"/>
      <c r="AAM105" s="105"/>
      <c r="AAN105" s="105"/>
      <c r="AAO105" s="105"/>
      <c r="AAP105" s="105"/>
      <c r="AAQ105" s="105"/>
      <c r="AAR105" s="105"/>
      <c r="AAS105" s="105"/>
      <c r="AAT105" s="105"/>
      <c r="AAU105" s="105"/>
      <c r="AAV105" s="105"/>
      <c r="AAW105" s="105"/>
      <c r="AAX105" s="105"/>
      <c r="AAY105" s="105"/>
      <c r="AAZ105" s="105"/>
      <c r="ABA105" s="105"/>
      <c r="ABB105" s="105"/>
      <c r="ABC105" s="105"/>
      <c r="ABD105" s="105"/>
      <c r="ABE105" s="105"/>
      <c r="ABF105" s="105"/>
      <c r="ABG105" s="105"/>
      <c r="ABH105" s="105"/>
      <c r="ABI105" s="105"/>
      <c r="ABJ105" s="105"/>
      <c r="ABK105" s="105"/>
      <c r="ABL105" s="105"/>
      <c r="ABM105" s="105"/>
      <c r="ABN105" s="105"/>
      <c r="ABO105" s="105"/>
      <c r="ABP105" s="105"/>
      <c r="ABQ105" s="105"/>
      <c r="ABR105" s="105"/>
      <c r="ABS105" s="105"/>
      <c r="ABT105" s="105"/>
      <c r="ABU105" s="105"/>
      <c r="ABV105" s="105"/>
      <c r="ABW105" s="105"/>
      <c r="ABX105" s="105"/>
      <c r="ABY105" s="105"/>
      <c r="ABZ105" s="105"/>
      <c r="ACA105" s="105"/>
      <c r="ACB105" s="105"/>
      <c r="ACC105" s="105"/>
      <c r="ACD105" s="105"/>
      <c r="ACE105" s="105"/>
      <c r="ACF105" s="105"/>
      <c r="ACG105" s="105"/>
      <c r="ACH105" s="105"/>
      <c r="ACI105" s="105"/>
      <c r="ACJ105" s="105"/>
      <c r="ACK105" s="105"/>
      <c r="ACL105" s="105"/>
      <c r="ACM105" s="105"/>
      <c r="ACN105" s="105"/>
      <c r="ACO105" s="105"/>
      <c r="ACP105" s="105"/>
      <c r="ACQ105" s="105"/>
      <c r="ACR105" s="105"/>
      <c r="ACS105" s="105"/>
      <c r="ACT105" s="105"/>
      <c r="ACU105" s="105"/>
      <c r="ACV105" s="105"/>
      <c r="ACW105" s="105"/>
      <c r="ACX105" s="105"/>
      <c r="ACY105" s="105"/>
      <c r="ACZ105" s="105"/>
      <c r="ADA105" s="105"/>
      <c r="ADB105" s="105"/>
      <c r="ADC105" s="105"/>
      <c r="ADD105" s="105"/>
      <c r="ADE105" s="105"/>
      <c r="ADF105" s="105"/>
      <c r="ADG105" s="105"/>
      <c r="ADH105" s="105"/>
      <c r="ADI105" s="105"/>
      <c r="ADJ105" s="105"/>
      <c r="ADK105" s="105"/>
      <c r="ADL105" s="105"/>
      <c r="ADM105" s="105"/>
      <c r="ADN105" s="105"/>
      <c r="ADO105" s="105"/>
      <c r="ADP105" s="105"/>
      <c r="ADQ105" s="105"/>
      <c r="ADR105" s="105"/>
      <c r="ADS105" s="105"/>
      <c r="ADT105" s="105"/>
      <c r="ADU105" s="105"/>
      <c r="ADV105" s="105"/>
      <c r="ADW105" s="105"/>
      <c r="ADX105" s="105"/>
      <c r="ADY105" s="105"/>
      <c r="ADZ105" s="105"/>
      <c r="AEA105" s="105"/>
      <c r="AEB105" s="105"/>
      <c r="AEC105" s="105"/>
      <c r="AED105" s="105"/>
      <c r="AEE105" s="105"/>
      <c r="AEF105" s="105"/>
      <c r="AEG105" s="105"/>
      <c r="AEH105" s="105"/>
      <c r="AEI105" s="105"/>
      <c r="AEJ105" s="105"/>
      <c r="AEK105" s="105"/>
      <c r="AEL105" s="105"/>
      <c r="AEM105" s="105"/>
      <c r="AEN105" s="105"/>
      <c r="AEO105" s="105"/>
      <c r="AEP105" s="105"/>
      <c r="AEQ105" s="105"/>
      <c r="AER105" s="105"/>
      <c r="AES105" s="105"/>
      <c r="AET105" s="105"/>
      <c r="AEU105" s="105"/>
      <c r="AEV105" s="105"/>
      <c r="AEW105" s="105"/>
      <c r="AEX105" s="105"/>
      <c r="AEY105" s="105"/>
      <c r="AEZ105" s="105"/>
      <c r="AFA105" s="105"/>
      <c r="AFB105" s="105"/>
      <c r="AFC105" s="105"/>
      <c r="AFD105" s="105"/>
      <c r="AFE105" s="105"/>
      <c r="AFF105" s="105"/>
      <c r="AFG105" s="105"/>
      <c r="AFH105" s="105"/>
      <c r="AFI105" s="105"/>
      <c r="AFJ105" s="105"/>
      <c r="AFK105" s="105"/>
      <c r="AFL105" s="105"/>
      <c r="AFM105" s="105"/>
      <c r="AFN105" s="105"/>
      <c r="AFO105" s="105"/>
      <c r="AFP105" s="105"/>
      <c r="AFQ105" s="105"/>
      <c r="AFR105" s="105"/>
      <c r="AFS105" s="105"/>
      <c r="AFT105" s="105"/>
      <c r="AFU105" s="105"/>
      <c r="AFV105" s="105"/>
      <c r="AFW105" s="105"/>
      <c r="AFX105" s="105"/>
      <c r="AFY105" s="105"/>
      <c r="AFZ105" s="105"/>
      <c r="AGA105" s="105"/>
      <c r="AGB105" s="105"/>
      <c r="AGC105" s="105"/>
      <c r="AGD105" s="105"/>
      <c r="AGE105" s="105"/>
      <c r="AGF105" s="105"/>
      <c r="AGG105" s="105"/>
      <c r="AGH105" s="105"/>
      <c r="AGI105" s="105"/>
      <c r="AGJ105" s="105"/>
      <c r="AGK105" s="105"/>
      <c r="AGL105" s="105"/>
      <c r="AGM105" s="105"/>
      <c r="AGN105" s="105"/>
      <c r="AGO105" s="105"/>
      <c r="AGP105" s="105"/>
      <c r="AGQ105" s="105"/>
      <c r="AGR105" s="105"/>
      <c r="AGS105" s="105"/>
      <c r="AGT105" s="105"/>
      <c r="AGU105" s="105"/>
      <c r="AGV105" s="105"/>
      <c r="AGW105" s="105"/>
      <c r="AGX105" s="105"/>
      <c r="AGY105" s="105"/>
      <c r="AGZ105" s="105"/>
      <c r="AHA105" s="105"/>
      <c r="AHB105" s="105"/>
      <c r="AHC105" s="105"/>
      <c r="AHD105" s="105"/>
      <c r="AHE105" s="105"/>
      <c r="AHF105" s="105"/>
      <c r="AHG105" s="105"/>
      <c r="AHH105" s="105"/>
      <c r="AHI105" s="105"/>
      <c r="AHJ105" s="105"/>
      <c r="AHK105" s="105"/>
      <c r="AHL105" s="105"/>
      <c r="AHM105" s="105"/>
      <c r="AHN105" s="105"/>
      <c r="AHO105" s="105"/>
      <c r="AHP105" s="105"/>
      <c r="AHQ105" s="105"/>
      <c r="AHR105" s="105"/>
      <c r="AHS105" s="105"/>
      <c r="AHT105" s="105"/>
      <c r="AHU105" s="105"/>
      <c r="AHV105" s="105"/>
      <c r="AHW105" s="105"/>
      <c r="AHX105" s="105"/>
      <c r="AHY105" s="105"/>
      <c r="AHZ105" s="105"/>
      <c r="AIA105" s="105"/>
      <c r="AIB105" s="105"/>
      <c r="AIC105" s="105"/>
      <c r="AID105" s="105"/>
      <c r="AIE105" s="105"/>
      <c r="AIF105" s="105"/>
      <c r="AIG105" s="105"/>
      <c r="AIH105" s="105"/>
      <c r="AII105" s="105"/>
      <c r="AIJ105" s="105"/>
      <c r="AIK105" s="105"/>
      <c r="AIL105" s="105"/>
      <c r="AIM105" s="105"/>
      <c r="AIN105" s="105"/>
      <c r="AIO105" s="105"/>
      <c r="AIP105" s="105"/>
      <c r="AIQ105" s="105"/>
      <c r="AIR105" s="105"/>
      <c r="AIS105" s="105"/>
      <c r="AIT105" s="105"/>
      <c r="AIU105" s="105"/>
      <c r="AIV105" s="105"/>
      <c r="AIW105" s="105"/>
      <c r="AIX105" s="105"/>
      <c r="AIY105" s="105"/>
      <c r="AIZ105" s="105"/>
      <c r="AJA105" s="105"/>
      <c r="AJB105" s="105"/>
      <c r="AJC105" s="105"/>
      <c r="AJD105" s="105"/>
      <c r="AJE105" s="105"/>
      <c r="AJF105" s="105"/>
      <c r="AJG105" s="105"/>
      <c r="AJH105" s="105"/>
      <c r="AJI105" s="105"/>
      <c r="AJJ105" s="105"/>
      <c r="AJK105" s="105"/>
      <c r="AJL105" s="105"/>
      <c r="AJM105" s="105"/>
      <c r="AJN105" s="105"/>
      <c r="AJO105" s="105"/>
      <c r="AJP105" s="105"/>
      <c r="AJQ105" s="105"/>
      <c r="AJR105" s="105"/>
      <c r="AJS105" s="105"/>
      <c r="AJT105" s="105"/>
      <c r="AJU105" s="105"/>
      <c r="AJV105" s="105"/>
      <c r="AJW105" s="105"/>
      <c r="AJX105" s="105"/>
      <c r="AJY105" s="105"/>
      <c r="AJZ105" s="105"/>
      <c r="AKA105" s="105"/>
      <c r="AKB105" s="105"/>
      <c r="AKC105" s="105"/>
      <c r="AKD105" s="105"/>
      <c r="AKE105" s="105"/>
      <c r="AKF105" s="105"/>
      <c r="AKG105" s="105"/>
      <c r="AKH105" s="105"/>
      <c r="AKI105" s="105"/>
      <c r="AKJ105" s="105"/>
      <c r="AKK105" s="105"/>
      <c r="AKL105" s="105"/>
      <c r="AKM105" s="105"/>
      <c r="AKN105" s="105"/>
      <c r="AKO105" s="105"/>
      <c r="AKP105" s="105"/>
      <c r="AKQ105" s="105"/>
      <c r="AKR105" s="105"/>
      <c r="AKS105" s="105"/>
      <c r="AKT105" s="105"/>
      <c r="AKU105" s="105"/>
      <c r="AKV105" s="105"/>
      <c r="AKW105" s="105"/>
      <c r="AKX105" s="105"/>
      <c r="AKY105" s="105"/>
      <c r="AKZ105" s="105"/>
      <c r="ALA105" s="105"/>
      <c r="ALB105" s="105"/>
      <c r="ALC105" s="105"/>
      <c r="ALD105" s="105"/>
      <c r="ALE105" s="105"/>
      <c r="ALF105" s="105"/>
      <c r="ALG105" s="105"/>
      <c r="ALH105" s="105"/>
      <c r="ALI105" s="105"/>
      <c r="ALJ105" s="105"/>
      <c r="ALK105" s="105"/>
      <c r="ALL105" s="105"/>
      <c r="ALM105" s="105"/>
      <c r="ALN105" s="105"/>
      <c r="ALO105" s="105"/>
      <c r="ALP105" s="105"/>
      <c r="ALQ105" s="105"/>
      <c r="ALR105" s="105"/>
      <c r="ALS105" s="105"/>
      <c r="ALT105" s="105"/>
      <c r="ALU105" s="105"/>
      <c r="ALV105" s="105"/>
      <c r="ALW105" s="105"/>
      <c r="ALX105" s="105"/>
      <c r="ALY105" s="105"/>
      <c r="ALZ105" s="105"/>
      <c r="AMA105" s="105"/>
      <c r="AMB105" s="105"/>
      <c r="AMC105" s="105"/>
      <c r="AMD105" s="105"/>
      <c r="AME105" s="105"/>
      <c r="AMF105" s="105"/>
      <c r="AMG105" s="105"/>
      <c r="AMH105" s="105"/>
      <c r="AMI105" s="105"/>
      <c r="AMJ105" s="105"/>
      <c r="AMK105" s="105"/>
      <c r="AML105" s="105"/>
      <c r="AMM105" s="105"/>
      <c r="AMN105" s="105"/>
      <c r="AMO105" s="105"/>
      <c r="AMP105" s="105"/>
      <c r="AMQ105" s="105"/>
      <c r="AMR105" s="105"/>
      <c r="AMS105" s="105"/>
      <c r="AMT105" s="105"/>
      <c r="AMU105" s="105"/>
      <c r="AMV105" s="105"/>
      <c r="AMW105" s="105"/>
      <c r="AMX105" s="105"/>
      <c r="AMY105" s="105"/>
      <c r="AMZ105" s="105"/>
      <c r="ANA105" s="105"/>
      <c r="ANB105" s="105"/>
      <c r="ANC105" s="105"/>
      <c r="AND105" s="105"/>
      <c r="ANE105" s="105"/>
      <c r="ANF105" s="105"/>
      <c r="ANG105" s="105"/>
      <c r="ANH105" s="105"/>
      <c r="ANI105" s="105"/>
      <c r="ANJ105" s="105"/>
      <c r="ANK105" s="105"/>
      <c r="ANL105" s="105"/>
      <c r="ANM105" s="105"/>
      <c r="ANN105" s="105"/>
      <c r="ANO105" s="105"/>
      <c r="ANP105" s="105"/>
      <c r="ANQ105" s="105"/>
      <c r="ANR105" s="105"/>
      <c r="ANS105" s="105"/>
      <c r="ANT105" s="105"/>
      <c r="ANU105" s="105"/>
      <c r="ANV105" s="105"/>
      <c r="ANW105" s="105"/>
      <c r="ANX105" s="105"/>
      <c r="ANY105" s="105"/>
      <c r="ANZ105" s="105"/>
      <c r="AOA105" s="105"/>
      <c r="AOB105" s="105"/>
      <c r="AOC105" s="105"/>
      <c r="AOD105" s="105"/>
      <c r="AOE105" s="105"/>
      <c r="AOF105" s="105"/>
      <c r="AOG105" s="105"/>
      <c r="AOH105" s="105"/>
      <c r="AOI105" s="105"/>
      <c r="AOJ105" s="105"/>
      <c r="AOK105" s="105"/>
      <c r="AOL105" s="105"/>
      <c r="AOM105" s="105"/>
      <c r="AON105" s="105"/>
      <c r="AOO105" s="105"/>
      <c r="AOP105" s="105"/>
      <c r="AOQ105" s="105"/>
      <c r="AOR105" s="105"/>
      <c r="AOS105" s="105"/>
      <c r="AOT105" s="105"/>
      <c r="AOU105" s="105"/>
      <c r="AOV105" s="105"/>
      <c r="AOW105" s="105"/>
      <c r="AOX105" s="105"/>
      <c r="AOY105" s="105"/>
      <c r="AOZ105" s="105"/>
      <c r="APA105" s="105"/>
      <c r="APB105" s="105"/>
      <c r="APC105" s="105"/>
      <c r="APD105" s="105"/>
      <c r="APE105" s="105"/>
      <c r="APF105" s="105"/>
      <c r="APG105" s="105"/>
      <c r="APH105" s="105"/>
      <c r="API105" s="105"/>
      <c r="APJ105" s="105"/>
      <c r="APK105" s="105"/>
      <c r="APL105" s="105"/>
      <c r="APM105" s="105"/>
      <c r="APN105" s="105"/>
      <c r="APO105" s="105"/>
      <c r="APP105" s="105"/>
      <c r="APQ105" s="105"/>
      <c r="APR105" s="105"/>
      <c r="APS105" s="105"/>
      <c r="APT105" s="105"/>
      <c r="APU105" s="105"/>
      <c r="APV105" s="105"/>
      <c r="APW105" s="105"/>
      <c r="APX105" s="105"/>
      <c r="APY105" s="105"/>
      <c r="APZ105" s="105"/>
      <c r="AQA105" s="105"/>
      <c r="AQB105" s="105"/>
      <c r="AQC105" s="105"/>
      <c r="AQD105" s="105"/>
      <c r="AQE105" s="105"/>
      <c r="AQF105" s="105"/>
      <c r="AQG105" s="105"/>
      <c r="AQH105" s="105"/>
      <c r="AQI105" s="105"/>
      <c r="AQJ105" s="105"/>
      <c r="AQK105" s="105"/>
      <c r="AQL105" s="105"/>
      <c r="AQM105" s="105"/>
      <c r="AQN105" s="105"/>
      <c r="AQO105" s="105"/>
      <c r="AQP105" s="105"/>
      <c r="AQQ105" s="105"/>
      <c r="AQR105" s="105"/>
      <c r="AQS105" s="105"/>
      <c r="AQT105" s="105"/>
      <c r="AQU105" s="105"/>
      <c r="AQV105" s="105"/>
      <c r="AQW105" s="105"/>
      <c r="AQX105" s="105"/>
      <c r="AQY105" s="105"/>
      <c r="AQZ105" s="105"/>
      <c r="ARA105" s="105"/>
      <c r="ARB105" s="105"/>
      <c r="ARC105" s="105"/>
      <c r="ARD105" s="105"/>
      <c r="ARE105" s="105"/>
      <c r="ARF105" s="105"/>
      <c r="ARG105" s="105"/>
      <c r="ARH105" s="105"/>
      <c r="ARI105" s="105"/>
      <c r="ARJ105" s="105"/>
      <c r="ARK105" s="105"/>
      <c r="ARL105" s="105"/>
      <c r="ARM105" s="105"/>
      <c r="ARN105" s="105"/>
      <c r="ARO105" s="105"/>
      <c r="ARP105" s="105"/>
      <c r="ARQ105" s="105"/>
      <c r="ARR105" s="105"/>
      <c r="ARS105" s="105"/>
      <c r="ART105" s="105"/>
      <c r="ARU105" s="105"/>
      <c r="ARV105" s="105"/>
      <c r="ARW105" s="105"/>
      <c r="ARX105" s="105"/>
      <c r="ARY105" s="105"/>
      <c r="ARZ105" s="105"/>
      <c r="ASA105" s="105"/>
      <c r="ASB105" s="105"/>
      <c r="ASC105" s="105"/>
      <c r="ASD105" s="105"/>
      <c r="ASE105" s="105"/>
      <c r="ASF105" s="105"/>
      <c r="ASG105" s="105"/>
      <c r="ASH105" s="105"/>
      <c r="ASI105" s="105"/>
      <c r="ASJ105" s="105"/>
      <c r="ASK105" s="105"/>
      <c r="ASL105" s="105"/>
      <c r="ASM105" s="105"/>
      <c r="ASN105" s="105"/>
      <c r="ASO105" s="105"/>
      <c r="ASP105" s="105"/>
      <c r="ASQ105" s="105"/>
      <c r="ASR105" s="105"/>
      <c r="ASS105" s="105"/>
      <c r="AST105" s="105"/>
      <c r="ASU105" s="105"/>
      <c r="ASV105" s="105"/>
      <c r="ASW105" s="105"/>
      <c r="ASX105" s="105"/>
      <c r="ASY105" s="105"/>
      <c r="ASZ105" s="105"/>
      <c r="ATA105" s="105"/>
      <c r="ATB105" s="105"/>
      <c r="ATC105" s="105"/>
      <c r="ATD105" s="105"/>
      <c r="ATE105" s="105"/>
      <c r="ATF105" s="105"/>
      <c r="ATG105" s="105"/>
      <c r="ATH105" s="105"/>
      <c r="ATI105" s="105"/>
      <c r="ATJ105" s="105"/>
      <c r="ATK105" s="105"/>
      <c r="ATL105" s="105"/>
      <c r="ATM105" s="105"/>
      <c r="ATN105" s="105"/>
      <c r="ATO105" s="105"/>
      <c r="ATP105" s="105"/>
      <c r="ATQ105" s="105"/>
      <c r="ATR105" s="105"/>
      <c r="ATS105" s="105"/>
      <c r="ATT105" s="105"/>
      <c r="ATU105" s="105"/>
      <c r="ATV105" s="105"/>
      <c r="ATW105" s="105"/>
      <c r="ATX105" s="105"/>
      <c r="ATY105" s="105"/>
      <c r="ATZ105" s="105"/>
      <c r="AUA105" s="105"/>
      <c r="AUB105" s="105"/>
      <c r="AUC105" s="105"/>
      <c r="AUD105" s="105"/>
      <c r="AUE105" s="105"/>
      <c r="AUF105" s="105"/>
      <c r="AUG105" s="105"/>
      <c r="AUH105" s="105"/>
      <c r="AUI105" s="105"/>
      <c r="AUJ105" s="105"/>
      <c r="AUK105" s="105"/>
      <c r="AUL105" s="105"/>
      <c r="AUM105" s="105"/>
      <c r="AUN105" s="105"/>
      <c r="AUO105" s="105"/>
      <c r="AUP105" s="105"/>
      <c r="AUQ105" s="105"/>
      <c r="AUR105" s="105"/>
      <c r="AUS105" s="105"/>
      <c r="AUT105" s="105"/>
      <c r="AUU105" s="105"/>
      <c r="AUV105" s="105"/>
      <c r="AUW105" s="105"/>
      <c r="AUX105" s="105"/>
      <c r="AUY105" s="105"/>
      <c r="AUZ105" s="105"/>
      <c r="AVA105" s="105"/>
      <c r="AVB105" s="105"/>
      <c r="AVC105" s="105"/>
      <c r="AVD105" s="105"/>
      <c r="AVE105" s="105"/>
      <c r="AVF105" s="105"/>
      <c r="AVG105" s="105"/>
      <c r="AVH105" s="105"/>
      <c r="AVI105" s="105"/>
      <c r="AVJ105" s="105"/>
      <c r="AVK105" s="105"/>
      <c r="AVL105" s="105"/>
      <c r="AVM105" s="105"/>
      <c r="AVN105" s="105"/>
      <c r="AVO105" s="105"/>
      <c r="AVP105" s="105"/>
      <c r="AVQ105" s="105"/>
      <c r="AVR105" s="105"/>
      <c r="AVS105" s="105"/>
      <c r="AVT105" s="105"/>
      <c r="AVU105" s="105"/>
      <c r="AVV105" s="105"/>
      <c r="AVW105" s="105"/>
      <c r="AVX105" s="105"/>
      <c r="AVY105" s="105"/>
      <c r="AVZ105" s="105"/>
      <c r="AWA105" s="105"/>
      <c r="AWB105" s="105"/>
      <c r="AWC105" s="105"/>
      <c r="AWD105" s="105"/>
      <c r="AWE105" s="105"/>
      <c r="AWF105" s="105"/>
      <c r="AWG105" s="105"/>
      <c r="AWH105" s="105"/>
      <c r="AWI105" s="105"/>
      <c r="AWJ105" s="105"/>
      <c r="AWK105" s="105"/>
      <c r="AWL105" s="105"/>
      <c r="AWM105" s="105"/>
      <c r="AWN105" s="105"/>
      <c r="AWO105" s="105"/>
      <c r="AWP105" s="105"/>
      <c r="AWQ105" s="105"/>
      <c r="AWR105" s="105"/>
      <c r="AWS105" s="105"/>
      <c r="AWT105" s="105"/>
      <c r="AWU105" s="105"/>
      <c r="AWV105" s="105"/>
      <c r="AWW105" s="105"/>
      <c r="AWX105" s="105"/>
      <c r="AWY105" s="105"/>
      <c r="AWZ105" s="105"/>
      <c r="AXA105" s="105"/>
      <c r="AXB105" s="105"/>
      <c r="AXC105" s="105"/>
      <c r="AXD105" s="105"/>
      <c r="AXE105" s="105"/>
      <c r="AXF105" s="105"/>
      <c r="AXG105" s="105"/>
      <c r="AXH105" s="105"/>
      <c r="AXI105" s="105"/>
      <c r="AXJ105" s="105"/>
      <c r="AXK105" s="105"/>
      <c r="AXL105" s="105"/>
      <c r="AXM105" s="105"/>
      <c r="AXN105" s="105"/>
      <c r="AXO105" s="105"/>
      <c r="AXP105" s="105"/>
      <c r="AXQ105" s="105"/>
      <c r="AXR105" s="105"/>
      <c r="AXS105" s="105"/>
      <c r="AXT105" s="105"/>
      <c r="AXU105" s="105"/>
      <c r="AXV105" s="105"/>
      <c r="AXW105" s="105"/>
      <c r="AXX105" s="105"/>
      <c r="AXY105" s="105"/>
      <c r="AXZ105" s="105"/>
      <c r="AYA105" s="105"/>
      <c r="AYB105" s="105"/>
      <c r="AYC105" s="105"/>
      <c r="AYD105" s="105"/>
      <c r="AYE105" s="105"/>
      <c r="AYF105" s="105"/>
      <c r="AYG105" s="105"/>
      <c r="AYH105" s="105"/>
      <c r="AYI105" s="105"/>
      <c r="AYJ105" s="105"/>
      <c r="AYK105" s="105"/>
      <c r="AYL105" s="105"/>
      <c r="AYM105" s="105"/>
      <c r="AYN105" s="105"/>
      <c r="AYO105" s="105"/>
      <c r="AYP105" s="105"/>
      <c r="AYQ105" s="105"/>
      <c r="AYR105" s="105"/>
      <c r="AYS105" s="105"/>
      <c r="AYT105" s="105"/>
      <c r="AYU105" s="105"/>
      <c r="AYV105" s="105"/>
      <c r="AYW105" s="105"/>
      <c r="AYX105" s="105"/>
      <c r="AYY105" s="105"/>
      <c r="AYZ105" s="105"/>
      <c r="AZA105" s="105"/>
      <c r="AZB105" s="105"/>
      <c r="AZC105" s="105"/>
      <c r="AZD105" s="105"/>
      <c r="AZE105" s="105"/>
      <c r="AZF105" s="105"/>
      <c r="AZG105" s="105"/>
      <c r="AZH105" s="105"/>
      <c r="AZI105" s="105"/>
      <c r="AZJ105" s="105"/>
      <c r="AZK105" s="105"/>
      <c r="AZL105" s="105"/>
      <c r="AZM105" s="105"/>
      <c r="AZN105" s="105"/>
      <c r="AZO105" s="105"/>
      <c r="AZP105" s="105"/>
      <c r="AZQ105" s="105"/>
      <c r="AZR105" s="105"/>
      <c r="AZS105" s="105"/>
      <c r="AZT105" s="105"/>
      <c r="AZU105" s="105"/>
      <c r="AZV105" s="105"/>
      <c r="AZW105" s="105"/>
      <c r="AZX105" s="105"/>
      <c r="AZY105" s="105"/>
      <c r="AZZ105" s="105"/>
      <c r="BAA105" s="105"/>
      <c r="BAB105" s="105"/>
      <c r="BAC105" s="105"/>
      <c r="BAD105" s="105"/>
      <c r="BAE105" s="105"/>
      <c r="BAF105" s="105"/>
      <c r="BAG105" s="105"/>
      <c r="BAH105" s="105"/>
      <c r="BAI105" s="105"/>
      <c r="BAJ105" s="105"/>
      <c r="BAK105" s="105"/>
      <c r="BAL105" s="105"/>
      <c r="BAM105" s="105"/>
      <c r="BAN105" s="105"/>
      <c r="BAO105" s="105"/>
      <c r="BAP105" s="105"/>
      <c r="BAQ105" s="105"/>
      <c r="BAR105" s="105"/>
      <c r="BAS105" s="105"/>
      <c r="BAT105" s="105"/>
      <c r="BAU105" s="105"/>
      <c r="BAV105" s="105"/>
      <c r="BAW105" s="105"/>
      <c r="BAX105" s="105"/>
      <c r="BAY105" s="105"/>
      <c r="BAZ105" s="105"/>
      <c r="BBA105" s="105"/>
      <c r="BBB105" s="105"/>
      <c r="BBC105" s="105"/>
      <c r="BBD105" s="105"/>
      <c r="BBE105" s="105"/>
      <c r="BBF105" s="105"/>
      <c r="BBG105" s="105"/>
      <c r="BBH105" s="105"/>
      <c r="BBI105" s="105"/>
      <c r="BBJ105" s="105"/>
      <c r="BBK105" s="105"/>
      <c r="BBL105" s="105"/>
      <c r="BBM105" s="105"/>
      <c r="BBN105" s="105"/>
      <c r="BBO105" s="105"/>
      <c r="BBP105" s="105"/>
      <c r="BBQ105" s="105"/>
      <c r="BBR105" s="105"/>
      <c r="BBS105" s="105"/>
      <c r="BBT105" s="105"/>
      <c r="BBU105" s="105"/>
      <c r="BBV105" s="105"/>
      <c r="BBW105" s="105"/>
      <c r="BBX105" s="105"/>
      <c r="BBY105" s="105"/>
      <c r="BBZ105" s="105"/>
      <c r="BCA105" s="105"/>
      <c r="BCB105" s="105"/>
      <c r="BCC105" s="105"/>
      <c r="BCD105" s="105"/>
      <c r="BCE105" s="105"/>
      <c r="BCF105" s="105"/>
      <c r="BCG105" s="105"/>
      <c r="BCH105" s="105"/>
      <c r="BCI105" s="105"/>
      <c r="BCJ105" s="105"/>
      <c r="BCK105" s="105"/>
      <c r="BCL105" s="105"/>
      <c r="BCM105" s="105"/>
      <c r="BCN105" s="105"/>
      <c r="BCO105" s="105"/>
      <c r="BCP105" s="105"/>
      <c r="BCQ105" s="105"/>
      <c r="BCR105" s="105"/>
      <c r="BCS105" s="105"/>
      <c r="BCT105" s="105"/>
      <c r="BCU105" s="105"/>
      <c r="BCV105" s="105"/>
      <c r="BCW105" s="105"/>
      <c r="BCX105" s="105"/>
      <c r="BCY105" s="105"/>
      <c r="BCZ105" s="105"/>
      <c r="BDA105" s="105"/>
      <c r="BDB105" s="105"/>
      <c r="BDC105" s="105"/>
      <c r="BDD105" s="105"/>
      <c r="BDE105" s="105"/>
      <c r="BDF105" s="105"/>
      <c r="BDG105" s="105"/>
      <c r="BDH105" s="105"/>
      <c r="BDI105" s="105"/>
      <c r="BDJ105" s="105"/>
      <c r="BDK105" s="105"/>
      <c r="BDL105" s="105"/>
      <c r="BDM105" s="105"/>
      <c r="BDN105" s="105"/>
      <c r="BDO105" s="105"/>
      <c r="BDP105" s="105"/>
      <c r="BDQ105" s="105"/>
      <c r="BDR105" s="105"/>
      <c r="BDS105" s="105"/>
      <c r="BDT105" s="105"/>
      <c r="BDU105" s="105"/>
      <c r="BDV105" s="105"/>
      <c r="BDW105" s="105"/>
      <c r="BDX105" s="105"/>
      <c r="BDY105" s="105"/>
      <c r="BDZ105" s="105"/>
      <c r="BEA105" s="105"/>
      <c r="BEB105" s="105"/>
      <c r="BEC105" s="105"/>
      <c r="BED105" s="105"/>
      <c r="BEE105" s="105"/>
      <c r="BEF105" s="105"/>
      <c r="BEG105" s="105"/>
      <c r="BEH105" s="105"/>
      <c r="BEI105" s="105"/>
      <c r="BEJ105" s="105"/>
      <c r="BEK105" s="105"/>
      <c r="BEL105" s="105"/>
      <c r="BEM105" s="105"/>
      <c r="BEN105" s="105"/>
      <c r="BEO105" s="105"/>
      <c r="BEP105" s="105"/>
      <c r="BEQ105" s="105"/>
      <c r="BER105" s="105"/>
      <c r="BES105" s="105"/>
      <c r="BET105" s="105"/>
      <c r="BEU105" s="105"/>
      <c r="BEV105" s="105"/>
      <c r="BEW105" s="105"/>
      <c r="BEX105" s="105"/>
      <c r="BEY105" s="105"/>
      <c r="BEZ105" s="105"/>
      <c r="BFA105" s="105"/>
      <c r="BFB105" s="105"/>
      <c r="BFC105" s="105"/>
      <c r="BFD105" s="105"/>
      <c r="BFE105" s="105"/>
      <c r="BFF105" s="105"/>
      <c r="BFG105" s="105"/>
      <c r="BFH105" s="105"/>
      <c r="BFI105" s="105"/>
      <c r="BFJ105" s="105"/>
      <c r="BFK105" s="105"/>
      <c r="BFL105" s="105"/>
      <c r="BFM105" s="105"/>
      <c r="BFN105" s="105"/>
      <c r="BFO105" s="105"/>
      <c r="BFP105" s="105"/>
      <c r="BFQ105" s="105"/>
      <c r="BFR105" s="105"/>
      <c r="BFS105" s="105"/>
      <c r="BFT105" s="105"/>
      <c r="BFU105" s="105"/>
      <c r="BFV105" s="105"/>
      <c r="BFW105" s="105"/>
      <c r="BFX105" s="105"/>
      <c r="BFY105" s="105"/>
      <c r="BFZ105" s="105"/>
      <c r="BGA105" s="105"/>
      <c r="BGB105" s="105"/>
      <c r="BGC105" s="105"/>
      <c r="BGD105" s="105"/>
      <c r="BGE105" s="105"/>
      <c r="BGF105" s="105"/>
      <c r="BGG105" s="105"/>
      <c r="BGH105" s="105"/>
      <c r="BGI105" s="105"/>
      <c r="BGJ105" s="105"/>
      <c r="BGK105" s="105"/>
      <c r="BGL105" s="105"/>
      <c r="BGM105" s="105"/>
      <c r="BGN105" s="105"/>
      <c r="BGO105" s="105"/>
      <c r="BGP105" s="105"/>
      <c r="BGQ105" s="105"/>
      <c r="BGR105" s="105"/>
      <c r="BGS105" s="105"/>
      <c r="BGT105" s="105"/>
      <c r="BGU105" s="105"/>
      <c r="BGV105" s="105"/>
      <c r="BGW105" s="105"/>
      <c r="BGX105" s="105"/>
      <c r="BGY105" s="105"/>
      <c r="BGZ105" s="105"/>
      <c r="BHA105" s="105"/>
      <c r="BHB105" s="105"/>
      <c r="BHC105" s="105"/>
      <c r="BHD105" s="105"/>
      <c r="BHE105" s="105"/>
      <c r="BHF105" s="105"/>
      <c r="BHG105" s="105"/>
      <c r="BHH105" s="105"/>
      <c r="BHI105" s="105"/>
      <c r="BHJ105" s="105"/>
      <c r="BHK105" s="105"/>
      <c r="BHL105" s="105"/>
      <c r="BHM105" s="105"/>
      <c r="BHN105" s="105"/>
      <c r="BHO105" s="105"/>
      <c r="BHP105" s="105"/>
      <c r="BHQ105" s="105"/>
      <c r="BHR105" s="105"/>
      <c r="BHS105" s="105"/>
      <c r="BHT105" s="105"/>
      <c r="BHU105" s="105"/>
      <c r="BHV105" s="105"/>
      <c r="BHW105" s="105"/>
      <c r="BHX105" s="105"/>
      <c r="BHY105" s="105"/>
      <c r="BHZ105" s="105"/>
      <c r="BIA105" s="105"/>
      <c r="BIB105" s="105"/>
      <c r="BIC105" s="105"/>
      <c r="BID105" s="105"/>
      <c r="BIE105" s="105"/>
      <c r="BIF105" s="105"/>
      <c r="BIG105" s="105"/>
      <c r="BIH105" s="105"/>
      <c r="BII105" s="105"/>
      <c r="BIJ105" s="105"/>
      <c r="BIK105" s="105"/>
      <c r="BIL105" s="105"/>
      <c r="BIM105" s="105"/>
      <c r="BIN105" s="105"/>
      <c r="BIO105" s="105"/>
      <c r="BIP105" s="105"/>
      <c r="BIQ105" s="105"/>
      <c r="BIR105" s="105"/>
      <c r="BIS105" s="105"/>
      <c r="BIT105" s="105"/>
      <c r="BIU105" s="105"/>
      <c r="BIV105" s="105"/>
      <c r="BIW105" s="105"/>
      <c r="BIX105" s="105"/>
      <c r="BIY105" s="105"/>
      <c r="BIZ105" s="105"/>
      <c r="BJA105" s="105"/>
      <c r="BJB105" s="105"/>
      <c r="BJC105" s="105"/>
      <c r="BJD105" s="105"/>
      <c r="BJE105" s="105"/>
      <c r="BJF105" s="105"/>
      <c r="BJG105" s="105"/>
      <c r="BJH105" s="105"/>
      <c r="BJI105" s="105"/>
      <c r="BJJ105" s="105"/>
      <c r="BJK105" s="105"/>
      <c r="BJL105" s="105"/>
      <c r="BJM105" s="105"/>
      <c r="BJN105" s="105"/>
      <c r="BJO105" s="105"/>
      <c r="BJP105" s="105"/>
      <c r="BJQ105" s="105"/>
      <c r="BJR105" s="105"/>
      <c r="BJS105" s="105"/>
      <c r="BJT105" s="105"/>
      <c r="BJU105" s="105"/>
      <c r="BJV105" s="105"/>
      <c r="BJW105" s="105"/>
      <c r="BJX105" s="105"/>
      <c r="BJY105" s="105"/>
      <c r="BJZ105" s="105"/>
      <c r="BKA105" s="105"/>
      <c r="BKB105" s="105"/>
      <c r="BKC105" s="105"/>
      <c r="BKD105" s="105"/>
      <c r="BKE105" s="105"/>
      <c r="BKF105" s="105"/>
      <c r="BKG105" s="105"/>
      <c r="BKH105" s="105"/>
      <c r="BKI105" s="105"/>
      <c r="BKJ105" s="105"/>
      <c r="BKK105" s="105"/>
      <c r="BKL105" s="105"/>
      <c r="BKM105" s="105"/>
      <c r="BKN105" s="105"/>
      <c r="BKO105" s="105"/>
      <c r="BKP105" s="105"/>
      <c r="BKQ105" s="105"/>
      <c r="BKR105" s="105"/>
      <c r="BKS105" s="105"/>
      <c r="BKT105" s="105"/>
      <c r="BKU105" s="105"/>
      <c r="BKV105" s="105"/>
      <c r="BKW105" s="105"/>
      <c r="BKX105" s="105"/>
      <c r="BKY105" s="105"/>
      <c r="BKZ105" s="105"/>
      <c r="BLA105" s="105"/>
      <c r="BLB105" s="105"/>
      <c r="BLC105" s="105"/>
      <c r="BLD105" s="105"/>
      <c r="BLE105" s="105"/>
      <c r="BLF105" s="105"/>
      <c r="BLG105" s="105"/>
      <c r="BLH105" s="105"/>
      <c r="BLI105" s="105"/>
      <c r="BLJ105" s="105"/>
      <c r="BLK105" s="105"/>
      <c r="BLL105" s="105"/>
      <c r="BLM105" s="105"/>
      <c r="BLN105" s="105"/>
      <c r="BLO105" s="105"/>
      <c r="BLP105" s="105"/>
      <c r="BLQ105" s="105"/>
      <c r="BLR105" s="105"/>
      <c r="BLS105" s="105"/>
      <c r="BLT105" s="105"/>
      <c r="BLU105" s="105"/>
      <c r="BLV105" s="105"/>
      <c r="BLW105" s="105"/>
      <c r="BLX105" s="105"/>
      <c r="BLY105" s="105"/>
      <c r="BLZ105" s="105"/>
      <c r="BMA105" s="105"/>
      <c r="BMB105" s="105"/>
      <c r="BMC105" s="105"/>
      <c r="BMD105" s="105"/>
      <c r="BME105" s="105"/>
      <c r="BMF105" s="105"/>
      <c r="BMG105" s="105"/>
      <c r="BMH105" s="105"/>
      <c r="BMI105" s="105"/>
      <c r="BMJ105" s="105"/>
      <c r="BMK105" s="105"/>
      <c r="BML105" s="105"/>
      <c r="BMM105" s="105"/>
      <c r="BMN105" s="105"/>
      <c r="BMO105" s="105"/>
      <c r="BMP105" s="105"/>
      <c r="BMQ105" s="105"/>
      <c r="BMR105" s="105"/>
      <c r="BMS105" s="105"/>
      <c r="BMT105" s="105"/>
      <c r="BMU105" s="105"/>
      <c r="BMV105" s="105"/>
      <c r="BMW105" s="105"/>
      <c r="BMX105" s="105"/>
      <c r="BMY105" s="105"/>
      <c r="BMZ105" s="105"/>
      <c r="BNA105" s="105"/>
      <c r="BNB105" s="105"/>
      <c r="BNC105" s="105"/>
      <c r="BND105" s="105"/>
      <c r="BNE105" s="105"/>
      <c r="BNF105" s="105"/>
      <c r="BNG105" s="105"/>
      <c r="BNH105" s="105"/>
      <c r="BNI105" s="105"/>
      <c r="BNJ105" s="105"/>
      <c r="BNK105" s="105"/>
      <c r="BNL105" s="105"/>
      <c r="BNM105" s="105"/>
      <c r="BNN105" s="105"/>
      <c r="BNO105" s="105"/>
      <c r="BNP105" s="105"/>
      <c r="BNQ105" s="105"/>
      <c r="BNR105" s="105"/>
      <c r="BNS105" s="105"/>
      <c r="BNT105" s="105"/>
      <c r="BNU105" s="105"/>
      <c r="BNV105" s="105"/>
      <c r="BNW105" s="105"/>
      <c r="BNX105" s="105"/>
      <c r="BNY105" s="105"/>
      <c r="BNZ105" s="105"/>
      <c r="BOA105" s="105"/>
      <c r="BOB105" s="105"/>
      <c r="BOC105" s="105"/>
      <c r="BOD105" s="105"/>
      <c r="BOE105" s="105"/>
      <c r="BOF105" s="105"/>
      <c r="BOG105" s="105"/>
      <c r="BOH105" s="105"/>
      <c r="BOI105" s="105"/>
      <c r="BOJ105" s="105"/>
      <c r="BOK105" s="105"/>
      <c r="BOL105" s="105"/>
      <c r="BOM105" s="105"/>
      <c r="BON105" s="105"/>
      <c r="BOO105" s="105"/>
      <c r="BOP105" s="105"/>
      <c r="BOQ105" s="105"/>
      <c r="BOR105" s="105"/>
      <c r="BOS105" s="105"/>
      <c r="BOT105" s="105"/>
      <c r="BOU105" s="105"/>
      <c r="BOV105" s="105"/>
      <c r="BOW105" s="105"/>
      <c r="BOX105" s="105"/>
      <c r="BOY105" s="105"/>
      <c r="BOZ105" s="105"/>
      <c r="BPA105" s="105"/>
      <c r="BPB105" s="105"/>
      <c r="BPC105" s="105"/>
      <c r="BPD105" s="105"/>
      <c r="BPE105" s="105"/>
      <c r="BPF105" s="105"/>
      <c r="BPG105" s="105"/>
      <c r="BPH105" s="105"/>
      <c r="BPI105" s="105"/>
      <c r="BPJ105" s="105"/>
      <c r="BPK105" s="105"/>
      <c r="BPL105" s="105"/>
      <c r="BPM105" s="105"/>
      <c r="BPN105" s="105"/>
      <c r="BPO105" s="105"/>
      <c r="BPP105" s="105"/>
      <c r="BPQ105" s="105"/>
      <c r="BPR105" s="105"/>
      <c r="BPS105" s="105"/>
      <c r="BPT105" s="105"/>
      <c r="BPU105" s="105"/>
      <c r="BPV105" s="105"/>
      <c r="BPW105" s="105"/>
      <c r="BPX105" s="105"/>
      <c r="BPY105" s="105"/>
      <c r="BPZ105" s="105"/>
      <c r="BQA105" s="105"/>
      <c r="BQB105" s="105"/>
      <c r="BQC105" s="105"/>
      <c r="BQD105" s="105"/>
      <c r="BQE105" s="105"/>
      <c r="BQF105" s="105"/>
      <c r="BQG105" s="105"/>
      <c r="BQH105" s="105"/>
      <c r="BQI105" s="105"/>
      <c r="BQJ105" s="105"/>
      <c r="BQK105" s="105"/>
      <c r="BQL105" s="105"/>
      <c r="BQM105" s="105"/>
      <c r="BQN105" s="105"/>
      <c r="BQO105" s="105"/>
      <c r="BQP105" s="105"/>
      <c r="BQQ105" s="105"/>
      <c r="BQR105" s="105"/>
      <c r="BQS105" s="105"/>
      <c r="BQT105" s="105"/>
      <c r="BQU105" s="105"/>
      <c r="BQV105" s="105"/>
      <c r="BQW105" s="105"/>
      <c r="BQX105" s="105"/>
      <c r="BQY105" s="105"/>
      <c r="BQZ105" s="105"/>
      <c r="BRA105" s="105"/>
      <c r="BRB105" s="105"/>
      <c r="BRC105" s="105"/>
      <c r="BRD105" s="105"/>
      <c r="BRE105" s="105"/>
      <c r="BRF105" s="105"/>
      <c r="BRG105" s="105"/>
      <c r="BRH105" s="105"/>
      <c r="BRI105" s="105"/>
      <c r="BRJ105" s="105"/>
      <c r="BRK105" s="105"/>
      <c r="BRL105" s="105"/>
      <c r="BRM105" s="105"/>
      <c r="BRN105" s="105"/>
      <c r="BRO105" s="105"/>
      <c r="BRP105" s="105"/>
      <c r="BRQ105" s="105"/>
      <c r="BRR105" s="105"/>
      <c r="BRS105" s="105"/>
      <c r="BRT105" s="105"/>
      <c r="BRU105" s="105"/>
      <c r="BRV105" s="105"/>
      <c r="BRW105" s="105"/>
      <c r="BRX105" s="105"/>
      <c r="BRY105" s="105"/>
      <c r="BRZ105" s="105"/>
      <c r="BSA105" s="105"/>
      <c r="BSB105" s="105"/>
      <c r="BSC105" s="105"/>
      <c r="BSD105" s="105"/>
      <c r="BSE105" s="105"/>
      <c r="BSF105" s="105"/>
      <c r="BSG105" s="105"/>
      <c r="BSH105" s="105"/>
      <c r="BSI105" s="105"/>
      <c r="BSJ105" s="105"/>
      <c r="BSK105" s="105"/>
      <c r="BSL105" s="105"/>
      <c r="BSM105" s="105"/>
      <c r="BSN105" s="105"/>
      <c r="BSO105" s="105"/>
      <c r="BSP105" s="105"/>
      <c r="BSQ105" s="105"/>
      <c r="BSR105" s="105"/>
      <c r="BSS105" s="105"/>
      <c r="BST105" s="105"/>
      <c r="BSU105" s="105"/>
      <c r="BSV105" s="105"/>
      <c r="BSW105" s="105"/>
      <c r="BSX105" s="105"/>
      <c r="BSY105" s="105"/>
      <c r="BSZ105" s="105"/>
      <c r="BTA105" s="105"/>
      <c r="BTB105" s="105"/>
      <c r="BTC105" s="105"/>
      <c r="BTD105" s="105"/>
      <c r="BTE105" s="105"/>
      <c r="BTF105" s="105"/>
      <c r="BTG105" s="105"/>
      <c r="BTH105" s="105"/>
      <c r="BTI105" s="105"/>
      <c r="BTJ105" s="105"/>
      <c r="BTK105" s="105"/>
      <c r="BTL105" s="105"/>
      <c r="BTM105" s="105"/>
      <c r="BTN105" s="105"/>
      <c r="BTO105" s="105"/>
      <c r="BTP105" s="105"/>
      <c r="BTQ105" s="105"/>
      <c r="BTR105" s="105"/>
      <c r="BTS105" s="105"/>
      <c r="BTT105" s="105"/>
      <c r="BTU105" s="105"/>
      <c r="BTV105" s="105"/>
      <c r="BTW105" s="105"/>
      <c r="BTX105" s="105"/>
      <c r="BTY105" s="105"/>
      <c r="BTZ105" s="105"/>
      <c r="BUA105" s="105"/>
      <c r="BUB105" s="105"/>
      <c r="BUC105" s="105"/>
      <c r="BUD105" s="105"/>
      <c r="BUE105" s="105"/>
      <c r="BUF105" s="105"/>
      <c r="BUG105" s="105"/>
      <c r="BUH105" s="105"/>
      <c r="BUI105" s="105"/>
      <c r="BUJ105" s="105"/>
      <c r="BUK105" s="105"/>
      <c r="BUL105" s="105"/>
      <c r="BUM105" s="105"/>
      <c r="BUN105" s="105"/>
      <c r="BUO105" s="105"/>
      <c r="BUP105" s="105"/>
      <c r="BUQ105" s="105"/>
      <c r="BUR105" s="105"/>
      <c r="BUS105" s="105"/>
      <c r="BUT105" s="105"/>
      <c r="BUU105" s="105"/>
      <c r="BUV105" s="105"/>
      <c r="BUW105" s="105"/>
      <c r="BUX105" s="105"/>
      <c r="BUY105" s="105"/>
      <c r="BUZ105" s="105"/>
      <c r="BVA105" s="105"/>
      <c r="BVB105" s="105"/>
      <c r="BVC105" s="105"/>
      <c r="BVD105" s="105"/>
      <c r="BVE105" s="105"/>
      <c r="BVF105" s="105"/>
      <c r="BVG105" s="105"/>
      <c r="BVH105" s="105"/>
      <c r="BVI105" s="105"/>
      <c r="BVJ105" s="105"/>
      <c r="BVK105" s="105"/>
      <c r="BVL105" s="105"/>
      <c r="BVM105" s="105"/>
      <c r="BVN105" s="105"/>
      <c r="BVO105" s="105"/>
      <c r="BVP105" s="105"/>
      <c r="BVQ105" s="105"/>
      <c r="BVR105" s="105"/>
      <c r="BVS105" s="105"/>
      <c r="BVT105" s="105"/>
      <c r="BVU105" s="105"/>
      <c r="BVV105" s="105"/>
      <c r="BVW105" s="105"/>
      <c r="BVX105" s="105"/>
      <c r="BVY105" s="105"/>
      <c r="BVZ105" s="105"/>
      <c r="BWA105" s="105"/>
      <c r="BWB105" s="105"/>
      <c r="BWC105" s="105"/>
      <c r="BWD105" s="105"/>
      <c r="BWE105" s="105"/>
      <c r="BWF105" s="105"/>
      <c r="BWG105" s="105"/>
      <c r="BWH105" s="105"/>
      <c r="BWI105" s="105"/>
      <c r="BWJ105" s="105"/>
      <c r="BWK105" s="105"/>
      <c r="BWL105" s="105"/>
      <c r="BWM105" s="105"/>
      <c r="BWN105" s="105"/>
      <c r="BWO105" s="105"/>
      <c r="BWP105" s="105"/>
      <c r="BWQ105" s="105"/>
      <c r="BWR105" s="105"/>
      <c r="BWS105" s="105"/>
      <c r="BWT105" s="105"/>
      <c r="BWU105" s="105"/>
      <c r="BWV105" s="105"/>
      <c r="BWW105" s="105"/>
      <c r="BWX105" s="105"/>
    </row>
    <row r="106" spans="1:1974" s="106" customFormat="1" ht="24.75" customHeight="1">
      <c r="A106" s="90"/>
      <c r="B106" s="174" t="s">
        <v>35</v>
      </c>
      <c r="C106" s="90"/>
      <c r="D106" s="195">
        <v>-27</v>
      </c>
      <c r="E106" s="196">
        <v>0</v>
      </c>
      <c r="F106" s="195">
        <v>-27</v>
      </c>
      <c r="G106" s="90"/>
      <c r="H106" s="195">
        <v>-25</v>
      </c>
      <c r="I106" s="196">
        <v>0</v>
      </c>
      <c r="J106" s="195">
        <v>-25</v>
      </c>
      <c r="K106" s="90"/>
      <c r="L106" s="195">
        <v>0</v>
      </c>
      <c r="M106" s="196">
        <v>0</v>
      </c>
      <c r="N106" s="195">
        <v>0</v>
      </c>
      <c r="O106" s="90"/>
      <c r="P106" s="195">
        <v>0</v>
      </c>
      <c r="Q106" s="196">
        <v>0</v>
      </c>
      <c r="R106" s="195">
        <v>0</v>
      </c>
      <c r="S106" s="90"/>
      <c r="T106" s="107"/>
      <c r="U106" s="107"/>
      <c r="V106" s="107"/>
      <c r="W106" s="90"/>
      <c r="X106" s="95"/>
      <c r="Y106" s="95"/>
      <c r="Z106" s="95"/>
      <c r="AA106" s="95"/>
      <c r="AB106" s="95"/>
      <c r="AC106" s="95"/>
      <c r="AD106" s="95"/>
      <c r="AE106" s="95"/>
      <c r="AF106" s="152"/>
      <c r="AG106" s="152"/>
      <c r="AH106" s="152"/>
      <c r="AI106" s="95"/>
      <c r="AJ106" s="152"/>
      <c r="AK106" s="152"/>
      <c r="AL106" s="152"/>
      <c r="AM106" s="95"/>
      <c r="AN106" s="152"/>
      <c r="AO106" s="152"/>
      <c r="AP106" s="152"/>
      <c r="AQ106" s="91"/>
      <c r="AR106" s="91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  <c r="IW106" s="105"/>
      <c r="IX106" s="105"/>
      <c r="IY106" s="105"/>
      <c r="IZ106" s="105"/>
      <c r="JA106" s="105"/>
      <c r="JB106" s="105"/>
      <c r="JC106" s="105"/>
      <c r="JD106" s="105"/>
      <c r="JE106" s="105"/>
      <c r="JF106" s="105"/>
      <c r="JG106" s="105"/>
      <c r="JH106" s="105"/>
      <c r="JI106" s="105"/>
      <c r="JJ106" s="105"/>
      <c r="JK106" s="105"/>
      <c r="JL106" s="105"/>
      <c r="JM106" s="105"/>
      <c r="JN106" s="105"/>
      <c r="JO106" s="105"/>
      <c r="JP106" s="105"/>
      <c r="JQ106" s="105"/>
      <c r="JR106" s="105"/>
      <c r="JS106" s="105"/>
      <c r="JT106" s="105"/>
      <c r="JU106" s="105"/>
      <c r="JV106" s="105"/>
      <c r="JW106" s="105"/>
      <c r="JX106" s="105"/>
      <c r="JY106" s="105"/>
      <c r="JZ106" s="105"/>
      <c r="KA106" s="105"/>
      <c r="KB106" s="105"/>
      <c r="KC106" s="105"/>
      <c r="KD106" s="105"/>
      <c r="KE106" s="105"/>
      <c r="KF106" s="105"/>
      <c r="KG106" s="105"/>
      <c r="KH106" s="105"/>
      <c r="KI106" s="105"/>
      <c r="KJ106" s="105"/>
      <c r="KK106" s="105"/>
      <c r="KL106" s="105"/>
      <c r="KM106" s="105"/>
      <c r="KN106" s="105"/>
      <c r="KO106" s="105"/>
      <c r="KP106" s="105"/>
      <c r="KQ106" s="105"/>
      <c r="KR106" s="105"/>
      <c r="KS106" s="105"/>
      <c r="KT106" s="105"/>
      <c r="KU106" s="105"/>
      <c r="KV106" s="105"/>
      <c r="KW106" s="105"/>
      <c r="KX106" s="105"/>
      <c r="KY106" s="105"/>
      <c r="KZ106" s="105"/>
      <c r="LA106" s="105"/>
      <c r="LB106" s="105"/>
      <c r="LC106" s="105"/>
      <c r="LD106" s="105"/>
      <c r="LE106" s="105"/>
      <c r="LF106" s="105"/>
      <c r="LG106" s="105"/>
      <c r="LH106" s="105"/>
      <c r="LI106" s="105"/>
      <c r="LJ106" s="105"/>
      <c r="LK106" s="105"/>
      <c r="LL106" s="105"/>
      <c r="LM106" s="105"/>
      <c r="LN106" s="105"/>
      <c r="LO106" s="105"/>
      <c r="LP106" s="105"/>
      <c r="LQ106" s="105"/>
      <c r="LR106" s="105"/>
      <c r="LS106" s="105"/>
      <c r="LT106" s="105"/>
      <c r="LU106" s="105"/>
      <c r="LV106" s="105"/>
      <c r="LW106" s="105"/>
      <c r="LX106" s="105"/>
      <c r="LY106" s="105"/>
      <c r="LZ106" s="105"/>
      <c r="MA106" s="105"/>
      <c r="MB106" s="105"/>
      <c r="MC106" s="105"/>
      <c r="MD106" s="105"/>
      <c r="ME106" s="105"/>
      <c r="MF106" s="105"/>
      <c r="MG106" s="105"/>
      <c r="MH106" s="105"/>
      <c r="MI106" s="105"/>
      <c r="MJ106" s="105"/>
      <c r="MK106" s="105"/>
      <c r="ML106" s="105"/>
      <c r="MM106" s="105"/>
      <c r="MN106" s="105"/>
      <c r="MO106" s="105"/>
      <c r="MP106" s="105"/>
      <c r="MQ106" s="105"/>
      <c r="MR106" s="105"/>
      <c r="MS106" s="105"/>
      <c r="MT106" s="105"/>
      <c r="MU106" s="105"/>
      <c r="MV106" s="105"/>
      <c r="MW106" s="105"/>
      <c r="MX106" s="105"/>
      <c r="MY106" s="105"/>
      <c r="MZ106" s="105"/>
      <c r="NA106" s="105"/>
      <c r="NB106" s="105"/>
      <c r="NC106" s="105"/>
      <c r="ND106" s="105"/>
      <c r="NE106" s="105"/>
      <c r="NF106" s="105"/>
      <c r="NG106" s="105"/>
      <c r="NH106" s="105"/>
      <c r="NI106" s="105"/>
      <c r="NJ106" s="105"/>
      <c r="NK106" s="105"/>
      <c r="NL106" s="105"/>
      <c r="NM106" s="105"/>
      <c r="NN106" s="105"/>
      <c r="NO106" s="105"/>
      <c r="NP106" s="105"/>
      <c r="NQ106" s="105"/>
      <c r="NR106" s="105"/>
      <c r="NS106" s="105"/>
      <c r="NT106" s="105"/>
      <c r="NU106" s="105"/>
      <c r="NV106" s="105"/>
      <c r="NW106" s="105"/>
      <c r="NX106" s="105"/>
      <c r="NY106" s="105"/>
      <c r="NZ106" s="105"/>
      <c r="OA106" s="105"/>
      <c r="OB106" s="105"/>
      <c r="OC106" s="105"/>
      <c r="OD106" s="105"/>
      <c r="OE106" s="105"/>
      <c r="OF106" s="105"/>
      <c r="OG106" s="105"/>
      <c r="OH106" s="105"/>
      <c r="OI106" s="105"/>
      <c r="OJ106" s="105"/>
      <c r="OK106" s="105"/>
      <c r="OL106" s="105"/>
      <c r="OM106" s="105"/>
      <c r="ON106" s="105"/>
      <c r="OO106" s="105"/>
      <c r="OP106" s="105"/>
      <c r="OQ106" s="105"/>
      <c r="OR106" s="105"/>
      <c r="OS106" s="105"/>
      <c r="OT106" s="105"/>
      <c r="OU106" s="105"/>
      <c r="OV106" s="105"/>
      <c r="OW106" s="105"/>
      <c r="OX106" s="105"/>
      <c r="OY106" s="105"/>
      <c r="OZ106" s="105"/>
      <c r="PA106" s="105"/>
      <c r="PB106" s="105"/>
      <c r="PC106" s="105"/>
      <c r="PD106" s="105"/>
      <c r="PE106" s="105"/>
      <c r="PF106" s="105"/>
      <c r="PG106" s="105"/>
      <c r="PH106" s="105"/>
      <c r="PI106" s="105"/>
      <c r="PJ106" s="105"/>
      <c r="PK106" s="105"/>
      <c r="PL106" s="105"/>
      <c r="PM106" s="105"/>
      <c r="PN106" s="105"/>
      <c r="PO106" s="105"/>
      <c r="PP106" s="105"/>
      <c r="PQ106" s="105"/>
      <c r="PR106" s="105"/>
      <c r="PS106" s="105"/>
      <c r="PT106" s="105"/>
      <c r="PU106" s="105"/>
      <c r="PV106" s="105"/>
      <c r="PW106" s="105"/>
      <c r="PX106" s="105"/>
      <c r="PY106" s="105"/>
      <c r="PZ106" s="105"/>
      <c r="QA106" s="105"/>
      <c r="QB106" s="105"/>
      <c r="QC106" s="105"/>
      <c r="QD106" s="105"/>
      <c r="QE106" s="105"/>
      <c r="QF106" s="105"/>
      <c r="QG106" s="105"/>
      <c r="QH106" s="105"/>
      <c r="QI106" s="105"/>
      <c r="QJ106" s="105"/>
      <c r="QK106" s="105"/>
      <c r="QL106" s="105"/>
      <c r="QM106" s="105"/>
      <c r="QN106" s="105"/>
      <c r="QO106" s="105"/>
      <c r="QP106" s="105"/>
      <c r="QQ106" s="105"/>
      <c r="QR106" s="105"/>
      <c r="QS106" s="105"/>
      <c r="QT106" s="105"/>
      <c r="QU106" s="105"/>
      <c r="QV106" s="105"/>
      <c r="QW106" s="105"/>
      <c r="QX106" s="105"/>
      <c r="QY106" s="105"/>
      <c r="QZ106" s="105"/>
      <c r="RA106" s="105"/>
      <c r="RB106" s="105"/>
      <c r="RC106" s="105"/>
      <c r="RD106" s="105"/>
      <c r="RE106" s="105"/>
      <c r="RF106" s="105"/>
      <c r="RG106" s="105"/>
      <c r="RH106" s="105"/>
      <c r="RI106" s="105"/>
      <c r="RJ106" s="105"/>
      <c r="RK106" s="105"/>
      <c r="RL106" s="105"/>
      <c r="RM106" s="105"/>
      <c r="RN106" s="105"/>
      <c r="RO106" s="105"/>
      <c r="RP106" s="105"/>
      <c r="RQ106" s="105"/>
      <c r="RR106" s="105"/>
      <c r="RS106" s="105"/>
      <c r="RT106" s="105"/>
      <c r="RU106" s="105"/>
      <c r="RV106" s="105"/>
      <c r="RW106" s="105"/>
      <c r="RX106" s="105"/>
      <c r="RY106" s="105"/>
      <c r="RZ106" s="105"/>
      <c r="SA106" s="105"/>
      <c r="SB106" s="105"/>
      <c r="SC106" s="105"/>
      <c r="SD106" s="105"/>
      <c r="SE106" s="105"/>
      <c r="SF106" s="105"/>
      <c r="SG106" s="105"/>
      <c r="SH106" s="105"/>
      <c r="SI106" s="105"/>
      <c r="SJ106" s="105"/>
      <c r="SK106" s="105"/>
      <c r="SL106" s="105"/>
      <c r="SM106" s="105"/>
      <c r="SN106" s="105"/>
      <c r="SO106" s="105"/>
      <c r="SP106" s="105"/>
      <c r="SQ106" s="105"/>
      <c r="SR106" s="105"/>
      <c r="SS106" s="105"/>
      <c r="ST106" s="105"/>
      <c r="SU106" s="105"/>
      <c r="SV106" s="105"/>
      <c r="SW106" s="105"/>
      <c r="SX106" s="105"/>
      <c r="SY106" s="105"/>
      <c r="SZ106" s="105"/>
      <c r="TA106" s="105"/>
      <c r="TB106" s="105"/>
      <c r="TC106" s="105"/>
      <c r="TD106" s="105"/>
      <c r="TE106" s="105"/>
      <c r="TF106" s="105"/>
      <c r="TG106" s="105"/>
      <c r="TH106" s="105"/>
      <c r="TI106" s="105"/>
      <c r="TJ106" s="105"/>
      <c r="TK106" s="105"/>
      <c r="TL106" s="105"/>
      <c r="TM106" s="105"/>
      <c r="TN106" s="105"/>
      <c r="TO106" s="105"/>
      <c r="TP106" s="105"/>
      <c r="TQ106" s="105"/>
      <c r="TR106" s="105"/>
      <c r="TS106" s="105"/>
      <c r="TT106" s="105"/>
      <c r="TU106" s="105"/>
      <c r="TV106" s="105"/>
      <c r="TW106" s="105"/>
      <c r="TX106" s="105"/>
      <c r="TY106" s="105"/>
      <c r="TZ106" s="105"/>
      <c r="UA106" s="105"/>
      <c r="UB106" s="105"/>
      <c r="UC106" s="105"/>
      <c r="UD106" s="105"/>
      <c r="UE106" s="105"/>
      <c r="UF106" s="105"/>
      <c r="UG106" s="105"/>
      <c r="UH106" s="105"/>
      <c r="UI106" s="105"/>
      <c r="UJ106" s="105"/>
      <c r="UK106" s="105"/>
      <c r="UL106" s="105"/>
      <c r="UM106" s="105"/>
      <c r="UN106" s="105"/>
      <c r="UO106" s="105"/>
      <c r="UP106" s="105"/>
      <c r="UQ106" s="105"/>
      <c r="UR106" s="105"/>
      <c r="US106" s="105"/>
      <c r="UT106" s="105"/>
      <c r="UU106" s="105"/>
      <c r="UV106" s="105"/>
      <c r="UW106" s="105"/>
      <c r="UX106" s="105"/>
      <c r="UY106" s="105"/>
      <c r="UZ106" s="105"/>
      <c r="VA106" s="105"/>
      <c r="VB106" s="105"/>
      <c r="VC106" s="105"/>
      <c r="VD106" s="105"/>
      <c r="VE106" s="105"/>
      <c r="VF106" s="105"/>
      <c r="VG106" s="105"/>
      <c r="VH106" s="105"/>
      <c r="VI106" s="105"/>
      <c r="VJ106" s="105"/>
      <c r="VK106" s="105"/>
      <c r="VL106" s="105"/>
      <c r="VM106" s="105"/>
      <c r="VN106" s="105"/>
      <c r="VO106" s="105"/>
      <c r="VP106" s="105"/>
      <c r="VQ106" s="105"/>
      <c r="VR106" s="105"/>
      <c r="VS106" s="105"/>
      <c r="VT106" s="105"/>
      <c r="VU106" s="105"/>
      <c r="VV106" s="105"/>
      <c r="VW106" s="105"/>
      <c r="VX106" s="105"/>
      <c r="VY106" s="105"/>
      <c r="VZ106" s="105"/>
      <c r="WA106" s="105"/>
      <c r="WB106" s="105"/>
      <c r="WC106" s="105"/>
      <c r="WD106" s="105"/>
      <c r="WE106" s="105"/>
      <c r="WF106" s="105"/>
      <c r="WG106" s="105"/>
      <c r="WH106" s="105"/>
      <c r="WI106" s="105"/>
      <c r="WJ106" s="105"/>
      <c r="WK106" s="105"/>
      <c r="WL106" s="105"/>
      <c r="WM106" s="105"/>
      <c r="WN106" s="105"/>
      <c r="WO106" s="105"/>
      <c r="WP106" s="105"/>
      <c r="WQ106" s="105"/>
      <c r="WR106" s="105"/>
      <c r="WS106" s="105"/>
      <c r="WT106" s="105"/>
      <c r="WU106" s="105"/>
      <c r="WV106" s="105"/>
      <c r="WW106" s="105"/>
      <c r="WX106" s="105"/>
      <c r="WY106" s="105"/>
      <c r="WZ106" s="105"/>
      <c r="XA106" s="105"/>
      <c r="XB106" s="105"/>
      <c r="XC106" s="105"/>
      <c r="XD106" s="105"/>
      <c r="XE106" s="105"/>
      <c r="XF106" s="105"/>
      <c r="XG106" s="105"/>
      <c r="XH106" s="105"/>
      <c r="XI106" s="105"/>
      <c r="XJ106" s="105"/>
      <c r="XK106" s="105"/>
      <c r="XL106" s="105"/>
      <c r="XM106" s="105"/>
      <c r="XN106" s="105"/>
      <c r="XO106" s="105"/>
      <c r="XP106" s="105"/>
      <c r="XQ106" s="105"/>
      <c r="XR106" s="105"/>
      <c r="XS106" s="105"/>
      <c r="XT106" s="105"/>
      <c r="XU106" s="105"/>
      <c r="XV106" s="105"/>
      <c r="XW106" s="105"/>
      <c r="XX106" s="105"/>
      <c r="XY106" s="105"/>
      <c r="XZ106" s="105"/>
      <c r="YA106" s="105"/>
      <c r="YB106" s="105"/>
      <c r="YC106" s="105"/>
      <c r="YD106" s="105"/>
      <c r="YE106" s="105"/>
      <c r="YF106" s="105"/>
      <c r="YG106" s="105"/>
      <c r="YH106" s="105"/>
      <c r="YI106" s="105"/>
      <c r="YJ106" s="105"/>
      <c r="YK106" s="105"/>
      <c r="YL106" s="105"/>
      <c r="YM106" s="105"/>
      <c r="YN106" s="105"/>
      <c r="YO106" s="105"/>
      <c r="YP106" s="105"/>
      <c r="YQ106" s="105"/>
      <c r="YR106" s="105"/>
      <c r="YS106" s="105"/>
      <c r="YT106" s="105"/>
      <c r="YU106" s="105"/>
      <c r="YV106" s="105"/>
      <c r="YW106" s="105"/>
      <c r="YX106" s="105"/>
      <c r="YY106" s="105"/>
      <c r="YZ106" s="105"/>
      <c r="ZA106" s="105"/>
      <c r="ZB106" s="105"/>
      <c r="ZC106" s="105"/>
      <c r="ZD106" s="105"/>
      <c r="ZE106" s="105"/>
      <c r="ZF106" s="105"/>
      <c r="ZG106" s="105"/>
      <c r="ZH106" s="105"/>
      <c r="ZI106" s="105"/>
      <c r="ZJ106" s="105"/>
      <c r="ZK106" s="105"/>
      <c r="ZL106" s="105"/>
      <c r="ZM106" s="105"/>
      <c r="ZN106" s="105"/>
      <c r="ZO106" s="105"/>
      <c r="ZP106" s="105"/>
      <c r="ZQ106" s="105"/>
      <c r="ZR106" s="105"/>
      <c r="ZS106" s="105"/>
      <c r="ZT106" s="105"/>
      <c r="ZU106" s="105"/>
      <c r="ZV106" s="105"/>
      <c r="ZW106" s="105"/>
      <c r="ZX106" s="105"/>
      <c r="ZY106" s="105"/>
      <c r="ZZ106" s="105"/>
      <c r="AAA106" s="105"/>
      <c r="AAB106" s="105"/>
      <c r="AAC106" s="105"/>
      <c r="AAD106" s="105"/>
      <c r="AAE106" s="105"/>
      <c r="AAF106" s="105"/>
      <c r="AAG106" s="105"/>
      <c r="AAH106" s="105"/>
      <c r="AAI106" s="105"/>
      <c r="AAJ106" s="105"/>
      <c r="AAK106" s="105"/>
      <c r="AAL106" s="105"/>
      <c r="AAM106" s="105"/>
      <c r="AAN106" s="105"/>
      <c r="AAO106" s="105"/>
      <c r="AAP106" s="105"/>
      <c r="AAQ106" s="105"/>
      <c r="AAR106" s="105"/>
      <c r="AAS106" s="105"/>
      <c r="AAT106" s="105"/>
      <c r="AAU106" s="105"/>
      <c r="AAV106" s="105"/>
      <c r="AAW106" s="105"/>
      <c r="AAX106" s="105"/>
      <c r="AAY106" s="105"/>
      <c r="AAZ106" s="105"/>
      <c r="ABA106" s="105"/>
      <c r="ABB106" s="105"/>
      <c r="ABC106" s="105"/>
      <c r="ABD106" s="105"/>
      <c r="ABE106" s="105"/>
      <c r="ABF106" s="105"/>
      <c r="ABG106" s="105"/>
      <c r="ABH106" s="105"/>
      <c r="ABI106" s="105"/>
      <c r="ABJ106" s="105"/>
      <c r="ABK106" s="105"/>
      <c r="ABL106" s="105"/>
      <c r="ABM106" s="105"/>
      <c r="ABN106" s="105"/>
      <c r="ABO106" s="105"/>
      <c r="ABP106" s="105"/>
      <c r="ABQ106" s="105"/>
      <c r="ABR106" s="105"/>
      <c r="ABS106" s="105"/>
      <c r="ABT106" s="105"/>
      <c r="ABU106" s="105"/>
      <c r="ABV106" s="105"/>
      <c r="ABW106" s="105"/>
      <c r="ABX106" s="105"/>
      <c r="ABY106" s="105"/>
      <c r="ABZ106" s="105"/>
      <c r="ACA106" s="105"/>
      <c r="ACB106" s="105"/>
      <c r="ACC106" s="105"/>
      <c r="ACD106" s="105"/>
      <c r="ACE106" s="105"/>
      <c r="ACF106" s="105"/>
      <c r="ACG106" s="105"/>
      <c r="ACH106" s="105"/>
      <c r="ACI106" s="105"/>
      <c r="ACJ106" s="105"/>
      <c r="ACK106" s="105"/>
      <c r="ACL106" s="105"/>
      <c r="ACM106" s="105"/>
      <c r="ACN106" s="105"/>
      <c r="ACO106" s="105"/>
      <c r="ACP106" s="105"/>
      <c r="ACQ106" s="105"/>
      <c r="ACR106" s="105"/>
      <c r="ACS106" s="105"/>
      <c r="ACT106" s="105"/>
      <c r="ACU106" s="105"/>
      <c r="ACV106" s="105"/>
      <c r="ACW106" s="105"/>
      <c r="ACX106" s="105"/>
      <c r="ACY106" s="105"/>
      <c r="ACZ106" s="105"/>
      <c r="ADA106" s="105"/>
      <c r="ADB106" s="105"/>
      <c r="ADC106" s="105"/>
      <c r="ADD106" s="105"/>
      <c r="ADE106" s="105"/>
      <c r="ADF106" s="105"/>
      <c r="ADG106" s="105"/>
      <c r="ADH106" s="105"/>
      <c r="ADI106" s="105"/>
      <c r="ADJ106" s="105"/>
      <c r="ADK106" s="105"/>
      <c r="ADL106" s="105"/>
      <c r="ADM106" s="105"/>
      <c r="ADN106" s="105"/>
      <c r="ADO106" s="105"/>
      <c r="ADP106" s="105"/>
      <c r="ADQ106" s="105"/>
      <c r="ADR106" s="105"/>
      <c r="ADS106" s="105"/>
      <c r="ADT106" s="105"/>
      <c r="ADU106" s="105"/>
      <c r="ADV106" s="105"/>
      <c r="ADW106" s="105"/>
      <c r="ADX106" s="105"/>
      <c r="ADY106" s="105"/>
      <c r="ADZ106" s="105"/>
      <c r="AEA106" s="105"/>
      <c r="AEB106" s="105"/>
      <c r="AEC106" s="105"/>
      <c r="AED106" s="105"/>
      <c r="AEE106" s="105"/>
      <c r="AEF106" s="105"/>
      <c r="AEG106" s="105"/>
      <c r="AEH106" s="105"/>
      <c r="AEI106" s="105"/>
      <c r="AEJ106" s="105"/>
      <c r="AEK106" s="105"/>
      <c r="AEL106" s="105"/>
      <c r="AEM106" s="105"/>
      <c r="AEN106" s="105"/>
      <c r="AEO106" s="105"/>
      <c r="AEP106" s="105"/>
      <c r="AEQ106" s="105"/>
      <c r="AER106" s="105"/>
      <c r="AES106" s="105"/>
      <c r="AET106" s="105"/>
      <c r="AEU106" s="105"/>
      <c r="AEV106" s="105"/>
      <c r="AEW106" s="105"/>
      <c r="AEX106" s="105"/>
      <c r="AEY106" s="105"/>
      <c r="AEZ106" s="105"/>
      <c r="AFA106" s="105"/>
      <c r="AFB106" s="105"/>
      <c r="AFC106" s="105"/>
      <c r="AFD106" s="105"/>
      <c r="AFE106" s="105"/>
      <c r="AFF106" s="105"/>
      <c r="AFG106" s="105"/>
      <c r="AFH106" s="105"/>
      <c r="AFI106" s="105"/>
      <c r="AFJ106" s="105"/>
      <c r="AFK106" s="105"/>
      <c r="AFL106" s="105"/>
      <c r="AFM106" s="105"/>
      <c r="AFN106" s="105"/>
      <c r="AFO106" s="105"/>
      <c r="AFP106" s="105"/>
      <c r="AFQ106" s="105"/>
      <c r="AFR106" s="105"/>
      <c r="AFS106" s="105"/>
      <c r="AFT106" s="105"/>
      <c r="AFU106" s="105"/>
      <c r="AFV106" s="105"/>
      <c r="AFW106" s="105"/>
      <c r="AFX106" s="105"/>
      <c r="AFY106" s="105"/>
      <c r="AFZ106" s="105"/>
      <c r="AGA106" s="105"/>
      <c r="AGB106" s="105"/>
      <c r="AGC106" s="105"/>
      <c r="AGD106" s="105"/>
      <c r="AGE106" s="105"/>
      <c r="AGF106" s="105"/>
      <c r="AGG106" s="105"/>
      <c r="AGH106" s="105"/>
      <c r="AGI106" s="105"/>
      <c r="AGJ106" s="105"/>
      <c r="AGK106" s="105"/>
      <c r="AGL106" s="105"/>
      <c r="AGM106" s="105"/>
      <c r="AGN106" s="105"/>
      <c r="AGO106" s="105"/>
      <c r="AGP106" s="105"/>
      <c r="AGQ106" s="105"/>
      <c r="AGR106" s="105"/>
      <c r="AGS106" s="105"/>
      <c r="AGT106" s="105"/>
      <c r="AGU106" s="105"/>
      <c r="AGV106" s="105"/>
      <c r="AGW106" s="105"/>
      <c r="AGX106" s="105"/>
      <c r="AGY106" s="105"/>
      <c r="AGZ106" s="105"/>
      <c r="AHA106" s="105"/>
      <c r="AHB106" s="105"/>
      <c r="AHC106" s="105"/>
      <c r="AHD106" s="105"/>
      <c r="AHE106" s="105"/>
      <c r="AHF106" s="105"/>
      <c r="AHG106" s="105"/>
      <c r="AHH106" s="105"/>
      <c r="AHI106" s="105"/>
      <c r="AHJ106" s="105"/>
      <c r="AHK106" s="105"/>
      <c r="AHL106" s="105"/>
      <c r="AHM106" s="105"/>
      <c r="AHN106" s="105"/>
      <c r="AHO106" s="105"/>
      <c r="AHP106" s="105"/>
      <c r="AHQ106" s="105"/>
      <c r="AHR106" s="105"/>
      <c r="AHS106" s="105"/>
      <c r="AHT106" s="105"/>
      <c r="AHU106" s="105"/>
      <c r="AHV106" s="105"/>
      <c r="AHW106" s="105"/>
      <c r="AHX106" s="105"/>
      <c r="AHY106" s="105"/>
      <c r="AHZ106" s="105"/>
      <c r="AIA106" s="105"/>
      <c r="AIB106" s="105"/>
      <c r="AIC106" s="105"/>
      <c r="AID106" s="105"/>
      <c r="AIE106" s="105"/>
      <c r="AIF106" s="105"/>
      <c r="AIG106" s="105"/>
      <c r="AIH106" s="105"/>
      <c r="AII106" s="105"/>
      <c r="AIJ106" s="105"/>
      <c r="AIK106" s="105"/>
      <c r="AIL106" s="105"/>
      <c r="AIM106" s="105"/>
      <c r="AIN106" s="105"/>
      <c r="AIO106" s="105"/>
      <c r="AIP106" s="105"/>
      <c r="AIQ106" s="105"/>
      <c r="AIR106" s="105"/>
      <c r="AIS106" s="105"/>
      <c r="AIT106" s="105"/>
      <c r="AIU106" s="105"/>
      <c r="AIV106" s="105"/>
      <c r="AIW106" s="105"/>
      <c r="AIX106" s="105"/>
      <c r="AIY106" s="105"/>
      <c r="AIZ106" s="105"/>
      <c r="AJA106" s="105"/>
      <c r="AJB106" s="105"/>
      <c r="AJC106" s="105"/>
      <c r="AJD106" s="105"/>
      <c r="AJE106" s="105"/>
      <c r="AJF106" s="105"/>
      <c r="AJG106" s="105"/>
      <c r="AJH106" s="105"/>
      <c r="AJI106" s="105"/>
      <c r="AJJ106" s="105"/>
      <c r="AJK106" s="105"/>
      <c r="AJL106" s="105"/>
      <c r="AJM106" s="105"/>
      <c r="AJN106" s="105"/>
      <c r="AJO106" s="105"/>
      <c r="AJP106" s="105"/>
      <c r="AJQ106" s="105"/>
      <c r="AJR106" s="105"/>
      <c r="AJS106" s="105"/>
      <c r="AJT106" s="105"/>
      <c r="AJU106" s="105"/>
      <c r="AJV106" s="105"/>
      <c r="AJW106" s="105"/>
      <c r="AJX106" s="105"/>
      <c r="AJY106" s="105"/>
      <c r="AJZ106" s="105"/>
      <c r="AKA106" s="105"/>
      <c r="AKB106" s="105"/>
      <c r="AKC106" s="105"/>
      <c r="AKD106" s="105"/>
      <c r="AKE106" s="105"/>
      <c r="AKF106" s="105"/>
      <c r="AKG106" s="105"/>
      <c r="AKH106" s="105"/>
      <c r="AKI106" s="105"/>
      <c r="AKJ106" s="105"/>
      <c r="AKK106" s="105"/>
      <c r="AKL106" s="105"/>
      <c r="AKM106" s="105"/>
      <c r="AKN106" s="105"/>
      <c r="AKO106" s="105"/>
      <c r="AKP106" s="105"/>
      <c r="AKQ106" s="105"/>
      <c r="AKR106" s="105"/>
      <c r="AKS106" s="105"/>
      <c r="AKT106" s="105"/>
      <c r="AKU106" s="105"/>
      <c r="AKV106" s="105"/>
      <c r="AKW106" s="105"/>
      <c r="AKX106" s="105"/>
      <c r="AKY106" s="105"/>
      <c r="AKZ106" s="105"/>
      <c r="ALA106" s="105"/>
      <c r="ALB106" s="105"/>
      <c r="ALC106" s="105"/>
      <c r="ALD106" s="105"/>
      <c r="ALE106" s="105"/>
      <c r="ALF106" s="105"/>
      <c r="ALG106" s="105"/>
      <c r="ALH106" s="105"/>
      <c r="ALI106" s="105"/>
      <c r="ALJ106" s="105"/>
      <c r="ALK106" s="105"/>
      <c r="ALL106" s="105"/>
      <c r="ALM106" s="105"/>
      <c r="ALN106" s="105"/>
      <c r="ALO106" s="105"/>
      <c r="ALP106" s="105"/>
      <c r="ALQ106" s="105"/>
      <c r="ALR106" s="105"/>
      <c r="ALS106" s="105"/>
      <c r="ALT106" s="105"/>
      <c r="ALU106" s="105"/>
      <c r="ALV106" s="105"/>
      <c r="ALW106" s="105"/>
      <c r="ALX106" s="105"/>
      <c r="ALY106" s="105"/>
      <c r="ALZ106" s="105"/>
      <c r="AMA106" s="105"/>
      <c r="AMB106" s="105"/>
      <c r="AMC106" s="105"/>
      <c r="AMD106" s="105"/>
      <c r="AME106" s="105"/>
      <c r="AMF106" s="105"/>
      <c r="AMG106" s="105"/>
      <c r="AMH106" s="105"/>
      <c r="AMI106" s="105"/>
      <c r="AMJ106" s="105"/>
      <c r="AMK106" s="105"/>
      <c r="AML106" s="105"/>
      <c r="AMM106" s="105"/>
      <c r="AMN106" s="105"/>
      <c r="AMO106" s="105"/>
      <c r="AMP106" s="105"/>
      <c r="AMQ106" s="105"/>
      <c r="AMR106" s="105"/>
      <c r="AMS106" s="105"/>
      <c r="AMT106" s="105"/>
      <c r="AMU106" s="105"/>
      <c r="AMV106" s="105"/>
      <c r="AMW106" s="105"/>
      <c r="AMX106" s="105"/>
      <c r="AMY106" s="105"/>
      <c r="AMZ106" s="105"/>
      <c r="ANA106" s="105"/>
      <c r="ANB106" s="105"/>
      <c r="ANC106" s="105"/>
      <c r="AND106" s="105"/>
      <c r="ANE106" s="105"/>
      <c r="ANF106" s="105"/>
      <c r="ANG106" s="105"/>
      <c r="ANH106" s="105"/>
      <c r="ANI106" s="105"/>
      <c r="ANJ106" s="105"/>
      <c r="ANK106" s="105"/>
      <c r="ANL106" s="105"/>
      <c r="ANM106" s="105"/>
      <c r="ANN106" s="105"/>
      <c r="ANO106" s="105"/>
      <c r="ANP106" s="105"/>
      <c r="ANQ106" s="105"/>
      <c r="ANR106" s="105"/>
      <c r="ANS106" s="105"/>
      <c r="ANT106" s="105"/>
      <c r="ANU106" s="105"/>
      <c r="ANV106" s="105"/>
      <c r="ANW106" s="105"/>
      <c r="ANX106" s="105"/>
      <c r="ANY106" s="105"/>
      <c r="ANZ106" s="105"/>
      <c r="AOA106" s="105"/>
      <c r="AOB106" s="105"/>
      <c r="AOC106" s="105"/>
      <c r="AOD106" s="105"/>
      <c r="AOE106" s="105"/>
      <c r="AOF106" s="105"/>
      <c r="AOG106" s="105"/>
      <c r="AOH106" s="105"/>
      <c r="AOI106" s="105"/>
      <c r="AOJ106" s="105"/>
      <c r="AOK106" s="105"/>
      <c r="AOL106" s="105"/>
      <c r="AOM106" s="105"/>
      <c r="AON106" s="105"/>
      <c r="AOO106" s="105"/>
      <c r="AOP106" s="105"/>
      <c r="AOQ106" s="105"/>
      <c r="AOR106" s="105"/>
      <c r="AOS106" s="105"/>
      <c r="AOT106" s="105"/>
      <c r="AOU106" s="105"/>
      <c r="AOV106" s="105"/>
      <c r="AOW106" s="105"/>
      <c r="AOX106" s="105"/>
      <c r="AOY106" s="105"/>
      <c r="AOZ106" s="105"/>
      <c r="APA106" s="105"/>
      <c r="APB106" s="105"/>
      <c r="APC106" s="105"/>
      <c r="APD106" s="105"/>
      <c r="APE106" s="105"/>
      <c r="APF106" s="105"/>
      <c r="APG106" s="105"/>
      <c r="APH106" s="105"/>
      <c r="API106" s="105"/>
      <c r="APJ106" s="105"/>
      <c r="APK106" s="105"/>
      <c r="APL106" s="105"/>
      <c r="APM106" s="105"/>
      <c r="APN106" s="105"/>
      <c r="APO106" s="105"/>
      <c r="APP106" s="105"/>
      <c r="APQ106" s="105"/>
      <c r="APR106" s="105"/>
      <c r="APS106" s="105"/>
      <c r="APT106" s="105"/>
      <c r="APU106" s="105"/>
      <c r="APV106" s="105"/>
      <c r="APW106" s="105"/>
      <c r="APX106" s="105"/>
      <c r="APY106" s="105"/>
      <c r="APZ106" s="105"/>
      <c r="AQA106" s="105"/>
      <c r="AQB106" s="105"/>
      <c r="AQC106" s="105"/>
      <c r="AQD106" s="105"/>
      <c r="AQE106" s="105"/>
      <c r="AQF106" s="105"/>
      <c r="AQG106" s="105"/>
      <c r="AQH106" s="105"/>
      <c r="AQI106" s="105"/>
      <c r="AQJ106" s="105"/>
      <c r="AQK106" s="105"/>
      <c r="AQL106" s="105"/>
      <c r="AQM106" s="105"/>
      <c r="AQN106" s="105"/>
      <c r="AQO106" s="105"/>
      <c r="AQP106" s="105"/>
      <c r="AQQ106" s="105"/>
      <c r="AQR106" s="105"/>
      <c r="AQS106" s="105"/>
      <c r="AQT106" s="105"/>
      <c r="AQU106" s="105"/>
      <c r="AQV106" s="105"/>
      <c r="AQW106" s="105"/>
      <c r="AQX106" s="105"/>
      <c r="AQY106" s="105"/>
      <c r="AQZ106" s="105"/>
      <c r="ARA106" s="105"/>
      <c r="ARB106" s="105"/>
      <c r="ARC106" s="105"/>
      <c r="ARD106" s="105"/>
      <c r="ARE106" s="105"/>
      <c r="ARF106" s="105"/>
      <c r="ARG106" s="105"/>
      <c r="ARH106" s="105"/>
      <c r="ARI106" s="105"/>
      <c r="ARJ106" s="105"/>
      <c r="ARK106" s="105"/>
      <c r="ARL106" s="105"/>
      <c r="ARM106" s="105"/>
      <c r="ARN106" s="105"/>
      <c r="ARO106" s="105"/>
      <c r="ARP106" s="105"/>
      <c r="ARQ106" s="105"/>
      <c r="ARR106" s="105"/>
      <c r="ARS106" s="105"/>
      <c r="ART106" s="105"/>
      <c r="ARU106" s="105"/>
      <c r="ARV106" s="105"/>
      <c r="ARW106" s="105"/>
      <c r="ARX106" s="105"/>
      <c r="ARY106" s="105"/>
      <c r="ARZ106" s="105"/>
      <c r="ASA106" s="105"/>
      <c r="ASB106" s="105"/>
      <c r="ASC106" s="105"/>
      <c r="ASD106" s="105"/>
      <c r="ASE106" s="105"/>
      <c r="ASF106" s="105"/>
      <c r="ASG106" s="105"/>
      <c r="ASH106" s="105"/>
      <c r="ASI106" s="105"/>
      <c r="ASJ106" s="105"/>
      <c r="ASK106" s="105"/>
      <c r="ASL106" s="105"/>
      <c r="ASM106" s="105"/>
      <c r="ASN106" s="105"/>
      <c r="ASO106" s="105"/>
      <c r="ASP106" s="105"/>
      <c r="ASQ106" s="105"/>
      <c r="ASR106" s="105"/>
      <c r="ASS106" s="105"/>
      <c r="AST106" s="105"/>
      <c r="ASU106" s="105"/>
      <c r="ASV106" s="105"/>
      <c r="ASW106" s="105"/>
      <c r="ASX106" s="105"/>
      <c r="ASY106" s="105"/>
      <c r="ASZ106" s="105"/>
      <c r="ATA106" s="105"/>
      <c r="ATB106" s="105"/>
      <c r="ATC106" s="105"/>
      <c r="ATD106" s="105"/>
      <c r="ATE106" s="105"/>
      <c r="ATF106" s="105"/>
      <c r="ATG106" s="105"/>
      <c r="ATH106" s="105"/>
      <c r="ATI106" s="105"/>
      <c r="ATJ106" s="105"/>
      <c r="ATK106" s="105"/>
      <c r="ATL106" s="105"/>
      <c r="ATM106" s="105"/>
      <c r="ATN106" s="105"/>
      <c r="ATO106" s="105"/>
      <c r="ATP106" s="105"/>
      <c r="ATQ106" s="105"/>
      <c r="ATR106" s="105"/>
      <c r="ATS106" s="105"/>
      <c r="ATT106" s="105"/>
      <c r="ATU106" s="105"/>
      <c r="ATV106" s="105"/>
      <c r="ATW106" s="105"/>
      <c r="ATX106" s="105"/>
      <c r="ATY106" s="105"/>
      <c r="ATZ106" s="105"/>
      <c r="AUA106" s="105"/>
      <c r="AUB106" s="105"/>
      <c r="AUC106" s="105"/>
      <c r="AUD106" s="105"/>
      <c r="AUE106" s="105"/>
      <c r="AUF106" s="105"/>
      <c r="AUG106" s="105"/>
      <c r="AUH106" s="105"/>
      <c r="AUI106" s="105"/>
      <c r="AUJ106" s="105"/>
      <c r="AUK106" s="105"/>
      <c r="AUL106" s="105"/>
      <c r="AUM106" s="105"/>
      <c r="AUN106" s="105"/>
      <c r="AUO106" s="105"/>
      <c r="AUP106" s="105"/>
      <c r="AUQ106" s="105"/>
      <c r="AUR106" s="105"/>
      <c r="AUS106" s="105"/>
      <c r="AUT106" s="105"/>
      <c r="AUU106" s="105"/>
      <c r="AUV106" s="105"/>
      <c r="AUW106" s="105"/>
      <c r="AUX106" s="105"/>
      <c r="AUY106" s="105"/>
      <c r="AUZ106" s="105"/>
      <c r="AVA106" s="105"/>
      <c r="AVB106" s="105"/>
      <c r="AVC106" s="105"/>
      <c r="AVD106" s="105"/>
      <c r="AVE106" s="105"/>
      <c r="AVF106" s="105"/>
      <c r="AVG106" s="105"/>
      <c r="AVH106" s="105"/>
      <c r="AVI106" s="105"/>
      <c r="AVJ106" s="105"/>
      <c r="AVK106" s="105"/>
      <c r="AVL106" s="105"/>
      <c r="AVM106" s="105"/>
      <c r="AVN106" s="105"/>
      <c r="AVO106" s="105"/>
      <c r="AVP106" s="105"/>
      <c r="AVQ106" s="105"/>
      <c r="AVR106" s="105"/>
      <c r="AVS106" s="105"/>
      <c r="AVT106" s="105"/>
      <c r="AVU106" s="105"/>
      <c r="AVV106" s="105"/>
      <c r="AVW106" s="105"/>
      <c r="AVX106" s="105"/>
      <c r="AVY106" s="105"/>
      <c r="AVZ106" s="105"/>
      <c r="AWA106" s="105"/>
      <c r="AWB106" s="105"/>
      <c r="AWC106" s="105"/>
      <c r="AWD106" s="105"/>
      <c r="AWE106" s="105"/>
      <c r="AWF106" s="105"/>
      <c r="AWG106" s="105"/>
      <c r="AWH106" s="105"/>
      <c r="AWI106" s="105"/>
      <c r="AWJ106" s="105"/>
      <c r="AWK106" s="105"/>
      <c r="AWL106" s="105"/>
      <c r="AWM106" s="105"/>
      <c r="AWN106" s="105"/>
      <c r="AWO106" s="105"/>
      <c r="AWP106" s="105"/>
      <c r="AWQ106" s="105"/>
      <c r="AWR106" s="105"/>
      <c r="AWS106" s="105"/>
      <c r="AWT106" s="105"/>
      <c r="AWU106" s="105"/>
      <c r="AWV106" s="105"/>
      <c r="AWW106" s="105"/>
      <c r="AWX106" s="105"/>
      <c r="AWY106" s="105"/>
      <c r="AWZ106" s="105"/>
      <c r="AXA106" s="105"/>
      <c r="AXB106" s="105"/>
      <c r="AXC106" s="105"/>
      <c r="AXD106" s="105"/>
      <c r="AXE106" s="105"/>
      <c r="AXF106" s="105"/>
      <c r="AXG106" s="105"/>
      <c r="AXH106" s="105"/>
      <c r="AXI106" s="105"/>
      <c r="AXJ106" s="105"/>
      <c r="AXK106" s="105"/>
      <c r="AXL106" s="105"/>
      <c r="AXM106" s="105"/>
      <c r="AXN106" s="105"/>
      <c r="AXO106" s="105"/>
      <c r="AXP106" s="105"/>
      <c r="AXQ106" s="105"/>
      <c r="AXR106" s="105"/>
      <c r="AXS106" s="105"/>
      <c r="AXT106" s="105"/>
      <c r="AXU106" s="105"/>
      <c r="AXV106" s="105"/>
      <c r="AXW106" s="105"/>
      <c r="AXX106" s="105"/>
      <c r="AXY106" s="105"/>
      <c r="AXZ106" s="105"/>
      <c r="AYA106" s="105"/>
      <c r="AYB106" s="105"/>
      <c r="AYC106" s="105"/>
      <c r="AYD106" s="105"/>
      <c r="AYE106" s="105"/>
      <c r="AYF106" s="105"/>
      <c r="AYG106" s="105"/>
      <c r="AYH106" s="105"/>
      <c r="AYI106" s="105"/>
      <c r="AYJ106" s="105"/>
      <c r="AYK106" s="105"/>
      <c r="AYL106" s="105"/>
      <c r="AYM106" s="105"/>
      <c r="AYN106" s="105"/>
      <c r="AYO106" s="105"/>
      <c r="AYP106" s="105"/>
      <c r="AYQ106" s="105"/>
      <c r="AYR106" s="105"/>
      <c r="AYS106" s="105"/>
      <c r="AYT106" s="105"/>
      <c r="AYU106" s="105"/>
      <c r="AYV106" s="105"/>
      <c r="AYW106" s="105"/>
      <c r="AYX106" s="105"/>
      <c r="AYY106" s="105"/>
      <c r="AYZ106" s="105"/>
      <c r="AZA106" s="105"/>
      <c r="AZB106" s="105"/>
      <c r="AZC106" s="105"/>
      <c r="AZD106" s="105"/>
      <c r="AZE106" s="105"/>
      <c r="AZF106" s="105"/>
      <c r="AZG106" s="105"/>
      <c r="AZH106" s="105"/>
      <c r="AZI106" s="105"/>
      <c r="AZJ106" s="105"/>
      <c r="AZK106" s="105"/>
      <c r="AZL106" s="105"/>
      <c r="AZM106" s="105"/>
      <c r="AZN106" s="105"/>
      <c r="AZO106" s="105"/>
      <c r="AZP106" s="105"/>
      <c r="AZQ106" s="105"/>
      <c r="AZR106" s="105"/>
      <c r="AZS106" s="105"/>
      <c r="AZT106" s="105"/>
      <c r="AZU106" s="105"/>
      <c r="AZV106" s="105"/>
      <c r="AZW106" s="105"/>
      <c r="AZX106" s="105"/>
      <c r="AZY106" s="105"/>
      <c r="AZZ106" s="105"/>
      <c r="BAA106" s="105"/>
      <c r="BAB106" s="105"/>
      <c r="BAC106" s="105"/>
      <c r="BAD106" s="105"/>
      <c r="BAE106" s="105"/>
      <c r="BAF106" s="105"/>
      <c r="BAG106" s="105"/>
      <c r="BAH106" s="105"/>
      <c r="BAI106" s="105"/>
      <c r="BAJ106" s="105"/>
      <c r="BAK106" s="105"/>
      <c r="BAL106" s="105"/>
      <c r="BAM106" s="105"/>
      <c r="BAN106" s="105"/>
      <c r="BAO106" s="105"/>
      <c r="BAP106" s="105"/>
      <c r="BAQ106" s="105"/>
      <c r="BAR106" s="105"/>
      <c r="BAS106" s="105"/>
      <c r="BAT106" s="105"/>
      <c r="BAU106" s="105"/>
      <c r="BAV106" s="105"/>
      <c r="BAW106" s="105"/>
      <c r="BAX106" s="105"/>
      <c r="BAY106" s="105"/>
      <c r="BAZ106" s="105"/>
      <c r="BBA106" s="105"/>
      <c r="BBB106" s="105"/>
      <c r="BBC106" s="105"/>
      <c r="BBD106" s="105"/>
      <c r="BBE106" s="105"/>
      <c r="BBF106" s="105"/>
      <c r="BBG106" s="105"/>
      <c r="BBH106" s="105"/>
      <c r="BBI106" s="105"/>
      <c r="BBJ106" s="105"/>
      <c r="BBK106" s="105"/>
      <c r="BBL106" s="105"/>
      <c r="BBM106" s="105"/>
      <c r="BBN106" s="105"/>
      <c r="BBO106" s="105"/>
      <c r="BBP106" s="105"/>
      <c r="BBQ106" s="105"/>
      <c r="BBR106" s="105"/>
      <c r="BBS106" s="105"/>
      <c r="BBT106" s="105"/>
      <c r="BBU106" s="105"/>
      <c r="BBV106" s="105"/>
      <c r="BBW106" s="105"/>
      <c r="BBX106" s="105"/>
      <c r="BBY106" s="105"/>
      <c r="BBZ106" s="105"/>
      <c r="BCA106" s="105"/>
      <c r="BCB106" s="105"/>
      <c r="BCC106" s="105"/>
      <c r="BCD106" s="105"/>
      <c r="BCE106" s="105"/>
      <c r="BCF106" s="105"/>
      <c r="BCG106" s="105"/>
      <c r="BCH106" s="105"/>
      <c r="BCI106" s="105"/>
      <c r="BCJ106" s="105"/>
      <c r="BCK106" s="105"/>
      <c r="BCL106" s="105"/>
      <c r="BCM106" s="105"/>
      <c r="BCN106" s="105"/>
      <c r="BCO106" s="105"/>
      <c r="BCP106" s="105"/>
      <c r="BCQ106" s="105"/>
      <c r="BCR106" s="105"/>
      <c r="BCS106" s="105"/>
      <c r="BCT106" s="105"/>
      <c r="BCU106" s="105"/>
      <c r="BCV106" s="105"/>
      <c r="BCW106" s="105"/>
      <c r="BCX106" s="105"/>
      <c r="BCY106" s="105"/>
      <c r="BCZ106" s="105"/>
      <c r="BDA106" s="105"/>
      <c r="BDB106" s="105"/>
      <c r="BDC106" s="105"/>
      <c r="BDD106" s="105"/>
      <c r="BDE106" s="105"/>
      <c r="BDF106" s="105"/>
      <c r="BDG106" s="105"/>
      <c r="BDH106" s="105"/>
      <c r="BDI106" s="105"/>
      <c r="BDJ106" s="105"/>
      <c r="BDK106" s="105"/>
      <c r="BDL106" s="105"/>
      <c r="BDM106" s="105"/>
      <c r="BDN106" s="105"/>
      <c r="BDO106" s="105"/>
      <c r="BDP106" s="105"/>
      <c r="BDQ106" s="105"/>
      <c r="BDR106" s="105"/>
      <c r="BDS106" s="105"/>
      <c r="BDT106" s="105"/>
      <c r="BDU106" s="105"/>
      <c r="BDV106" s="105"/>
      <c r="BDW106" s="105"/>
      <c r="BDX106" s="105"/>
      <c r="BDY106" s="105"/>
      <c r="BDZ106" s="105"/>
      <c r="BEA106" s="105"/>
      <c r="BEB106" s="105"/>
      <c r="BEC106" s="105"/>
      <c r="BED106" s="105"/>
      <c r="BEE106" s="105"/>
      <c r="BEF106" s="105"/>
      <c r="BEG106" s="105"/>
      <c r="BEH106" s="105"/>
      <c r="BEI106" s="105"/>
      <c r="BEJ106" s="105"/>
      <c r="BEK106" s="105"/>
      <c r="BEL106" s="105"/>
      <c r="BEM106" s="105"/>
      <c r="BEN106" s="105"/>
      <c r="BEO106" s="105"/>
      <c r="BEP106" s="105"/>
      <c r="BEQ106" s="105"/>
      <c r="BER106" s="105"/>
      <c r="BES106" s="105"/>
      <c r="BET106" s="105"/>
      <c r="BEU106" s="105"/>
      <c r="BEV106" s="105"/>
      <c r="BEW106" s="105"/>
      <c r="BEX106" s="105"/>
      <c r="BEY106" s="105"/>
      <c r="BEZ106" s="105"/>
      <c r="BFA106" s="105"/>
      <c r="BFB106" s="105"/>
      <c r="BFC106" s="105"/>
      <c r="BFD106" s="105"/>
      <c r="BFE106" s="105"/>
      <c r="BFF106" s="105"/>
      <c r="BFG106" s="105"/>
      <c r="BFH106" s="105"/>
      <c r="BFI106" s="105"/>
      <c r="BFJ106" s="105"/>
      <c r="BFK106" s="105"/>
      <c r="BFL106" s="105"/>
      <c r="BFM106" s="105"/>
      <c r="BFN106" s="105"/>
      <c r="BFO106" s="105"/>
      <c r="BFP106" s="105"/>
      <c r="BFQ106" s="105"/>
      <c r="BFR106" s="105"/>
      <c r="BFS106" s="105"/>
      <c r="BFT106" s="105"/>
      <c r="BFU106" s="105"/>
      <c r="BFV106" s="105"/>
      <c r="BFW106" s="105"/>
      <c r="BFX106" s="105"/>
      <c r="BFY106" s="105"/>
      <c r="BFZ106" s="105"/>
      <c r="BGA106" s="105"/>
      <c r="BGB106" s="105"/>
      <c r="BGC106" s="105"/>
      <c r="BGD106" s="105"/>
      <c r="BGE106" s="105"/>
      <c r="BGF106" s="105"/>
      <c r="BGG106" s="105"/>
      <c r="BGH106" s="105"/>
      <c r="BGI106" s="105"/>
      <c r="BGJ106" s="105"/>
      <c r="BGK106" s="105"/>
      <c r="BGL106" s="105"/>
      <c r="BGM106" s="105"/>
      <c r="BGN106" s="105"/>
      <c r="BGO106" s="105"/>
      <c r="BGP106" s="105"/>
      <c r="BGQ106" s="105"/>
      <c r="BGR106" s="105"/>
      <c r="BGS106" s="105"/>
      <c r="BGT106" s="105"/>
      <c r="BGU106" s="105"/>
      <c r="BGV106" s="105"/>
      <c r="BGW106" s="105"/>
      <c r="BGX106" s="105"/>
      <c r="BGY106" s="105"/>
      <c r="BGZ106" s="105"/>
      <c r="BHA106" s="105"/>
      <c r="BHB106" s="105"/>
      <c r="BHC106" s="105"/>
      <c r="BHD106" s="105"/>
      <c r="BHE106" s="105"/>
      <c r="BHF106" s="105"/>
      <c r="BHG106" s="105"/>
      <c r="BHH106" s="105"/>
      <c r="BHI106" s="105"/>
      <c r="BHJ106" s="105"/>
      <c r="BHK106" s="105"/>
      <c r="BHL106" s="105"/>
      <c r="BHM106" s="105"/>
      <c r="BHN106" s="105"/>
      <c r="BHO106" s="105"/>
      <c r="BHP106" s="105"/>
      <c r="BHQ106" s="105"/>
      <c r="BHR106" s="105"/>
      <c r="BHS106" s="105"/>
      <c r="BHT106" s="105"/>
      <c r="BHU106" s="105"/>
      <c r="BHV106" s="105"/>
      <c r="BHW106" s="105"/>
      <c r="BHX106" s="105"/>
      <c r="BHY106" s="105"/>
      <c r="BHZ106" s="105"/>
      <c r="BIA106" s="105"/>
      <c r="BIB106" s="105"/>
      <c r="BIC106" s="105"/>
      <c r="BID106" s="105"/>
      <c r="BIE106" s="105"/>
      <c r="BIF106" s="105"/>
      <c r="BIG106" s="105"/>
      <c r="BIH106" s="105"/>
      <c r="BII106" s="105"/>
      <c r="BIJ106" s="105"/>
      <c r="BIK106" s="105"/>
      <c r="BIL106" s="105"/>
      <c r="BIM106" s="105"/>
      <c r="BIN106" s="105"/>
      <c r="BIO106" s="105"/>
      <c r="BIP106" s="105"/>
      <c r="BIQ106" s="105"/>
      <c r="BIR106" s="105"/>
      <c r="BIS106" s="105"/>
      <c r="BIT106" s="105"/>
      <c r="BIU106" s="105"/>
      <c r="BIV106" s="105"/>
      <c r="BIW106" s="105"/>
      <c r="BIX106" s="105"/>
      <c r="BIY106" s="105"/>
      <c r="BIZ106" s="105"/>
      <c r="BJA106" s="105"/>
      <c r="BJB106" s="105"/>
      <c r="BJC106" s="105"/>
      <c r="BJD106" s="105"/>
      <c r="BJE106" s="105"/>
      <c r="BJF106" s="105"/>
      <c r="BJG106" s="105"/>
      <c r="BJH106" s="105"/>
      <c r="BJI106" s="105"/>
      <c r="BJJ106" s="105"/>
      <c r="BJK106" s="105"/>
      <c r="BJL106" s="105"/>
      <c r="BJM106" s="105"/>
      <c r="BJN106" s="105"/>
      <c r="BJO106" s="105"/>
      <c r="BJP106" s="105"/>
      <c r="BJQ106" s="105"/>
      <c r="BJR106" s="105"/>
      <c r="BJS106" s="105"/>
      <c r="BJT106" s="105"/>
      <c r="BJU106" s="105"/>
      <c r="BJV106" s="105"/>
      <c r="BJW106" s="105"/>
      <c r="BJX106" s="105"/>
      <c r="BJY106" s="105"/>
      <c r="BJZ106" s="105"/>
      <c r="BKA106" s="105"/>
      <c r="BKB106" s="105"/>
      <c r="BKC106" s="105"/>
      <c r="BKD106" s="105"/>
      <c r="BKE106" s="105"/>
      <c r="BKF106" s="105"/>
      <c r="BKG106" s="105"/>
      <c r="BKH106" s="105"/>
      <c r="BKI106" s="105"/>
      <c r="BKJ106" s="105"/>
      <c r="BKK106" s="105"/>
      <c r="BKL106" s="105"/>
      <c r="BKM106" s="105"/>
      <c r="BKN106" s="105"/>
      <c r="BKO106" s="105"/>
      <c r="BKP106" s="105"/>
      <c r="BKQ106" s="105"/>
      <c r="BKR106" s="105"/>
      <c r="BKS106" s="105"/>
      <c r="BKT106" s="105"/>
      <c r="BKU106" s="105"/>
      <c r="BKV106" s="105"/>
      <c r="BKW106" s="105"/>
      <c r="BKX106" s="105"/>
      <c r="BKY106" s="105"/>
      <c r="BKZ106" s="105"/>
      <c r="BLA106" s="105"/>
      <c r="BLB106" s="105"/>
      <c r="BLC106" s="105"/>
      <c r="BLD106" s="105"/>
      <c r="BLE106" s="105"/>
      <c r="BLF106" s="105"/>
      <c r="BLG106" s="105"/>
      <c r="BLH106" s="105"/>
      <c r="BLI106" s="105"/>
      <c r="BLJ106" s="105"/>
      <c r="BLK106" s="105"/>
      <c r="BLL106" s="105"/>
      <c r="BLM106" s="105"/>
      <c r="BLN106" s="105"/>
      <c r="BLO106" s="105"/>
      <c r="BLP106" s="105"/>
      <c r="BLQ106" s="105"/>
      <c r="BLR106" s="105"/>
      <c r="BLS106" s="105"/>
      <c r="BLT106" s="105"/>
      <c r="BLU106" s="105"/>
      <c r="BLV106" s="105"/>
      <c r="BLW106" s="105"/>
      <c r="BLX106" s="105"/>
      <c r="BLY106" s="105"/>
      <c r="BLZ106" s="105"/>
      <c r="BMA106" s="105"/>
      <c r="BMB106" s="105"/>
      <c r="BMC106" s="105"/>
      <c r="BMD106" s="105"/>
      <c r="BME106" s="105"/>
      <c r="BMF106" s="105"/>
      <c r="BMG106" s="105"/>
      <c r="BMH106" s="105"/>
      <c r="BMI106" s="105"/>
      <c r="BMJ106" s="105"/>
      <c r="BMK106" s="105"/>
      <c r="BML106" s="105"/>
      <c r="BMM106" s="105"/>
      <c r="BMN106" s="105"/>
      <c r="BMO106" s="105"/>
      <c r="BMP106" s="105"/>
      <c r="BMQ106" s="105"/>
      <c r="BMR106" s="105"/>
      <c r="BMS106" s="105"/>
      <c r="BMT106" s="105"/>
      <c r="BMU106" s="105"/>
      <c r="BMV106" s="105"/>
      <c r="BMW106" s="105"/>
      <c r="BMX106" s="105"/>
      <c r="BMY106" s="105"/>
      <c r="BMZ106" s="105"/>
      <c r="BNA106" s="105"/>
      <c r="BNB106" s="105"/>
      <c r="BNC106" s="105"/>
      <c r="BND106" s="105"/>
      <c r="BNE106" s="105"/>
      <c r="BNF106" s="105"/>
      <c r="BNG106" s="105"/>
      <c r="BNH106" s="105"/>
      <c r="BNI106" s="105"/>
      <c r="BNJ106" s="105"/>
      <c r="BNK106" s="105"/>
      <c r="BNL106" s="105"/>
      <c r="BNM106" s="105"/>
      <c r="BNN106" s="105"/>
      <c r="BNO106" s="105"/>
      <c r="BNP106" s="105"/>
      <c r="BNQ106" s="105"/>
      <c r="BNR106" s="105"/>
      <c r="BNS106" s="105"/>
      <c r="BNT106" s="105"/>
      <c r="BNU106" s="105"/>
      <c r="BNV106" s="105"/>
      <c r="BNW106" s="105"/>
      <c r="BNX106" s="105"/>
      <c r="BNY106" s="105"/>
      <c r="BNZ106" s="105"/>
      <c r="BOA106" s="105"/>
      <c r="BOB106" s="105"/>
      <c r="BOC106" s="105"/>
      <c r="BOD106" s="105"/>
      <c r="BOE106" s="105"/>
      <c r="BOF106" s="105"/>
      <c r="BOG106" s="105"/>
      <c r="BOH106" s="105"/>
      <c r="BOI106" s="105"/>
      <c r="BOJ106" s="105"/>
      <c r="BOK106" s="105"/>
      <c r="BOL106" s="105"/>
      <c r="BOM106" s="105"/>
      <c r="BON106" s="105"/>
      <c r="BOO106" s="105"/>
      <c r="BOP106" s="105"/>
      <c r="BOQ106" s="105"/>
      <c r="BOR106" s="105"/>
      <c r="BOS106" s="105"/>
      <c r="BOT106" s="105"/>
      <c r="BOU106" s="105"/>
      <c r="BOV106" s="105"/>
      <c r="BOW106" s="105"/>
      <c r="BOX106" s="105"/>
      <c r="BOY106" s="105"/>
      <c r="BOZ106" s="105"/>
      <c r="BPA106" s="105"/>
      <c r="BPB106" s="105"/>
      <c r="BPC106" s="105"/>
      <c r="BPD106" s="105"/>
      <c r="BPE106" s="105"/>
      <c r="BPF106" s="105"/>
      <c r="BPG106" s="105"/>
      <c r="BPH106" s="105"/>
      <c r="BPI106" s="105"/>
      <c r="BPJ106" s="105"/>
      <c r="BPK106" s="105"/>
      <c r="BPL106" s="105"/>
      <c r="BPM106" s="105"/>
      <c r="BPN106" s="105"/>
      <c r="BPO106" s="105"/>
      <c r="BPP106" s="105"/>
      <c r="BPQ106" s="105"/>
      <c r="BPR106" s="105"/>
      <c r="BPS106" s="105"/>
      <c r="BPT106" s="105"/>
      <c r="BPU106" s="105"/>
      <c r="BPV106" s="105"/>
      <c r="BPW106" s="105"/>
      <c r="BPX106" s="105"/>
      <c r="BPY106" s="105"/>
      <c r="BPZ106" s="105"/>
      <c r="BQA106" s="105"/>
      <c r="BQB106" s="105"/>
      <c r="BQC106" s="105"/>
      <c r="BQD106" s="105"/>
      <c r="BQE106" s="105"/>
      <c r="BQF106" s="105"/>
      <c r="BQG106" s="105"/>
      <c r="BQH106" s="105"/>
      <c r="BQI106" s="105"/>
      <c r="BQJ106" s="105"/>
      <c r="BQK106" s="105"/>
      <c r="BQL106" s="105"/>
      <c r="BQM106" s="105"/>
      <c r="BQN106" s="105"/>
      <c r="BQO106" s="105"/>
      <c r="BQP106" s="105"/>
      <c r="BQQ106" s="105"/>
      <c r="BQR106" s="105"/>
      <c r="BQS106" s="105"/>
      <c r="BQT106" s="105"/>
      <c r="BQU106" s="105"/>
      <c r="BQV106" s="105"/>
      <c r="BQW106" s="105"/>
      <c r="BQX106" s="105"/>
      <c r="BQY106" s="105"/>
      <c r="BQZ106" s="105"/>
      <c r="BRA106" s="105"/>
      <c r="BRB106" s="105"/>
      <c r="BRC106" s="105"/>
      <c r="BRD106" s="105"/>
      <c r="BRE106" s="105"/>
      <c r="BRF106" s="105"/>
      <c r="BRG106" s="105"/>
      <c r="BRH106" s="105"/>
      <c r="BRI106" s="105"/>
      <c r="BRJ106" s="105"/>
      <c r="BRK106" s="105"/>
      <c r="BRL106" s="105"/>
      <c r="BRM106" s="105"/>
      <c r="BRN106" s="105"/>
      <c r="BRO106" s="105"/>
      <c r="BRP106" s="105"/>
      <c r="BRQ106" s="105"/>
      <c r="BRR106" s="105"/>
      <c r="BRS106" s="105"/>
      <c r="BRT106" s="105"/>
      <c r="BRU106" s="105"/>
      <c r="BRV106" s="105"/>
      <c r="BRW106" s="105"/>
      <c r="BRX106" s="105"/>
      <c r="BRY106" s="105"/>
      <c r="BRZ106" s="105"/>
      <c r="BSA106" s="105"/>
      <c r="BSB106" s="105"/>
      <c r="BSC106" s="105"/>
      <c r="BSD106" s="105"/>
      <c r="BSE106" s="105"/>
      <c r="BSF106" s="105"/>
      <c r="BSG106" s="105"/>
      <c r="BSH106" s="105"/>
      <c r="BSI106" s="105"/>
      <c r="BSJ106" s="105"/>
      <c r="BSK106" s="105"/>
      <c r="BSL106" s="105"/>
      <c r="BSM106" s="105"/>
      <c r="BSN106" s="105"/>
      <c r="BSO106" s="105"/>
      <c r="BSP106" s="105"/>
      <c r="BSQ106" s="105"/>
      <c r="BSR106" s="105"/>
      <c r="BSS106" s="105"/>
      <c r="BST106" s="105"/>
      <c r="BSU106" s="105"/>
      <c r="BSV106" s="105"/>
      <c r="BSW106" s="105"/>
      <c r="BSX106" s="105"/>
      <c r="BSY106" s="105"/>
      <c r="BSZ106" s="105"/>
      <c r="BTA106" s="105"/>
      <c r="BTB106" s="105"/>
      <c r="BTC106" s="105"/>
      <c r="BTD106" s="105"/>
      <c r="BTE106" s="105"/>
      <c r="BTF106" s="105"/>
      <c r="BTG106" s="105"/>
      <c r="BTH106" s="105"/>
      <c r="BTI106" s="105"/>
      <c r="BTJ106" s="105"/>
      <c r="BTK106" s="105"/>
      <c r="BTL106" s="105"/>
      <c r="BTM106" s="105"/>
      <c r="BTN106" s="105"/>
      <c r="BTO106" s="105"/>
      <c r="BTP106" s="105"/>
      <c r="BTQ106" s="105"/>
      <c r="BTR106" s="105"/>
      <c r="BTS106" s="105"/>
      <c r="BTT106" s="105"/>
      <c r="BTU106" s="105"/>
      <c r="BTV106" s="105"/>
      <c r="BTW106" s="105"/>
      <c r="BTX106" s="105"/>
      <c r="BTY106" s="105"/>
      <c r="BTZ106" s="105"/>
      <c r="BUA106" s="105"/>
      <c r="BUB106" s="105"/>
      <c r="BUC106" s="105"/>
      <c r="BUD106" s="105"/>
      <c r="BUE106" s="105"/>
      <c r="BUF106" s="105"/>
      <c r="BUG106" s="105"/>
      <c r="BUH106" s="105"/>
      <c r="BUI106" s="105"/>
      <c r="BUJ106" s="105"/>
      <c r="BUK106" s="105"/>
      <c r="BUL106" s="105"/>
      <c r="BUM106" s="105"/>
      <c r="BUN106" s="105"/>
      <c r="BUO106" s="105"/>
      <c r="BUP106" s="105"/>
      <c r="BUQ106" s="105"/>
      <c r="BUR106" s="105"/>
      <c r="BUS106" s="105"/>
      <c r="BUT106" s="105"/>
      <c r="BUU106" s="105"/>
      <c r="BUV106" s="105"/>
      <c r="BUW106" s="105"/>
      <c r="BUX106" s="105"/>
      <c r="BUY106" s="105"/>
      <c r="BUZ106" s="105"/>
      <c r="BVA106" s="105"/>
      <c r="BVB106" s="105"/>
      <c r="BVC106" s="105"/>
      <c r="BVD106" s="105"/>
      <c r="BVE106" s="105"/>
      <c r="BVF106" s="105"/>
      <c r="BVG106" s="105"/>
      <c r="BVH106" s="105"/>
      <c r="BVI106" s="105"/>
      <c r="BVJ106" s="105"/>
      <c r="BVK106" s="105"/>
      <c r="BVL106" s="105"/>
      <c r="BVM106" s="105"/>
      <c r="BVN106" s="105"/>
      <c r="BVO106" s="105"/>
      <c r="BVP106" s="105"/>
      <c r="BVQ106" s="105"/>
      <c r="BVR106" s="105"/>
      <c r="BVS106" s="105"/>
      <c r="BVT106" s="105"/>
      <c r="BVU106" s="105"/>
      <c r="BVV106" s="105"/>
      <c r="BVW106" s="105"/>
      <c r="BVX106" s="105"/>
      <c r="BVY106" s="105"/>
      <c r="BVZ106" s="105"/>
      <c r="BWA106" s="105"/>
      <c r="BWB106" s="105"/>
      <c r="BWC106" s="105"/>
      <c r="BWD106" s="105"/>
      <c r="BWE106" s="105"/>
      <c r="BWF106" s="105"/>
      <c r="BWG106" s="105"/>
      <c r="BWH106" s="105"/>
      <c r="BWI106" s="105"/>
      <c r="BWJ106" s="105"/>
      <c r="BWK106" s="105"/>
      <c r="BWL106" s="105"/>
      <c r="BWM106" s="105"/>
      <c r="BWN106" s="105"/>
      <c r="BWO106" s="105"/>
      <c r="BWP106" s="105"/>
      <c r="BWQ106" s="105"/>
      <c r="BWR106" s="105"/>
      <c r="BWS106" s="105"/>
      <c r="BWT106" s="105"/>
      <c r="BWU106" s="105"/>
      <c r="BWV106" s="105"/>
      <c r="BWW106" s="105"/>
      <c r="BWX106" s="105"/>
    </row>
    <row r="107" spans="1:1974" ht="24.75" customHeight="1">
      <c r="A107" s="90"/>
      <c r="B107" s="197" t="s">
        <v>36</v>
      </c>
      <c r="D107" s="198">
        <v>-6</v>
      </c>
      <c r="E107" s="199">
        <v>40</v>
      </c>
      <c r="F107" s="198">
        <v>34</v>
      </c>
      <c r="H107" s="198">
        <v>49</v>
      </c>
      <c r="I107" s="199">
        <v>-26</v>
      </c>
      <c r="J107" s="198">
        <v>23</v>
      </c>
      <c r="L107" s="198">
        <v>155</v>
      </c>
      <c r="M107" s="199">
        <v>-7</v>
      </c>
      <c r="N107" s="198">
        <v>148</v>
      </c>
      <c r="P107" s="198">
        <v>103</v>
      </c>
      <c r="Q107" s="199">
        <v>-84</v>
      </c>
      <c r="R107" s="198">
        <v>19</v>
      </c>
      <c r="W107" s="90"/>
      <c r="AQ107" s="94"/>
    </row>
    <row r="108" spans="1:1974" s="106" customFormat="1" ht="24.75" customHeight="1">
      <c r="A108" s="90"/>
      <c r="B108" s="192" t="s">
        <v>37</v>
      </c>
      <c r="C108" s="90"/>
      <c r="D108" s="218">
        <v>-26</v>
      </c>
      <c r="E108" s="156">
        <v>0</v>
      </c>
      <c r="F108" s="218">
        <v>-26</v>
      </c>
      <c r="G108" s="90"/>
      <c r="H108" s="218">
        <v>-27</v>
      </c>
      <c r="I108" s="156">
        <v>0</v>
      </c>
      <c r="J108" s="218">
        <v>-27</v>
      </c>
      <c r="K108" s="90"/>
      <c r="L108" s="218">
        <v>-25</v>
      </c>
      <c r="M108" s="156">
        <v>0</v>
      </c>
      <c r="N108" s="218">
        <v>-25</v>
      </c>
      <c r="O108" s="90"/>
      <c r="P108" s="218">
        <v>-26</v>
      </c>
      <c r="Q108" s="156">
        <v>0</v>
      </c>
      <c r="R108" s="218">
        <v>-26</v>
      </c>
      <c r="S108" s="90"/>
      <c r="T108" s="107"/>
      <c r="U108" s="107"/>
      <c r="V108" s="107"/>
      <c r="W108" s="90"/>
      <c r="X108" s="95"/>
      <c r="Y108" s="95"/>
      <c r="Z108" s="95"/>
      <c r="AA108" s="95"/>
      <c r="AB108" s="95"/>
      <c r="AC108" s="95"/>
      <c r="AD108" s="95"/>
      <c r="AE108" s="95"/>
      <c r="AF108" s="152"/>
      <c r="AG108" s="152"/>
      <c r="AH108" s="152"/>
      <c r="AI108" s="95"/>
      <c r="AJ108" s="152"/>
      <c r="AK108" s="152"/>
      <c r="AL108" s="152"/>
      <c r="AM108" s="95"/>
      <c r="AN108" s="152"/>
      <c r="AO108" s="152"/>
      <c r="AP108" s="152"/>
      <c r="AQ108" s="94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5"/>
      <c r="IR108" s="105"/>
      <c r="IS108" s="105"/>
      <c r="IT108" s="105"/>
      <c r="IU108" s="105"/>
      <c r="IV108" s="105"/>
      <c r="IW108" s="105"/>
      <c r="IX108" s="105"/>
      <c r="IY108" s="105"/>
      <c r="IZ108" s="105"/>
      <c r="JA108" s="105"/>
      <c r="JB108" s="105"/>
      <c r="JC108" s="105"/>
      <c r="JD108" s="105"/>
      <c r="JE108" s="105"/>
      <c r="JF108" s="105"/>
      <c r="JG108" s="105"/>
      <c r="JH108" s="105"/>
      <c r="JI108" s="105"/>
      <c r="JJ108" s="105"/>
      <c r="JK108" s="105"/>
      <c r="JL108" s="105"/>
      <c r="JM108" s="105"/>
      <c r="JN108" s="105"/>
      <c r="JO108" s="105"/>
      <c r="JP108" s="105"/>
      <c r="JQ108" s="105"/>
      <c r="JR108" s="105"/>
      <c r="JS108" s="105"/>
      <c r="JT108" s="105"/>
      <c r="JU108" s="105"/>
      <c r="JV108" s="105"/>
      <c r="JW108" s="105"/>
      <c r="JX108" s="105"/>
      <c r="JY108" s="105"/>
      <c r="JZ108" s="105"/>
      <c r="KA108" s="105"/>
      <c r="KB108" s="105"/>
      <c r="KC108" s="105"/>
      <c r="KD108" s="105"/>
      <c r="KE108" s="105"/>
      <c r="KF108" s="105"/>
      <c r="KG108" s="105"/>
      <c r="KH108" s="105"/>
      <c r="KI108" s="105"/>
      <c r="KJ108" s="105"/>
      <c r="KK108" s="105"/>
      <c r="KL108" s="105"/>
      <c r="KM108" s="105"/>
      <c r="KN108" s="105"/>
      <c r="KO108" s="105"/>
      <c r="KP108" s="105"/>
      <c r="KQ108" s="105"/>
      <c r="KR108" s="105"/>
      <c r="KS108" s="105"/>
      <c r="KT108" s="105"/>
      <c r="KU108" s="105"/>
      <c r="KV108" s="105"/>
      <c r="KW108" s="105"/>
      <c r="KX108" s="105"/>
      <c r="KY108" s="105"/>
      <c r="KZ108" s="105"/>
      <c r="LA108" s="105"/>
      <c r="LB108" s="105"/>
      <c r="LC108" s="105"/>
      <c r="LD108" s="105"/>
      <c r="LE108" s="105"/>
      <c r="LF108" s="105"/>
      <c r="LG108" s="105"/>
      <c r="LH108" s="105"/>
      <c r="LI108" s="105"/>
      <c r="LJ108" s="105"/>
      <c r="LK108" s="105"/>
      <c r="LL108" s="105"/>
      <c r="LM108" s="105"/>
      <c r="LN108" s="105"/>
      <c r="LO108" s="105"/>
      <c r="LP108" s="105"/>
      <c r="LQ108" s="105"/>
      <c r="LR108" s="105"/>
      <c r="LS108" s="105"/>
      <c r="LT108" s="105"/>
      <c r="LU108" s="105"/>
      <c r="LV108" s="105"/>
      <c r="LW108" s="105"/>
      <c r="LX108" s="105"/>
      <c r="LY108" s="105"/>
      <c r="LZ108" s="105"/>
      <c r="MA108" s="105"/>
      <c r="MB108" s="105"/>
      <c r="MC108" s="105"/>
      <c r="MD108" s="105"/>
      <c r="ME108" s="105"/>
      <c r="MF108" s="105"/>
      <c r="MG108" s="105"/>
      <c r="MH108" s="105"/>
      <c r="MI108" s="105"/>
      <c r="MJ108" s="105"/>
      <c r="MK108" s="105"/>
      <c r="ML108" s="105"/>
      <c r="MM108" s="105"/>
      <c r="MN108" s="105"/>
      <c r="MO108" s="105"/>
      <c r="MP108" s="105"/>
      <c r="MQ108" s="105"/>
      <c r="MR108" s="105"/>
      <c r="MS108" s="105"/>
      <c r="MT108" s="105"/>
      <c r="MU108" s="105"/>
      <c r="MV108" s="105"/>
      <c r="MW108" s="105"/>
      <c r="MX108" s="105"/>
      <c r="MY108" s="105"/>
      <c r="MZ108" s="105"/>
      <c r="NA108" s="105"/>
      <c r="NB108" s="105"/>
      <c r="NC108" s="105"/>
      <c r="ND108" s="105"/>
      <c r="NE108" s="105"/>
      <c r="NF108" s="105"/>
      <c r="NG108" s="105"/>
      <c r="NH108" s="105"/>
      <c r="NI108" s="105"/>
      <c r="NJ108" s="105"/>
      <c r="NK108" s="105"/>
      <c r="NL108" s="105"/>
      <c r="NM108" s="105"/>
      <c r="NN108" s="105"/>
      <c r="NO108" s="105"/>
      <c r="NP108" s="105"/>
      <c r="NQ108" s="105"/>
      <c r="NR108" s="105"/>
      <c r="NS108" s="105"/>
      <c r="NT108" s="105"/>
      <c r="NU108" s="105"/>
      <c r="NV108" s="105"/>
      <c r="NW108" s="105"/>
      <c r="NX108" s="105"/>
      <c r="NY108" s="105"/>
      <c r="NZ108" s="105"/>
      <c r="OA108" s="105"/>
      <c r="OB108" s="105"/>
      <c r="OC108" s="105"/>
      <c r="OD108" s="105"/>
      <c r="OE108" s="105"/>
      <c r="OF108" s="105"/>
      <c r="OG108" s="105"/>
      <c r="OH108" s="105"/>
      <c r="OI108" s="105"/>
      <c r="OJ108" s="105"/>
      <c r="OK108" s="105"/>
      <c r="OL108" s="105"/>
      <c r="OM108" s="105"/>
      <c r="ON108" s="105"/>
      <c r="OO108" s="105"/>
      <c r="OP108" s="105"/>
      <c r="OQ108" s="105"/>
      <c r="OR108" s="105"/>
      <c r="OS108" s="105"/>
      <c r="OT108" s="105"/>
      <c r="OU108" s="105"/>
      <c r="OV108" s="105"/>
      <c r="OW108" s="105"/>
      <c r="OX108" s="105"/>
      <c r="OY108" s="105"/>
      <c r="OZ108" s="105"/>
      <c r="PA108" s="105"/>
      <c r="PB108" s="105"/>
      <c r="PC108" s="105"/>
      <c r="PD108" s="105"/>
      <c r="PE108" s="105"/>
      <c r="PF108" s="105"/>
      <c r="PG108" s="105"/>
      <c r="PH108" s="105"/>
      <c r="PI108" s="105"/>
      <c r="PJ108" s="105"/>
      <c r="PK108" s="105"/>
      <c r="PL108" s="105"/>
      <c r="PM108" s="105"/>
      <c r="PN108" s="105"/>
      <c r="PO108" s="105"/>
      <c r="PP108" s="105"/>
      <c r="PQ108" s="105"/>
      <c r="PR108" s="105"/>
      <c r="PS108" s="105"/>
      <c r="PT108" s="105"/>
      <c r="PU108" s="105"/>
      <c r="PV108" s="105"/>
      <c r="PW108" s="105"/>
      <c r="PX108" s="105"/>
      <c r="PY108" s="105"/>
      <c r="PZ108" s="105"/>
      <c r="QA108" s="105"/>
      <c r="QB108" s="105"/>
      <c r="QC108" s="105"/>
      <c r="QD108" s="105"/>
      <c r="QE108" s="105"/>
      <c r="QF108" s="105"/>
      <c r="QG108" s="105"/>
      <c r="QH108" s="105"/>
      <c r="QI108" s="105"/>
      <c r="QJ108" s="105"/>
      <c r="QK108" s="105"/>
      <c r="QL108" s="105"/>
      <c r="QM108" s="105"/>
      <c r="QN108" s="105"/>
      <c r="QO108" s="105"/>
      <c r="QP108" s="105"/>
      <c r="QQ108" s="105"/>
      <c r="QR108" s="105"/>
      <c r="QS108" s="105"/>
      <c r="QT108" s="105"/>
      <c r="QU108" s="105"/>
      <c r="QV108" s="105"/>
      <c r="QW108" s="105"/>
      <c r="QX108" s="105"/>
      <c r="QY108" s="105"/>
      <c r="QZ108" s="105"/>
      <c r="RA108" s="105"/>
      <c r="RB108" s="105"/>
      <c r="RC108" s="105"/>
      <c r="RD108" s="105"/>
      <c r="RE108" s="105"/>
      <c r="RF108" s="105"/>
      <c r="RG108" s="105"/>
      <c r="RH108" s="105"/>
      <c r="RI108" s="105"/>
      <c r="RJ108" s="105"/>
      <c r="RK108" s="105"/>
      <c r="RL108" s="105"/>
      <c r="RM108" s="105"/>
      <c r="RN108" s="105"/>
      <c r="RO108" s="105"/>
      <c r="RP108" s="105"/>
      <c r="RQ108" s="105"/>
      <c r="RR108" s="105"/>
      <c r="RS108" s="105"/>
      <c r="RT108" s="105"/>
      <c r="RU108" s="105"/>
      <c r="RV108" s="105"/>
      <c r="RW108" s="105"/>
      <c r="RX108" s="105"/>
      <c r="RY108" s="105"/>
      <c r="RZ108" s="105"/>
      <c r="SA108" s="105"/>
      <c r="SB108" s="105"/>
      <c r="SC108" s="105"/>
      <c r="SD108" s="105"/>
      <c r="SE108" s="105"/>
      <c r="SF108" s="105"/>
      <c r="SG108" s="105"/>
      <c r="SH108" s="105"/>
      <c r="SI108" s="105"/>
      <c r="SJ108" s="105"/>
      <c r="SK108" s="105"/>
      <c r="SL108" s="105"/>
      <c r="SM108" s="105"/>
      <c r="SN108" s="105"/>
      <c r="SO108" s="105"/>
      <c r="SP108" s="105"/>
      <c r="SQ108" s="105"/>
      <c r="SR108" s="105"/>
      <c r="SS108" s="105"/>
      <c r="ST108" s="105"/>
      <c r="SU108" s="105"/>
      <c r="SV108" s="105"/>
      <c r="SW108" s="105"/>
      <c r="SX108" s="105"/>
      <c r="SY108" s="105"/>
      <c r="SZ108" s="105"/>
      <c r="TA108" s="105"/>
      <c r="TB108" s="105"/>
      <c r="TC108" s="105"/>
      <c r="TD108" s="105"/>
      <c r="TE108" s="105"/>
      <c r="TF108" s="105"/>
      <c r="TG108" s="105"/>
      <c r="TH108" s="105"/>
      <c r="TI108" s="105"/>
      <c r="TJ108" s="105"/>
      <c r="TK108" s="105"/>
      <c r="TL108" s="105"/>
      <c r="TM108" s="105"/>
      <c r="TN108" s="105"/>
      <c r="TO108" s="105"/>
      <c r="TP108" s="105"/>
      <c r="TQ108" s="105"/>
      <c r="TR108" s="105"/>
      <c r="TS108" s="105"/>
      <c r="TT108" s="105"/>
      <c r="TU108" s="105"/>
      <c r="TV108" s="105"/>
      <c r="TW108" s="105"/>
      <c r="TX108" s="105"/>
      <c r="TY108" s="105"/>
      <c r="TZ108" s="105"/>
      <c r="UA108" s="105"/>
      <c r="UB108" s="105"/>
      <c r="UC108" s="105"/>
      <c r="UD108" s="105"/>
      <c r="UE108" s="105"/>
      <c r="UF108" s="105"/>
      <c r="UG108" s="105"/>
      <c r="UH108" s="105"/>
      <c r="UI108" s="105"/>
      <c r="UJ108" s="105"/>
      <c r="UK108" s="105"/>
      <c r="UL108" s="105"/>
      <c r="UM108" s="105"/>
      <c r="UN108" s="105"/>
      <c r="UO108" s="105"/>
      <c r="UP108" s="105"/>
      <c r="UQ108" s="105"/>
      <c r="UR108" s="105"/>
      <c r="US108" s="105"/>
      <c r="UT108" s="105"/>
      <c r="UU108" s="105"/>
      <c r="UV108" s="105"/>
      <c r="UW108" s="105"/>
      <c r="UX108" s="105"/>
      <c r="UY108" s="105"/>
      <c r="UZ108" s="105"/>
      <c r="VA108" s="105"/>
      <c r="VB108" s="105"/>
      <c r="VC108" s="105"/>
      <c r="VD108" s="105"/>
      <c r="VE108" s="105"/>
      <c r="VF108" s="105"/>
      <c r="VG108" s="105"/>
      <c r="VH108" s="105"/>
      <c r="VI108" s="105"/>
      <c r="VJ108" s="105"/>
      <c r="VK108" s="105"/>
      <c r="VL108" s="105"/>
      <c r="VM108" s="105"/>
      <c r="VN108" s="105"/>
      <c r="VO108" s="105"/>
      <c r="VP108" s="105"/>
      <c r="VQ108" s="105"/>
      <c r="VR108" s="105"/>
      <c r="VS108" s="105"/>
      <c r="VT108" s="105"/>
      <c r="VU108" s="105"/>
      <c r="VV108" s="105"/>
      <c r="VW108" s="105"/>
      <c r="VX108" s="105"/>
      <c r="VY108" s="105"/>
      <c r="VZ108" s="105"/>
      <c r="WA108" s="105"/>
      <c r="WB108" s="105"/>
      <c r="WC108" s="105"/>
      <c r="WD108" s="105"/>
      <c r="WE108" s="105"/>
      <c r="WF108" s="105"/>
      <c r="WG108" s="105"/>
      <c r="WH108" s="105"/>
      <c r="WI108" s="105"/>
      <c r="WJ108" s="105"/>
      <c r="WK108" s="105"/>
      <c r="WL108" s="105"/>
      <c r="WM108" s="105"/>
      <c r="WN108" s="105"/>
      <c r="WO108" s="105"/>
      <c r="WP108" s="105"/>
      <c r="WQ108" s="105"/>
      <c r="WR108" s="105"/>
      <c r="WS108" s="105"/>
      <c r="WT108" s="105"/>
      <c r="WU108" s="105"/>
      <c r="WV108" s="105"/>
      <c r="WW108" s="105"/>
      <c r="WX108" s="105"/>
      <c r="WY108" s="105"/>
      <c r="WZ108" s="105"/>
      <c r="XA108" s="105"/>
      <c r="XB108" s="105"/>
      <c r="XC108" s="105"/>
      <c r="XD108" s="105"/>
      <c r="XE108" s="105"/>
      <c r="XF108" s="105"/>
      <c r="XG108" s="105"/>
      <c r="XH108" s="105"/>
      <c r="XI108" s="105"/>
      <c r="XJ108" s="105"/>
      <c r="XK108" s="105"/>
      <c r="XL108" s="105"/>
      <c r="XM108" s="105"/>
      <c r="XN108" s="105"/>
      <c r="XO108" s="105"/>
      <c r="XP108" s="105"/>
      <c r="XQ108" s="105"/>
      <c r="XR108" s="105"/>
      <c r="XS108" s="105"/>
      <c r="XT108" s="105"/>
      <c r="XU108" s="105"/>
      <c r="XV108" s="105"/>
      <c r="XW108" s="105"/>
      <c r="XX108" s="105"/>
      <c r="XY108" s="105"/>
      <c r="XZ108" s="105"/>
      <c r="YA108" s="105"/>
      <c r="YB108" s="105"/>
      <c r="YC108" s="105"/>
      <c r="YD108" s="105"/>
      <c r="YE108" s="105"/>
      <c r="YF108" s="105"/>
      <c r="YG108" s="105"/>
      <c r="YH108" s="105"/>
      <c r="YI108" s="105"/>
      <c r="YJ108" s="105"/>
      <c r="YK108" s="105"/>
      <c r="YL108" s="105"/>
      <c r="YM108" s="105"/>
      <c r="YN108" s="105"/>
      <c r="YO108" s="105"/>
      <c r="YP108" s="105"/>
      <c r="YQ108" s="105"/>
      <c r="YR108" s="105"/>
      <c r="YS108" s="105"/>
      <c r="YT108" s="105"/>
      <c r="YU108" s="105"/>
      <c r="YV108" s="105"/>
      <c r="YW108" s="105"/>
      <c r="YX108" s="105"/>
      <c r="YY108" s="105"/>
      <c r="YZ108" s="105"/>
      <c r="ZA108" s="105"/>
      <c r="ZB108" s="105"/>
      <c r="ZC108" s="105"/>
      <c r="ZD108" s="105"/>
      <c r="ZE108" s="105"/>
      <c r="ZF108" s="105"/>
      <c r="ZG108" s="105"/>
      <c r="ZH108" s="105"/>
      <c r="ZI108" s="105"/>
      <c r="ZJ108" s="105"/>
      <c r="ZK108" s="105"/>
      <c r="ZL108" s="105"/>
      <c r="ZM108" s="105"/>
      <c r="ZN108" s="105"/>
      <c r="ZO108" s="105"/>
      <c r="ZP108" s="105"/>
      <c r="ZQ108" s="105"/>
      <c r="ZR108" s="105"/>
      <c r="ZS108" s="105"/>
      <c r="ZT108" s="105"/>
      <c r="ZU108" s="105"/>
      <c r="ZV108" s="105"/>
      <c r="ZW108" s="105"/>
      <c r="ZX108" s="105"/>
      <c r="ZY108" s="105"/>
      <c r="ZZ108" s="105"/>
      <c r="AAA108" s="105"/>
      <c r="AAB108" s="105"/>
      <c r="AAC108" s="105"/>
      <c r="AAD108" s="105"/>
      <c r="AAE108" s="105"/>
      <c r="AAF108" s="105"/>
      <c r="AAG108" s="105"/>
      <c r="AAH108" s="105"/>
      <c r="AAI108" s="105"/>
      <c r="AAJ108" s="105"/>
      <c r="AAK108" s="105"/>
      <c r="AAL108" s="105"/>
      <c r="AAM108" s="105"/>
      <c r="AAN108" s="105"/>
      <c r="AAO108" s="105"/>
      <c r="AAP108" s="105"/>
      <c r="AAQ108" s="105"/>
      <c r="AAR108" s="105"/>
      <c r="AAS108" s="105"/>
      <c r="AAT108" s="105"/>
      <c r="AAU108" s="105"/>
      <c r="AAV108" s="105"/>
      <c r="AAW108" s="105"/>
      <c r="AAX108" s="105"/>
      <c r="AAY108" s="105"/>
      <c r="AAZ108" s="105"/>
      <c r="ABA108" s="105"/>
      <c r="ABB108" s="105"/>
      <c r="ABC108" s="105"/>
      <c r="ABD108" s="105"/>
      <c r="ABE108" s="105"/>
      <c r="ABF108" s="105"/>
      <c r="ABG108" s="105"/>
      <c r="ABH108" s="105"/>
      <c r="ABI108" s="105"/>
      <c r="ABJ108" s="105"/>
      <c r="ABK108" s="105"/>
      <c r="ABL108" s="105"/>
      <c r="ABM108" s="105"/>
      <c r="ABN108" s="105"/>
      <c r="ABO108" s="105"/>
      <c r="ABP108" s="105"/>
      <c r="ABQ108" s="105"/>
      <c r="ABR108" s="105"/>
      <c r="ABS108" s="105"/>
      <c r="ABT108" s="105"/>
      <c r="ABU108" s="105"/>
      <c r="ABV108" s="105"/>
      <c r="ABW108" s="105"/>
      <c r="ABX108" s="105"/>
      <c r="ABY108" s="105"/>
      <c r="ABZ108" s="105"/>
      <c r="ACA108" s="105"/>
      <c r="ACB108" s="105"/>
      <c r="ACC108" s="105"/>
      <c r="ACD108" s="105"/>
      <c r="ACE108" s="105"/>
      <c r="ACF108" s="105"/>
      <c r="ACG108" s="105"/>
      <c r="ACH108" s="105"/>
      <c r="ACI108" s="105"/>
      <c r="ACJ108" s="105"/>
      <c r="ACK108" s="105"/>
      <c r="ACL108" s="105"/>
      <c r="ACM108" s="105"/>
      <c r="ACN108" s="105"/>
      <c r="ACO108" s="105"/>
      <c r="ACP108" s="105"/>
      <c r="ACQ108" s="105"/>
      <c r="ACR108" s="105"/>
      <c r="ACS108" s="105"/>
      <c r="ACT108" s="105"/>
      <c r="ACU108" s="105"/>
      <c r="ACV108" s="105"/>
      <c r="ACW108" s="105"/>
      <c r="ACX108" s="105"/>
      <c r="ACY108" s="105"/>
      <c r="ACZ108" s="105"/>
      <c r="ADA108" s="105"/>
      <c r="ADB108" s="105"/>
      <c r="ADC108" s="105"/>
      <c r="ADD108" s="105"/>
      <c r="ADE108" s="105"/>
      <c r="ADF108" s="105"/>
      <c r="ADG108" s="105"/>
      <c r="ADH108" s="105"/>
      <c r="ADI108" s="105"/>
      <c r="ADJ108" s="105"/>
      <c r="ADK108" s="105"/>
      <c r="ADL108" s="105"/>
      <c r="ADM108" s="105"/>
      <c r="ADN108" s="105"/>
      <c r="ADO108" s="105"/>
      <c r="ADP108" s="105"/>
      <c r="ADQ108" s="105"/>
      <c r="ADR108" s="105"/>
      <c r="ADS108" s="105"/>
      <c r="ADT108" s="105"/>
      <c r="ADU108" s="105"/>
      <c r="ADV108" s="105"/>
      <c r="ADW108" s="105"/>
      <c r="ADX108" s="105"/>
      <c r="ADY108" s="105"/>
      <c r="ADZ108" s="105"/>
      <c r="AEA108" s="105"/>
      <c r="AEB108" s="105"/>
      <c r="AEC108" s="105"/>
      <c r="AED108" s="105"/>
      <c r="AEE108" s="105"/>
      <c r="AEF108" s="105"/>
      <c r="AEG108" s="105"/>
      <c r="AEH108" s="105"/>
      <c r="AEI108" s="105"/>
      <c r="AEJ108" s="105"/>
      <c r="AEK108" s="105"/>
      <c r="AEL108" s="105"/>
      <c r="AEM108" s="105"/>
      <c r="AEN108" s="105"/>
      <c r="AEO108" s="105"/>
      <c r="AEP108" s="105"/>
      <c r="AEQ108" s="105"/>
      <c r="AER108" s="105"/>
      <c r="AES108" s="105"/>
      <c r="AET108" s="105"/>
      <c r="AEU108" s="105"/>
      <c r="AEV108" s="105"/>
      <c r="AEW108" s="105"/>
      <c r="AEX108" s="105"/>
      <c r="AEY108" s="105"/>
      <c r="AEZ108" s="105"/>
      <c r="AFA108" s="105"/>
      <c r="AFB108" s="105"/>
      <c r="AFC108" s="105"/>
      <c r="AFD108" s="105"/>
      <c r="AFE108" s="105"/>
      <c r="AFF108" s="105"/>
      <c r="AFG108" s="105"/>
      <c r="AFH108" s="105"/>
      <c r="AFI108" s="105"/>
      <c r="AFJ108" s="105"/>
      <c r="AFK108" s="105"/>
      <c r="AFL108" s="105"/>
      <c r="AFM108" s="105"/>
      <c r="AFN108" s="105"/>
      <c r="AFO108" s="105"/>
      <c r="AFP108" s="105"/>
      <c r="AFQ108" s="105"/>
      <c r="AFR108" s="105"/>
      <c r="AFS108" s="105"/>
      <c r="AFT108" s="105"/>
      <c r="AFU108" s="105"/>
      <c r="AFV108" s="105"/>
      <c r="AFW108" s="105"/>
      <c r="AFX108" s="105"/>
      <c r="AFY108" s="105"/>
      <c r="AFZ108" s="105"/>
      <c r="AGA108" s="105"/>
      <c r="AGB108" s="105"/>
      <c r="AGC108" s="105"/>
      <c r="AGD108" s="105"/>
      <c r="AGE108" s="105"/>
      <c r="AGF108" s="105"/>
      <c r="AGG108" s="105"/>
      <c r="AGH108" s="105"/>
      <c r="AGI108" s="105"/>
      <c r="AGJ108" s="105"/>
      <c r="AGK108" s="105"/>
      <c r="AGL108" s="105"/>
      <c r="AGM108" s="105"/>
      <c r="AGN108" s="105"/>
      <c r="AGO108" s="105"/>
      <c r="AGP108" s="105"/>
      <c r="AGQ108" s="105"/>
      <c r="AGR108" s="105"/>
      <c r="AGS108" s="105"/>
      <c r="AGT108" s="105"/>
      <c r="AGU108" s="105"/>
      <c r="AGV108" s="105"/>
      <c r="AGW108" s="105"/>
      <c r="AGX108" s="105"/>
      <c r="AGY108" s="105"/>
      <c r="AGZ108" s="105"/>
      <c r="AHA108" s="105"/>
      <c r="AHB108" s="105"/>
      <c r="AHC108" s="105"/>
      <c r="AHD108" s="105"/>
      <c r="AHE108" s="105"/>
      <c r="AHF108" s="105"/>
      <c r="AHG108" s="105"/>
      <c r="AHH108" s="105"/>
      <c r="AHI108" s="105"/>
      <c r="AHJ108" s="105"/>
      <c r="AHK108" s="105"/>
      <c r="AHL108" s="105"/>
      <c r="AHM108" s="105"/>
      <c r="AHN108" s="105"/>
      <c r="AHO108" s="105"/>
      <c r="AHP108" s="105"/>
      <c r="AHQ108" s="105"/>
      <c r="AHR108" s="105"/>
      <c r="AHS108" s="105"/>
      <c r="AHT108" s="105"/>
      <c r="AHU108" s="105"/>
      <c r="AHV108" s="105"/>
      <c r="AHW108" s="105"/>
      <c r="AHX108" s="105"/>
      <c r="AHY108" s="105"/>
      <c r="AHZ108" s="105"/>
      <c r="AIA108" s="105"/>
      <c r="AIB108" s="105"/>
      <c r="AIC108" s="105"/>
      <c r="AID108" s="105"/>
      <c r="AIE108" s="105"/>
      <c r="AIF108" s="105"/>
      <c r="AIG108" s="105"/>
      <c r="AIH108" s="105"/>
      <c r="AII108" s="105"/>
      <c r="AIJ108" s="105"/>
      <c r="AIK108" s="105"/>
      <c r="AIL108" s="105"/>
      <c r="AIM108" s="105"/>
      <c r="AIN108" s="105"/>
      <c r="AIO108" s="105"/>
      <c r="AIP108" s="105"/>
      <c r="AIQ108" s="105"/>
      <c r="AIR108" s="105"/>
      <c r="AIS108" s="105"/>
      <c r="AIT108" s="105"/>
      <c r="AIU108" s="105"/>
      <c r="AIV108" s="105"/>
      <c r="AIW108" s="105"/>
      <c r="AIX108" s="105"/>
      <c r="AIY108" s="105"/>
      <c r="AIZ108" s="105"/>
      <c r="AJA108" s="105"/>
      <c r="AJB108" s="105"/>
      <c r="AJC108" s="105"/>
      <c r="AJD108" s="105"/>
      <c r="AJE108" s="105"/>
      <c r="AJF108" s="105"/>
      <c r="AJG108" s="105"/>
      <c r="AJH108" s="105"/>
      <c r="AJI108" s="105"/>
      <c r="AJJ108" s="105"/>
      <c r="AJK108" s="105"/>
      <c r="AJL108" s="105"/>
      <c r="AJM108" s="105"/>
      <c r="AJN108" s="105"/>
      <c r="AJO108" s="105"/>
      <c r="AJP108" s="105"/>
      <c r="AJQ108" s="105"/>
      <c r="AJR108" s="105"/>
      <c r="AJS108" s="105"/>
      <c r="AJT108" s="105"/>
      <c r="AJU108" s="105"/>
      <c r="AJV108" s="105"/>
      <c r="AJW108" s="105"/>
      <c r="AJX108" s="105"/>
      <c r="AJY108" s="105"/>
      <c r="AJZ108" s="105"/>
      <c r="AKA108" s="105"/>
      <c r="AKB108" s="105"/>
      <c r="AKC108" s="105"/>
      <c r="AKD108" s="105"/>
      <c r="AKE108" s="105"/>
      <c r="AKF108" s="105"/>
      <c r="AKG108" s="105"/>
      <c r="AKH108" s="105"/>
      <c r="AKI108" s="105"/>
      <c r="AKJ108" s="105"/>
      <c r="AKK108" s="105"/>
      <c r="AKL108" s="105"/>
      <c r="AKM108" s="105"/>
      <c r="AKN108" s="105"/>
      <c r="AKO108" s="105"/>
      <c r="AKP108" s="105"/>
      <c r="AKQ108" s="105"/>
      <c r="AKR108" s="105"/>
      <c r="AKS108" s="105"/>
      <c r="AKT108" s="105"/>
      <c r="AKU108" s="105"/>
      <c r="AKV108" s="105"/>
      <c r="AKW108" s="105"/>
      <c r="AKX108" s="105"/>
      <c r="AKY108" s="105"/>
      <c r="AKZ108" s="105"/>
      <c r="ALA108" s="105"/>
      <c r="ALB108" s="105"/>
      <c r="ALC108" s="105"/>
      <c r="ALD108" s="105"/>
      <c r="ALE108" s="105"/>
      <c r="ALF108" s="105"/>
      <c r="ALG108" s="105"/>
      <c r="ALH108" s="105"/>
      <c r="ALI108" s="105"/>
      <c r="ALJ108" s="105"/>
      <c r="ALK108" s="105"/>
      <c r="ALL108" s="105"/>
      <c r="ALM108" s="105"/>
      <c r="ALN108" s="105"/>
      <c r="ALO108" s="105"/>
      <c r="ALP108" s="105"/>
      <c r="ALQ108" s="105"/>
      <c r="ALR108" s="105"/>
      <c r="ALS108" s="105"/>
      <c r="ALT108" s="105"/>
      <c r="ALU108" s="105"/>
      <c r="ALV108" s="105"/>
      <c r="ALW108" s="105"/>
      <c r="ALX108" s="105"/>
      <c r="ALY108" s="105"/>
      <c r="ALZ108" s="105"/>
      <c r="AMA108" s="105"/>
      <c r="AMB108" s="105"/>
      <c r="AMC108" s="105"/>
      <c r="AMD108" s="105"/>
      <c r="AME108" s="105"/>
      <c r="AMF108" s="105"/>
      <c r="AMG108" s="105"/>
      <c r="AMH108" s="105"/>
      <c r="AMI108" s="105"/>
      <c r="AMJ108" s="105"/>
      <c r="AMK108" s="105"/>
      <c r="AML108" s="105"/>
      <c r="AMM108" s="105"/>
      <c r="AMN108" s="105"/>
      <c r="AMO108" s="105"/>
      <c r="AMP108" s="105"/>
      <c r="AMQ108" s="105"/>
      <c r="AMR108" s="105"/>
      <c r="AMS108" s="105"/>
      <c r="AMT108" s="105"/>
      <c r="AMU108" s="105"/>
      <c r="AMV108" s="105"/>
      <c r="AMW108" s="105"/>
      <c r="AMX108" s="105"/>
      <c r="AMY108" s="105"/>
      <c r="AMZ108" s="105"/>
      <c r="ANA108" s="105"/>
      <c r="ANB108" s="105"/>
      <c r="ANC108" s="105"/>
      <c r="AND108" s="105"/>
      <c r="ANE108" s="105"/>
      <c r="ANF108" s="105"/>
      <c r="ANG108" s="105"/>
      <c r="ANH108" s="105"/>
      <c r="ANI108" s="105"/>
      <c r="ANJ108" s="105"/>
      <c r="ANK108" s="105"/>
      <c r="ANL108" s="105"/>
      <c r="ANM108" s="105"/>
      <c r="ANN108" s="105"/>
      <c r="ANO108" s="105"/>
      <c r="ANP108" s="105"/>
      <c r="ANQ108" s="105"/>
      <c r="ANR108" s="105"/>
      <c r="ANS108" s="105"/>
      <c r="ANT108" s="105"/>
      <c r="ANU108" s="105"/>
      <c r="ANV108" s="105"/>
      <c r="ANW108" s="105"/>
      <c r="ANX108" s="105"/>
      <c r="ANY108" s="105"/>
      <c r="ANZ108" s="105"/>
      <c r="AOA108" s="105"/>
      <c r="AOB108" s="105"/>
      <c r="AOC108" s="105"/>
      <c r="AOD108" s="105"/>
      <c r="AOE108" s="105"/>
      <c r="AOF108" s="105"/>
      <c r="AOG108" s="105"/>
      <c r="AOH108" s="105"/>
      <c r="AOI108" s="105"/>
      <c r="AOJ108" s="105"/>
      <c r="AOK108" s="105"/>
      <c r="AOL108" s="105"/>
      <c r="AOM108" s="105"/>
      <c r="AON108" s="105"/>
      <c r="AOO108" s="105"/>
      <c r="AOP108" s="105"/>
      <c r="AOQ108" s="105"/>
      <c r="AOR108" s="105"/>
      <c r="AOS108" s="105"/>
      <c r="AOT108" s="105"/>
      <c r="AOU108" s="105"/>
      <c r="AOV108" s="105"/>
      <c r="AOW108" s="105"/>
      <c r="AOX108" s="105"/>
      <c r="AOY108" s="105"/>
      <c r="AOZ108" s="105"/>
      <c r="APA108" s="105"/>
      <c r="APB108" s="105"/>
      <c r="APC108" s="105"/>
      <c r="APD108" s="105"/>
      <c r="APE108" s="105"/>
      <c r="APF108" s="105"/>
      <c r="APG108" s="105"/>
      <c r="APH108" s="105"/>
      <c r="API108" s="105"/>
      <c r="APJ108" s="105"/>
      <c r="APK108" s="105"/>
      <c r="APL108" s="105"/>
      <c r="APM108" s="105"/>
      <c r="APN108" s="105"/>
      <c r="APO108" s="105"/>
      <c r="APP108" s="105"/>
      <c r="APQ108" s="105"/>
      <c r="APR108" s="105"/>
      <c r="APS108" s="105"/>
      <c r="APT108" s="105"/>
      <c r="APU108" s="105"/>
      <c r="APV108" s="105"/>
      <c r="APW108" s="105"/>
      <c r="APX108" s="105"/>
      <c r="APY108" s="105"/>
      <c r="APZ108" s="105"/>
      <c r="AQA108" s="105"/>
      <c r="AQB108" s="105"/>
      <c r="AQC108" s="105"/>
      <c r="AQD108" s="105"/>
      <c r="AQE108" s="105"/>
      <c r="AQF108" s="105"/>
      <c r="AQG108" s="105"/>
      <c r="AQH108" s="105"/>
      <c r="AQI108" s="105"/>
      <c r="AQJ108" s="105"/>
      <c r="AQK108" s="105"/>
      <c r="AQL108" s="105"/>
      <c r="AQM108" s="105"/>
      <c r="AQN108" s="105"/>
      <c r="AQO108" s="105"/>
      <c r="AQP108" s="105"/>
      <c r="AQQ108" s="105"/>
      <c r="AQR108" s="105"/>
      <c r="AQS108" s="105"/>
      <c r="AQT108" s="105"/>
      <c r="AQU108" s="105"/>
      <c r="AQV108" s="105"/>
      <c r="AQW108" s="105"/>
      <c r="AQX108" s="105"/>
      <c r="AQY108" s="105"/>
      <c r="AQZ108" s="105"/>
      <c r="ARA108" s="105"/>
      <c r="ARB108" s="105"/>
      <c r="ARC108" s="105"/>
      <c r="ARD108" s="105"/>
      <c r="ARE108" s="105"/>
      <c r="ARF108" s="105"/>
      <c r="ARG108" s="105"/>
      <c r="ARH108" s="105"/>
      <c r="ARI108" s="105"/>
      <c r="ARJ108" s="105"/>
      <c r="ARK108" s="105"/>
      <c r="ARL108" s="105"/>
      <c r="ARM108" s="105"/>
      <c r="ARN108" s="105"/>
      <c r="ARO108" s="105"/>
      <c r="ARP108" s="105"/>
      <c r="ARQ108" s="105"/>
      <c r="ARR108" s="105"/>
      <c r="ARS108" s="105"/>
      <c r="ART108" s="105"/>
      <c r="ARU108" s="105"/>
      <c r="ARV108" s="105"/>
      <c r="ARW108" s="105"/>
      <c r="ARX108" s="105"/>
      <c r="ARY108" s="105"/>
      <c r="ARZ108" s="105"/>
      <c r="ASA108" s="105"/>
      <c r="ASB108" s="105"/>
      <c r="ASC108" s="105"/>
      <c r="ASD108" s="105"/>
      <c r="ASE108" s="105"/>
      <c r="ASF108" s="105"/>
      <c r="ASG108" s="105"/>
      <c r="ASH108" s="105"/>
      <c r="ASI108" s="105"/>
      <c r="ASJ108" s="105"/>
      <c r="ASK108" s="105"/>
      <c r="ASL108" s="105"/>
      <c r="ASM108" s="105"/>
      <c r="ASN108" s="105"/>
      <c r="ASO108" s="105"/>
      <c r="ASP108" s="105"/>
      <c r="ASQ108" s="105"/>
      <c r="ASR108" s="105"/>
      <c r="ASS108" s="105"/>
      <c r="AST108" s="105"/>
      <c r="ASU108" s="105"/>
      <c r="ASV108" s="105"/>
      <c r="ASW108" s="105"/>
      <c r="ASX108" s="105"/>
      <c r="ASY108" s="105"/>
      <c r="ASZ108" s="105"/>
      <c r="ATA108" s="105"/>
      <c r="ATB108" s="105"/>
      <c r="ATC108" s="105"/>
      <c r="ATD108" s="105"/>
      <c r="ATE108" s="105"/>
      <c r="ATF108" s="105"/>
      <c r="ATG108" s="105"/>
      <c r="ATH108" s="105"/>
      <c r="ATI108" s="105"/>
      <c r="ATJ108" s="105"/>
      <c r="ATK108" s="105"/>
      <c r="ATL108" s="105"/>
      <c r="ATM108" s="105"/>
      <c r="ATN108" s="105"/>
      <c r="ATO108" s="105"/>
      <c r="ATP108" s="105"/>
      <c r="ATQ108" s="105"/>
      <c r="ATR108" s="105"/>
      <c r="ATS108" s="105"/>
      <c r="ATT108" s="105"/>
      <c r="ATU108" s="105"/>
      <c r="ATV108" s="105"/>
      <c r="ATW108" s="105"/>
      <c r="ATX108" s="105"/>
      <c r="ATY108" s="105"/>
      <c r="ATZ108" s="105"/>
      <c r="AUA108" s="105"/>
      <c r="AUB108" s="105"/>
      <c r="AUC108" s="105"/>
      <c r="AUD108" s="105"/>
      <c r="AUE108" s="105"/>
      <c r="AUF108" s="105"/>
      <c r="AUG108" s="105"/>
      <c r="AUH108" s="105"/>
      <c r="AUI108" s="105"/>
      <c r="AUJ108" s="105"/>
      <c r="AUK108" s="105"/>
      <c r="AUL108" s="105"/>
      <c r="AUM108" s="105"/>
      <c r="AUN108" s="105"/>
      <c r="AUO108" s="105"/>
      <c r="AUP108" s="105"/>
      <c r="AUQ108" s="105"/>
      <c r="AUR108" s="105"/>
      <c r="AUS108" s="105"/>
      <c r="AUT108" s="105"/>
      <c r="AUU108" s="105"/>
      <c r="AUV108" s="105"/>
      <c r="AUW108" s="105"/>
      <c r="AUX108" s="105"/>
      <c r="AUY108" s="105"/>
      <c r="AUZ108" s="105"/>
      <c r="AVA108" s="105"/>
      <c r="AVB108" s="105"/>
      <c r="AVC108" s="105"/>
      <c r="AVD108" s="105"/>
      <c r="AVE108" s="105"/>
      <c r="AVF108" s="105"/>
      <c r="AVG108" s="105"/>
      <c r="AVH108" s="105"/>
      <c r="AVI108" s="105"/>
      <c r="AVJ108" s="105"/>
      <c r="AVK108" s="105"/>
      <c r="AVL108" s="105"/>
      <c r="AVM108" s="105"/>
      <c r="AVN108" s="105"/>
      <c r="AVO108" s="105"/>
      <c r="AVP108" s="105"/>
      <c r="AVQ108" s="105"/>
      <c r="AVR108" s="105"/>
      <c r="AVS108" s="105"/>
      <c r="AVT108" s="105"/>
      <c r="AVU108" s="105"/>
      <c r="AVV108" s="105"/>
      <c r="AVW108" s="105"/>
      <c r="AVX108" s="105"/>
      <c r="AVY108" s="105"/>
      <c r="AVZ108" s="105"/>
      <c r="AWA108" s="105"/>
      <c r="AWB108" s="105"/>
      <c r="AWC108" s="105"/>
      <c r="AWD108" s="105"/>
      <c r="AWE108" s="105"/>
      <c r="AWF108" s="105"/>
      <c r="AWG108" s="105"/>
      <c r="AWH108" s="105"/>
      <c r="AWI108" s="105"/>
      <c r="AWJ108" s="105"/>
      <c r="AWK108" s="105"/>
      <c r="AWL108" s="105"/>
      <c r="AWM108" s="105"/>
      <c r="AWN108" s="105"/>
      <c r="AWO108" s="105"/>
      <c r="AWP108" s="105"/>
      <c r="AWQ108" s="105"/>
      <c r="AWR108" s="105"/>
      <c r="AWS108" s="105"/>
      <c r="AWT108" s="105"/>
      <c r="AWU108" s="105"/>
      <c r="AWV108" s="105"/>
      <c r="AWW108" s="105"/>
      <c r="AWX108" s="105"/>
      <c r="AWY108" s="105"/>
      <c r="AWZ108" s="105"/>
      <c r="AXA108" s="105"/>
      <c r="AXB108" s="105"/>
      <c r="AXC108" s="105"/>
      <c r="AXD108" s="105"/>
      <c r="AXE108" s="105"/>
      <c r="AXF108" s="105"/>
      <c r="AXG108" s="105"/>
      <c r="AXH108" s="105"/>
      <c r="AXI108" s="105"/>
      <c r="AXJ108" s="105"/>
      <c r="AXK108" s="105"/>
      <c r="AXL108" s="105"/>
      <c r="AXM108" s="105"/>
      <c r="AXN108" s="105"/>
      <c r="AXO108" s="105"/>
      <c r="AXP108" s="105"/>
      <c r="AXQ108" s="105"/>
      <c r="AXR108" s="105"/>
      <c r="AXS108" s="105"/>
      <c r="AXT108" s="105"/>
      <c r="AXU108" s="105"/>
      <c r="AXV108" s="105"/>
      <c r="AXW108" s="105"/>
      <c r="AXX108" s="105"/>
      <c r="AXY108" s="105"/>
      <c r="AXZ108" s="105"/>
      <c r="AYA108" s="105"/>
      <c r="AYB108" s="105"/>
      <c r="AYC108" s="105"/>
      <c r="AYD108" s="105"/>
      <c r="AYE108" s="105"/>
      <c r="AYF108" s="105"/>
      <c r="AYG108" s="105"/>
      <c r="AYH108" s="105"/>
      <c r="AYI108" s="105"/>
      <c r="AYJ108" s="105"/>
      <c r="AYK108" s="105"/>
      <c r="AYL108" s="105"/>
      <c r="AYM108" s="105"/>
      <c r="AYN108" s="105"/>
      <c r="AYO108" s="105"/>
      <c r="AYP108" s="105"/>
      <c r="AYQ108" s="105"/>
      <c r="AYR108" s="105"/>
      <c r="AYS108" s="105"/>
      <c r="AYT108" s="105"/>
      <c r="AYU108" s="105"/>
      <c r="AYV108" s="105"/>
      <c r="AYW108" s="105"/>
      <c r="AYX108" s="105"/>
      <c r="AYY108" s="105"/>
      <c r="AYZ108" s="105"/>
      <c r="AZA108" s="105"/>
      <c r="AZB108" s="105"/>
      <c r="AZC108" s="105"/>
      <c r="AZD108" s="105"/>
      <c r="AZE108" s="105"/>
      <c r="AZF108" s="105"/>
      <c r="AZG108" s="105"/>
      <c r="AZH108" s="105"/>
      <c r="AZI108" s="105"/>
      <c r="AZJ108" s="105"/>
      <c r="AZK108" s="105"/>
      <c r="AZL108" s="105"/>
      <c r="AZM108" s="105"/>
      <c r="AZN108" s="105"/>
      <c r="AZO108" s="105"/>
      <c r="AZP108" s="105"/>
      <c r="AZQ108" s="105"/>
      <c r="AZR108" s="105"/>
      <c r="AZS108" s="105"/>
      <c r="AZT108" s="105"/>
      <c r="AZU108" s="105"/>
      <c r="AZV108" s="105"/>
      <c r="AZW108" s="105"/>
      <c r="AZX108" s="105"/>
      <c r="AZY108" s="105"/>
      <c r="AZZ108" s="105"/>
      <c r="BAA108" s="105"/>
      <c r="BAB108" s="105"/>
      <c r="BAC108" s="105"/>
      <c r="BAD108" s="105"/>
      <c r="BAE108" s="105"/>
      <c r="BAF108" s="105"/>
      <c r="BAG108" s="105"/>
      <c r="BAH108" s="105"/>
      <c r="BAI108" s="105"/>
      <c r="BAJ108" s="105"/>
      <c r="BAK108" s="105"/>
      <c r="BAL108" s="105"/>
      <c r="BAM108" s="105"/>
      <c r="BAN108" s="105"/>
      <c r="BAO108" s="105"/>
      <c r="BAP108" s="105"/>
      <c r="BAQ108" s="105"/>
      <c r="BAR108" s="105"/>
      <c r="BAS108" s="105"/>
      <c r="BAT108" s="105"/>
      <c r="BAU108" s="105"/>
      <c r="BAV108" s="105"/>
      <c r="BAW108" s="105"/>
      <c r="BAX108" s="105"/>
      <c r="BAY108" s="105"/>
      <c r="BAZ108" s="105"/>
      <c r="BBA108" s="105"/>
      <c r="BBB108" s="105"/>
      <c r="BBC108" s="105"/>
      <c r="BBD108" s="105"/>
      <c r="BBE108" s="105"/>
      <c r="BBF108" s="105"/>
      <c r="BBG108" s="105"/>
      <c r="BBH108" s="105"/>
      <c r="BBI108" s="105"/>
      <c r="BBJ108" s="105"/>
      <c r="BBK108" s="105"/>
      <c r="BBL108" s="105"/>
      <c r="BBM108" s="105"/>
      <c r="BBN108" s="105"/>
      <c r="BBO108" s="105"/>
      <c r="BBP108" s="105"/>
      <c r="BBQ108" s="105"/>
      <c r="BBR108" s="105"/>
      <c r="BBS108" s="105"/>
      <c r="BBT108" s="105"/>
      <c r="BBU108" s="105"/>
      <c r="BBV108" s="105"/>
      <c r="BBW108" s="105"/>
      <c r="BBX108" s="105"/>
      <c r="BBY108" s="105"/>
      <c r="BBZ108" s="105"/>
      <c r="BCA108" s="105"/>
      <c r="BCB108" s="105"/>
      <c r="BCC108" s="105"/>
      <c r="BCD108" s="105"/>
      <c r="BCE108" s="105"/>
      <c r="BCF108" s="105"/>
      <c r="BCG108" s="105"/>
      <c r="BCH108" s="105"/>
      <c r="BCI108" s="105"/>
      <c r="BCJ108" s="105"/>
      <c r="BCK108" s="105"/>
      <c r="BCL108" s="105"/>
      <c r="BCM108" s="105"/>
      <c r="BCN108" s="105"/>
      <c r="BCO108" s="105"/>
      <c r="BCP108" s="105"/>
      <c r="BCQ108" s="105"/>
      <c r="BCR108" s="105"/>
      <c r="BCS108" s="105"/>
      <c r="BCT108" s="105"/>
      <c r="BCU108" s="105"/>
      <c r="BCV108" s="105"/>
      <c r="BCW108" s="105"/>
      <c r="BCX108" s="105"/>
      <c r="BCY108" s="105"/>
      <c r="BCZ108" s="105"/>
      <c r="BDA108" s="105"/>
      <c r="BDB108" s="105"/>
      <c r="BDC108" s="105"/>
      <c r="BDD108" s="105"/>
      <c r="BDE108" s="105"/>
      <c r="BDF108" s="105"/>
      <c r="BDG108" s="105"/>
      <c r="BDH108" s="105"/>
      <c r="BDI108" s="105"/>
      <c r="BDJ108" s="105"/>
      <c r="BDK108" s="105"/>
      <c r="BDL108" s="105"/>
      <c r="BDM108" s="105"/>
      <c r="BDN108" s="105"/>
      <c r="BDO108" s="105"/>
      <c r="BDP108" s="105"/>
      <c r="BDQ108" s="105"/>
      <c r="BDR108" s="105"/>
      <c r="BDS108" s="105"/>
      <c r="BDT108" s="105"/>
      <c r="BDU108" s="105"/>
      <c r="BDV108" s="105"/>
      <c r="BDW108" s="105"/>
      <c r="BDX108" s="105"/>
      <c r="BDY108" s="105"/>
      <c r="BDZ108" s="105"/>
      <c r="BEA108" s="105"/>
      <c r="BEB108" s="105"/>
      <c r="BEC108" s="105"/>
      <c r="BED108" s="105"/>
      <c r="BEE108" s="105"/>
      <c r="BEF108" s="105"/>
      <c r="BEG108" s="105"/>
      <c r="BEH108" s="105"/>
      <c r="BEI108" s="105"/>
      <c r="BEJ108" s="105"/>
      <c r="BEK108" s="105"/>
      <c r="BEL108" s="105"/>
      <c r="BEM108" s="105"/>
      <c r="BEN108" s="105"/>
      <c r="BEO108" s="105"/>
      <c r="BEP108" s="105"/>
      <c r="BEQ108" s="105"/>
      <c r="BER108" s="105"/>
      <c r="BES108" s="105"/>
      <c r="BET108" s="105"/>
      <c r="BEU108" s="105"/>
      <c r="BEV108" s="105"/>
      <c r="BEW108" s="105"/>
      <c r="BEX108" s="105"/>
      <c r="BEY108" s="105"/>
      <c r="BEZ108" s="105"/>
      <c r="BFA108" s="105"/>
      <c r="BFB108" s="105"/>
      <c r="BFC108" s="105"/>
      <c r="BFD108" s="105"/>
      <c r="BFE108" s="105"/>
      <c r="BFF108" s="105"/>
      <c r="BFG108" s="105"/>
      <c r="BFH108" s="105"/>
      <c r="BFI108" s="105"/>
      <c r="BFJ108" s="105"/>
      <c r="BFK108" s="105"/>
      <c r="BFL108" s="105"/>
      <c r="BFM108" s="105"/>
      <c r="BFN108" s="105"/>
      <c r="BFO108" s="105"/>
      <c r="BFP108" s="105"/>
      <c r="BFQ108" s="105"/>
      <c r="BFR108" s="105"/>
      <c r="BFS108" s="105"/>
      <c r="BFT108" s="105"/>
      <c r="BFU108" s="105"/>
      <c r="BFV108" s="105"/>
      <c r="BFW108" s="105"/>
      <c r="BFX108" s="105"/>
      <c r="BFY108" s="105"/>
      <c r="BFZ108" s="105"/>
      <c r="BGA108" s="105"/>
      <c r="BGB108" s="105"/>
      <c r="BGC108" s="105"/>
      <c r="BGD108" s="105"/>
      <c r="BGE108" s="105"/>
      <c r="BGF108" s="105"/>
      <c r="BGG108" s="105"/>
      <c r="BGH108" s="105"/>
      <c r="BGI108" s="105"/>
      <c r="BGJ108" s="105"/>
      <c r="BGK108" s="105"/>
      <c r="BGL108" s="105"/>
      <c r="BGM108" s="105"/>
      <c r="BGN108" s="105"/>
      <c r="BGO108" s="105"/>
      <c r="BGP108" s="105"/>
      <c r="BGQ108" s="105"/>
      <c r="BGR108" s="105"/>
      <c r="BGS108" s="105"/>
      <c r="BGT108" s="105"/>
      <c r="BGU108" s="105"/>
      <c r="BGV108" s="105"/>
      <c r="BGW108" s="105"/>
      <c r="BGX108" s="105"/>
      <c r="BGY108" s="105"/>
      <c r="BGZ108" s="105"/>
      <c r="BHA108" s="105"/>
      <c r="BHB108" s="105"/>
      <c r="BHC108" s="105"/>
      <c r="BHD108" s="105"/>
      <c r="BHE108" s="105"/>
      <c r="BHF108" s="105"/>
      <c r="BHG108" s="105"/>
      <c r="BHH108" s="105"/>
      <c r="BHI108" s="105"/>
      <c r="BHJ108" s="105"/>
      <c r="BHK108" s="105"/>
      <c r="BHL108" s="105"/>
      <c r="BHM108" s="105"/>
      <c r="BHN108" s="105"/>
      <c r="BHO108" s="105"/>
      <c r="BHP108" s="105"/>
      <c r="BHQ108" s="105"/>
      <c r="BHR108" s="105"/>
      <c r="BHS108" s="105"/>
      <c r="BHT108" s="105"/>
      <c r="BHU108" s="105"/>
      <c r="BHV108" s="105"/>
      <c r="BHW108" s="105"/>
      <c r="BHX108" s="105"/>
      <c r="BHY108" s="105"/>
      <c r="BHZ108" s="105"/>
      <c r="BIA108" s="105"/>
      <c r="BIB108" s="105"/>
      <c r="BIC108" s="105"/>
      <c r="BID108" s="105"/>
      <c r="BIE108" s="105"/>
      <c r="BIF108" s="105"/>
      <c r="BIG108" s="105"/>
      <c r="BIH108" s="105"/>
      <c r="BII108" s="105"/>
      <c r="BIJ108" s="105"/>
      <c r="BIK108" s="105"/>
      <c r="BIL108" s="105"/>
      <c r="BIM108" s="105"/>
      <c r="BIN108" s="105"/>
      <c r="BIO108" s="105"/>
      <c r="BIP108" s="105"/>
      <c r="BIQ108" s="105"/>
      <c r="BIR108" s="105"/>
      <c r="BIS108" s="105"/>
      <c r="BIT108" s="105"/>
      <c r="BIU108" s="105"/>
      <c r="BIV108" s="105"/>
      <c r="BIW108" s="105"/>
      <c r="BIX108" s="105"/>
      <c r="BIY108" s="105"/>
      <c r="BIZ108" s="105"/>
      <c r="BJA108" s="105"/>
      <c r="BJB108" s="105"/>
      <c r="BJC108" s="105"/>
      <c r="BJD108" s="105"/>
      <c r="BJE108" s="105"/>
      <c r="BJF108" s="105"/>
      <c r="BJG108" s="105"/>
      <c r="BJH108" s="105"/>
      <c r="BJI108" s="105"/>
      <c r="BJJ108" s="105"/>
      <c r="BJK108" s="105"/>
      <c r="BJL108" s="105"/>
      <c r="BJM108" s="105"/>
      <c r="BJN108" s="105"/>
      <c r="BJO108" s="105"/>
      <c r="BJP108" s="105"/>
      <c r="BJQ108" s="105"/>
      <c r="BJR108" s="105"/>
      <c r="BJS108" s="105"/>
      <c r="BJT108" s="105"/>
      <c r="BJU108" s="105"/>
      <c r="BJV108" s="105"/>
      <c r="BJW108" s="105"/>
      <c r="BJX108" s="105"/>
      <c r="BJY108" s="105"/>
      <c r="BJZ108" s="105"/>
      <c r="BKA108" s="105"/>
      <c r="BKB108" s="105"/>
      <c r="BKC108" s="105"/>
      <c r="BKD108" s="105"/>
      <c r="BKE108" s="105"/>
      <c r="BKF108" s="105"/>
      <c r="BKG108" s="105"/>
      <c r="BKH108" s="105"/>
      <c r="BKI108" s="105"/>
      <c r="BKJ108" s="105"/>
      <c r="BKK108" s="105"/>
      <c r="BKL108" s="105"/>
      <c r="BKM108" s="105"/>
      <c r="BKN108" s="105"/>
      <c r="BKO108" s="105"/>
      <c r="BKP108" s="105"/>
      <c r="BKQ108" s="105"/>
      <c r="BKR108" s="105"/>
      <c r="BKS108" s="105"/>
      <c r="BKT108" s="105"/>
      <c r="BKU108" s="105"/>
      <c r="BKV108" s="105"/>
      <c r="BKW108" s="105"/>
      <c r="BKX108" s="105"/>
      <c r="BKY108" s="105"/>
      <c r="BKZ108" s="105"/>
      <c r="BLA108" s="105"/>
      <c r="BLB108" s="105"/>
      <c r="BLC108" s="105"/>
      <c r="BLD108" s="105"/>
      <c r="BLE108" s="105"/>
      <c r="BLF108" s="105"/>
      <c r="BLG108" s="105"/>
      <c r="BLH108" s="105"/>
      <c r="BLI108" s="105"/>
      <c r="BLJ108" s="105"/>
      <c r="BLK108" s="105"/>
      <c r="BLL108" s="105"/>
      <c r="BLM108" s="105"/>
      <c r="BLN108" s="105"/>
      <c r="BLO108" s="105"/>
      <c r="BLP108" s="105"/>
      <c r="BLQ108" s="105"/>
      <c r="BLR108" s="105"/>
      <c r="BLS108" s="105"/>
      <c r="BLT108" s="105"/>
      <c r="BLU108" s="105"/>
      <c r="BLV108" s="105"/>
      <c r="BLW108" s="105"/>
      <c r="BLX108" s="105"/>
      <c r="BLY108" s="105"/>
      <c r="BLZ108" s="105"/>
      <c r="BMA108" s="105"/>
      <c r="BMB108" s="105"/>
      <c r="BMC108" s="105"/>
      <c r="BMD108" s="105"/>
      <c r="BME108" s="105"/>
      <c r="BMF108" s="105"/>
      <c r="BMG108" s="105"/>
      <c r="BMH108" s="105"/>
      <c r="BMI108" s="105"/>
      <c r="BMJ108" s="105"/>
      <c r="BMK108" s="105"/>
      <c r="BML108" s="105"/>
      <c r="BMM108" s="105"/>
      <c r="BMN108" s="105"/>
      <c r="BMO108" s="105"/>
      <c r="BMP108" s="105"/>
      <c r="BMQ108" s="105"/>
      <c r="BMR108" s="105"/>
      <c r="BMS108" s="105"/>
      <c r="BMT108" s="105"/>
      <c r="BMU108" s="105"/>
      <c r="BMV108" s="105"/>
      <c r="BMW108" s="105"/>
      <c r="BMX108" s="105"/>
      <c r="BMY108" s="105"/>
      <c r="BMZ108" s="105"/>
      <c r="BNA108" s="105"/>
      <c r="BNB108" s="105"/>
      <c r="BNC108" s="105"/>
      <c r="BND108" s="105"/>
      <c r="BNE108" s="105"/>
      <c r="BNF108" s="105"/>
      <c r="BNG108" s="105"/>
      <c r="BNH108" s="105"/>
      <c r="BNI108" s="105"/>
      <c r="BNJ108" s="105"/>
      <c r="BNK108" s="105"/>
      <c r="BNL108" s="105"/>
      <c r="BNM108" s="105"/>
      <c r="BNN108" s="105"/>
      <c r="BNO108" s="105"/>
      <c r="BNP108" s="105"/>
      <c r="BNQ108" s="105"/>
      <c r="BNR108" s="105"/>
      <c r="BNS108" s="105"/>
      <c r="BNT108" s="105"/>
      <c r="BNU108" s="105"/>
      <c r="BNV108" s="105"/>
      <c r="BNW108" s="105"/>
      <c r="BNX108" s="105"/>
      <c r="BNY108" s="105"/>
      <c r="BNZ108" s="105"/>
      <c r="BOA108" s="105"/>
      <c r="BOB108" s="105"/>
      <c r="BOC108" s="105"/>
      <c r="BOD108" s="105"/>
      <c r="BOE108" s="105"/>
      <c r="BOF108" s="105"/>
      <c r="BOG108" s="105"/>
      <c r="BOH108" s="105"/>
      <c r="BOI108" s="105"/>
      <c r="BOJ108" s="105"/>
      <c r="BOK108" s="105"/>
      <c r="BOL108" s="105"/>
      <c r="BOM108" s="105"/>
      <c r="BON108" s="105"/>
      <c r="BOO108" s="105"/>
      <c r="BOP108" s="105"/>
      <c r="BOQ108" s="105"/>
      <c r="BOR108" s="105"/>
      <c r="BOS108" s="105"/>
      <c r="BOT108" s="105"/>
      <c r="BOU108" s="105"/>
      <c r="BOV108" s="105"/>
      <c r="BOW108" s="105"/>
      <c r="BOX108" s="105"/>
      <c r="BOY108" s="105"/>
      <c r="BOZ108" s="105"/>
      <c r="BPA108" s="105"/>
      <c r="BPB108" s="105"/>
      <c r="BPC108" s="105"/>
      <c r="BPD108" s="105"/>
      <c r="BPE108" s="105"/>
      <c r="BPF108" s="105"/>
      <c r="BPG108" s="105"/>
      <c r="BPH108" s="105"/>
      <c r="BPI108" s="105"/>
      <c r="BPJ108" s="105"/>
      <c r="BPK108" s="105"/>
      <c r="BPL108" s="105"/>
      <c r="BPM108" s="105"/>
      <c r="BPN108" s="105"/>
      <c r="BPO108" s="105"/>
      <c r="BPP108" s="105"/>
      <c r="BPQ108" s="105"/>
      <c r="BPR108" s="105"/>
      <c r="BPS108" s="105"/>
      <c r="BPT108" s="105"/>
      <c r="BPU108" s="105"/>
      <c r="BPV108" s="105"/>
      <c r="BPW108" s="105"/>
      <c r="BPX108" s="105"/>
      <c r="BPY108" s="105"/>
      <c r="BPZ108" s="105"/>
      <c r="BQA108" s="105"/>
      <c r="BQB108" s="105"/>
      <c r="BQC108" s="105"/>
      <c r="BQD108" s="105"/>
      <c r="BQE108" s="105"/>
      <c r="BQF108" s="105"/>
      <c r="BQG108" s="105"/>
      <c r="BQH108" s="105"/>
      <c r="BQI108" s="105"/>
      <c r="BQJ108" s="105"/>
      <c r="BQK108" s="105"/>
      <c r="BQL108" s="105"/>
      <c r="BQM108" s="105"/>
      <c r="BQN108" s="105"/>
      <c r="BQO108" s="105"/>
      <c r="BQP108" s="105"/>
      <c r="BQQ108" s="105"/>
      <c r="BQR108" s="105"/>
      <c r="BQS108" s="105"/>
      <c r="BQT108" s="105"/>
      <c r="BQU108" s="105"/>
      <c r="BQV108" s="105"/>
      <c r="BQW108" s="105"/>
      <c r="BQX108" s="105"/>
      <c r="BQY108" s="105"/>
      <c r="BQZ108" s="105"/>
      <c r="BRA108" s="105"/>
      <c r="BRB108" s="105"/>
      <c r="BRC108" s="105"/>
      <c r="BRD108" s="105"/>
      <c r="BRE108" s="105"/>
      <c r="BRF108" s="105"/>
      <c r="BRG108" s="105"/>
      <c r="BRH108" s="105"/>
      <c r="BRI108" s="105"/>
      <c r="BRJ108" s="105"/>
      <c r="BRK108" s="105"/>
      <c r="BRL108" s="105"/>
      <c r="BRM108" s="105"/>
      <c r="BRN108" s="105"/>
      <c r="BRO108" s="105"/>
      <c r="BRP108" s="105"/>
      <c r="BRQ108" s="105"/>
      <c r="BRR108" s="105"/>
      <c r="BRS108" s="105"/>
      <c r="BRT108" s="105"/>
      <c r="BRU108" s="105"/>
      <c r="BRV108" s="105"/>
      <c r="BRW108" s="105"/>
      <c r="BRX108" s="105"/>
      <c r="BRY108" s="105"/>
      <c r="BRZ108" s="105"/>
      <c r="BSA108" s="105"/>
      <c r="BSB108" s="105"/>
      <c r="BSC108" s="105"/>
      <c r="BSD108" s="105"/>
      <c r="BSE108" s="105"/>
      <c r="BSF108" s="105"/>
      <c r="BSG108" s="105"/>
      <c r="BSH108" s="105"/>
      <c r="BSI108" s="105"/>
      <c r="BSJ108" s="105"/>
      <c r="BSK108" s="105"/>
      <c r="BSL108" s="105"/>
      <c r="BSM108" s="105"/>
      <c r="BSN108" s="105"/>
      <c r="BSO108" s="105"/>
      <c r="BSP108" s="105"/>
      <c r="BSQ108" s="105"/>
      <c r="BSR108" s="105"/>
      <c r="BSS108" s="105"/>
      <c r="BST108" s="105"/>
      <c r="BSU108" s="105"/>
      <c r="BSV108" s="105"/>
      <c r="BSW108" s="105"/>
      <c r="BSX108" s="105"/>
      <c r="BSY108" s="105"/>
      <c r="BSZ108" s="105"/>
      <c r="BTA108" s="105"/>
      <c r="BTB108" s="105"/>
      <c r="BTC108" s="105"/>
      <c r="BTD108" s="105"/>
      <c r="BTE108" s="105"/>
      <c r="BTF108" s="105"/>
      <c r="BTG108" s="105"/>
      <c r="BTH108" s="105"/>
      <c r="BTI108" s="105"/>
      <c r="BTJ108" s="105"/>
      <c r="BTK108" s="105"/>
      <c r="BTL108" s="105"/>
      <c r="BTM108" s="105"/>
      <c r="BTN108" s="105"/>
      <c r="BTO108" s="105"/>
      <c r="BTP108" s="105"/>
      <c r="BTQ108" s="105"/>
      <c r="BTR108" s="105"/>
      <c r="BTS108" s="105"/>
      <c r="BTT108" s="105"/>
      <c r="BTU108" s="105"/>
      <c r="BTV108" s="105"/>
      <c r="BTW108" s="105"/>
      <c r="BTX108" s="105"/>
      <c r="BTY108" s="105"/>
      <c r="BTZ108" s="105"/>
      <c r="BUA108" s="105"/>
      <c r="BUB108" s="105"/>
      <c r="BUC108" s="105"/>
      <c r="BUD108" s="105"/>
      <c r="BUE108" s="105"/>
      <c r="BUF108" s="105"/>
      <c r="BUG108" s="105"/>
      <c r="BUH108" s="105"/>
      <c r="BUI108" s="105"/>
      <c r="BUJ108" s="105"/>
      <c r="BUK108" s="105"/>
      <c r="BUL108" s="105"/>
      <c r="BUM108" s="105"/>
      <c r="BUN108" s="105"/>
      <c r="BUO108" s="105"/>
      <c r="BUP108" s="105"/>
      <c r="BUQ108" s="105"/>
      <c r="BUR108" s="105"/>
      <c r="BUS108" s="105"/>
      <c r="BUT108" s="105"/>
      <c r="BUU108" s="105"/>
      <c r="BUV108" s="105"/>
      <c r="BUW108" s="105"/>
      <c r="BUX108" s="105"/>
      <c r="BUY108" s="105"/>
      <c r="BUZ108" s="105"/>
      <c r="BVA108" s="105"/>
      <c r="BVB108" s="105"/>
      <c r="BVC108" s="105"/>
      <c r="BVD108" s="105"/>
      <c r="BVE108" s="105"/>
      <c r="BVF108" s="105"/>
      <c r="BVG108" s="105"/>
      <c r="BVH108" s="105"/>
      <c r="BVI108" s="105"/>
      <c r="BVJ108" s="105"/>
      <c r="BVK108" s="105"/>
      <c r="BVL108" s="105"/>
      <c r="BVM108" s="105"/>
      <c r="BVN108" s="105"/>
      <c r="BVO108" s="105"/>
      <c r="BVP108" s="105"/>
      <c r="BVQ108" s="105"/>
      <c r="BVR108" s="105"/>
      <c r="BVS108" s="105"/>
      <c r="BVT108" s="105"/>
      <c r="BVU108" s="105"/>
      <c r="BVV108" s="105"/>
      <c r="BVW108" s="105"/>
      <c r="BVX108" s="105"/>
      <c r="BVY108" s="105"/>
      <c r="BVZ108" s="105"/>
      <c r="BWA108" s="105"/>
      <c r="BWB108" s="105"/>
      <c r="BWC108" s="105"/>
      <c r="BWD108" s="105"/>
      <c r="BWE108" s="105"/>
      <c r="BWF108" s="105"/>
      <c r="BWG108" s="105"/>
      <c r="BWH108" s="105"/>
      <c r="BWI108" s="105"/>
      <c r="BWJ108" s="105"/>
      <c r="BWK108" s="105"/>
      <c r="BWL108" s="105"/>
      <c r="BWM108" s="105"/>
      <c r="BWN108" s="105"/>
      <c r="BWO108" s="105"/>
      <c r="BWP108" s="105"/>
      <c r="BWQ108" s="105"/>
      <c r="BWR108" s="105"/>
      <c r="BWS108" s="105"/>
      <c r="BWT108" s="105"/>
      <c r="BWU108" s="105"/>
      <c r="BWV108" s="105"/>
      <c r="BWW108" s="105"/>
      <c r="BWX108" s="105"/>
    </row>
    <row r="109" spans="1:1974" s="106" customFormat="1" ht="24.75" customHeight="1">
      <c r="A109" s="90"/>
      <c r="B109" s="174" t="s">
        <v>38</v>
      </c>
      <c r="C109" s="90"/>
      <c r="D109" s="195">
        <v>-1</v>
      </c>
      <c r="E109" s="196">
        <v>0</v>
      </c>
      <c r="F109" s="195">
        <v>-1</v>
      </c>
      <c r="G109" s="90"/>
      <c r="H109" s="195">
        <v>0</v>
      </c>
      <c r="I109" s="196">
        <v>0</v>
      </c>
      <c r="J109" s="195">
        <v>0</v>
      </c>
      <c r="K109" s="90"/>
      <c r="L109" s="195">
        <v>-1</v>
      </c>
      <c r="M109" s="196">
        <v>0</v>
      </c>
      <c r="N109" s="195">
        <v>-1</v>
      </c>
      <c r="O109" s="90"/>
      <c r="P109" s="195">
        <v>2</v>
      </c>
      <c r="Q109" s="196">
        <v>0</v>
      </c>
      <c r="R109" s="195">
        <v>2</v>
      </c>
      <c r="S109" s="90"/>
      <c r="T109" s="107"/>
      <c r="U109" s="107"/>
      <c r="V109" s="107"/>
      <c r="W109" s="90"/>
      <c r="X109" s="95"/>
      <c r="Y109" s="95"/>
      <c r="Z109" s="95"/>
      <c r="AA109" s="95"/>
      <c r="AB109" s="95"/>
      <c r="AC109" s="95"/>
      <c r="AD109" s="95"/>
      <c r="AE109" s="95"/>
      <c r="AF109" s="152"/>
      <c r="AG109" s="152"/>
      <c r="AH109" s="152"/>
      <c r="AI109" s="95"/>
      <c r="AJ109" s="152"/>
      <c r="AK109" s="152"/>
      <c r="AL109" s="152"/>
      <c r="AM109" s="95"/>
      <c r="AN109" s="152"/>
      <c r="AO109" s="152"/>
      <c r="AP109" s="152"/>
      <c r="AQ109" s="94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  <c r="IA109" s="105"/>
      <c r="IB109" s="105"/>
      <c r="IC109" s="105"/>
      <c r="ID109" s="105"/>
      <c r="IE109" s="105"/>
      <c r="IF109" s="105"/>
      <c r="IG109" s="105"/>
      <c r="IH109" s="105"/>
      <c r="II109" s="105"/>
      <c r="IJ109" s="105"/>
      <c r="IK109" s="105"/>
      <c r="IL109" s="105"/>
      <c r="IM109" s="105"/>
      <c r="IN109" s="105"/>
      <c r="IO109" s="105"/>
      <c r="IP109" s="105"/>
      <c r="IQ109" s="105"/>
      <c r="IR109" s="105"/>
      <c r="IS109" s="105"/>
      <c r="IT109" s="105"/>
      <c r="IU109" s="105"/>
      <c r="IV109" s="105"/>
      <c r="IW109" s="105"/>
      <c r="IX109" s="105"/>
      <c r="IY109" s="105"/>
      <c r="IZ109" s="105"/>
      <c r="JA109" s="105"/>
      <c r="JB109" s="105"/>
      <c r="JC109" s="105"/>
      <c r="JD109" s="105"/>
      <c r="JE109" s="105"/>
      <c r="JF109" s="105"/>
      <c r="JG109" s="105"/>
      <c r="JH109" s="105"/>
      <c r="JI109" s="105"/>
      <c r="JJ109" s="105"/>
      <c r="JK109" s="105"/>
      <c r="JL109" s="105"/>
      <c r="JM109" s="105"/>
      <c r="JN109" s="105"/>
      <c r="JO109" s="105"/>
      <c r="JP109" s="105"/>
      <c r="JQ109" s="105"/>
      <c r="JR109" s="105"/>
      <c r="JS109" s="105"/>
      <c r="JT109" s="105"/>
      <c r="JU109" s="105"/>
      <c r="JV109" s="105"/>
      <c r="JW109" s="105"/>
      <c r="JX109" s="105"/>
      <c r="JY109" s="105"/>
      <c r="JZ109" s="105"/>
      <c r="KA109" s="105"/>
      <c r="KB109" s="105"/>
      <c r="KC109" s="105"/>
      <c r="KD109" s="105"/>
      <c r="KE109" s="105"/>
      <c r="KF109" s="105"/>
      <c r="KG109" s="105"/>
      <c r="KH109" s="105"/>
      <c r="KI109" s="105"/>
      <c r="KJ109" s="105"/>
      <c r="KK109" s="105"/>
      <c r="KL109" s="105"/>
      <c r="KM109" s="105"/>
      <c r="KN109" s="105"/>
      <c r="KO109" s="105"/>
      <c r="KP109" s="105"/>
      <c r="KQ109" s="105"/>
      <c r="KR109" s="105"/>
      <c r="KS109" s="105"/>
      <c r="KT109" s="105"/>
      <c r="KU109" s="105"/>
      <c r="KV109" s="105"/>
      <c r="KW109" s="105"/>
      <c r="KX109" s="105"/>
      <c r="KY109" s="105"/>
      <c r="KZ109" s="105"/>
      <c r="LA109" s="105"/>
      <c r="LB109" s="105"/>
      <c r="LC109" s="105"/>
      <c r="LD109" s="105"/>
      <c r="LE109" s="105"/>
      <c r="LF109" s="105"/>
      <c r="LG109" s="105"/>
      <c r="LH109" s="105"/>
      <c r="LI109" s="105"/>
      <c r="LJ109" s="105"/>
      <c r="LK109" s="105"/>
      <c r="LL109" s="105"/>
      <c r="LM109" s="105"/>
      <c r="LN109" s="105"/>
      <c r="LO109" s="105"/>
      <c r="LP109" s="105"/>
      <c r="LQ109" s="105"/>
      <c r="LR109" s="105"/>
      <c r="LS109" s="105"/>
      <c r="LT109" s="105"/>
      <c r="LU109" s="105"/>
      <c r="LV109" s="105"/>
      <c r="LW109" s="105"/>
      <c r="LX109" s="105"/>
      <c r="LY109" s="105"/>
      <c r="LZ109" s="105"/>
      <c r="MA109" s="105"/>
      <c r="MB109" s="105"/>
      <c r="MC109" s="105"/>
      <c r="MD109" s="105"/>
      <c r="ME109" s="105"/>
      <c r="MF109" s="105"/>
      <c r="MG109" s="105"/>
      <c r="MH109" s="105"/>
      <c r="MI109" s="105"/>
      <c r="MJ109" s="105"/>
      <c r="MK109" s="105"/>
      <c r="ML109" s="105"/>
      <c r="MM109" s="105"/>
      <c r="MN109" s="105"/>
      <c r="MO109" s="105"/>
      <c r="MP109" s="105"/>
      <c r="MQ109" s="105"/>
      <c r="MR109" s="105"/>
      <c r="MS109" s="105"/>
      <c r="MT109" s="105"/>
      <c r="MU109" s="105"/>
      <c r="MV109" s="105"/>
      <c r="MW109" s="105"/>
      <c r="MX109" s="105"/>
      <c r="MY109" s="105"/>
      <c r="MZ109" s="105"/>
      <c r="NA109" s="105"/>
      <c r="NB109" s="105"/>
      <c r="NC109" s="105"/>
      <c r="ND109" s="105"/>
      <c r="NE109" s="105"/>
      <c r="NF109" s="105"/>
      <c r="NG109" s="105"/>
      <c r="NH109" s="105"/>
      <c r="NI109" s="105"/>
      <c r="NJ109" s="105"/>
      <c r="NK109" s="105"/>
      <c r="NL109" s="105"/>
      <c r="NM109" s="105"/>
      <c r="NN109" s="105"/>
      <c r="NO109" s="105"/>
      <c r="NP109" s="105"/>
      <c r="NQ109" s="105"/>
      <c r="NR109" s="105"/>
      <c r="NS109" s="105"/>
      <c r="NT109" s="105"/>
      <c r="NU109" s="105"/>
      <c r="NV109" s="105"/>
      <c r="NW109" s="105"/>
      <c r="NX109" s="105"/>
      <c r="NY109" s="105"/>
      <c r="NZ109" s="105"/>
      <c r="OA109" s="105"/>
      <c r="OB109" s="105"/>
      <c r="OC109" s="105"/>
      <c r="OD109" s="105"/>
      <c r="OE109" s="105"/>
      <c r="OF109" s="105"/>
      <c r="OG109" s="105"/>
      <c r="OH109" s="105"/>
      <c r="OI109" s="105"/>
      <c r="OJ109" s="105"/>
      <c r="OK109" s="105"/>
      <c r="OL109" s="105"/>
      <c r="OM109" s="105"/>
      <c r="ON109" s="105"/>
      <c r="OO109" s="105"/>
      <c r="OP109" s="105"/>
      <c r="OQ109" s="105"/>
      <c r="OR109" s="105"/>
      <c r="OS109" s="105"/>
      <c r="OT109" s="105"/>
      <c r="OU109" s="105"/>
      <c r="OV109" s="105"/>
      <c r="OW109" s="105"/>
      <c r="OX109" s="105"/>
      <c r="OY109" s="105"/>
      <c r="OZ109" s="105"/>
      <c r="PA109" s="105"/>
      <c r="PB109" s="105"/>
      <c r="PC109" s="105"/>
      <c r="PD109" s="105"/>
      <c r="PE109" s="105"/>
      <c r="PF109" s="105"/>
      <c r="PG109" s="105"/>
      <c r="PH109" s="105"/>
      <c r="PI109" s="105"/>
      <c r="PJ109" s="105"/>
      <c r="PK109" s="105"/>
      <c r="PL109" s="105"/>
      <c r="PM109" s="105"/>
      <c r="PN109" s="105"/>
      <c r="PO109" s="105"/>
      <c r="PP109" s="105"/>
      <c r="PQ109" s="105"/>
      <c r="PR109" s="105"/>
      <c r="PS109" s="105"/>
      <c r="PT109" s="105"/>
      <c r="PU109" s="105"/>
      <c r="PV109" s="105"/>
      <c r="PW109" s="105"/>
      <c r="PX109" s="105"/>
      <c r="PY109" s="105"/>
      <c r="PZ109" s="105"/>
      <c r="QA109" s="105"/>
      <c r="QB109" s="105"/>
      <c r="QC109" s="105"/>
      <c r="QD109" s="105"/>
      <c r="QE109" s="105"/>
      <c r="QF109" s="105"/>
      <c r="QG109" s="105"/>
      <c r="QH109" s="105"/>
      <c r="QI109" s="105"/>
      <c r="QJ109" s="105"/>
      <c r="QK109" s="105"/>
      <c r="QL109" s="105"/>
      <c r="QM109" s="105"/>
      <c r="QN109" s="105"/>
      <c r="QO109" s="105"/>
      <c r="QP109" s="105"/>
      <c r="QQ109" s="105"/>
      <c r="QR109" s="105"/>
      <c r="QS109" s="105"/>
      <c r="QT109" s="105"/>
      <c r="QU109" s="105"/>
      <c r="QV109" s="105"/>
      <c r="QW109" s="105"/>
      <c r="QX109" s="105"/>
      <c r="QY109" s="105"/>
      <c r="QZ109" s="105"/>
      <c r="RA109" s="105"/>
      <c r="RB109" s="105"/>
      <c r="RC109" s="105"/>
      <c r="RD109" s="105"/>
      <c r="RE109" s="105"/>
      <c r="RF109" s="105"/>
      <c r="RG109" s="105"/>
      <c r="RH109" s="105"/>
      <c r="RI109" s="105"/>
      <c r="RJ109" s="105"/>
      <c r="RK109" s="105"/>
      <c r="RL109" s="105"/>
      <c r="RM109" s="105"/>
      <c r="RN109" s="105"/>
      <c r="RO109" s="105"/>
      <c r="RP109" s="105"/>
      <c r="RQ109" s="105"/>
      <c r="RR109" s="105"/>
      <c r="RS109" s="105"/>
      <c r="RT109" s="105"/>
      <c r="RU109" s="105"/>
      <c r="RV109" s="105"/>
      <c r="RW109" s="105"/>
      <c r="RX109" s="105"/>
      <c r="RY109" s="105"/>
      <c r="RZ109" s="105"/>
      <c r="SA109" s="105"/>
      <c r="SB109" s="105"/>
      <c r="SC109" s="105"/>
      <c r="SD109" s="105"/>
      <c r="SE109" s="105"/>
      <c r="SF109" s="105"/>
      <c r="SG109" s="105"/>
      <c r="SH109" s="105"/>
      <c r="SI109" s="105"/>
      <c r="SJ109" s="105"/>
      <c r="SK109" s="105"/>
      <c r="SL109" s="105"/>
      <c r="SM109" s="105"/>
      <c r="SN109" s="105"/>
      <c r="SO109" s="105"/>
      <c r="SP109" s="105"/>
      <c r="SQ109" s="105"/>
      <c r="SR109" s="105"/>
      <c r="SS109" s="105"/>
      <c r="ST109" s="105"/>
      <c r="SU109" s="105"/>
      <c r="SV109" s="105"/>
      <c r="SW109" s="105"/>
      <c r="SX109" s="105"/>
      <c r="SY109" s="105"/>
      <c r="SZ109" s="105"/>
      <c r="TA109" s="105"/>
      <c r="TB109" s="105"/>
      <c r="TC109" s="105"/>
      <c r="TD109" s="105"/>
      <c r="TE109" s="105"/>
      <c r="TF109" s="105"/>
      <c r="TG109" s="105"/>
      <c r="TH109" s="105"/>
      <c r="TI109" s="105"/>
      <c r="TJ109" s="105"/>
      <c r="TK109" s="105"/>
      <c r="TL109" s="105"/>
      <c r="TM109" s="105"/>
      <c r="TN109" s="105"/>
      <c r="TO109" s="105"/>
      <c r="TP109" s="105"/>
      <c r="TQ109" s="105"/>
      <c r="TR109" s="105"/>
      <c r="TS109" s="105"/>
      <c r="TT109" s="105"/>
      <c r="TU109" s="105"/>
      <c r="TV109" s="105"/>
      <c r="TW109" s="105"/>
      <c r="TX109" s="105"/>
      <c r="TY109" s="105"/>
      <c r="TZ109" s="105"/>
      <c r="UA109" s="105"/>
      <c r="UB109" s="105"/>
      <c r="UC109" s="105"/>
      <c r="UD109" s="105"/>
      <c r="UE109" s="105"/>
      <c r="UF109" s="105"/>
      <c r="UG109" s="105"/>
      <c r="UH109" s="105"/>
      <c r="UI109" s="105"/>
      <c r="UJ109" s="105"/>
      <c r="UK109" s="105"/>
      <c r="UL109" s="105"/>
      <c r="UM109" s="105"/>
      <c r="UN109" s="105"/>
      <c r="UO109" s="105"/>
      <c r="UP109" s="105"/>
      <c r="UQ109" s="105"/>
      <c r="UR109" s="105"/>
      <c r="US109" s="105"/>
      <c r="UT109" s="105"/>
      <c r="UU109" s="105"/>
      <c r="UV109" s="105"/>
      <c r="UW109" s="105"/>
      <c r="UX109" s="105"/>
      <c r="UY109" s="105"/>
      <c r="UZ109" s="105"/>
      <c r="VA109" s="105"/>
      <c r="VB109" s="105"/>
      <c r="VC109" s="105"/>
      <c r="VD109" s="105"/>
      <c r="VE109" s="105"/>
      <c r="VF109" s="105"/>
      <c r="VG109" s="105"/>
      <c r="VH109" s="105"/>
      <c r="VI109" s="105"/>
      <c r="VJ109" s="105"/>
      <c r="VK109" s="105"/>
      <c r="VL109" s="105"/>
      <c r="VM109" s="105"/>
      <c r="VN109" s="105"/>
      <c r="VO109" s="105"/>
      <c r="VP109" s="105"/>
      <c r="VQ109" s="105"/>
      <c r="VR109" s="105"/>
      <c r="VS109" s="105"/>
      <c r="VT109" s="105"/>
      <c r="VU109" s="105"/>
      <c r="VV109" s="105"/>
      <c r="VW109" s="105"/>
      <c r="VX109" s="105"/>
      <c r="VY109" s="105"/>
      <c r="VZ109" s="105"/>
      <c r="WA109" s="105"/>
      <c r="WB109" s="105"/>
      <c r="WC109" s="105"/>
      <c r="WD109" s="105"/>
      <c r="WE109" s="105"/>
      <c r="WF109" s="105"/>
      <c r="WG109" s="105"/>
      <c r="WH109" s="105"/>
      <c r="WI109" s="105"/>
      <c r="WJ109" s="105"/>
      <c r="WK109" s="105"/>
      <c r="WL109" s="105"/>
      <c r="WM109" s="105"/>
      <c r="WN109" s="105"/>
      <c r="WO109" s="105"/>
      <c r="WP109" s="105"/>
      <c r="WQ109" s="105"/>
      <c r="WR109" s="105"/>
      <c r="WS109" s="105"/>
      <c r="WT109" s="105"/>
      <c r="WU109" s="105"/>
      <c r="WV109" s="105"/>
      <c r="WW109" s="105"/>
      <c r="WX109" s="105"/>
      <c r="WY109" s="105"/>
      <c r="WZ109" s="105"/>
      <c r="XA109" s="105"/>
      <c r="XB109" s="105"/>
      <c r="XC109" s="105"/>
      <c r="XD109" s="105"/>
      <c r="XE109" s="105"/>
      <c r="XF109" s="105"/>
      <c r="XG109" s="105"/>
      <c r="XH109" s="105"/>
      <c r="XI109" s="105"/>
      <c r="XJ109" s="105"/>
      <c r="XK109" s="105"/>
      <c r="XL109" s="105"/>
      <c r="XM109" s="105"/>
      <c r="XN109" s="105"/>
      <c r="XO109" s="105"/>
      <c r="XP109" s="105"/>
      <c r="XQ109" s="105"/>
      <c r="XR109" s="105"/>
      <c r="XS109" s="105"/>
      <c r="XT109" s="105"/>
      <c r="XU109" s="105"/>
      <c r="XV109" s="105"/>
      <c r="XW109" s="105"/>
      <c r="XX109" s="105"/>
      <c r="XY109" s="105"/>
      <c r="XZ109" s="105"/>
      <c r="YA109" s="105"/>
      <c r="YB109" s="105"/>
      <c r="YC109" s="105"/>
      <c r="YD109" s="105"/>
      <c r="YE109" s="105"/>
      <c r="YF109" s="105"/>
      <c r="YG109" s="105"/>
      <c r="YH109" s="105"/>
      <c r="YI109" s="105"/>
      <c r="YJ109" s="105"/>
      <c r="YK109" s="105"/>
      <c r="YL109" s="105"/>
      <c r="YM109" s="105"/>
      <c r="YN109" s="105"/>
      <c r="YO109" s="105"/>
      <c r="YP109" s="105"/>
      <c r="YQ109" s="105"/>
      <c r="YR109" s="105"/>
      <c r="YS109" s="105"/>
      <c r="YT109" s="105"/>
      <c r="YU109" s="105"/>
      <c r="YV109" s="105"/>
      <c r="YW109" s="105"/>
      <c r="YX109" s="105"/>
      <c r="YY109" s="105"/>
      <c r="YZ109" s="105"/>
      <c r="ZA109" s="105"/>
      <c r="ZB109" s="105"/>
      <c r="ZC109" s="105"/>
      <c r="ZD109" s="105"/>
      <c r="ZE109" s="105"/>
      <c r="ZF109" s="105"/>
      <c r="ZG109" s="105"/>
      <c r="ZH109" s="105"/>
      <c r="ZI109" s="105"/>
      <c r="ZJ109" s="105"/>
      <c r="ZK109" s="105"/>
      <c r="ZL109" s="105"/>
      <c r="ZM109" s="105"/>
      <c r="ZN109" s="105"/>
      <c r="ZO109" s="105"/>
      <c r="ZP109" s="105"/>
      <c r="ZQ109" s="105"/>
      <c r="ZR109" s="105"/>
      <c r="ZS109" s="105"/>
      <c r="ZT109" s="105"/>
      <c r="ZU109" s="105"/>
      <c r="ZV109" s="105"/>
      <c r="ZW109" s="105"/>
      <c r="ZX109" s="105"/>
      <c r="ZY109" s="105"/>
      <c r="ZZ109" s="105"/>
      <c r="AAA109" s="105"/>
      <c r="AAB109" s="105"/>
      <c r="AAC109" s="105"/>
      <c r="AAD109" s="105"/>
      <c r="AAE109" s="105"/>
      <c r="AAF109" s="105"/>
      <c r="AAG109" s="105"/>
      <c r="AAH109" s="105"/>
      <c r="AAI109" s="105"/>
      <c r="AAJ109" s="105"/>
      <c r="AAK109" s="105"/>
      <c r="AAL109" s="105"/>
      <c r="AAM109" s="105"/>
      <c r="AAN109" s="105"/>
      <c r="AAO109" s="105"/>
      <c r="AAP109" s="105"/>
      <c r="AAQ109" s="105"/>
      <c r="AAR109" s="105"/>
      <c r="AAS109" s="105"/>
      <c r="AAT109" s="105"/>
      <c r="AAU109" s="105"/>
      <c r="AAV109" s="105"/>
      <c r="AAW109" s="105"/>
      <c r="AAX109" s="105"/>
      <c r="AAY109" s="105"/>
      <c r="AAZ109" s="105"/>
      <c r="ABA109" s="105"/>
      <c r="ABB109" s="105"/>
      <c r="ABC109" s="105"/>
      <c r="ABD109" s="105"/>
      <c r="ABE109" s="105"/>
      <c r="ABF109" s="105"/>
      <c r="ABG109" s="105"/>
      <c r="ABH109" s="105"/>
      <c r="ABI109" s="105"/>
      <c r="ABJ109" s="105"/>
      <c r="ABK109" s="105"/>
      <c r="ABL109" s="105"/>
      <c r="ABM109" s="105"/>
      <c r="ABN109" s="105"/>
      <c r="ABO109" s="105"/>
      <c r="ABP109" s="105"/>
      <c r="ABQ109" s="105"/>
      <c r="ABR109" s="105"/>
      <c r="ABS109" s="105"/>
      <c r="ABT109" s="105"/>
      <c r="ABU109" s="105"/>
      <c r="ABV109" s="105"/>
      <c r="ABW109" s="105"/>
      <c r="ABX109" s="105"/>
      <c r="ABY109" s="105"/>
      <c r="ABZ109" s="105"/>
      <c r="ACA109" s="105"/>
      <c r="ACB109" s="105"/>
      <c r="ACC109" s="105"/>
      <c r="ACD109" s="105"/>
      <c r="ACE109" s="105"/>
      <c r="ACF109" s="105"/>
      <c r="ACG109" s="105"/>
      <c r="ACH109" s="105"/>
      <c r="ACI109" s="105"/>
      <c r="ACJ109" s="105"/>
      <c r="ACK109" s="105"/>
      <c r="ACL109" s="105"/>
      <c r="ACM109" s="105"/>
      <c r="ACN109" s="105"/>
      <c r="ACO109" s="105"/>
      <c r="ACP109" s="105"/>
      <c r="ACQ109" s="105"/>
      <c r="ACR109" s="105"/>
      <c r="ACS109" s="105"/>
      <c r="ACT109" s="105"/>
      <c r="ACU109" s="105"/>
      <c r="ACV109" s="105"/>
      <c r="ACW109" s="105"/>
      <c r="ACX109" s="105"/>
      <c r="ACY109" s="105"/>
      <c r="ACZ109" s="105"/>
      <c r="ADA109" s="105"/>
      <c r="ADB109" s="105"/>
      <c r="ADC109" s="105"/>
      <c r="ADD109" s="105"/>
      <c r="ADE109" s="105"/>
      <c r="ADF109" s="105"/>
      <c r="ADG109" s="105"/>
      <c r="ADH109" s="105"/>
      <c r="ADI109" s="105"/>
      <c r="ADJ109" s="105"/>
      <c r="ADK109" s="105"/>
      <c r="ADL109" s="105"/>
      <c r="ADM109" s="105"/>
      <c r="ADN109" s="105"/>
      <c r="ADO109" s="105"/>
      <c r="ADP109" s="105"/>
      <c r="ADQ109" s="105"/>
      <c r="ADR109" s="105"/>
      <c r="ADS109" s="105"/>
      <c r="ADT109" s="105"/>
      <c r="ADU109" s="105"/>
      <c r="ADV109" s="105"/>
      <c r="ADW109" s="105"/>
      <c r="ADX109" s="105"/>
      <c r="ADY109" s="105"/>
      <c r="ADZ109" s="105"/>
      <c r="AEA109" s="105"/>
      <c r="AEB109" s="105"/>
      <c r="AEC109" s="105"/>
      <c r="AED109" s="105"/>
      <c r="AEE109" s="105"/>
      <c r="AEF109" s="105"/>
      <c r="AEG109" s="105"/>
      <c r="AEH109" s="105"/>
      <c r="AEI109" s="105"/>
      <c r="AEJ109" s="105"/>
      <c r="AEK109" s="105"/>
      <c r="AEL109" s="105"/>
      <c r="AEM109" s="105"/>
      <c r="AEN109" s="105"/>
      <c r="AEO109" s="105"/>
      <c r="AEP109" s="105"/>
      <c r="AEQ109" s="105"/>
      <c r="AER109" s="105"/>
      <c r="AES109" s="105"/>
      <c r="AET109" s="105"/>
      <c r="AEU109" s="105"/>
      <c r="AEV109" s="105"/>
      <c r="AEW109" s="105"/>
      <c r="AEX109" s="105"/>
      <c r="AEY109" s="105"/>
      <c r="AEZ109" s="105"/>
      <c r="AFA109" s="105"/>
      <c r="AFB109" s="105"/>
      <c r="AFC109" s="105"/>
      <c r="AFD109" s="105"/>
      <c r="AFE109" s="105"/>
      <c r="AFF109" s="105"/>
      <c r="AFG109" s="105"/>
      <c r="AFH109" s="105"/>
      <c r="AFI109" s="105"/>
      <c r="AFJ109" s="105"/>
      <c r="AFK109" s="105"/>
      <c r="AFL109" s="105"/>
      <c r="AFM109" s="105"/>
      <c r="AFN109" s="105"/>
      <c r="AFO109" s="105"/>
      <c r="AFP109" s="105"/>
      <c r="AFQ109" s="105"/>
      <c r="AFR109" s="105"/>
      <c r="AFS109" s="105"/>
      <c r="AFT109" s="105"/>
      <c r="AFU109" s="105"/>
      <c r="AFV109" s="105"/>
      <c r="AFW109" s="105"/>
      <c r="AFX109" s="105"/>
      <c r="AFY109" s="105"/>
      <c r="AFZ109" s="105"/>
      <c r="AGA109" s="105"/>
      <c r="AGB109" s="105"/>
      <c r="AGC109" s="105"/>
      <c r="AGD109" s="105"/>
      <c r="AGE109" s="105"/>
      <c r="AGF109" s="105"/>
      <c r="AGG109" s="105"/>
      <c r="AGH109" s="105"/>
      <c r="AGI109" s="105"/>
      <c r="AGJ109" s="105"/>
      <c r="AGK109" s="105"/>
      <c r="AGL109" s="105"/>
      <c r="AGM109" s="105"/>
      <c r="AGN109" s="105"/>
      <c r="AGO109" s="105"/>
      <c r="AGP109" s="105"/>
      <c r="AGQ109" s="105"/>
      <c r="AGR109" s="105"/>
      <c r="AGS109" s="105"/>
      <c r="AGT109" s="105"/>
      <c r="AGU109" s="105"/>
      <c r="AGV109" s="105"/>
      <c r="AGW109" s="105"/>
      <c r="AGX109" s="105"/>
      <c r="AGY109" s="105"/>
      <c r="AGZ109" s="105"/>
      <c r="AHA109" s="105"/>
      <c r="AHB109" s="105"/>
      <c r="AHC109" s="105"/>
      <c r="AHD109" s="105"/>
      <c r="AHE109" s="105"/>
      <c r="AHF109" s="105"/>
      <c r="AHG109" s="105"/>
      <c r="AHH109" s="105"/>
      <c r="AHI109" s="105"/>
      <c r="AHJ109" s="105"/>
      <c r="AHK109" s="105"/>
      <c r="AHL109" s="105"/>
      <c r="AHM109" s="105"/>
      <c r="AHN109" s="105"/>
      <c r="AHO109" s="105"/>
      <c r="AHP109" s="105"/>
      <c r="AHQ109" s="105"/>
      <c r="AHR109" s="105"/>
      <c r="AHS109" s="105"/>
      <c r="AHT109" s="105"/>
      <c r="AHU109" s="105"/>
      <c r="AHV109" s="105"/>
      <c r="AHW109" s="105"/>
      <c r="AHX109" s="105"/>
      <c r="AHY109" s="105"/>
      <c r="AHZ109" s="105"/>
      <c r="AIA109" s="105"/>
      <c r="AIB109" s="105"/>
      <c r="AIC109" s="105"/>
      <c r="AID109" s="105"/>
      <c r="AIE109" s="105"/>
      <c r="AIF109" s="105"/>
      <c r="AIG109" s="105"/>
      <c r="AIH109" s="105"/>
      <c r="AII109" s="105"/>
      <c r="AIJ109" s="105"/>
      <c r="AIK109" s="105"/>
      <c r="AIL109" s="105"/>
      <c r="AIM109" s="105"/>
      <c r="AIN109" s="105"/>
      <c r="AIO109" s="105"/>
      <c r="AIP109" s="105"/>
      <c r="AIQ109" s="105"/>
      <c r="AIR109" s="105"/>
      <c r="AIS109" s="105"/>
      <c r="AIT109" s="105"/>
      <c r="AIU109" s="105"/>
      <c r="AIV109" s="105"/>
      <c r="AIW109" s="105"/>
      <c r="AIX109" s="105"/>
      <c r="AIY109" s="105"/>
      <c r="AIZ109" s="105"/>
      <c r="AJA109" s="105"/>
      <c r="AJB109" s="105"/>
      <c r="AJC109" s="105"/>
      <c r="AJD109" s="105"/>
      <c r="AJE109" s="105"/>
      <c r="AJF109" s="105"/>
      <c r="AJG109" s="105"/>
      <c r="AJH109" s="105"/>
      <c r="AJI109" s="105"/>
      <c r="AJJ109" s="105"/>
      <c r="AJK109" s="105"/>
      <c r="AJL109" s="105"/>
      <c r="AJM109" s="105"/>
      <c r="AJN109" s="105"/>
      <c r="AJO109" s="105"/>
      <c r="AJP109" s="105"/>
      <c r="AJQ109" s="105"/>
      <c r="AJR109" s="105"/>
      <c r="AJS109" s="105"/>
      <c r="AJT109" s="105"/>
      <c r="AJU109" s="105"/>
      <c r="AJV109" s="105"/>
      <c r="AJW109" s="105"/>
      <c r="AJX109" s="105"/>
      <c r="AJY109" s="105"/>
      <c r="AJZ109" s="105"/>
      <c r="AKA109" s="105"/>
      <c r="AKB109" s="105"/>
      <c r="AKC109" s="105"/>
      <c r="AKD109" s="105"/>
      <c r="AKE109" s="105"/>
      <c r="AKF109" s="105"/>
      <c r="AKG109" s="105"/>
      <c r="AKH109" s="105"/>
      <c r="AKI109" s="105"/>
      <c r="AKJ109" s="105"/>
      <c r="AKK109" s="105"/>
      <c r="AKL109" s="105"/>
      <c r="AKM109" s="105"/>
      <c r="AKN109" s="105"/>
      <c r="AKO109" s="105"/>
      <c r="AKP109" s="105"/>
      <c r="AKQ109" s="105"/>
      <c r="AKR109" s="105"/>
      <c r="AKS109" s="105"/>
      <c r="AKT109" s="105"/>
      <c r="AKU109" s="105"/>
      <c r="AKV109" s="105"/>
      <c r="AKW109" s="105"/>
      <c r="AKX109" s="105"/>
      <c r="AKY109" s="105"/>
      <c r="AKZ109" s="105"/>
      <c r="ALA109" s="105"/>
      <c r="ALB109" s="105"/>
      <c r="ALC109" s="105"/>
      <c r="ALD109" s="105"/>
      <c r="ALE109" s="105"/>
      <c r="ALF109" s="105"/>
      <c r="ALG109" s="105"/>
      <c r="ALH109" s="105"/>
      <c r="ALI109" s="105"/>
      <c r="ALJ109" s="105"/>
      <c r="ALK109" s="105"/>
      <c r="ALL109" s="105"/>
      <c r="ALM109" s="105"/>
      <c r="ALN109" s="105"/>
      <c r="ALO109" s="105"/>
      <c r="ALP109" s="105"/>
      <c r="ALQ109" s="105"/>
      <c r="ALR109" s="105"/>
      <c r="ALS109" s="105"/>
      <c r="ALT109" s="105"/>
      <c r="ALU109" s="105"/>
      <c r="ALV109" s="105"/>
      <c r="ALW109" s="105"/>
      <c r="ALX109" s="105"/>
      <c r="ALY109" s="105"/>
      <c r="ALZ109" s="105"/>
      <c r="AMA109" s="105"/>
      <c r="AMB109" s="105"/>
      <c r="AMC109" s="105"/>
      <c r="AMD109" s="105"/>
      <c r="AME109" s="105"/>
      <c r="AMF109" s="105"/>
      <c r="AMG109" s="105"/>
      <c r="AMH109" s="105"/>
      <c r="AMI109" s="105"/>
      <c r="AMJ109" s="105"/>
      <c r="AMK109" s="105"/>
      <c r="AML109" s="105"/>
      <c r="AMM109" s="105"/>
      <c r="AMN109" s="105"/>
      <c r="AMO109" s="105"/>
      <c r="AMP109" s="105"/>
      <c r="AMQ109" s="105"/>
      <c r="AMR109" s="105"/>
      <c r="AMS109" s="105"/>
      <c r="AMT109" s="105"/>
      <c r="AMU109" s="105"/>
      <c r="AMV109" s="105"/>
      <c r="AMW109" s="105"/>
      <c r="AMX109" s="105"/>
      <c r="AMY109" s="105"/>
      <c r="AMZ109" s="105"/>
      <c r="ANA109" s="105"/>
      <c r="ANB109" s="105"/>
      <c r="ANC109" s="105"/>
      <c r="AND109" s="105"/>
      <c r="ANE109" s="105"/>
      <c r="ANF109" s="105"/>
      <c r="ANG109" s="105"/>
      <c r="ANH109" s="105"/>
      <c r="ANI109" s="105"/>
      <c r="ANJ109" s="105"/>
      <c r="ANK109" s="105"/>
      <c r="ANL109" s="105"/>
      <c r="ANM109" s="105"/>
      <c r="ANN109" s="105"/>
      <c r="ANO109" s="105"/>
      <c r="ANP109" s="105"/>
      <c r="ANQ109" s="105"/>
      <c r="ANR109" s="105"/>
      <c r="ANS109" s="105"/>
      <c r="ANT109" s="105"/>
      <c r="ANU109" s="105"/>
      <c r="ANV109" s="105"/>
      <c r="ANW109" s="105"/>
      <c r="ANX109" s="105"/>
      <c r="ANY109" s="105"/>
      <c r="ANZ109" s="105"/>
      <c r="AOA109" s="105"/>
      <c r="AOB109" s="105"/>
      <c r="AOC109" s="105"/>
      <c r="AOD109" s="105"/>
      <c r="AOE109" s="105"/>
      <c r="AOF109" s="105"/>
      <c r="AOG109" s="105"/>
      <c r="AOH109" s="105"/>
      <c r="AOI109" s="105"/>
      <c r="AOJ109" s="105"/>
      <c r="AOK109" s="105"/>
      <c r="AOL109" s="105"/>
      <c r="AOM109" s="105"/>
      <c r="AON109" s="105"/>
      <c r="AOO109" s="105"/>
      <c r="AOP109" s="105"/>
      <c r="AOQ109" s="105"/>
      <c r="AOR109" s="105"/>
      <c r="AOS109" s="105"/>
      <c r="AOT109" s="105"/>
      <c r="AOU109" s="105"/>
      <c r="AOV109" s="105"/>
      <c r="AOW109" s="105"/>
      <c r="AOX109" s="105"/>
      <c r="AOY109" s="105"/>
      <c r="AOZ109" s="105"/>
      <c r="APA109" s="105"/>
      <c r="APB109" s="105"/>
      <c r="APC109" s="105"/>
      <c r="APD109" s="105"/>
      <c r="APE109" s="105"/>
      <c r="APF109" s="105"/>
      <c r="APG109" s="105"/>
      <c r="APH109" s="105"/>
      <c r="API109" s="105"/>
      <c r="APJ109" s="105"/>
      <c r="APK109" s="105"/>
      <c r="APL109" s="105"/>
      <c r="APM109" s="105"/>
      <c r="APN109" s="105"/>
      <c r="APO109" s="105"/>
      <c r="APP109" s="105"/>
      <c r="APQ109" s="105"/>
      <c r="APR109" s="105"/>
      <c r="APS109" s="105"/>
      <c r="APT109" s="105"/>
      <c r="APU109" s="105"/>
      <c r="APV109" s="105"/>
      <c r="APW109" s="105"/>
      <c r="APX109" s="105"/>
      <c r="APY109" s="105"/>
      <c r="APZ109" s="105"/>
      <c r="AQA109" s="105"/>
      <c r="AQB109" s="105"/>
      <c r="AQC109" s="105"/>
      <c r="AQD109" s="105"/>
      <c r="AQE109" s="105"/>
      <c r="AQF109" s="105"/>
      <c r="AQG109" s="105"/>
      <c r="AQH109" s="105"/>
      <c r="AQI109" s="105"/>
      <c r="AQJ109" s="105"/>
      <c r="AQK109" s="105"/>
      <c r="AQL109" s="105"/>
      <c r="AQM109" s="105"/>
      <c r="AQN109" s="105"/>
      <c r="AQO109" s="105"/>
      <c r="AQP109" s="105"/>
      <c r="AQQ109" s="105"/>
      <c r="AQR109" s="105"/>
      <c r="AQS109" s="105"/>
      <c r="AQT109" s="105"/>
      <c r="AQU109" s="105"/>
      <c r="AQV109" s="105"/>
      <c r="AQW109" s="105"/>
      <c r="AQX109" s="105"/>
      <c r="AQY109" s="105"/>
      <c r="AQZ109" s="105"/>
      <c r="ARA109" s="105"/>
      <c r="ARB109" s="105"/>
      <c r="ARC109" s="105"/>
      <c r="ARD109" s="105"/>
      <c r="ARE109" s="105"/>
      <c r="ARF109" s="105"/>
      <c r="ARG109" s="105"/>
      <c r="ARH109" s="105"/>
      <c r="ARI109" s="105"/>
      <c r="ARJ109" s="105"/>
      <c r="ARK109" s="105"/>
      <c r="ARL109" s="105"/>
      <c r="ARM109" s="105"/>
      <c r="ARN109" s="105"/>
      <c r="ARO109" s="105"/>
      <c r="ARP109" s="105"/>
      <c r="ARQ109" s="105"/>
      <c r="ARR109" s="105"/>
      <c r="ARS109" s="105"/>
      <c r="ART109" s="105"/>
      <c r="ARU109" s="105"/>
      <c r="ARV109" s="105"/>
      <c r="ARW109" s="105"/>
      <c r="ARX109" s="105"/>
      <c r="ARY109" s="105"/>
      <c r="ARZ109" s="105"/>
      <c r="ASA109" s="105"/>
      <c r="ASB109" s="105"/>
      <c r="ASC109" s="105"/>
      <c r="ASD109" s="105"/>
      <c r="ASE109" s="105"/>
      <c r="ASF109" s="105"/>
      <c r="ASG109" s="105"/>
      <c r="ASH109" s="105"/>
      <c r="ASI109" s="105"/>
      <c r="ASJ109" s="105"/>
      <c r="ASK109" s="105"/>
      <c r="ASL109" s="105"/>
      <c r="ASM109" s="105"/>
      <c r="ASN109" s="105"/>
      <c r="ASO109" s="105"/>
      <c r="ASP109" s="105"/>
      <c r="ASQ109" s="105"/>
      <c r="ASR109" s="105"/>
      <c r="ASS109" s="105"/>
      <c r="AST109" s="105"/>
      <c r="ASU109" s="105"/>
      <c r="ASV109" s="105"/>
      <c r="ASW109" s="105"/>
      <c r="ASX109" s="105"/>
      <c r="ASY109" s="105"/>
      <c r="ASZ109" s="105"/>
      <c r="ATA109" s="105"/>
      <c r="ATB109" s="105"/>
      <c r="ATC109" s="105"/>
      <c r="ATD109" s="105"/>
      <c r="ATE109" s="105"/>
      <c r="ATF109" s="105"/>
      <c r="ATG109" s="105"/>
      <c r="ATH109" s="105"/>
      <c r="ATI109" s="105"/>
      <c r="ATJ109" s="105"/>
      <c r="ATK109" s="105"/>
      <c r="ATL109" s="105"/>
      <c r="ATM109" s="105"/>
      <c r="ATN109" s="105"/>
      <c r="ATO109" s="105"/>
      <c r="ATP109" s="105"/>
      <c r="ATQ109" s="105"/>
      <c r="ATR109" s="105"/>
      <c r="ATS109" s="105"/>
      <c r="ATT109" s="105"/>
      <c r="ATU109" s="105"/>
      <c r="ATV109" s="105"/>
      <c r="ATW109" s="105"/>
      <c r="ATX109" s="105"/>
      <c r="ATY109" s="105"/>
      <c r="ATZ109" s="105"/>
      <c r="AUA109" s="105"/>
      <c r="AUB109" s="105"/>
      <c r="AUC109" s="105"/>
      <c r="AUD109" s="105"/>
      <c r="AUE109" s="105"/>
      <c r="AUF109" s="105"/>
      <c r="AUG109" s="105"/>
      <c r="AUH109" s="105"/>
      <c r="AUI109" s="105"/>
      <c r="AUJ109" s="105"/>
      <c r="AUK109" s="105"/>
      <c r="AUL109" s="105"/>
      <c r="AUM109" s="105"/>
      <c r="AUN109" s="105"/>
      <c r="AUO109" s="105"/>
      <c r="AUP109" s="105"/>
      <c r="AUQ109" s="105"/>
      <c r="AUR109" s="105"/>
      <c r="AUS109" s="105"/>
      <c r="AUT109" s="105"/>
      <c r="AUU109" s="105"/>
      <c r="AUV109" s="105"/>
      <c r="AUW109" s="105"/>
      <c r="AUX109" s="105"/>
      <c r="AUY109" s="105"/>
      <c r="AUZ109" s="105"/>
      <c r="AVA109" s="105"/>
      <c r="AVB109" s="105"/>
      <c r="AVC109" s="105"/>
      <c r="AVD109" s="105"/>
      <c r="AVE109" s="105"/>
      <c r="AVF109" s="105"/>
      <c r="AVG109" s="105"/>
      <c r="AVH109" s="105"/>
      <c r="AVI109" s="105"/>
      <c r="AVJ109" s="105"/>
      <c r="AVK109" s="105"/>
      <c r="AVL109" s="105"/>
      <c r="AVM109" s="105"/>
      <c r="AVN109" s="105"/>
      <c r="AVO109" s="105"/>
      <c r="AVP109" s="105"/>
      <c r="AVQ109" s="105"/>
      <c r="AVR109" s="105"/>
      <c r="AVS109" s="105"/>
      <c r="AVT109" s="105"/>
      <c r="AVU109" s="105"/>
      <c r="AVV109" s="105"/>
      <c r="AVW109" s="105"/>
      <c r="AVX109" s="105"/>
      <c r="AVY109" s="105"/>
      <c r="AVZ109" s="105"/>
      <c r="AWA109" s="105"/>
      <c r="AWB109" s="105"/>
      <c r="AWC109" s="105"/>
      <c r="AWD109" s="105"/>
      <c r="AWE109" s="105"/>
      <c r="AWF109" s="105"/>
      <c r="AWG109" s="105"/>
      <c r="AWH109" s="105"/>
      <c r="AWI109" s="105"/>
      <c r="AWJ109" s="105"/>
      <c r="AWK109" s="105"/>
      <c r="AWL109" s="105"/>
      <c r="AWM109" s="105"/>
      <c r="AWN109" s="105"/>
      <c r="AWO109" s="105"/>
      <c r="AWP109" s="105"/>
      <c r="AWQ109" s="105"/>
      <c r="AWR109" s="105"/>
      <c r="AWS109" s="105"/>
      <c r="AWT109" s="105"/>
      <c r="AWU109" s="105"/>
      <c r="AWV109" s="105"/>
      <c r="AWW109" s="105"/>
      <c r="AWX109" s="105"/>
      <c r="AWY109" s="105"/>
      <c r="AWZ109" s="105"/>
      <c r="AXA109" s="105"/>
      <c r="AXB109" s="105"/>
      <c r="AXC109" s="105"/>
      <c r="AXD109" s="105"/>
      <c r="AXE109" s="105"/>
      <c r="AXF109" s="105"/>
      <c r="AXG109" s="105"/>
      <c r="AXH109" s="105"/>
      <c r="AXI109" s="105"/>
      <c r="AXJ109" s="105"/>
      <c r="AXK109" s="105"/>
      <c r="AXL109" s="105"/>
      <c r="AXM109" s="105"/>
      <c r="AXN109" s="105"/>
      <c r="AXO109" s="105"/>
      <c r="AXP109" s="105"/>
      <c r="AXQ109" s="105"/>
      <c r="AXR109" s="105"/>
      <c r="AXS109" s="105"/>
      <c r="AXT109" s="105"/>
      <c r="AXU109" s="105"/>
      <c r="AXV109" s="105"/>
      <c r="AXW109" s="105"/>
      <c r="AXX109" s="105"/>
      <c r="AXY109" s="105"/>
      <c r="AXZ109" s="105"/>
      <c r="AYA109" s="105"/>
      <c r="AYB109" s="105"/>
      <c r="AYC109" s="105"/>
      <c r="AYD109" s="105"/>
      <c r="AYE109" s="105"/>
      <c r="AYF109" s="105"/>
      <c r="AYG109" s="105"/>
      <c r="AYH109" s="105"/>
      <c r="AYI109" s="105"/>
      <c r="AYJ109" s="105"/>
      <c r="AYK109" s="105"/>
      <c r="AYL109" s="105"/>
      <c r="AYM109" s="105"/>
      <c r="AYN109" s="105"/>
      <c r="AYO109" s="105"/>
      <c r="AYP109" s="105"/>
      <c r="AYQ109" s="105"/>
      <c r="AYR109" s="105"/>
      <c r="AYS109" s="105"/>
      <c r="AYT109" s="105"/>
      <c r="AYU109" s="105"/>
      <c r="AYV109" s="105"/>
      <c r="AYW109" s="105"/>
      <c r="AYX109" s="105"/>
      <c r="AYY109" s="105"/>
      <c r="AYZ109" s="105"/>
      <c r="AZA109" s="105"/>
      <c r="AZB109" s="105"/>
      <c r="AZC109" s="105"/>
      <c r="AZD109" s="105"/>
      <c r="AZE109" s="105"/>
      <c r="AZF109" s="105"/>
      <c r="AZG109" s="105"/>
      <c r="AZH109" s="105"/>
      <c r="AZI109" s="105"/>
      <c r="AZJ109" s="105"/>
      <c r="AZK109" s="105"/>
      <c r="AZL109" s="105"/>
      <c r="AZM109" s="105"/>
      <c r="AZN109" s="105"/>
      <c r="AZO109" s="105"/>
      <c r="AZP109" s="105"/>
      <c r="AZQ109" s="105"/>
      <c r="AZR109" s="105"/>
      <c r="AZS109" s="105"/>
      <c r="AZT109" s="105"/>
      <c r="AZU109" s="105"/>
      <c r="AZV109" s="105"/>
      <c r="AZW109" s="105"/>
      <c r="AZX109" s="105"/>
      <c r="AZY109" s="105"/>
      <c r="AZZ109" s="105"/>
      <c r="BAA109" s="105"/>
      <c r="BAB109" s="105"/>
      <c r="BAC109" s="105"/>
      <c r="BAD109" s="105"/>
      <c r="BAE109" s="105"/>
      <c r="BAF109" s="105"/>
      <c r="BAG109" s="105"/>
      <c r="BAH109" s="105"/>
      <c r="BAI109" s="105"/>
      <c r="BAJ109" s="105"/>
      <c r="BAK109" s="105"/>
      <c r="BAL109" s="105"/>
      <c r="BAM109" s="105"/>
      <c r="BAN109" s="105"/>
      <c r="BAO109" s="105"/>
      <c r="BAP109" s="105"/>
      <c r="BAQ109" s="105"/>
      <c r="BAR109" s="105"/>
      <c r="BAS109" s="105"/>
      <c r="BAT109" s="105"/>
      <c r="BAU109" s="105"/>
      <c r="BAV109" s="105"/>
      <c r="BAW109" s="105"/>
      <c r="BAX109" s="105"/>
      <c r="BAY109" s="105"/>
      <c r="BAZ109" s="105"/>
      <c r="BBA109" s="105"/>
      <c r="BBB109" s="105"/>
      <c r="BBC109" s="105"/>
      <c r="BBD109" s="105"/>
      <c r="BBE109" s="105"/>
      <c r="BBF109" s="105"/>
      <c r="BBG109" s="105"/>
      <c r="BBH109" s="105"/>
      <c r="BBI109" s="105"/>
      <c r="BBJ109" s="105"/>
      <c r="BBK109" s="105"/>
      <c r="BBL109" s="105"/>
      <c r="BBM109" s="105"/>
      <c r="BBN109" s="105"/>
      <c r="BBO109" s="105"/>
      <c r="BBP109" s="105"/>
      <c r="BBQ109" s="105"/>
      <c r="BBR109" s="105"/>
      <c r="BBS109" s="105"/>
      <c r="BBT109" s="105"/>
      <c r="BBU109" s="105"/>
      <c r="BBV109" s="105"/>
      <c r="BBW109" s="105"/>
      <c r="BBX109" s="105"/>
      <c r="BBY109" s="105"/>
      <c r="BBZ109" s="105"/>
      <c r="BCA109" s="105"/>
      <c r="BCB109" s="105"/>
      <c r="BCC109" s="105"/>
      <c r="BCD109" s="105"/>
      <c r="BCE109" s="105"/>
      <c r="BCF109" s="105"/>
      <c r="BCG109" s="105"/>
      <c r="BCH109" s="105"/>
      <c r="BCI109" s="105"/>
      <c r="BCJ109" s="105"/>
      <c r="BCK109" s="105"/>
      <c r="BCL109" s="105"/>
      <c r="BCM109" s="105"/>
      <c r="BCN109" s="105"/>
      <c r="BCO109" s="105"/>
      <c r="BCP109" s="105"/>
      <c r="BCQ109" s="105"/>
      <c r="BCR109" s="105"/>
      <c r="BCS109" s="105"/>
      <c r="BCT109" s="105"/>
      <c r="BCU109" s="105"/>
      <c r="BCV109" s="105"/>
      <c r="BCW109" s="105"/>
      <c r="BCX109" s="105"/>
      <c r="BCY109" s="105"/>
      <c r="BCZ109" s="105"/>
      <c r="BDA109" s="105"/>
      <c r="BDB109" s="105"/>
      <c r="BDC109" s="105"/>
      <c r="BDD109" s="105"/>
      <c r="BDE109" s="105"/>
      <c r="BDF109" s="105"/>
      <c r="BDG109" s="105"/>
      <c r="BDH109" s="105"/>
      <c r="BDI109" s="105"/>
      <c r="BDJ109" s="105"/>
      <c r="BDK109" s="105"/>
      <c r="BDL109" s="105"/>
      <c r="BDM109" s="105"/>
      <c r="BDN109" s="105"/>
      <c r="BDO109" s="105"/>
      <c r="BDP109" s="105"/>
      <c r="BDQ109" s="105"/>
      <c r="BDR109" s="105"/>
      <c r="BDS109" s="105"/>
      <c r="BDT109" s="105"/>
      <c r="BDU109" s="105"/>
      <c r="BDV109" s="105"/>
      <c r="BDW109" s="105"/>
      <c r="BDX109" s="105"/>
      <c r="BDY109" s="105"/>
      <c r="BDZ109" s="105"/>
      <c r="BEA109" s="105"/>
      <c r="BEB109" s="105"/>
      <c r="BEC109" s="105"/>
      <c r="BED109" s="105"/>
      <c r="BEE109" s="105"/>
      <c r="BEF109" s="105"/>
      <c r="BEG109" s="105"/>
      <c r="BEH109" s="105"/>
      <c r="BEI109" s="105"/>
      <c r="BEJ109" s="105"/>
      <c r="BEK109" s="105"/>
      <c r="BEL109" s="105"/>
      <c r="BEM109" s="105"/>
      <c r="BEN109" s="105"/>
      <c r="BEO109" s="105"/>
      <c r="BEP109" s="105"/>
      <c r="BEQ109" s="105"/>
      <c r="BER109" s="105"/>
      <c r="BES109" s="105"/>
      <c r="BET109" s="105"/>
      <c r="BEU109" s="105"/>
      <c r="BEV109" s="105"/>
      <c r="BEW109" s="105"/>
      <c r="BEX109" s="105"/>
      <c r="BEY109" s="105"/>
      <c r="BEZ109" s="105"/>
      <c r="BFA109" s="105"/>
      <c r="BFB109" s="105"/>
      <c r="BFC109" s="105"/>
      <c r="BFD109" s="105"/>
      <c r="BFE109" s="105"/>
      <c r="BFF109" s="105"/>
      <c r="BFG109" s="105"/>
      <c r="BFH109" s="105"/>
      <c r="BFI109" s="105"/>
      <c r="BFJ109" s="105"/>
      <c r="BFK109" s="105"/>
      <c r="BFL109" s="105"/>
      <c r="BFM109" s="105"/>
      <c r="BFN109" s="105"/>
      <c r="BFO109" s="105"/>
      <c r="BFP109" s="105"/>
      <c r="BFQ109" s="105"/>
      <c r="BFR109" s="105"/>
      <c r="BFS109" s="105"/>
      <c r="BFT109" s="105"/>
      <c r="BFU109" s="105"/>
      <c r="BFV109" s="105"/>
      <c r="BFW109" s="105"/>
      <c r="BFX109" s="105"/>
      <c r="BFY109" s="105"/>
      <c r="BFZ109" s="105"/>
      <c r="BGA109" s="105"/>
      <c r="BGB109" s="105"/>
      <c r="BGC109" s="105"/>
      <c r="BGD109" s="105"/>
      <c r="BGE109" s="105"/>
      <c r="BGF109" s="105"/>
      <c r="BGG109" s="105"/>
      <c r="BGH109" s="105"/>
      <c r="BGI109" s="105"/>
      <c r="BGJ109" s="105"/>
      <c r="BGK109" s="105"/>
      <c r="BGL109" s="105"/>
      <c r="BGM109" s="105"/>
      <c r="BGN109" s="105"/>
      <c r="BGO109" s="105"/>
      <c r="BGP109" s="105"/>
      <c r="BGQ109" s="105"/>
      <c r="BGR109" s="105"/>
      <c r="BGS109" s="105"/>
      <c r="BGT109" s="105"/>
      <c r="BGU109" s="105"/>
      <c r="BGV109" s="105"/>
      <c r="BGW109" s="105"/>
      <c r="BGX109" s="105"/>
      <c r="BGY109" s="105"/>
      <c r="BGZ109" s="105"/>
      <c r="BHA109" s="105"/>
      <c r="BHB109" s="105"/>
      <c r="BHC109" s="105"/>
      <c r="BHD109" s="105"/>
      <c r="BHE109" s="105"/>
      <c r="BHF109" s="105"/>
      <c r="BHG109" s="105"/>
      <c r="BHH109" s="105"/>
      <c r="BHI109" s="105"/>
      <c r="BHJ109" s="105"/>
      <c r="BHK109" s="105"/>
      <c r="BHL109" s="105"/>
      <c r="BHM109" s="105"/>
      <c r="BHN109" s="105"/>
      <c r="BHO109" s="105"/>
      <c r="BHP109" s="105"/>
      <c r="BHQ109" s="105"/>
      <c r="BHR109" s="105"/>
      <c r="BHS109" s="105"/>
      <c r="BHT109" s="105"/>
      <c r="BHU109" s="105"/>
      <c r="BHV109" s="105"/>
      <c r="BHW109" s="105"/>
      <c r="BHX109" s="105"/>
      <c r="BHY109" s="105"/>
      <c r="BHZ109" s="105"/>
      <c r="BIA109" s="105"/>
      <c r="BIB109" s="105"/>
      <c r="BIC109" s="105"/>
      <c r="BID109" s="105"/>
      <c r="BIE109" s="105"/>
      <c r="BIF109" s="105"/>
      <c r="BIG109" s="105"/>
      <c r="BIH109" s="105"/>
      <c r="BII109" s="105"/>
      <c r="BIJ109" s="105"/>
      <c r="BIK109" s="105"/>
      <c r="BIL109" s="105"/>
      <c r="BIM109" s="105"/>
      <c r="BIN109" s="105"/>
      <c r="BIO109" s="105"/>
      <c r="BIP109" s="105"/>
      <c r="BIQ109" s="105"/>
      <c r="BIR109" s="105"/>
      <c r="BIS109" s="105"/>
      <c r="BIT109" s="105"/>
      <c r="BIU109" s="105"/>
      <c r="BIV109" s="105"/>
      <c r="BIW109" s="105"/>
      <c r="BIX109" s="105"/>
      <c r="BIY109" s="105"/>
      <c r="BIZ109" s="105"/>
      <c r="BJA109" s="105"/>
      <c r="BJB109" s="105"/>
      <c r="BJC109" s="105"/>
      <c r="BJD109" s="105"/>
      <c r="BJE109" s="105"/>
      <c r="BJF109" s="105"/>
      <c r="BJG109" s="105"/>
      <c r="BJH109" s="105"/>
      <c r="BJI109" s="105"/>
      <c r="BJJ109" s="105"/>
      <c r="BJK109" s="105"/>
      <c r="BJL109" s="105"/>
      <c r="BJM109" s="105"/>
      <c r="BJN109" s="105"/>
      <c r="BJO109" s="105"/>
      <c r="BJP109" s="105"/>
      <c r="BJQ109" s="105"/>
      <c r="BJR109" s="105"/>
      <c r="BJS109" s="105"/>
      <c r="BJT109" s="105"/>
      <c r="BJU109" s="105"/>
      <c r="BJV109" s="105"/>
      <c r="BJW109" s="105"/>
      <c r="BJX109" s="105"/>
      <c r="BJY109" s="105"/>
      <c r="BJZ109" s="105"/>
      <c r="BKA109" s="105"/>
      <c r="BKB109" s="105"/>
      <c r="BKC109" s="105"/>
      <c r="BKD109" s="105"/>
      <c r="BKE109" s="105"/>
      <c r="BKF109" s="105"/>
      <c r="BKG109" s="105"/>
      <c r="BKH109" s="105"/>
      <c r="BKI109" s="105"/>
      <c r="BKJ109" s="105"/>
      <c r="BKK109" s="105"/>
      <c r="BKL109" s="105"/>
      <c r="BKM109" s="105"/>
      <c r="BKN109" s="105"/>
      <c r="BKO109" s="105"/>
      <c r="BKP109" s="105"/>
      <c r="BKQ109" s="105"/>
      <c r="BKR109" s="105"/>
      <c r="BKS109" s="105"/>
      <c r="BKT109" s="105"/>
      <c r="BKU109" s="105"/>
      <c r="BKV109" s="105"/>
      <c r="BKW109" s="105"/>
      <c r="BKX109" s="105"/>
      <c r="BKY109" s="105"/>
      <c r="BKZ109" s="105"/>
      <c r="BLA109" s="105"/>
      <c r="BLB109" s="105"/>
      <c r="BLC109" s="105"/>
      <c r="BLD109" s="105"/>
      <c r="BLE109" s="105"/>
      <c r="BLF109" s="105"/>
      <c r="BLG109" s="105"/>
      <c r="BLH109" s="105"/>
      <c r="BLI109" s="105"/>
      <c r="BLJ109" s="105"/>
      <c r="BLK109" s="105"/>
      <c r="BLL109" s="105"/>
      <c r="BLM109" s="105"/>
      <c r="BLN109" s="105"/>
      <c r="BLO109" s="105"/>
      <c r="BLP109" s="105"/>
      <c r="BLQ109" s="105"/>
      <c r="BLR109" s="105"/>
      <c r="BLS109" s="105"/>
      <c r="BLT109" s="105"/>
      <c r="BLU109" s="105"/>
      <c r="BLV109" s="105"/>
      <c r="BLW109" s="105"/>
      <c r="BLX109" s="105"/>
      <c r="BLY109" s="105"/>
      <c r="BLZ109" s="105"/>
      <c r="BMA109" s="105"/>
      <c r="BMB109" s="105"/>
      <c r="BMC109" s="105"/>
      <c r="BMD109" s="105"/>
      <c r="BME109" s="105"/>
      <c r="BMF109" s="105"/>
      <c r="BMG109" s="105"/>
      <c r="BMH109" s="105"/>
      <c r="BMI109" s="105"/>
      <c r="BMJ109" s="105"/>
      <c r="BMK109" s="105"/>
      <c r="BML109" s="105"/>
      <c r="BMM109" s="105"/>
      <c r="BMN109" s="105"/>
      <c r="BMO109" s="105"/>
      <c r="BMP109" s="105"/>
      <c r="BMQ109" s="105"/>
      <c r="BMR109" s="105"/>
      <c r="BMS109" s="105"/>
      <c r="BMT109" s="105"/>
      <c r="BMU109" s="105"/>
      <c r="BMV109" s="105"/>
      <c r="BMW109" s="105"/>
      <c r="BMX109" s="105"/>
      <c r="BMY109" s="105"/>
      <c r="BMZ109" s="105"/>
      <c r="BNA109" s="105"/>
      <c r="BNB109" s="105"/>
      <c r="BNC109" s="105"/>
      <c r="BND109" s="105"/>
      <c r="BNE109" s="105"/>
      <c r="BNF109" s="105"/>
      <c r="BNG109" s="105"/>
      <c r="BNH109" s="105"/>
      <c r="BNI109" s="105"/>
      <c r="BNJ109" s="105"/>
      <c r="BNK109" s="105"/>
      <c r="BNL109" s="105"/>
      <c r="BNM109" s="105"/>
      <c r="BNN109" s="105"/>
      <c r="BNO109" s="105"/>
      <c r="BNP109" s="105"/>
      <c r="BNQ109" s="105"/>
      <c r="BNR109" s="105"/>
      <c r="BNS109" s="105"/>
      <c r="BNT109" s="105"/>
      <c r="BNU109" s="105"/>
      <c r="BNV109" s="105"/>
      <c r="BNW109" s="105"/>
      <c r="BNX109" s="105"/>
      <c r="BNY109" s="105"/>
      <c r="BNZ109" s="105"/>
      <c r="BOA109" s="105"/>
      <c r="BOB109" s="105"/>
      <c r="BOC109" s="105"/>
      <c r="BOD109" s="105"/>
      <c r="BOE109" s="105"/>
      <c r="BOF109" s="105"/>
      <c r="BOG109" s="105"/>
      <c r="BOH109" s="105"/>
      <c r="BOI109" s="105"/>
      <c r="BOJ109" s="105"/>
      <c r="BOK109" s="105"/>
      <c r="BOL109" s="105"/>
      <c r="BOM109" s="105"/>
      <c r="BON109" s="105"/>
      <c r="BOO109" s="105"/>
      <c r="BOP109" s="105"/>
      <c r="BOQ109" s="105"/>
      <c r="BOR109" s="105"/>
      <c r="BOS109" s="105"/>
      <c r="BOT109" s="105"/>
      <c r="BOU109" s="105"/>
      <c r="BOV109" s="105"/>
      <c r="BOW109" s="105"/>
      <c r="BOX109" s="105"/>
      <c r="BOY109" s="105"/>
      <c r="BOZ109" s="105"/>
      <c r="BPA109" s="105"/>
      <c r="BPB109" s="105"/>
      <c r="BPC109" s="105"/>
      <c r="BPD109" s="105"/>
      <c r="BPE109" s="105"/>
      <c r="BPF109" s="105"/>
      <c r="BPG109" s="105"/>
      <c r="BPH109" s="105"/>
      <c r="BPI109" s="105"/>
      <c r="BPJ109" s="105"/>
      <c r="BPK109" s="105"/>
      <c r="BPL109" s="105"/>
      <c r="BPM109" s="105"/>
      <c r="BPN109" s="105"/>
      <c r="BPO109" s="105"/>
      <c r="BPP109" s="105"/>
      <c r="BPQ109" s="105"/>
      <c r="BPR109" s="105"/>
      <c r="BPS109" s="105"/>
      <c r="BPT109" s="105"/>
      <c r="BPU109" s="105"/>
      <c r="BPV109" s="105"/>
      <c r="BPW109" s="105"/>
      <c r="BPX109" s="105"/>
      <c r="BPY109" s="105"/>
      <c r="BPZ109" s="105"/>
      <c r="BQA109" s="105"/>
      <c r="BQB109" s="105"/>
      <c r="BQC109" s="105"/>
      <c r="BQD109" s="105"/>
      <c r="BQE109" s="105"/>
      <c r="BQF109" s="105"/>
      <c r="BQG109" s="105"/>
      <c r="BQH109" s="105"/>
      <c r="BQI109" s="105"/>
      <c r="BQJ109" s="105"/>
      <c r="BQK109" s="105"/>
      <c r="BQL109" s="105"/>
      <c r="BQM109" s="105"/>
      <c r="BQN109" s="105"/>
      <c r="BQO109" s="105"/>
      <c r="BQP109" s="105"/>
      <c r="BQQ109" s="105"/>
      <c r="BQR109" s="105"/>
      <c r="BQS109" s="105"/>
      <c r="BQT109" s="105"/>
      <c r="BQU109" s="105"/>
      <c r="BQV109" s="105"/>
      <c r="BQW109" s="105"/>
      <c r="BQX109" s="105"/>
      <c r="BQY109" s="105"/>
      <c r="BQZ109" s="105"/>
      <c r="BRA109" s="105"/>
      <c r="BRB109" s="105"/>
      <c r="BRC109" s="105"/>
      <c r="BRD109" s="105"/>
      <c r="BRE109" s="105"/>
      <c r="BRF109" s="105"/>
      <c r="BRG109" s="105"/>
      <c r="BRH109" s="105"/>
      <c r="BRI109" s="105"/>
      <c r="BRJ109" s="105"/>
      <c r="BRK109" s="105"/>
      <c r="BRL109" s="105"/>
      <c r="BRM109" s="105"/>
      <c r="BRN109" s="105"/>
      <c r="BRO109" s="105"/>
      <c r="BRP109" s="105"/>
      <c r="BRQ109" s="105"/>
      <c r="BRR109" s="105"/>
      <c r="BRS109" s="105"/>
      <c r="BRT109" s="105"/>
      <c r="BRU109" s="105"/>
      <c r="BRV109" s="105"/>
      <c r="BRW109" s="105"/>
      <c r="BRX109" s="105"/>
      <c r="BRY109" s="105"/>
      <c r="BRZ109" s="105"/>
      <c r="BSA109" s="105"/>
      <c r="BSB109" s="105"/>
      <c r="BSC109" s="105"/>
      <c r="BSD109" s="105"/>
      <c r="BSE109" s="105"/>
      <c r="BSF109" s="105"/>
      <c r="BSG109" s="105"/>
      <c r="BSH109" s="105"/>
      <c r="BSI109" s="105"/>
      <c r="BSJ109" s="105"/>
      <c r="BSK109" s="105"/>
      <c r="BSL109" s="105"/>
      <c r="BSM109" s="105"/>
      <c r="BSN109" s="105"/>
      <c r="BSO109" s="105"/>
      <c r="BSP109" s="105"/>
      <c r="BSQ109" s="105"/>
      <c r="BSR109" s="105"/>
      <c r="BSS109" s="105"/>
      <c r="BST109" s="105"/>
      <c r="BSU109" s="105"/>
      <c r="BSV109" s="105"/>
      <c r="BSW109" s="105"/>
      <c r="BSX109" s="105"/>
      <c r="BSY109" s="105"/>
      <c r="BSZ109" s="105"/>
      <c r="BTA109" s="105"/>
      <c r="BTB109" s="105"/>
      <c r="BTC109" s="105"/>
      <c r="BTD109" s="105"/>
      <c r="BTE109" s="105"/>
      <c r="BTF109" s="105"/>
      <c r="BTG109" s="105"/>
      <c r="BTH109" s="105"/>
      <c r="BTI109" s="105"/>
      <c r="BTJ109" s="105"/>
      <c r="BTK109" s="105"/>
      <c r="BTL109" s="105"/>
      <c r="BTM109" s="105"/>
      <c r="BTN109" s="105"/>
      <c r="BTO109" s="105"/>
      <c r="BTP109" s="105"/>
      <c r="BTQ109" s="105"/>
      <c r="BTR109" s="105"/>
      <c r="BTS109" s="105"/>
      <c r="BTT109" s="105"/>
      <c r="BTU109" s="105"/>
      <c r="BTV109" s="105"/>
      <c r="BTW109" s="105"/>
      <c r="BTX109" s="105"/>
      <c r="BTY109" s="105"/>
      <c r="BTZ109" s="105"/>
      <c r="BUA109" s="105"/>
      <c r="BUB109" s="105"/>
      <c r="BUC109" s="105"/>
      <c r="BUD109" s="105"/>
      <c r="BUE109" s="105"/>
      <c r="BUF109" s="105"/>
      <c r="BUG109" s="105"/>
      <c r="BUH109" s="105"/>
      <c r="BUI109" s="105"/>
      <c r="BUJ109" s="105"/>
      <c r="BUK109" s="105"/>
      <c r="BUL109" s="105"/>
      <c r="BUM109" s="105"/>
      <c r="BUN109" s="105"/>
      <c r="BUO109" s="105"/>
      <c r="BUP109" s="105"/>
      <c r="BUQ109" s="105"/>
      <c r="BUR109" s="105"/>
      <c r="BUS109" s="105"/>
      <c r="BUT109" s="105"/>
      <c r="BUU109" s="105"/>
      <c r="BUV109" s="105"/>
      <c r="BUW109" s="105"/>
      <c r="BUX109" s="105"/>
      <c r="BUY109" s="105"/>
      <c r="BUZ109" s="105"/>
      <c r="BVA109" s="105"/>
      <c r="BVB109" s="105"/>
      <c r="BVC109" s="105"/>
      <c r="BVD109" s="105"/>
      <c r="BVE109" s="105"/>
      <c r="BVF109" s="105"/>
      <c r="BVG109" s="105"/>
      <c r="BVH109" s="105"/>
      <c r="BVI109" s="105"/>
      <c r="BVJ109" s="105"/>
      <c r="BVK109" s="105"/>
      <c r="BVL109" s="105"/>
      <c r="BVM109" s="105"/>
      <c r="BVN109" s="105"/>
      <c r="BVO109" s="105"/>
      <c r="BVP109" s="105"/>
      <c r="BVQ109" s="105"/>
      <c r="BVR109" s="105"/>
      <c r="BVS109" s="105"/>
      <c r="BVT109" s="105"/>
      <c r="BVU109" s="105"/>
      <c r="BVV109" s="105"/>
      <c r="BVW109" s="105"/>
      <c r="BVX109" s="105"/>
      <c r="BVY109" s="105"/>
      <c r="BVZ109" s="105"/>
      <c r="BWA109" s="105"/>
      <c r="BWB109" s="105"/>
      <c r="BWC109" s="105"/>
      <c r="BWD109" s="105"/>
      <c r="BWE109" s="105"/>
      <c r="BWF109" s="105"/>
      <c r="BWG109" s="105"/>
      <c r="BWH109" s="105"/>
      <c r="BWI109" s="105"/>
      <c r="BWJ109" s="105"/>
      <c r="BWK109" s="105"/>
      <c r="BWL109" s="105"/>
      <c r="BWM109" s="105"/>
      <c r="BWN109" s="105"/>
      <c r="BWO109" s="105"/>
      <c r="BWP109" s="105"/>
      <c r="BWQ109" s="105"/>
      <c r="BWR109" s="105"/>
      <c r="BWS109" s="105"/>
      <c r="BWT109" s="105"/>
      <c r="BWU109" s="105"/>
      <c r="BWV109" s="105"/>
      <c r="BWW109" s="105"/>
      <c r="BWX109" s="105"/>
    </row>
    <row r="110" spans="1:1974" ht="24" customHeight="1">
      <c r="A110" s="90"/>
      <c r="B110" s="197" t="s">
        <v>39</v>
      </c>
      <c r="D110" s="198">
        <v>-33</v>
      </c>
      <c r="E110" s="199">
        <v>40</v>
      </c>
      <c r="F110" s="198">
        <v>7</v>
      </c>
      <c r="H110" s="198">
        <v>22</v>
      </c>
      <c r="I110" s="199">
        <v>-26</v>
      </c>
      <c r="J110" s="198">
        <v>-4</v>
      </c>
      <c r="L110" s="198">
        <v>129</v>
      </c>
      <c r="M110" s="199">
        <v>-7</v>
      </c>
      <c r="N110" s="198">
        <v>122</v>
      </c>
      <c r="P110" s="198">
        <v>79</v>
      </c>
      <c r="Q110" s="199">
        <v>-84</v>
      </c>
      <c r="R110" s="198">
        <v>-5</v>
      </c>
      <c r="W110" s="90"/>
      <c r="AQ110" s="94"/>
    </row>
    <row r="111" spans="1:1974" s="105" customFormat="1" ht="24.75" customHeight="1">
      <c r="A111" s="90"/>
      <c r="B111" s="219" t="s">
        <v>110</v>
      </c>
      <c r="C111" s="90"/>
      <c r="D111" s="220">
        <v>5</v>
      </c>
      <c r="E111" s="213">
        <v>0</v>
      </c>
      <c r="F111" s="220">
        <v>5</v>
      </c>
      <c r="G111" s="90"/>
      <c r="H111" s="220">
        <v>3</v>
      </c>
      <c r="I111" s="213">
        <v>0</v>
      </c>
      <c r="J111" s="220">
        <v>3</v>
      </c>
      <c r="K111" s="90"/>
      <c r="L111" s="220">
        <v>19</v>
      </c>
      <c r="M111" s="213">
        <v>3</v>
      </c>
      <c r="N111" s="220">
        <v>22</v>
      </c>
      <c r="O111" s="90"/>
      <c r="P111" s="220">
        <v>-9</v>
      </c>
      <c r="Q111" s="213">
        <v>-4</v>
      </c>
      <c r="R111" s="220">
        <v>-13</v>
      </c>
      <c r="S111" s="90"/>
      <c r="T111" s="107"/>
      <c r="U111" s="107"/>
      <c r="V111" s="107"/>
      <c r="W111" s="90"/>
      <c r="X111" s="95"/>
      <c r="Y111" s="95"/>
      <c r="Z111" s="95"/>
      <c r="AA111" s="95"/>
      <c r="AB111" s="95"/>
      <c r="AC111" s="95"/>
      <c r="AD111" s="95"/>
      <c r="AE111" s="95"/>
      <c r="AF111" s="152"/>
      <c r="AG111" s="152"/>
      <c r="AH111" s="152"/>
      <c r="AI111" s="95"/>
      <c r="AJ111" s="152"/>
      <c r="AK111" s="152"/>
      <c r="AL111" s="152"/>
      <c r="AM111" s="95"/>
      <c r="AN111" s="152"/>
      <c r="AO111" s="152"/>
      <c r="AP111" s="152"/>
      <c r="AQ111" s="94"/>
    </row>
    <row r="112" spans="1:1974" ht="24.75" customHeight="1" thickBot="1">
      <c r="A112" s="89"/>
      <c r="B112" s="214" t="s">
        <v>41</v>
      </c>
      <c r="D112" s="137">
        <v>-38</v>
      </c>
      <c r="E112" s="215">
        <v>40</v>
      </c>
      <c r="F112" s="137">
        <v>2</v>
      </c>
      <c r="H112" s="137">
        <v>19</v>
      </c>
      <c r="I112" s="215">
        <v>-26</v>
      </c>
      <c r="J112" s="137">
        <v>-7</v>
      </c>
      <c r="L112" s="137">
        <v>110</v>
      </c>
      <c r="M112" s="215">
        <v>-10</v>
      </c>
      <c r="N112" s="137">
        <v>100</v>
      </c>
      <c r="P112" s="137">
        <v>88</v>
      </c>
      <c r="Q112" s="215">
        <v>-80</v>
      </c>
      <c r="R112" s="137">
        <v>8</v>
      </c>
      <c r="W112" s="89"/>
      <c r="AQ112" s="88"/>
    </row>
    <row r="113" spans="1:1974" s="106" customFormat="1" ht="24.75" customHeight="1">
      <c r="A113" s="95"/>
      <c r="B113" s="140"/>
      <c r="C113" s="95"/>
      <c r="D113" s="140"/>
      <c r="E113" s="133"/>
      <c r="F113" s="140"/>
      <c r="G113" s="95"/>
      <c r="H113" s="140"/>
      <c r="I113" s="133"/>
      <c r="J113" s="140"/>
      <c r="K113" s="95"/>
      <c r="L113" s="140"/>
      <c r="M113" s="133"/>
      <c r="N113" s="140"/>
      <c r="O113" s="95"/>
      <c r="P113" s="140"/>
      <c r="Q113" s="133"/>
      <c r="R113" s="140"/>
      <c r="S113" s="95"/>
      <c r="T113" s="107"/>
      <c r="U113" s="107"/>
      <c r="V113" s="107"/>
      <c r="W113" s="95"/>
      <c r="X113" s="95"/>
      <c r="Y113" s="95"/>
      <c r="Z113" s="95"/>
      <c r="AA113" s="95"/>
      <c r="AB113" s="95"/>
      <c r="AC113" s="95"/>
      <c r="AD113" s="95"/>
      <c r="AE113" s="95"/>
      <c r="AF113" s="152"/>
      <c r="AG113" s="152"/>
      <c r="AH113" s="152"/>
      <c r="AI113" s="95"/>
      <c r="AJ113" s="152"/>
      <c r="AK113" s="152"/>
      <c r="AL113" s="152"/>
      <c r="AM113" s="95"/>
      <c r="AN113" s="152"/>
      <c r="AO113" s="152"/>
      <c r="AP113" s="152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  <c r="FW113" s="105"/>
      <c r="FX113" s="105"/>
      <c r="FY113" s="105"/>
      <c r="FZ113" s="105"/>
      <c r="GA113" s="105"/>
      <c r="GB113" s="105"/>
      <c r="GC113" s="105"/>
      <c r="GD113" s="105"/>
      <c r="GE113" s="105"/>
      <c r="GF113" s="105"/>
      <c r="GG113" s="105"/>
      <c r="GH113" s="105"/>
      <c r="GI113" s="105"/>
      <c r="GJ113" s="105"/>
      <c r="GK113" s="105"/>
      <c r="GL113" s="105"/>
      <c r="GM113" s="105"/>
      <c r="GN113" s="105"/>
      <c r="GO113" s="105"/>
      <c r="GP113" s="105"/>
      <c r="GQ113" s="105"/>
      <c r="GR113" s="105"/>
      <c r="GS113" s="105"/>
      <c r="GT113" s="105"/>
      <c r="GU113" s="105"/>
      <c r="GV113" s="105"/>
      <c r="GW113" s="105"/>
      <c r="GX113" s="105"/>
      <c r="GY113" s="105"/>
      <c r="GZ113" s="105"/>
      <c r="HA113" s="105"/>
      <c r="HB113" s="105"/>
      <c r="HC113" s="105"/>
      <c r="HD113" s="105"/>
      <c r="HE113" s="105"/>
      <c r="HF113" s="105"/>
      <c r="HG113" s="105"/>
      <c r="HH113" s="105"/>
      <c r="HI113" s="105"/>
      <c r="HJ113" s="105"/>
      <c r="HK113" s="105"/>
      <c r="HL113" s="105"/>
      <c r="HM113" s="105"/>
      <c r="HN113" s="105"/>
      <c r="HO113" s="105"/>
      <c r="HP113" s="105"/>
      <c r="HQ113" s="105"/>
      <c r="HR113" s="105"/>
      <c r="HS113" s="105"/>
      <c r="HT113" s="105"/>
      <c r="HU113" s="105"/>
      <c r="HV113" s="105"/>
      <c r="HW113" s="105"/>
      <c r="HX113" s="105"/>
      <c r="HY113" s="105"/>
      <c r="HZ113" s="105"/>
      <c r="IA113" s="105"/>
      <c r="IB113" s="105"/>
      <c r="IC113" s="105"/>
      <c r="ID113" s="105"/>
      <c r="IE113" s="105"/>
      <c r="IF113" s="105"/>
      <c r="IG113" s="105"/>
      <c r="IH113" s="105"/>
      <c r="II113" s="105"/>
      <c r="IJ113" s="105"/>
      <c r="IK113" s="105"/>
      <c r="IL113" s="105"/>
      <c r="IM113" s="105"/>
      <c r="IN113" s="105"/>
      <c r="IO113" s="105"/>
      <c r="IP113" s="105"/>
      <c r="IQ113" s="105"/>
      <c r="IR113" s="105"/>
      <c r="IS113" s="105"/>
      <c r="IT113" s="105"/>
      <c r="IU113" s="105"/>
      <c r="IV113" s="105"/>
      <c r="IW113" s="105"/>
      <c r="IX113" s="105"/>
      <c r="IY113" s="105"/>
      <c r="IZ113" s="105"/>
      <c r="JA113" s="105"/>
      <c r="JB113" s="105"/>
      <c r="JC113" s="105"/>
      <c r="JD113" s="105"/>
      <c r="JE113" s="105"/>
      <c r="JF113" s="105"/>
      <c r="JG113" s="105"/>
      <c r="JH113" s="105"/>
      <c r="JI113" s="105"/>
      <c r="JJ113" s="105"/>
      <c r="JK113" s="105"/>
      <c r="JL113" s="105"/>
      <c r="JM113" s="105"/>
      <c r="JN113" s="105"/>
      <c r="JO113" s="105"/>
      <c r="JP113" s="105"/>
      <c r="JQ113" s="105"/>
      <c r="JR113" s="105"/>
      <c r="JS113" s="105"/>
      <c r="JT113" s="105"/>
      <c r="JU113" s="105"/>
      <c r="JV113" s="105"/>
      <c r="JW113" s="105"/>
      <c r="JX113" s="105"/>
      <c r="JY113" s="105"/>
      <c r="JZ113" s="105"/>
      <c r="KA113" s="105"/>
      <c r="KB113" s="105"/>
      <c r="KC113" s="105"/>
      <c r="KD113" s="105"/>
      <c r="KE113" s="105"/>
      <c r="KF113" s="105"/>
      <c r="KG113" s="105"/>
      <c r="KH113" s="105"/>
      <c r="KI113" s="105"/>
      <c r="KJ113" s="105"/>
      <c r="KK113" s="105"/>
      <c r="KL113" s="105"/>
      <c r="KM113" s="105"/>
      <c r="KN113" s="105"/>
      <c r="KO113" s="105"/>
      <c r="KP113" s="105"/>
      <c r="KQ113" s="105"/>
      <c r="KR113" s="105"/>
      <c r="KS113" s="105"/>
      <c r="KT113" s="105"/>
      <c r="KU113" s="105"/>
      <c r="KV113" s="105"/>
      <c r="KW113" s="105"/>
      <c r="KX113" s="105"/>
      <c r="KY113" s="105"/>
      <c r="KZ113" s="105"/>
      <c r="LA113" s="105"/>
      <c r="LB113" s="105"/>
      <c r="LC113" s="105"/>
      <c r="LD113" s="105"/>
      <c r="LE113" s="105"/>
      <c r="LF113" s="105"/>
      <c r="LG113" s="105"/>
      <c r="LH113" s="105"/>
      <c r="LI113" s="105"/>
      <c r="LJ113" s="105"/>
      <c r="LK113" s="105"/>
      <c r="LL113" s="105"/>
      <c r="LM113" s="105"/>
      <c r="LN113" s="105"/>
      <c r="LO113" s="105"/>
      <c r="LP113" s="105"/>
      <c r="LQ113" s="105"/>
      <c r="LR113" s="105"/>
      <c r="LS113" s="105"/>
      <c r="LT113" s="105"/>
      <c r="LU113" s="105"/>
      <c r="LV113" s="105"/>
      <c r="LW113" s="105"/>
      <c r="LX113" s="105"/>
      <c r="LY113" s="105"/>
      <c r="LZ113" s="105"/>
      <c r="MA113" s="105"/>
      <c r="MB113" s="105"/>
      <c r="MC113" s="105"/>
      <c r="MD113" s="105"/>
      <c r="ME113" s="105"/>
      <c r="MF113" s="105"/>
      <c r="MG113" s="105"/>
      <c r="MH113" s="105"/>
      <c r="MI113" s="105"/>
      <c r="MJ113" s="105"/>
      <c r="MK113" s="105"/>
      <c r="ML113" s="105"/>
      <c r="MM113" s="105"/>
      <c r="MN113" s="105"/>
      <c r="MO113" s="105"/>
      <c r="MP113" s="105"/>
      <c r="MQ113" s="105"/>
      <c r="MR113" s="105"/>
      <c r="MS113" s="105"/>
      <c r="MT113" s="105"/>
      <c r="MU113" s="105"/>
      <c r="MV113" s="105"/>
      <c r="MW113" s="105"/>
      <c r="MX113" s="105"/>
      <c r="MY113" s="105"/>
      <c r="MZ113" s="105"/>
      <c r="NA113" s="105"/>
      <c r="NB113" s="105"/>
      <c r="NC113" s="105"/>
      <c r="ND113" s="105"/>
      <c r="NE113" s="105"/>
      <c r="NF113" s="105"/>
      <c r="NG113" s="105"/>
      <c r="NH113" s="105"/>
      <c r="NI113" s="105"/>
      <c r="NJ113" s="105"/>
      <c r="NK113" s="105"/>
      <c r="NL113" s="105"/>
      <c r="NM113" s="105"/>
      <c r="NN113" s="105"/>
      <c r="NO113" s="105"/>
      <c r="NP113" s="105"/>
      <c r="NQ113" s="105"/>
      <c r="NR113" s="105"/>
      <c r="NS113" s="105"/>
      <c r="NT113" s="105"/>
      <c r="NU113" s="105"/>
      <c r="NV113" s="105"/>
      <c r="NW113" s="105"/>
      <c r="NX113" s="105"/>
      <c r="NY113" s="105"/>
      <c r="NZ113" s="105"/>
      <c r="OA113" s="105"/>
      <c r="OB113" s="105"/>
      <c r="OC113" s="105"/>
      <c r="OD113" s="105"/>
      <c r="OE113" s="105"/>
      <c r="OF113" s="105"/>
      <c r="OG113" s="105"/>
      <c r="OH113" s="105"/>
      <c r="OI113" s="105"/>
      <c r="OJ113" s="105"/>
      <c r="OK113" s="105"/>
      <c r="OL113" s="105"/>
      <c r="OM113" s="105"/>
      <c r="ON113" s="105"/>
      <c r="OO113" s="105"/>
      <c r="OP113" s="105"/>
      <c r="OQ113" s="105"/>
      <c r="OR113" s="105"/>
      <c r="OS113" s="105"/>
      <c r="OT113" s="105"/>
      <c r="OU113" s="105"/>
      <c r="OV113" s="105"/>
      <c r="OW113" s="105"/>
      <c r="OX113" s="105"/>
      <c r="OY113" s="105"/>
      <c r="OZ113" s="105"/>
      <c r="PA113" s="105"/>
      <c r="PB113" s="105"/>
      <c r="PC113" s="105"/>
      <c r="PD113" s="105"/>
      <c r="PE113" s="105"/>
      <c r="PF113" s="105"/>
      <c r="PG113" s="105"/>
      <c r="PH113" s="105"/>
      <c r="PI113" s="105"/>
      <c r="PJ113" s="105"/>
      <c r="PK113" s="105"/>
      <c r="PL113" s="105"/>
      <c r="PM113" s="105"/>
      <c r="PN113" s="105"/>
      <c r="PO113" s="105"/>
      <c r="PP113" s="105"/>
      <c r="PQ113" s="105"/>
      <c r="PR113" s="105"/>
      <c r="PS113" s="105"/>
      <c r="PT113" s="105"/>
      <c r="PU113" s="105"/>
      <c r="PV113" s="105"/>
      <c r="PW113" s="105"/>
      <c r="PX113" s="105"/>
      <c r="PY113" s="105"/>
      <c r="PZ113" s="105"/>
      <c r="QA113" s="105"/>
      <c r="QB113" s="105"/>
      <c r="QC113" s="105"/>
      <c r="QD113" s="105"/>
      <c r="QE113" s="105"/>
      <c r="QF113" s="105"/>
      <c r="QG113" s="105"/>
      <c r="QH113" s="105"/>
      <c r="QI113" s="105"/>
      <c r="QJ113" s="105"/>
      <c r="QK113" s="105"/>
      <c r="QL113" s="105"/>
      <c r="QM113" s="105"/>
      <c r="QN113" s="105"/>
      <c r="QO113" s="105"/>
      <c r="QP113" s="105"/>
      <c r="QQ113" s="105"/>
      <c r="QR113" s="105"/>
      <c r="QS113" s="105"/>
      <c r="QT113" s="105"/>
      <c r="QU113" s="105"/>
      <c r="QV113" s="105"/>
      <c r="QW113" s="105"/>
      <c r="QX113" s="105"/>
      <c r="QY113" s="105"/>
      <c r="QZ113" s="105"/>
      <c r="RA113" s="105"/>
      <c r="RB113" s="105"/>
      <c r="RC113" s="105"/>
      <c r="RD113" s="105"/>
      <c r="RE113" s="105"/>
      <c r="RF113" s="105"/>
      <c r="RG113" s="105"/>
      <c r="RH113" s="105"/>
      <c r="RI113" s="105"/>
      <c r="RJ113" s="105"/>
      <c r="RK113" s="105"/>
      <c r="RL113" s="105"/>
      <c r="RM113" s="105"/>
      <c r="RN113" s="105"/>
      <c r="RO113" s="105"/>
      <c r="RP113" s="105"/>
      <c r="RQ113" s="105"/>
      <c r="RR113" s="105"/>
      <c r="RS113" s="105"/>
      <c r="RT113" s="105"/>
      <c r="RU113" s="105"/>
      <c r="RV113" s="105"/>
      <c r="RW113" s="105"/>
      <c r="RX113" s="105"/>
      <c r="RY113" s="105"/>
      <c r="RZ113" s="105"/>
      <c r="SA113" s="105"/>
      <c r="SB113" s="105"/>
      <c r="SC113" s="105"/>
      <c r="SD113" s="105"/>
      <c r="SE113" s="105"/>
      <c r="SF113" s="105"/>
      <c r="SG113" s="105"/>
      <c r="SH113" s="105"/>
      <c r="SI113" s="105"/>
      <c r="SJ113" s="105"/>
      <c r="SK113" s="105"/>
      <c r="SL113" s="105"/>
      <c r="SM113" s="105"/>
      <c r="SN113" s="105"/>
      <c r="SO113" s="105"/>
      <c r="SP113" s="105"/>
      <c r="SQ113" s="105"/>
      <c r="SR113" s="105"/>
      <c r="SS113" s="105"/>
      <c r="ST113" s="105"/>
      <c r="SU113" s="105"/>
      <c r="SV113" s="105"/>
      <c r="SW113" s="105"/>
      <c r="SX113" s="105"/>
      <c r="SY113" s="105"/>
      <c r="SZ113" s="105"/>
      <c r="TA113" s="105"/>
      <c r="TB113" s="105"/>
      <c r="TC113" s="105"/>
      <c r="TD113" s="105"/>
      <c r="TE113" s="105"/>
      <c r="TF113" s="105"/>
      <c r="TG113" s="105"/>
      <c r="TH113" s="105"/>
      <c r="TI113" s="105"/>
      <c r="TJ113" s="105"/>
      <c r="TK113" s="105"/>
      <c r="TL113" s="105"/>
      <c r="TM113" s="105"/>
      <c r="TN113" s="105"/>
      <c r="TO113" s="105"/>
      <c r="TP113" s="105"/>
      <c r="TQ113" s="105"/>
      <c r="TR113" s="105"/>
      <c r="TS113" s="105"/>
      <c r="TT113" s="105"/>
      <c r="TU113" s="105"/>
      <c r="TV113" s="105"/>
      <c r="TW113" s="105"/>
      <c r="TX113" s="105"/>
      <c r="TY113" s="105"/>
      <c r="TZ113" s="105"/>
      <c r="UA113" s="105"/>
      <c r="UB113" s="105"/>
      <c r="UC113" s="105"/>
      <c r="UD113" s="105"/>
      <c r="UE113" s="105"/>
      <c r="UF113" s="105"/>
      <c r="UG113" s="105"/>
      <c r="UH113" s="105"/>
      <c r="UI113" s="105"/>
      <c r="UJ113" s="105"/>
      <c r="UK113" s="105"/>
      <c r="UL113" s="105"/>
      <c r="UM113" s="105"/>
      <c r="UN113" s="105"/>
      <c r="UO113" s="105"/>
      <c r="UP113" s="105"/>
      <c r="UQ113" s="105"/>
      <c r="UR113" s="105"/>
      <c r="US113" s="105"/>
      <c r="UT113" s="105"/>
      <c r="UU113" s="105"/>
      <c r="UV113" s="105"/>
      <c r="UW113" s="105"/>
      <c r="UX113" s="105"/>
      <c r="UY113" s="105"/>
      <c r="UZ113" s="105"/>
      <c r="VA113" s="105"/>
      <c r="VB113" s="105"/>
      <c r="VC113" s="105"/>
      <c r="VD113" s="105"/>
      <c r="VE113" s="105"/>
      <c r="VF113" s="105"/>
      <c r="VG113" s="105"/>
      <c r="VH113" s="105"/>
      <c r="VI113" s="105"/>
      <c r="VJ113" s="105"/>
      <c r="VK113" s="105"/>
      <c r="VL113" s="105"/>
      <c r="VM113" s="105"/>
      <c r="VN113" s="105"/>
      <c r="VO113" s="105"/>
      <c r="VP113" s="105"/>
      <c r="VQ113" s="105"/>
      <c r="VR113" s="105"/>
      <c r="VS113" s="105"/>
      <c r="VT113" s="105"/>
      <c r="VU113" s="105"/>
      <c r="VV113" s="105"/>
      <c r="VW113" s="105"/>
      <c r="VX113" s="105"/>
      <c r="VY113" s="105"/>
      <c r="VZ113" s="105"/>
      <c r="WA113" s="105"/>
      <c r="WB113" s="105"/>
      <c r="WC113" s="105"/>
      <c r="WD113" s="105"/>
      <c r="WE113" s="105"/>
      <c r="WF113" s="105"/>
      <c r="WG113" s="105"/>
      <c r="WH113" s="105"/>
      <c r="WI113" s="105"/>
      <c r="WJ113" s="105"/>
      <c r="WK113" s="105"/>
      <c r="WL113" s="105"/>
      <c r="WM113" s="105"/>
      <c r="WN113" s="105"/>
      <c r="WO113" s="105"/>
      <c r="WP113" s="105"/>
      <c r="WQ113" s="105"/>
      <c r="WR113" s="105"/>
      <c r="WS113" s="105"/>
      <c r="WT113" s="105"/>
      <c r="WU113" s="105"/>
      <c r="WV113" s="105"/>
      <c r="WW113" s="105"/>
      <c r="WX113" s="105"/>
      <c r="WY113" s="105"/>
      <c r="WZ113" s="105"/>
      <c r="XA113" s="105"/>
      <c r="XB113" s="105"/>
      <c r="XC113" s="105"/>
      <c r="XD113" s="105"/>
      <c r="XE113" s="105"/>
      <c r="XF113" s="105"/>
      <c r="XG113" s="105"/>
      <c r="XH113" s="105"/>
      <c r="XI113" s="105"/>
      <c r="XJ113" s="105"/>
      <c r="XK113" s="105"/>
      <c r="XL113" s="105"/>
      <c r="XM113" s="105"/>
      <c r="XN113" s="105"/>
      <c r="XO113" s="105"/>
      <c r="XP113" s="105"/>
      <c r="XQ113" s="105"/>
      <c r="XR113" s="105"/>
      <c r="XS113" s="105"/>
      <c r="XT113" s="105"/>
      <c r="XU113" s="105"/>
      <c r="XV113" s="105"/>
      <c r="XW113" s="105"/>
      <c r="XX113" s="105"/>
      <c r="XY113" s="105"/>
      <c r="XZ113" s="105"/>
      <c r="YA113" s="105"/>
      <c r="YB113" s="105"/>
      <c r="YC113" s="105"/>
      <c r="YD113" s="105"/>
      <c r="YE113" s="105"/>
      <c r="YF113" s="105"/>
      <c r="YG113" s="105"/>
      <c r="YH113" s="105"/>
      <c r="YI113" s="105"/>
      <c r="YJ113" s="105"/>
      <c r="YK113" s="105"/>
      <c r="YL113" s="105"/>
      <c r="YM113" s="105"/>
      <c r="YN113" s="105"/>
      <c r="YO113" s="105"/>
      <c r="YP113" s="105"/>
      <c r="YQ113" s="105"/>
      <c r="YR113" s="105"/>
      <c r="YS113" s="105"/>
      <c r="YT113" s="105"/>
      <c r="YU113" s="105"/>
      <c r="YV113" s="105"/>
      <c r="YW113" s="105"/>
      <c r="YX113" s="105"/>
      <c r="YY113" s="105"/>
      <c r="YZ113" s="105"/>
      <c r="ZA113" s="105"/>
      <c r="ZB113" s="105"/>
      <c r="ZC113" s="105"/>
      <c r="ZD113" s="105"/>
      <c r="ZE113" s="105"/>
      <c r="ZF113" s="105"/>
      <c r="ZG113" s="105"/>
      <c r="ZH113" s="105"/>
      <c r="ZI113" s="105"/>
      <c r="ZJ113" s="105"/>
      <c r="ZK113" s="105"/>
      <c r="ZL113" s="105"/>
      <c r="ZM113" s="105"/>
      <c r="ZN113" s="105"/>
      <c r="ZO113" s="105"/>
      <c r="ZP113" s="105"/>
      <c r="ZQ113" s="105"/>
      <c r="ZR113" s="105"/>
      <c r="ZS113" s="105"/>
      <c r="ZT113" s="105"/>
      <c r="ZU113" s="105"/>
      <c r="ZV113" s="105"/>
      <c r="ZW113" s="105"/>
      <c r="ZX113" s="105"/>
      <c r="ZY113" s="105"/>
      <c r="ZZ113" s="105"/>
      <c r="AAA113" s="105"/>
      <c r="AAB113" s="105"/>
      <c r="AAC113" s="105"/>
      <c r="AAD113" s="105"/>
      <c r="AAE113" s="105"/>
      <c r="AAF113" s="105"/>
      <c r="AAG113" s="105"/>
      <c r="AAH113" s="105"/>
      <c r="AAI113" s="105"/>
      <c r="AAJ113" s="105"/>
      <c r="AAK113" s="105"/>
      <c r="AAL113" s="105"/>
      <c r="AAM113" s="105"/>
      <c r="AAN113" s="105"/>
      <c r="AAO113" s="105"/>
      <c r="AAP113" s="105"/>
      <c r="AAQ113" s="105"/>
      <c r="AAR113" s="105"/>
      <c r="AAS113" s="105"/>
      <c r="AAT113" s="105"/>
      <c r="AAU113" s="105"/>
      <c r="AAV113" s="105"/>
      <c r="AAW113" s="105"/>
      <c r="AAX113" s="105"/>
      <c r="AAY113" s="105"/>
      <c r="AAZ113" s="105"/>
      <c r="ABA113" s="105"/>
      <c r="ABB113" s="105"/>
      <c r="ABC113" s="105"/>
      <c r="ABD113" s="105"/>
      <c r="ABE113" s="105"/>
      <c r="ABF113" s="105"/>
      <c r="ABG113" s="105"/>
      <c r="ABH113" s="105"/>
      <c r="ABI113" s="105"/>
      <c r="ABJ113" s="105"/>
      <c r="ABK113" s="105"/>
      <c r="ABL113" s="105"/>
      <c r="ABM113" s="105"/>
      <c r="ABN113" s="105"/>
      <c r="ABO113" s="105"/>
      <c r="ABP113" s="105"/>
      <c r="ABQ113" s="105"/>
      <c r="ABR113" s="105"/>
      <c r="ABS113" s="105"/>
      <c r="ABT113" s="105"/>
      <c r="ABU113" s="105"/>
      <c r="ABV113" s="105"/>
      <c r="ABW113" s="105"/>
      <c r="ABX113" s="105"/>
      <c r="ABY113" s="105"/>
      <c r="ABZ113" s="105"/>
      <c r="ACA113" s="105"/>
      <c r="ACB113" s="105"/>
      <c r="ACC113" s="105"/>
      <c r="ACD113" s="105"/>
      <c r="ACE113" s="105"/>
      <c r="ACF113" s="105"/>
      <c r="ACG113" s="105"/>
      <c r="ACH113" s="105"/>
      <c r="ACI113" s="105"/>
      <c r="ACJ113" s="105"/>
      <c r="ACK113" s="105"/>
      <c r="ACL113" s="105"/>
      <c r="ACM113" s="105"/>
      <c r="ACN113" s="105"/>
      <c r="ACO113" s="105"/>
      <c r="ACP113" s="105"/>
      <c r="ACQ113" s="105"/>
      <c r="ACR113" s="105"/>
      <c r="ACS113" s="105"/>
      <c r="ACT113" s="105"/>
      <c r="ACU113" s="105"/>
      <c r="ACV113" s="105"/>
      <c r="ACW113" s="105"/>
      <c r="ACX113" s="105"/>
      <c r="ACY113" s="105"/>
      <c r="ACZ113" s="105"/>
      <c r="ADA113" s="105"/>
      <c r="ADB113" s="105"/>
      <c r="ADC113" s="105"/>
      <c r="ADD113" s="105"/>
      <c r="ADE113" s="105"/>
      <c r="ADF113" s="105"/>
      <c r="ADG113" s="105"/>
      <c r="ADH113" s="105"/>
      <c r="ADI113" s="105"/>
      <c r="ADJ113" s="105"/>
      <c r="ADK113" s="105"/>
      <c r="ADL113" s="105"/>
      <c r="ADM113" s="105"/>
      <c r="ADN113" s="105"/>
      <c r="ADO113" s="105"/>
      <c r="ADP113" s="105"/>
      <c r="ADQ113" s="105"/>
      <c r="ADR113" s="105"/>
      <c r="ADS113" s="105"/>
      <c r="ADT113" s="105"/>
      <c r="ADU113" s="105"/>
      <c r="ADV113" s="105"/>
      <c r="ADW113" s="105"/>
      <c r="ADX113" s="105"/>
      <c r="ADY113" s="105"/>
      <c r="ADZ113" s="105"/>
      <c r="AEA113" s="105"/>
      <c r="AEB113" s="105"/>
      <c r="AEC113" s="105"/>
      <c r="AED113" s="105"/>
      <c r="AEE113" s="105"/>
      <c r="AEF113" s="105"/>
      <c r="AEG113" s="105"/>
      <c r="AEH113" s="105"/>
      <c r="AEI113" s="105"/>
      <c r="AEJ113" s="105"/>
      <c r="AEK113" s="105"/>
      <c r="AEL113" s="105"/>
      <c r="AEM113" s="105"/>
      <c r="AEN113" s="105"/>
      <c r="AEO113" s="105"/>
      <c r="AEP113" s="105"/>
      <c r="AEQ113" s="105"/>
      <c r="AER113" s="105"/>
      <c r="AES113" s="105"/>
      <c r="AET113" s="105"/>
      <c r="AEU113" s="105"/>
      <c r="AEV113" s="105"/>
      <c r="AEW113" s="105"/>
      <c r="AEX113" s="105"/>
      <c r="AEY113" s="105"/>
      <c r="AEZ113" s="105"/>
      <c r="AFA113" s="105"/>
      <c r="AFB113" s="105"/>
      <c r="AFC113" s="105"/>
      <c r="AFD113" s="105"/>
      <c r="AFE113" s="105"/>
      <c r="AFF113" s="105"/>
      <c r="AFG113" s="105"/>
      <c r="AFH113" s="105"/>
      <c r="AFI113" s="105"/>
      <c r="AFJ113" s="105"/>
      <c r="AFK113" s="105"/>
      <c r="AFL113" s="105"/>
      <c r="AFM113" s="105"/>
      <c r="AFN113" s="105"/>
      <c r="AFO113" s="105"/>
      <c r="AFP113" s="105"/>
      <c r="AFQ113" s="105"/>
      <c r="AFR113" s="105"/>
      <c r="AFS113" s="105"/>
      <c r="AFT113" s="105"/>
      <c r="AFU113" s="105"/>
      <c r="AFV113" s="105"/>
      <c r="AFW113" s="105"/>
      <c r="AFX113" s="105"/>
      <c r="AFY113" s="105"/>
      <c r="AFZ113" s="105"/>
      <c r="AGA113" s="105"/>
      <c r="AGB113" s="105"/>
      <c r="AGC113" s="105"/>
      <c r="AGD113" s="105"/>
      <c r="AGE113" s="105"/>
      <c r="AGF113" s="105"/>
      <c r="AGG113" s="105"/>
      <c r="AGH113" s="105"/>
      <c r="AGI113" s="105"/>
      <c r="AGJ113" s="105"/>
      <c r="AGK113" s="105"/>
      <c r="AGL113" s="105"/>
      <c r="AGM113" s="105"/>
      <c r="AGN113" s="105"/>
      <c r="AGO113" s="105"/>
      <c r="AGP113" s="105"/>
      <c r="AGQ113" s="105"/>
      <c r="AGR113" s="105"/>
      <c r="AGS113" s="105"/>
      <c r="AGT113" s="105"/>
      <c r="AGU113" s="105"/>
      <c r="AGV113" s="105"/>
      <c r="AGW113" s="105"/>
      <c r="AGX113" s="105"/>
      <c r="AGY113" s="105"/>
      <c r="AGZ113" s="105"/>
      <c r="AHA113" s="105"/>
      <c r="AHB113" s="105"/>
      <c r="AHC113" s="105"/>
      <c r="AHD113" s="105"/>
      <c r="AHE113" s="105"/>
      <c r="AHF113" s="105"/>
      <c r="AHG113" s="105"/>
      <c r="AHH113" s="105"/>
      <c r="AHI113" s="105"/>
      <c r="AHJ113" s="105"/>
      <c r="AHK113" s="105"/>
      <c r="AHL113" s="105"/>
      <c r="AHM113" s="105"/>
      <c r="AHN113" s="105"/>
      <c r="AHO113" s="105"/>
      <c r="AHP113" s="105"/>
      <c r="AHQ113" s="105"/>
      <c r="AHR113" s="105"/>
      <c r="AHS113" s="105"/>
      <c r="AHT113" s="105"/>
      <c r="AHU113" s="105"/>
      <c r="AHV113" s="105"/>
      <c r="AHW113" s="105"/>
      <c r="AHX113" s="105"/>
      <c r="AHY113" s="105"/>
      <c r="AHZ113" s="105"/>
      <c r="AIA113" s="105"/>
      <c r="AIB113" s="105"/>
      <c r="AIC113" s="105"/>
      <c r="AID113" s="105"/>
      <c r="AIE113" s="105"/>
      <c r="AIF113" s="105"/>
      <c r="AIG113" s="105"/>
      <c r="AIH113" s="105"/>
      <c r="AII113" s="105"/>
      <c r="AIJ113" s="105"/>
      <c r="AIK113" s="105"/>
      <c r="AIL113" s="105"/>
      <c r="AIM113" s="105"/>
      <c r="AIN113" s="105"/>
      <c r="AIO113" s="105"/>
      <c r="AIP113" s="105"/>
      <c r="AIQ113" s="105"/>
      <c r="AIR113" s="105"/>
      <c r="AIS113" s="105"/>
      <c r="AIT113" s="105"/>
      <c r="AIU113" s="105"/>
      <c r="AIV113" s="105"/>
      <c r="AIW113" s="105"/>
      <c r="AIX113" s="105"/>
      <c r="AIY113" s="105"/>
      <c r="AIZ113" s="105"/>
      <c r="AJA113" s="105"/>
      <c r="AJB113" s="105"/>
      <c r="AJC113" s="105"/>
      <c r="AJD113" s="105"/>
      <c r="AJE113" s="105"/>
      <c r="AJF113" s="105"/>
      <c r="AJG113" s="105"/>
      <c r="AJH113" s="105"/>
      <c r="AJI113" s="105"/>
      <c r="AJJ113" s="105"/>
      <c r="AJK113" s="105"/>
      <c r="AJL113" s="105"/>
      <c r="AJM113" s="105"/>
      <c r="AJN113" s="105"/>
      <c r="AJO113" s="105"/>
      <c r="AJP113" s="105"/>
      <c r="AJQ113" s="105"/>
      <c r="AJR113" s="105"/>
      <c r="AJS113" s="105"/>
      <c r="AJT113" s="105"/>
      <c r="AJU113" s="105"/>
      <c r="AJV113" s="105"/>
      <c r="AJW113" s="105"/>
      <c r="AJX113" s="105"/>
      <c r="AJY113" s="105"/>
      <c r="AJZ113" s="105"/>
      <c r="AKA113" s="105"/>
      <c r="AKB113" s="105"/>
      <c r="AKC113" s="105"/>
      <c r="AKD113" s="105"/>
      <c r="AKE113" s="105"/>
      <c r="AKF113" s="105"/>
      <c r="AKG113" s="105"/>
      <c r="AKH113" s="105"/>
      <c r="AKI113" s="105"/>
      <c r="AKJ113" s="105"/>
      <c r="AKK113" s="105"/>
      <c r="AKL113" s="105"/>
      <c r="AKM113" s="105"/>
      <c r="AKN113" s="105"/>
      <c r="AKO113" s="105"/>
      <c r="AKP113" s="105"/>
      <c r="AKQ113" s="105"/>
      <c r="AKR113" s="105"/>
      <c r="AKS113" s="105"/>
      <c r="AKT113" s="105"/>
      <c r="AKU113" s="105"/>
      <c r="AKV113" s="105"/>
      <c r="AKW113" s="105"/>
      <c r="AKX113" s="105"/>
      <c r="AKY113" s="105"/>
      <c r="AKZ113" s="105"/>
      <c r="ALA113" s="105"/>
      <c r="ALB113" s="105"/>
      <c r="ALC113" s="105"/>
      <c r="ALD113" s="105"/>
      <c r="ALE113" s="105"/>
      <c r="ALF113" s="105"/>
      <c r="ALG113" s="105"/>
      <c r="ALH113" s="105"/>
      <c r="ALI113" s="105"/>
      <c r="ALJ113" s="105"/>
      <c r="ALK113" s="105"/>
      <c r="ALL113" s="105"/>
      <c r="ALM113" s="105"/>
      <c r="ALN113" s="105"/>
      <c r="ALO113" s="105"/>
      <c r="ALP113" s="105"/>
      <c r="ALQ113" s="105"/>
      <c r="ALR113" s="105"/>
      <c r="ALS113" s="105"/>
      <c r="ALT113" s="105"/>
      <c r="ALU113" s="105"/>
      <c r="ALV113" s="105"/>
      <c r="ALW113" s="105"/>
      <c r="ALX113" s="105"/>
      <c r="ALY113" s="105"/>
      <c r="ALZ113" s="105"/>
      <c r="AMA113" s="105"/>
      <c r="AMB113" s="105"/>
      <c r="AMC113" s="105"/>
      <c r="AMD113" s="105"/>
      <c r="AME113" s="105"/>
      <c r="AMF113" s="105"/>
      <c r="AMG113" s="105"/>
      <c r="AMH113" s="105"/>
      <c r="AMI113" s="105"/>
      <c r="AMJ113" s="105"/>
      <c r="AMK113" s="105"/>
      <c r="AML113" s="105"/>
      <c r="AMM113" s="105"/>
      <c r="AMN113" s="105"/>
      <c r="AMO113" s="105"/>
      <c r="AMP113" s="105"/>
      <c r="AMQ113" s="105"/>
      <c r="AMR113" s="105"/>
      <c r="AMS113" s="105"/>
      <c r="AMT113" s="105"/>
      <c r="AMU113" s="105"/>
      <c r="AMV113" s="105"/>
      <c r="AMW113" s="105"/>
      <c r="AMX113" s="105"/>
      <c r="AMY113" s="105"/>
      <c r="AMZ113" s="105"/>
      <c r="ANA113" s="105"/>
      <c r="ANB113" s="105"/>
      <c r="ANC113" s="105"/>
      <c r="AND113" s="105"/>
      <c r="ANE113" s="105"/>
      <c r="ANF113" s="105"/>
      <c r="ANG113" s="105"/>
      <c r="ANH113" s="105"/>
      <c r="ANI113" s="105"/>
      <c r="ANJ113" s="105"/>
      <c r="ANK113" s="105"/>
      <c r="ANL113" s="105"/>
      <c r="ANM113" s="105"/>
      <c r="ANN113" s="105"/>
      <c r="ANO113" s="105"/>
      <c r="ANP113" s="105"/>
      <c r="ANQ113" s="105"/>
      <c r="ANR113" s="105"/>
      <c r="ANS113" s="105"/>
      <c r="ANT113" s="105"/>
      <c r="ANU113" s="105"/>
      <c r="ANV113" s="105"/>
      <c r="ANW113" s="105"/>
      <c r="ANX113" s="105"/>
      <c r="ANY113" s="105"/>
      <c r="ANZ113" s="105"/>
      <c r="AOA113" s="105"/>
      <c r="AOB113" s="105"/>
      <c r="AOC113" s="105"/>
      <c r="AOD113" s="105"/>
      <c r="AOE113" s="105"/>
      <c r="AOF113" s="105"/>
      <c r="AOG113" s="105"/>
      <c r="AOH113" s="105"/>
      <c r="AOI113" s="105"/>
      <c r="AOJ113" s="105"/>
      <c r="AOK113" s="105"/>
      <c r="AOL113" s="105"/>
      <c r="AOM113" s="105"/>
      <c r="AON113" s="105"/>
      <c r="AOO113" s="105"/>
      <c r="AOP113" s="105"/>
      <c r="AOQ113" s="105"/>
      <c r="AOR113" s="105"/>
      <c r="AOS113" s="105"/>
      <c r="AOT113" s="105"/>
      <c r="AOU113" s="105"/>
      <c r="AOV113" s="105"/>
      <c r="AOW113" s="105"/>
      <c r="AOX113" s="105"/>
      <c r="AOY113" s="105"/>
      <c r="AOZ113" s="105"/>
      <c r="APA113" s="105"/>
      <c r="APB113" s="105"/>
      <c r="APC113" s="105"/>
      <c r="APD113" s="105"/>
      <c r="APE113" s="105"/>
      <c r="APF113" s="105"/>
      <c r="APG113" s="105"/>
      <c r="APH113" s="105"/>
      <c r="API113" s="105"/>
      <c r="APJ113" s="105"/>
      <c r="APK113" s="105"/>
      <c r="APL113" s="105"/>
      <c r="APM113" s="105"/>
      <c r="APN113" s="105"/>
      <c r="APO113" s="105"/>
      <c r="APP113" s="105"/>
      <c r="APQ113" s="105"/>
      <c r="APR113" s="105"/>
      <c r="APS113" s="105"/>
      <c r="APT113" s="105"/>
      <c r="APU113" s="105"/>
      <c r="APV113" s="105"/>
      <c r="APW113" s="105"/>
      <c r="APX113" s="105"/>
      <c r="APY113" s="105"/>
      <c r="APZ113" s="105"/>
      <c r="AQA113" s="105"/>
      <c r="AQB113" s="105"/>
      <c r="AQC113" s="105"/>
      <c r="AQD113" s="105"/>
      <c r="AQE113" s="105"/>
      <c r="AQF113" s="105"/>
      <c r="AQG113" s="105"/>
      <c r="AQH113" s="105"/>
      <c r="AQI113" s="105"/>
      <c r="AQJ113" s="105"/>
      <c r="AQK113" s="105"/>
      <c r="AQL113" s="105"/>
      <c r="AQM113" s="105"/>
      <c r="AQN113" s="105"/>
      <c r="AQO113" s="105"/>
      <c r="AQP113" s="105"/>
      <c r="AQQ113" s="105"/>
      <c r="AQR113" s="105"/>
      <c r="AQS113" s="105"/>
      <c r="AQT113" s="105"/>
      <c r="AQU113" s="105"/>
      <c r="AQV113" s="105"/>
      <c r="AQW113" s="105"/>
      <c r="AQX113" s="105"/>
      <c r="AQY113" s="105"/>
      <c r="AQZ113" s="105"/>
      <c r="ARA113" s="105"/>
      <c r="ARB113" s="105"/>
      <c r="ARC113" s="105"/>
      <c r="ARD113" s="105"/>
      <c r="ARE113" s="105"/>
      <c r="ARF113" s="105"/>
      <c r="ARG113" s="105"/>
      <c r="ARH113" s="105"/>
      <c r="ARI113" s="105"/>
      <c r="ARJ113" s="105"/>
      <c r="ARK113" s="105"/>
      <c r="ARL113" s="105"/>
      <c r="ARM113" s="105"/>
      <c r="ARN113" s="105"/>
      <c r="ARO113" s="105"/>
      <c r="ARP113" s="105"/>
      <c r="ARQ113" s="105"/>
      <c r="ARR113" s="105"/>
      <c r="ARS113" s="105"/>
      <c r="ART113" s="105"/>
      <c r="ARU113" s="105"/>
      <c r="ARV113" s="105"/>
      <c r="ARW113" s="105"/>
      <c r="ARX113" s="105"/>
      <c r="ARY113" s="105"/>
      <c r="ARZ113" s="105"/>
      <c r="ASA113" s="105"/>
      <c r="ASB113" s="105"/>
      <c r="ASC113" s="105"/>
      <c r="ASD113" s="105"/>
      <c r="ASE113" s="105"/>
      <c r="ASF113" s="105"/>
      <c r="ASG113" s="105"/>
      <c r="ASH113" s="105"/>
      <c r="ASI113" s="105"/>
      <c r="ASJ113" s="105"/>
      <c r="ASK113" s="105"/>
      <c r="ASL113" s="105"/>
      <c r="ASM113" s="105"/>
      <c r="ASN113" s="105"/>
      <c r="ASO113" s="105"/>
      <c r="ASP113" s="105"/>
      <c r="ASQ113" s="105"/>
      <c r="ASR113" s="105"/>
      <c r="ASS113" s="105"/>
      <c r="AST113" s="105"/>
      <c r="ASU113" s="105"/>
      <c r="ASV113" s="105"/>
      <c r="ASW113" s="105"/>
      <c r="ASX113" s="105"/>
      <c r="ASY113" s="105"/>
      <c r="ASZ113" s="105"/>
      <c r="ATA113" s="105"/>
      <c r="ATB113" s="105"/>
      <c r="ATC113" s="105"/>
      <c r="ATD113" s="105"/>
      <c r="ATE113" s="105"/>
      <c r="ATF113" s="105"/>
      <c r="ATG113" s="105"/>
      <c r="ATH113" s="105"/>
      <c r="ATI113" s="105"/>
      <c r="ATJ113" s="105"/>
      <c r="ATK113" s="105"/>
      <c r="ATL113" s="105"/>
      <c r="ATM113" s="105"/>
      <c r="ATN113" s="105"/>
      <c r="ATO113" s="105"/>
      <c r="ATP113" s="105"/>
      <c r="ATQ113" s="105"/>
      <c r="ATR113" s="105"/>
      <c r="ATS113" s="105"/>
      <c r="ATT113" s="105"/>
      <c r="ATU113" s="105"/>
      <c r="ATV113" s="105"/>
      <c r="ATW113" s="105"/>
      <c r="ATX113" s="105"/>
      <c r="ATY113" s="105"/>
      <c r="ATZ113" s="105"/>
      <c r="AUA113" s="105"/>
      <c r="AUB113" s="105"/>
      <c r="AUC113" s="105"/>
      <c r="AUD113" s="105"/>
      <c r="AUE113" s="105"/>
      <c r="AUF113" s="105"/>
      <c r="AUG113" s="105"/>
      <c r="AUH113" s="105"/>
      <c r="AUI113" s="105"/>
      <c r="AUJ113" s="105"/>
      <c r="AUK113" s="105"/>
      <c r="AUL113" s="105"/>
      <c r="AUM113" s="105"/>
      <c r="AUN113" s="105"/>
      <c r="AUO113" s="105"/>
      <c r="AUP113" s="105"/>
      <c r="AUQ113" s="105"/>
      <c r="AUR113" s="105"/>
      <c r="AUS113" s="105"/>
      <c r="AUT113" s="105"/>
      <c r="AUU113" s="105"/>
      <c r="AUV113" s="105"/>
      <c r="AUW113" s="105"/>
      <c r="AUX113" s="105"/>
      <c r="AUY113" s="105"/>
      <c r="AUZ113" s="105"/>
      <c r="AVA113" s="105"/>
      <c r="AVB113" s="105"/>
      <c r="AVC113" s="105"/>
      <c r="AVD113" s="105"/>
      <c r="AVE113" s="105"/>
      <c r="AVF113" s="105"/>
      <c r="AVG113" s="105"/>
      <c r="AVH113" s="105"/>
      <c r="AVI113" s="105"/>
      <c r="AVJ113" s="105"/>
      <c r="AVK113" s="105"/>
      <c r="AVL113" s="105"/>
      <c r="AVM113" s="105"/>
      <c r="AVN113" s="105"/>
      <c r="AVO113" s="105"/>
      <c r="AVP113" s="105"/>
      <c r="AVQ113" s="105"/>
      <c r="AVR113" s="105"/>
      <c r="AVS113" s="105"/>
      <c r="AVT113" s="105"/>
      <c r="AVU113" s="105"/>
      <c r="AVV113" s="105"/>
      <c r="AVW113" s="105"/>
      <c r="AVX113" s="105"/>
      <c r="AVY113" s="105"/>
      <c r="AVZ113" s="105"/>
      <c r="AWA113" s="105"/>
      <c r="AWB113" s="105"/>
      <c r="AWC113" s="105"/>
      <c r="AWD113" s="105"/>
      <c r="AWE113" s="105"/>
      <c r="AWF113" s="105"/>
      <c r="AWG113" s="105"/>
      <c r="AWH113" s="105"/>
      <c r="AWI113" s="105"/>
      <c r="AWJ113" s="105"/>
      <c r="AWK113" s="105"/>
      <c r="AWL113" s="105"/>
      <c r="AWM113" s="105"/>
      <c r="AWN113" s="105"/>
      <c r="AWO113" s="105"/>
      <c r="AWP113" s="105"/>
      <c r="AWQ113" s="105"/>
      <c r="AWR113" s="105"/>
      <c r="AWS113" s="105"/>
      <c r="AWT113" s="105"/>
      <c r="AWU113" s="105"/>
      <c r="AWV113" s="105"/>
      <c r="AWW113" s="105"/>
      <c r="AWX113" s="105"/>
      <c r="AWY113" s="105"/>
      <c r="AWZ113" s="105"/>
      <c r="AXA113" s="105"/>
      <c r="AXB113" s="105"/>
      <c r="AXC113" s="105"/>
      <c r="AXD113" s="105"/>
      <c r="AXE113" s="105"/>
      <c r="AXF113" s="105"/>
      <c r="AXG113" s="105"/>
      <c r="AXH113" s="105"/>
      <c r="AXI113" s="105"/>
      <c r="AXJ113" s="105"/>
      <c r="AXK113" s="105"/>
      <c r="AXL113" s="105"/>
      <c r="AXM113" s="105"/>
      <c r="AXN113" s="105"/>
      <c r="AXO113" s="105"/>
      <c r="AXP113" s="105"/>
      <c r="AXQ113" s="105"/>
      <c r="AXR113" s="105"/>
      <c r="AXS113" s="105"/>
      <c r="AXT113" s="105"/>
      <c r="AXU113" s="105"/>
      <c r="AXV113" s="105"/>
      <c r="AXW113" s="105"/>
      <c r="AXX113" s="105"/>
      <c r="AXY113" s="105"/>
      <c r="AXZ113" s="105"/>
      <c r="AYA113" s="105"/>
      <c r="AYB113" s="105"/>
      <c r="AYC113" s="105"/>
      <c r="AYD113" s="105"/>
      <c r="AYE113" s="105"/>
      <c r="AYF113" s="105"/>
      <c r="AYG113" s="105"/>
      <c r="AYH113" s="105"/>
      <c r="AYI113" s="105"/>
      <c r="AYJ113" s="105"/>
      <c r="AYK113" s="105"/>
      <c r="AYL113" s="105"/>
      <c r="AYM113" s="105"/>
      <c r="AYN113" s="105"/>
      <c r="AYO113" s="105"/>
      <c r="AYP113" s="105"/>
      <c r="AYQ113" s="105"/>
      <c r="AYR113" s="105"/>
      <c r="AYS113" s="105"/>
      <c r="AYT113" s="105"/>
      <c r="AYU113" s="105"/>
      <c r="AYV113" s="105"/>
      <c r="AYW113" s="105"/>
      <c r="AYX113" s="105"/>
      <c r="AYY113" s="105"/>
      <c r="AYZ113" s="105"/>
      <c r="AZA113" s="105"/>
      <c r="AZB113" s="105"/>
      <c r="AZC113" s="105"/>
      <c r="AZD113" s="105"/>
      <c r="AZE113" s="105"/>
      <c r="AZF113" s="105"/>
      <c r="AZG113" s="105"/>
      <c r="AZH113" s="105"/>
      <c r="AZI113" s="105"/>
      <c r="AZJ113" s="105"/>
      <c r="AZK113" s="105"/>
      <c r="AZL113" s="105"/>
      <c r="AZM113" s="105"/>
      <c r="AZN113" s="105"/>
      <c r="AZO113" s="105"/>
      <c r="AZP113" s="105"/>
      <c r="AZQ113" s="105"/>
      <c r="AZR113" s="105"/>
      <c r="AZS113" s="105"/>
      <c r="AZT113" s="105"/>
      <c r="AZU113" s="105"/>
      <c r="AZV113" s="105"/>
      <c r="AZW113" s="105"/>
      <c r="AZX113" s="105"/>
      <c r="AZY113" s="105"/>
      <c r="AZZ113" s="105"/>
      <c r="BAA113" s="105"/>
      <c r="BAB113" s="105"/>
      <c r="BAC113" s="105"/>
      <c r="BAD113" s="105"/>
      <c r="BAE113" s="105"/>
      <c r="BAF113" s="105"/>
      <c r="BAG113" s="105"/>
      <c r="BAH113" s="105"/>
      <c r="BAI113" s="105"/>
      <c r="BAJ113" s="105"/>
      <c r="BAK113" s="105"/>
      <c r="BAL113" s="105"/>
      <c r="BAM113" s="105"/>
      <c r="BAN113" s="105"/>
      <c r="BAO113" s="105"/>
      <c r="BAP113" s="105"/>
      <c r="BAQ113" s="105"/>
      <c r="BAR113" s="105"/>
      <c r="BAS113" s="105"/>
      <c r="BAT113" s="105"/>
      <c r="BAU113" s="105"/>
      <c r="BAV113" s="105"/>
      <c r="BAW113" s="105"/>
      <c r="BAX113" s="105"/>
      <c r="BAY113" s="105"/>
      <c r="BAZ113" s="105"/>
      <c r="BBA113" s="105"/>
      <c r="BBB113" s="105"/>
      <c r="BBC113" s="105"/>
      <c r="BBD113" s="105"/>
      <c r="BBE113" s="105"/>
      <c r="BBF113" s="105"/>
      <c r="BBG113" s="105"/>
      <c r="BBH113" s="105"/>
      <c r="BBI113" s="105"/>
      <c r="BBJ113" s="105"/>
      <c r="BBK113" s="105"/>
      <c r="BBL113" s="105"/>
      <c r="BBM113" s="105"/>
      <c r="BBN113" s="105"/>
      <c r="BBO113" s="105"/>
      <c r="BBP113" s="105"/>
      <c r="BBQ113" s="105"/>
      <c r="BBR113" s="105"/>
      <c r="BBS113" s="105"/>
      <c r="BBT113" s="105"/>
      <c r="BBU113" s="105"/>
      <c r="BBV113" s="105"/>
      <c r="BBW113" s="105"/>
      <c r="BBX113" s="105"/>
      <c r="BBY113" s="105"/>
      <c r="BBZ113" s="105"/>
      <c r="BCA113" s="105"/>
      <c r="BCB113" s="105"/>
      <c r="BCC113" s="105"/>
      <c r="BCD113" s="105"/>
      <c r="BCE113" s="105"/>
      <c r="BCF113" s="105"/>
      <c r="BCG113" s="105"/>
      <c r="BCH113" s="105"/>
      <c r="BCI113" s="105"/>
      <c r="BCJ113" s="105"/>
      <c r="BCK113" s="105"/>
      <c r="BCL113" s="105"/>
      <c r="BCM113" s="105"/>
      <c r="BCN113" s="105"/>
      <c r="BCO113" s="105"/>
      <c r="BCP113" s="105"/>
      <c r="BCQ113" s="105"/>
      <c r="BCR113" s="105"/>
      <c r="BCS113" s="105"/>
      <c r="BCT113" s="105"/>
      <c r="BCU113" s="105"/>
      <c r="BCV113" s="105"/>
      <c r="BCW113" s="105"/>
      <c r="BCX113" s="105"/>
      <c r="BCY113" s="105"/>
      <c r="BCZ113" s="105"/>
      <c r="BDA113" s="105"/>
      <c r="BDB113" s="105"/>
      <c r="BDC113" s="105"/>
      <c r="BDD113" s="105"/>
      <c r="BDE113" s="105"/>
      <c r="BDF113" s="105"/>
      <c r="BDG113" s="105"/>
      <c r="BDH113" s="105"/>
      <c r="BDI113" s="105"/>
      <c r="BDJ113" s="105"/>
      <c r="BDK113" s="105"/>
      <c r="BDL113" s="105"/>
      <c r="BDM113" s="105"/>
      <c r="BDN113" s="105"/>
      <c r="BDO113" s="105"/>
      <c r="BDP113" s="105"/>
      <c r="BDQ113" s="105"/>
      <c r="BDR113" s="105"/>
      <c r="BDS113" s="105"/>
      <c r="BDT113" s="105"/>
      <c r="BDU113" s="105"/>
      <c r="BDV113" s="105"/>
      <c r="BDW113" s="105"/>
      <c r="BDX113" s="105"/>
      <c r="BDY113" s="105"/>
      <c r="BDZ113" s="105"/>
      <c r="BEA113" s="105"/>
      <c r="BEB113" s="105"/>
      <c r="BEC113" s="105"/>
      <c r="BED113" s="105"/>
      <c r="BEE113" s="105"/>
      <c r="BEF113" s="105"/>
      <c r="BEG113" s="105"/>
      <c r="BEH113" s="105"/>
      <c r="BEI113" s="105"/>
      <c r="BEJ113" s="105"/>
      <c r="BEK113" s="105"/>
      <c r="BEL113" s="105"/>
      <c r="BEM113" s="105"/>
      <c r="BEN113" s="105"/>
      <c r="BEO113" s="105"/>
      <c r="BEP113" s="105"/>
      <c r="BEQ113" s="105"/>
      <c r="BER113" s="105"/>
      <c r="BES113" s="105"/>
      <c r="BET113" s="105"/>
      <c r="BEU113" s="105"/>
      <c r="BEV113" s="105"/>
      <c r="BEW113" s="105"/>
      <c r="BEX113" s="105"/>
      <c r="BEY113" s="105"/>
      <c r="BEZ113" s="105"/>
      <c r="BFA113" s="105"/>
      <c r="BFB113" s="105"/>
      <c r="BFC113" s="105"/>
      <c r="BFD113" s="105"/>
      <c r="BFE113" s="105"/>
      <c r="BFF113" s="105"/>
      <c r="BFG113" s="105"/>
      <c r="BFH113" s="105"/>
      <c r="BFI113" s="105"/>
      <c r="BFJ113" s="105"/>
      <c r="BFK113" s="105"/>
      <c r="BFL113" s="105"/>
      <c r="BFM113" s="105"/>
      <c r="BFN113" s="105"/>
      <c r="BFO113" s="105"/>
      <c r="BFP113" s="105"/>
      <c r="BFQ113" s="105"/>
      <c r="BFR113" s="105"/>
      <c r="BFS113" s="105"/>
      <c r="BFT113" s="105"/>
      <c r="BFU113" s="105"/>
      <c r="BFV113" s="105"/>
      <c r="BFW113" s="105"/>
      <c r="BFX113" s="105"/>
      <c r="BFY113" s="105"/>
      <c r="BFZ113" s="105"/>
      <c r="BGA113" s="105"/>
      <c r="BGB113" s="105"/>
      <c r="BGC113" s="105"/>
      <c r="BGD113" s="105"/>
      <c r="BGE113" s="105"/>
      <c r="BGF113" s="105"/>
      <c r="BGG113" s="105"/>
      <c r="BGH113" s="105"/>
      <c r="BGI113" s="105"/>
      <c r="BGJ113" s="105"/>
      <c r="BGK113" s="105"/>
      <c r="BGL113" s="105"/>
      <c r="BGM113" s="105"/>
      <c r="BGN113" s="105"/>
      <c r="BGO113" s="105"/>
      <c r="BGP113" s="105"/>
      <c r="BGQ113" s="105"/>
      <c r="BGR113" s="105"/>
      <c r="BGS113" s="105"/>
      <c r="BGT113" s="105"/>
      <c r="BGU113" s="105"/>
      <c r="BGV113" s="105"/>
      <c r="BGW113" s="105"/>
      <c r="BGX113" s="105"/>
      <c r="BGY113" s="105"/>
      <c r="BGZ113" s="105"/>
      <c r="BHA113" s="105"/>
      <c r="BHB113" s="105"/>
      <c r="BHC113" s="105"/>
      <c r="BHD113" s="105"/>
      <c r="BHE113" s="105"/>
      <c r="BHF113" s="105"/>
      <c r="BHG113" s="105"/>
      <c r="BHH113" s="105"/>
      <c r="BHI113" s="105"/>
      <c r="BHJ113" s="105"/>
      <c r="BHK113" s="105"/>
      <c r="BHL113" s="105"/>
      <c r="BHM113" s="105"/>
      <c r="BHN113" s="105"/>
      <c r="BHO113" s="105"/>
      <c r="BHP113" s="105"/>
      <c r="BHQ113" s="105"/>
      <c r="BHR113" s="105"/>
      <c r="BHS113" s="105"/>
      <c r="BHT113" s="105"/>
      <c r="BHU113" s="105"/>
      <c r="BHV113" s="105"/>
      <c r="BHW113" s="105"/>
      <c r="BHX113" s="105"/>
      <c r="BHY113" s="105"/>
      <c r="BHZ113" s="105"/>
      <c r="BIA113" s="105"/>
      <c r="BIB113" s="105"/>
      <c r="BIC113" s="105"/>
      <c r="BID113" s="105"/>
      <c r="BIE113" s="105"/>
      <c r="BIF113" s="105"/>
      <c r="BIG113" s="105"/>
      <c r="BIH113" s="105"/>
      <c r="BII113" s="105"/>
      <c r="BIJ113" s="105"/>
      <c r="BIK113" s="105"/>
      <c r="BIL113" s="105"/>
      <c r="BIM113" s="105"/>
      <c r="BIN113" s="105"/>
      <c r="BIO113" s="105"/>
      <c r="BIP113" s="105"/>
      <c r="BIQ113" s="105"/>
      <c r="BIR113" s="105"/>
      <c r="BIS113" s="105"/>
      <c r="BIT113" s="105"/>
      <c r="BIU113" s="105"/>
      <c r="BIV113" s="105"/>
      <c r="BIW113" s="105"/>
      <c r="BIX113" s="105"/>
      <c r="BIY113" s="105"/>
      <c r="BIZ113" s="105"/>
      <c r="BJA113" s="105"/>
      <c r="BJB113" s="105"/>
      <c r="BJC113" s="105"/>
      <c r="BJD113" s="105"/>
      <c r="BJE113" s="105"/>
      <c r="BJF113" s="105"/>
      <c r="BJG113" s="105"/>
      <c r="BJH113" s="105"/>
      <c r="BJI113" s="105"/>
      <c r="BJJ113" s="105"/>
      <c r="BJK113" s="105"/>
      <c r="BJL113" s="105"/>
      <c r="BJM113" s="105"/>
      <c r="BJN113" s="105"/>
      <c r="BJO113" s="105"/>
      <c r="BJP113" s="105"/>
      <c r="BJQ113" s="105"/>
      <c r="BJR113" s="105"/>
      <c r="BJS113" s="105"/>
      <c r="BJT113" s="105"/>
      <c r="BJU113" s="105"/>
      <c r="BJV113" s="105"/>
      <c r="BJW113" s="105"/>
      <c r="BJX113" s="105"/>
      <c r="BJY113" s="105"/>
      <c r="BJZ113" s="105"/>
      <c r="BKA113" s="105"/>
      <c r="BKB113" s="105"/>
      <c r="BKC113" s="105"/>
      <c r="BKD113" s="105"/>
      <c r="BKE113" s="105"/>
      <c r="BKF113" s="105"/>
      <c r="BKG113" s="105"/>
      <c r="BKH113" s="105"/>
      <c r="BKI113" s="105"/>
      <c r="BKJ113" s="105"/>
      <c r="BKK113" s="105"/>
      <c r="BKL113" s="105"/>
      <c r="BKM113" s="105"/>
      <c r="BKN113" s="105"/>
      <c r="BKO113" s="105"/>
      <c r="BKP113" s="105"/>
      <c r="BKQ113" s="105"/>
      <c r="BKR113" s="105"/>
      <c r="BKS113" s="105"/>
      <c r="BKT113" s="105"/>
      <c r="BKU113" s="105"/>
      <c r="BKV113" s="105"/>
      <c r="BKW113" s="105"/>
      <c r="BKX113" s="105"/>
      <c r="BKY113" s="105"/>
      <c r="BKZ113" s="105"/>
      <c r="BLA113" s="105"/>
      <c r="BLB113" s="105"/>
      <c r="BLC113" s="105"/>
      <c r="BLD113" s="105"/>
      <c r="BLE113" s="105"/>
      <c r="BLF113" s="105"/>
      <c r="BLG113" s="105"/>
      <c r="BLH113" s="105"/>
      <c r="BLI113" s="105"/>
      <c r="BLJ113" s="105"/>
      <c r="BLK113" s="105"/>
      <c r="BLL113" s="105"/>
      <c r="BLM113" s="105"/>
      <c r="BLN113" s="105"/>
      <c r="BLO113" s="105"/>
      <c r="BLP113" s="105"/>
      <c r="BLQ113" s="105"/>
      <c r="BLR113" s="105"/>
      <c r="BLS113" s="105"/>
      <c r="BLT113" s="105"/>
      <c r="BLU113" s="105"/>
      <c r="BLV113" s="105"/>
      <c r="BLW113" s="105"/>
      <c r="BLX113" s="105"/>
      <c r="BLY113" s="105"/>
      <c r="BLZ113" s="105"/>
      <c r="BMA113" s="105"/>
      <c r="BMB113" s="105"/>
      <c r="BMC113" s="105"/>
      <c r="BMD113" s="105"/>
      <c r="BME113" s="105"/>
      <c r="BMF113" s="105"/>
      <c r="BMG113" s="105"/>
      <c r="BMH113" s="105"/>
      <c r="BMI113" s="105"/>
      <c r="BMJ113" s="105"/>
      <c r="BMK113" s="105"/>
      <c r="BML113" s="105"/>
      <c r="BMM113" s="105"/>
      <c r="BMN113" s="105"/>
      <c r="BMO113" s="105"/>
      <c r="BMP113" s="105"/>
      <c r="BMQ113" s="105"/>
      <c r="BMR113" s="105"/>
      <c r="BMS113" s="105"/>
      <c r="BMT113" s="105"/>
      <c r="BMU113" s="105"/>
      <c r="BMV113" s="105"/>
      <c r="BMW113" s="105"/>
      <c r="BMX113" s="105"/>
      <c r="BMY113" s="105"/>
      <c r="BMZ113" s="105"/>
      <c r="BNA113" s="105"/>
      <c r="BNB113" s="105"/>
      <c r="BNC113" s="105"/>
      <c r="BND113" s="105"/>
      <c r="BNE113" s="105"/>
      <c r="BNF113" s="105"/>
      <c r="BNG113" s="105"/>
      <c r="BNH113" s="105"/>
      <c r="BNI113" s="105"/>
      <c r="BNJ113" s="105"/>
      <c r="BNK113" s="105"/>
      <c r="BNL113" s="105"/>
      <c r="BNM113" s="105"/>
      <c r="BNN113" s="105"/>
      <c r="BNO113" s="105"/>
      <c r="BNP113" s="105"/>
      <c r="BNQ113" s="105"/>
      <c r="BNR113" s="105"/>
      <c r="BNS113" s="105"/>
      <c r="BNT113" s="105"/>
      <c r="BNU113" s="105"/>
      <c r="BNV113" s="105"/>
      <c r="BNW113" s="105"/>
      <c r="BNX113" s="105"/>
      <c r="BNY113" s="105"/>
      <c r="BNZ113" s="105"/>
      <c r="BOA113" s="105"/>
      <c r="BOB113" s="105"/>
      <c r="BOC113" s="105"/>
      <c r="BOD113" s="105"/>
      <c r="BOE113" s="105"/>
      <c r="BOF113" s="105"/>
      <c r="BOG113" s="105"/>
      <c r="BOH113" s="105"/>
      <c r="BOI113" s="105"/>
      <c r="BOJ113" s="105"/>
      <c r="BOK113" s="105"/>
      <c r="BOL113" s="105"/>
      <c r="BOM113" s="105"/>
      <c r="BON113" s="105"/>
      <c r="BOO113" s="105"/>
      <c r="BOP113" s="105"/>
      <c r="BOQ113" s="105"/>
      <c r="BOR113" s="105"/>
      <c r="BOS113" s="105"/>
      <c r="BOT113" s="105"/>
      <c r="BOU113" s="105"/>
      <c r="BOV113" s="105"/>
      <c r="BOW113" s="105"/>
      <c r="BOX113" s="105"/>
      <c r="BOY113" s="105"/>
      <c r="BOZ113" s="105"/>
      <c r="BPA113" s="105"/>
      <c r="BPB113" s="105"/>
      <c r="BPC113" s="105"/>
      <c r="BPD113" s="105"/>
      <c r="BPE113" s="105"/>
      <c r="BPF113" s="105"/>
      <c r="BPG113" s="105"/>
      <c r="BPH113" s="105"/>
      <c r="BPI113" s="105"/>
      <c r="BPJ113" s="105"/>
      <c r="BPK113" s="105"/>
      <c r="BPL113" s="105"/>
      <c r="BPM113" s="105"/>
      <c r="BPN113" s="105"/>
      <c r="BPO113" s="105"/>
      <c r="BPP113" s="105"/>
      <c r="BPQ113" s="105"/>
      <c r="BPR113" s="105"/>
      <c r="BPS113" s="105"/>
      <c r="BPT113" s="105"/>
      <c r="BPU113" s="105"/>
      <c r="BPV113" s="105"/>
      <c r="BPW113" s="105"/>
      <c r="BPX113" s="105"/>
      <c r="BPY113" s="105"/>
      <c r="BPZ113" s="105"/>
      <c r="BQA113" s="105"/>
      <c r="BQB113" s="105"/>
      <c r="BQC113" s="105"/>
      <c r="BQD113" s="105"/>
      <c r="BQE113" s="105"/>
      <c r="BQF113" s="105"/>
      <c r="BQG113" s="105"/>
      <c r="BQH113" s="105"/>
      <c r="BQI113" s="105"/>
      <c r="BQJ113" s="105"/>
      <c r="BQK113" s="105"/>
      <c r="BQL113" s="105"/>
      <c r="BQM113" s="105"/>
      <c r="BQN113" s="105"/>
      <c r="BQO113" s="105"/>
      <c r="BQP113" s="105"/>
      <c r="BQQ113" s="105"/>
      <c r="BQR113" s="105"/>
      <c r="BQS113" s="105"/>
      <c r="BQT113" s="105"/>
      <c r="BQU113" s="105"/>
      <c r="BQV113" s="105"/>
      <c r="BQW113" s="105"/>
      <c r="BQX113" s="105"/>
      <c r="BQY113" s="105"/>
      <c r="BQZ113" s="105"/>
      <c r="BRA113" s="105"/>
      <c r="BRB113" s="105"/>
      <c r="BRC113" s="105"/>
      <c r="BRD113" s="105"/>
      <c r="BRE113" s="105"/>
      <c r="BRF113" s="105"/>
      <c r="BRG113" s="105"/>
      <c r="BRH113" s="105"/>
      <c r="BRI113" s="105"/>
      <c r="BRJ113" s="105"/>
      <c r="BRK113" s="105"/>
      <c r="BRL113" s="105"/>
      <c r="BRM113" s="105"/>
      <c r="BRN113" s="105"/>
      <c r="BRO113" s="105"/>
      <c r="BRP113" s="105"/>
      <c r="BRQ113" s="105"/>
      <c r="BRR113" s="105"/>
      <c r="BRS113" s="105"/>
      <c r="BRT113" s="105"/>
      <c r="BRU113" s="105"/>
      <c r="BRV113" s="105"/>
      <c r="BRW113" s="105"/>
      <c r="BRX113" s="105"/>
      <c r="BRY113" s="105"/>
      <c r="BRZ113" s="105"/>
      <c r="BSA113" s="105"/>
      <c r="BSB113" s="105"/>
      <c r="BSC113" s="105"/>
      <c r="BSD113" s="105"/>
      <c r="BSE113" s="105"/>
      <c r="BSF113" s="105"/>
      <c r="BSG113" s="105"/>
      <c r="BSH113" s="105"/>
      <c r="BSI113" s="105"/>
      <c r="BSJ113" s="105"/>
      <c r="BSK113" s="105"/>
      <c r="BSL113" s="105"/>
      <c r="BSM113" s="105"/>
      <c r="BSN113" s="105"/>
      <c r="BSO113" s="105"/>
      <c r="BSP113" s="105"/>
      <c r="BSQ113" s="105"/>
      <c r="BSR113" s="105"/>
      <c r="BSS113" s="105"/>
      <c r="BST113" s="105"/>
      <c r="BSU113" s="105"/>
      <c r="BSV113" s="105"/>
      <c r="BSW113" s="105"/>
      <c r="BSX113" s="105"/>
      <c r="BSY113" s="105"/>
      <c r="BSZ113" s="105"/>
      <c r="BTA113" s="105"/>
      <c r="BTB113" s="105"/>
      <c r="BTC113" s="105"/>
      <c r="BTD113" s="105"/>
      <c r="BTE113" s="105"/>
      <c r="BTF113" s="105"/>
      <c r="BTG113" s="105"/>
      <c r="BTH113" s="105"/>
      <c r="BTI113" s="105"/>
      <c r="BTJ113" s="105"/>
      <c r="BTK113" s="105"/>
      <c r="BTL113" s="105"/>
      <c r="BTM113" s="105"/>
      <c r="BTN113" s="105"/>
      <c r="BTO113" s="105"/>
      <c r="BTP113" s="105"/>
      <c r="BTQ113" s="105"/>
      <c r="BTR113" s="105"/>
      <c r="BTS113" s="105"/>
      <c r="BTT113" s="105"/>
      <c r="BTU113" s="105"/>
      <c r="BTV113" s="105"/>
      <c r="BTW113" s="105"/>
      <c r="BTX113" s="105"/>
      <c r="BTY113" s="105"/>
      <c r="BTZ113" s="105"/>
      <c r="BUA113" s="105"/>
      <c r="BUB113" s="105"/>
      <c r="BUC113" s="105"/>
      <c r="BUD113" s="105"/>
      <c r="BUE113" s="105"/>
      <c r="BUF113" s="105"/>
      <c r="BUG113" s="105"/>
      <c r="BUH113" s="105"/>
      <c r="BUI113" s="105"/>
      <c r="BUJ113" s="105"/>
      <c r="BUK113" s="105"/>
      <c r="BUL113" s="105"/>
      <c r="BUM113" s="105"/>
      <c r="BUN113" s="105"/>
      <c r="BUO113" s="105"/>
      <c r="BUP113" s="105"/>
      <c r="BUQ113" s="105"/>
      <c r="BUR113" s="105"/>
      <c r="BUS113" s="105"/>
      <c r="BUT113" s="105"/>
      <c r="BUU113" s="105"/>
      <c r="BUV113" s="105"/>
      <c r="BUW113" s="105"/>
      <c r="BUX113" s="105"/>
      <c r="BUY113" s="105"/>
      <c r="BUZ113" s="105"/>
      <c r="BVA113" s="105"/>
      <c r="BVB113" s="105"/>
      <c r="BVC113" s="105"/>
      <c r="BVD113" s="105"/>
      <c r="BVE113" s="105"/>
      <c r="BVF113" s="105"/>
      <c r="BVG113" s="105"/>
      <c r="BVH113" s="105"/>
      <c r="BVI113" s="105"/>
      <c r="BVJ113" s="105"/>
      <c r="BVK113" s="105"/>
      <c r="BVL113" s="105"/>
      <c r="BVM113" s="105"/>
      <c r="BVN113" s="105"/>
      <c r="BVO113" s="105"/>
      <c r="BVP113" s="105"/>
      <c r="BVQ113" s="105"/>
      <c r="BVR113" s="105"/>
      <c r="BVS113" s="105"/>
      <c r="BVT113" s="105"/>
      <c r="BVU113" s="105"/>
      <c r="BVV113" s="105"/>
      <c r="BVW113" s="105"/>
      <c r="BVX113" s="105"/>
      <c r="BVY113" s="105"/>
      <c r="BVZ113" s="105"/>
      <c r="BWA113" s="105"/>
      <c r="BWB113" s="105"/>
      <c r="BWC113" s="105"/>
      <c r="BWD113" s="105"/>
      <c r="BWE113" s="105"/>
      <c r="BWF113" s="105"/>
      <c r="BWG113" s="105"/>
      <c r="BWH113" s="105"/>
      <c r="BWI113" s="105"/>
      <c r="BWJ113" s="105"/>
      <c r="BWK113" s="105"/>
      <c r="BWL113" s="105"/>
      <c r="BWM113" s="105"/>
      <c r="BWN113" s="105"/>
      <c r="BWO113" s="105"/>
      <c r="BWP113" s="105"/>
      <c r="BWQ113" s="105"/>
      <c r="BWR113" s="105"/>
      <c r="BWS113" s="105"/>
      <c r="BWT113" s="105"/>
      <c r="BWU113" s="105"/>
      <c r="BWV113" s="105"/>
      <c r="BWW113" s="105"/>
      <c r="BWX113" s="105"/>
    </row>
    <row r="114" spans="1:1974" s="106" customFormat="1" ht="24.75" customHeight="1">
      <c r="A114" s="97"/>
      <c r="B114" s="142" t="s">
        <v>164</v>
      </c>
      <c r="C114" s="95"/>
      <c r="D114" s="97"/>
      <c r="E114" s="134"/>
      <c r="F114" s="97"/>
      <c r="G114" s="95"/>
      <c r="H114" s="97"/>
      <c r="I114" s="134"/>
      <c r="J114" s="97"/>
      <c r="K114" s="95"/>
      <c r="L114" s="97"/>
      <c r="M114" s="134"/>
      <c r="N114" s="97"/>
      <c r="O114" s="95"/>
      <c r="P114" s="97"/>
      <c r="Q114" s="134"/>
      <c r="R114" s="97"/>
      <c r="S114" s="95"/>
      <c r="T114" s="107"/>
      <c r="U114" s="107"/>
      <c r="V114" s="107"/>
      <c r="W114" s="97"/>
      <c r="X114" s="95"/>
      <c r="Y114" s="95"/>
      <c r="Z114" s="95"/>
      <c r="AA114" s="95"/>
      <c r="AB114" s="95"/>
      <c r="AC114" s="95"/>
      <c r="AD114" s="95"/>
      <c r="AE114" s="95"/>
      <c r="AF114" s="152"/>
      <c r="AG114" s="152"/>
      <c r="AH114" s="152"/>
      <c r="AI114" s="95"/>
      <c r="AJ114" s="152"/>
      <c r="AK114" s="152"/>
      <c r="AL114" s="152"/>
      <c r="AM114" s="95"/>
      <c r="AN114" s="152"/>
      <c r="AO114" s="152"/>
      <c r="AP114" s="152"/>
      <c r="AQ114" s="96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  <c r="FU114" s="105"/>
      <c r="FV114" s="105"/>
      <c r="FW114" s="105"/>
      <c r="FX114" s="105"/>
      <c r="FY114" s="105"/>
      <c r="FZ114" s="105"/>
      <c r="GA114" s="105"/>
      <c r="GB114" s="105"/>
      <c r="GC114" s="105"/>
      <c r="GD114" s="105"/>
      <c r="GE114" s="105"/>
      <c r="GF114" s="105"/>
      <c r="GG114" s="105"/>
      <c r="GH114" s="105"/>
      <c r="GI114" s="105"/>
      <c r="GJ114" s="105"/>
      <c r="GK114" s="105"/>
      <c r="GL114" s="105"/>
      <c r="GM114" s="105"/>
      <c r="GN114" s="105"/>
      <c r="GO114" s="105"/>
      <c r="GP114" s="105"/>
      <c r="GQ114" s="105"/>
      <c r="GR114" s="105"/>
      <c r="GS114" s="105"/>
      <c r="GT114" s="105"/>
      <c r="GU114" s="105"/>
      <c r="GV114" s="105"/>
      <c r="GW114" s="105"/>
      <c r="GX114" s="105"/>
      <c r="GY114" s="105"/>
      <c r="GZ114" s="105"/>
      <c r="HA114" s="105"/>
      <c r="HB114" s="105"/>
      <c r="HC114" s="105"/>
      <c r="HD114" s="105"/>
      <c r="HE114" s="105"/>
      <c r="HF114" s="105"/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/>
      <c r="HQ114" s="105"/>
      <c r="HR114" s="105"/>
      <c r="HS114" s="105"/>
      <c r="HT114" s="105"/>
      <c r="HU114" s="105"/>
      <c r="HV114" s="105"/>
      <c r="HW114" s="105"/>
      <c r="HX114" s="105"/>
      <c r="HY114" s="105"/>
      <c r="HZ114" s="105"/>
      <c r="IA114" s="105"/>
      <c r="IB114" s="105"/>
      <c r="IC114" s="105"/>
      <c r="ID114" s="105"/>
      <c r="IE114" s="105"/>
      <c r="IF114" s="105"/>
      <c r="IG114" s="105"/>
      <c r="IH114" s="105"/>
      <c r="II114" s="105"/>
      <c r="IJ114" s="105"/>
      <c r="IK114" s="105"/>
      <c r="IL114" s="105"/>
      <c r="IM114" s="105"/>
      <c r="IN114" s="105"/>
      <c r="IO114" s="105"/>
      <c r="IP114" s="105"/>
      <c r="IQ114" s="105"/>
      <c r="IR114" s="105"/>
      <c r="IS114" s="105"/>
      <c r="IT114" s="105"/>
      <c r="IU114" s="105"/>
      <c r="IV114" s="105"/>
      <c r="IW114" s="105"/>
      <c r="IX114" s="105"/>
      <c r="IY114" s="105"/>
      <c r="IZ114" s="105"/>
      <c r="JA114" s="105"/>
      <c r="JB114" s="105"/>
      <c r="JC114" s="105"/>
      <c r="JD114" s="105"/>
      <c r="JE114" s="105"/>
      <c r="JF114" s="105"/>
      <c r="JG114" s="105"/>
      <c r="JH114" s="105"/>
      <c r="JI114" s="105"/>
      <c r="JJ114" s="105"/>
      <c r="JK114" s="105"/>
      <c r="JL114" s="105"/>
      <c r="JM114" s="105"/>
      <c r="JN114" s="105"/>
      <c r="JO114" s="105"/>
      <c r="JP114" s="105"/>
      <c r="JQ114" s="105"/>
      <c r="JR114" s="105"/>
      <c r="JS114" s="105"/>
      <c r="JT114" s="105"/>
      <c r="JU114" s="105"/>
      <c r="JV114" s="105"/>
      <c r="JW114" s="105"/>
      <c r="JX114" s="105"/>
      <c r="JY114" s="105"/>
      <c r="JZ114" s="105"/>
      <c r="KA114" s="105"/>
      <c r="KB114" s="105"/>
      <c r="KC114" s="105"/>
      <c r="KD114" s="105"/>
      <c r="KE114" s="105"/>
      <c r="KF114" s="105"/>
      <c r="KG114" s="105"/>
      <c r="KH114" s="105"/>
      <c r="KI114" s="105"/>
      <c r="KJ114" s="105"/>
      <c r="KK114" s="105"/>
      <c r="KL114" s="105"/>
      <c r="KM114" s="105"/>
      <c r="KN114" s="105"/>
      <c r="KO114" s="105"/>
      <c r="KP114" s="105"/>
      <c r="KQ114" s="105"/>
      <c r="KR114" s="105"/>
      <c r="KS114" s="105"/>
      <c r="KT114" s="105"/>
      <c r="KU114" s="105"/>
      <c r="KV114" s="105"/>
      <c r="KW114" s="105"/>
      <c r="KX114" s="105"/>
      <c r="KY114" s="105"/>
      <c r="KZ114" s="105"/>
      <c r="LA114" s="105"/>
      <c r="LB114" s="105"/>
      <c r="LC114" s="105"/>
      <c r="LD114" s="105"/>
      <c r="LE114" s="105"/>
      <c r="LF114" s="105"/>
      <c r="LG114" s="105"/>
      <c r="LH114" s="105"/>
      <c r="LI114" s="105"/>
      <c r="LJ114" s="105"/>
      <c r="LK114" s="105"/>
      <c r="LL114" s="105"/>
      <c r="LM114" s="105"/>
      <c r="LN114" s="105"/>
      <c r="LO114" s="105"/>
      <c r="LP114" s="105"/>
      <c r="LQ114" s="105"/>
      <c r="LR114" s="105"/>
      <c r="LS114" s="105"/>
      <c r="LT114" s="105"/>
      <c r="LU114" s="105"/>
      <c r="LV114" s="105"/>
      <c r="LW114" s="105"/>
      <c r="LX114" s="105"/>
      <c r="LY114" s="105"/>
      <c r="LZ114" s="105"/>
      <c r="MA114" s="105"/>
      <c r="MB114" s="105"/>
      <c r="MC114" s="105"/>
      <c r="MD114" s="105"/>
      <c r="ME114" s="105"/>
      <c r="MF114" s="105"/>
      <c r="MG114" s="105"/>
      <c r="MH114" s="105"/>
      <c r="MI114" s="105"/>
      <c r="MJ114" s="105"/>
      <c r="MK114" s="105"/>
      <c r="ML114" s="105"/>
      <c r="MM114" s="105"/>
      <c r="MN114" s="105"/>
      <c r="MO114" s="105"/>
      <c r="MP114" s="105"/>
      <c r="MQ114" s="105"/>
      <c r="MR114" s="105"/>
      <c r="MS114" s="105"/>
      <c r="MT114" s="105"/>
      <c r="MU114" s="105"/>
      <c r="MV114" s="105"/>
      <c r="MW114" s="105"/>
      <c r="MX114" s="105"/>
      <c r="MY114" s="105"/>
      <c r="MZ114" s="105"/>
      <c r="NA114" s="105"/>
      <c r="NB114" s="105"/>
      <c r="NC114" s="105"/>
      <c r="ND114" s="105"/>
      <c r="NE114" s="105"/>
      <c r="NF114" s="105"/>
      <c r="NG114" s="105"/>
      <c r="NH114" s="105"/>
      <c r="NI114" s="105"/>
      <c r="NJ114" s="105"/>
      <c r="NK114" s="105"/>
      <c r="NL114" s="105"/>
      <c r="NM114" s="105"/>
      <c r="NN114" s="105"/>
      <c r="NO114" s="105"/>
      <c r="NP114" s="105"/>
      <c r="NQ114" s="105"/>
      <c r="NR114" s="105"/>
      <c r="NS114" s="105"/>
      <c r="NT114" s="105"/>
      <c r="NU114" s="105"/>
      <c r="NV114" s="105"/>
      <c r="NW114" s="105"/>
      <c r="NX114" s="105"/>
      <c r="NY114" s="105"/>
      <c r="NZ114" s="105"/>
      <c r="OA114" s="105"/>
      <c r="OB114" s="105"/>
      <c r="OC114" s="105"/>
      <c r="OD114" s="105"/>
      <c r="OE114" s="105"/>
      <c r="OF114" s="105"/>
      <c r="OG114" s="105"/>
      <c r="OH114" s="105"/>
      <c r="OI114" s="105"/>
      <c r="OJ114" s="105"/>
      <c r="OK114" s="105"/>
      <c r="OL114" s="105"/>
      <c r="OM114" s="105"/>
      <c r="ON114" s="105"/>
      <c r="OO114" s="105"/>
      <c r="OP114" s="105"/>
      <c r="OQ114" s="105"/>
      <c r="OR114" s="105"/>
      <c r="OS114" s="105"/>
      <c r="OT114" s="105"/>
      <c r="OU114" s="105"/>
      <c r="OV114" s="105"/>
      <c r="OW114" s="105"/>
      <c r="OX114" s="105"/>
      <c r="OY114" s="105"/>
      <c r="OZ114" s="105"/>
      <c r="PA114" s="105"/>
      <c r="PB114" s="105"/>
      <c r="PC114" s="105"/>
      <c r="PD114" s="105"/>
      <c r="PE114" s="105"/>
      <c r="PF114" s="105"/>
      <c r="PG114" s="105"/>
      <c r="PH114" s="105"/>
      <c r="PI114" s="105"/>
      <c r="PJ114" s="105"/>
      <c r="PK114" s="105"/>
      <c r="PL114" s="105"/>
      <c r="PM114" s="105"/>
      <c r="PN114" s="105"/>
      <c r="PO114" s="105"/>
      <c r="PP114" s="105"/>
      <c r="PQ114" s="105"/>
      <c r="PR114" s="105"/>
      <c r="PS114" s="105"/>
      <c r="PT114" s="105"/>
      <c r="PU114" s="105"/>
      <c r="PV114" s="105"/>
      <c r="PW114" s="105"/>
      <c r="PX114" s="105"/>
      <c r="PY114" s="105"/>
      <c r="PZ114" s="105"/>
      <c r="QA114" s="105"/>
      <c r="QB114" s="105"/>
      <c r="QC114" s="105"/>
      <c r="QD114" s="105"/>
      <c r="QE114" s="105"/>
      <c r="QF114" s="105"/>
      <c r="QG114" s="105"/>
      <c r="QH114" s="105"/>
      <c r="QI114" s="105"/>
      <c r="QJ114" s="105"/>
      <c r="QK114" s="105"/>
      <c r="QL114" s="105"/>
      <c r="QM114" s="105"/>
      <c r="QN114" s="105"/>
      <c r="QO114" s="105"/>
      <c r="QP114" s="105"/>
      <c r="QQ114" s="105"/>
      <c r="QR114" s="105"/>
      <c r="QS114" s="105"/>
      <c r="QT114" s="105"/>
      <c r="QU114" s="105"/>
      <c r="QV114" s="105"/>
      <c r="QW114" s="105"/>
      <c r="QX114" s="105"/>
      <c r="QY114" s="105"/>
      <c r="QZ114" s="105"/>
      <c r="RA114" s="105"/>
      <c r="RB114" s="105"/>
      <c r="RC114" s="105"/>
      <c r="RD114" s="105"/>
      <c r="RE114" s="105"/>
      <c r="RF114" s="105"/>
      <c r="RG114" s="105"/>
      <c r="RH114" s="105"/>
      <c r="RI114" s="105"/>
      <c r="RJ114" s="105"/>
      <c r="RK114" s="105"/>
      <c r="RL114" s="105"/>
      <c r="RM114" s="105"/>
      <c r="RN114" s="105"/>
      <c r="RO114" s="105"/>
      <c r="RP114" s="105"/>
      <c r="RQ114" s="105"/>
      <c r="RR114" s="105"/>
      <c r="RS114" s="105"/>
      <c r="RT114" s="105"/>
      <c r="RU114" s="105"/>
      <c r="RV114" s="105"/>
      <c r="RW114" s="105"/>
      <c r="RX114" s="105"/>
      <c r="RY114" s="105"/>
      <c r="RZ114" s="105"/>
      <c r="SA114" s="105"/>
      <c r="SB114" s="105"/>
      <c r="SC114" s="105"/>
      <c r="SD114" s="105"/>
      <c r="SE114" s="105"/>
      <c r="SF114" s="105"/>
      <c r="SG114" s="105"/>
      <c r="SH114" s="105"/>
      <c r="SI114" s="105"/>
      <c r="SJ114" s="105"/>
      <c r="SK114" s="105"/>
      <c r="SL114" s="105"/>
      <c r="SM114" s="105"/>
      <c r="SN114" s="105"/>
      <c r="SO114" s="105"/>
      <c r="SP114" s="105"/>
      <c r="SQ114" s="105"/>
      <c r="SR114" s="105"/>
      <c r="SS114" s="105"/>
      <c r="ST114" s="105"/>
      <c r="SU114" s="105"/>
      <c r="SV114" s="105"/>
      <c r="SW114" s="105"/>
      <c r="SX114" s="105"/>
      <c r="SY114" s="105"/>
      <c r="SZ114" s="105"/>
      <c r="TA114" s="105"/>
      <c r="TB114" s="105"/>
      <c r="TC114" s="105"/>
      <c r="TD114" s="105"/>
      <c r="TE114" s="105"/>
      <c r="TF114" s="105"/>
      <c r="TG114" s="105"/>
      <c r="TH114" s="105"/>
      <c r="TI114" s="105"/>
      <c r="TJ114" s="105"/>
      <c r="TK114" s="105"/>
      <c r="TL114" s="105"/>
      <c r="TM114" s="105"/>
      <c r="TN114" s="105"/>
      <c r="TO114" s="105"/>
      <c r="TP114" s="105"/>
      <c r="TQ114" s="105"/>
      <c r="TR114" s="105"/>
      <c r="TS114" s="105"/>
      <c r="TT114" s="105"/>
      <c r="TU114" s="105"/>
      <c r="TV114" s="105"/>
      <c r="TW114" s="105"/>
      <c r="TX114" s="105"/>
      <c r="TY114" s="105"/>
      <c r="TZ114" s="105"/>
      <c r="UA114" s="105"/>
      <c r="UB114" s="105"/>
      <c r="UC114" s="105"/>
      <c r="UD114" s="105"/>
      <c r="UE114" s="105"/>
      <c r="UF114" s="105"/>
      <c r="UG114" s="105"/>
      <c r="UH114" s="105"/>
      <c r="UI114" s="105"/>
      <c r="UJ114" s="105"/>
      <c r="UK114" s="105"/>
      <c r="UL114" s="105"/>
      <c r="UM114" s="105"/>
      <c r="UN114" s="105"/>
      <c r="UO114" s="105"/>
      <c r="UP114" s="105"/>
      <c r="UQ114" s="105"/>
      <c r="UR114" s="105"/>
      <c r="US114" s="105"/>
      <c r="UT114" s="105"/>
      <c r="UU114" s="105"/>
      <c r="UV114" s="105"/>
      <c r="UW114" s="105"/>
      <c r="UX114" s="105"/>
      <c r="UY114" s="105"/>
      <c r="UZ114" s="105"/>
      <c r="VA114" s="105"/>
      <c r="VB114" s="105"/>
      <c r="VC114" s="105"/>
      <c r="VD114" s="105"/>
      <c r="VE114" s="105"/>
      <c r="VF114" s="105"/>
      <c r="VG114" s="105"/>
      <c r="VH114" s="105"/>
      <c r="VI114" s="105"/>
      <c r="VJ114" s="105"/>
      <c r="VK114" s="105"/>
      <c r="VL114" s="105"/>
      <c r="VM114" s="105"/>
      <c r="VN114" s="105"/>
      <c r="VO114" s="105"/>
      <c r="VP114" s="105"/>
      <c r="VQ114" s="105"/>
      <c r="VR114" s="105"/>
      <c r="VS114" s="105"/>
      <c r="VT114" s="105"/>
      <c r="VU114" s="105"/>
      <c r="VV114" s="105"/>
      <c r="VW114" s="105"/>
      <c r="VX114" s="105"/>
      <c r="VY114" s="105"/>
      <c r="VZ114" s="105"/>
      <c r="WA114" s="105"/>
      <c r="WB114" s="105"/>
      <c r="WC114" s="105"/>
      <c r="WD114" s="105"/>
      <c r="WE114" s="105"/>
      <c r="WF114" s="105"/>
      <c r="WG114" s="105"/>
      <c r="WH114" s="105"/>
      <c r="WI114" s="105"/>
      <c r="WJ114" s="105"/>
      <c r="WK114" s="105"/>
      <c r="WL114" s="105"/>
      <c r="WM114" s="105"/>
      <c r="WN114" s="105"/>
      <c r="WO114" s="105"/>
      <c r="WP114" s="105"/>
      <c r="WQ114" s="105"/>
      <c r="WR114" s="105"/>
      <c r="WS114" s="105"/>
      <c r="WT114" s="105"/>
      <c r="WU114" s="105"/>
      <c r="WV114" s="105"/>
      <c r="WW114" s="105"/>
      <c r="WX114" s="105"/>
      <c r="WY114" s="105"/>
      <c r="WZ114" s="105"/>
      <c r="XA114" s="105"/>
      <c r="XB114" s="105"/>
      <c r="XC114" s="105"/>
      <c r="XD114" s="105"/>
      <c r="XE114" s="105"/>
      <c r="XF114" s="105"/>
      <c r="XG114" s="105"/>
      <c r="XH114" s="105"/>
      <c r="XI114" s="105"/>
      <c r="XJ114" s="105"/>
      <c r="XK114" s="105"/>
      <c r="XL114" s="105"/>
      <c r="XM114" s="105"/>
      <c r="XN114" s="105"/>
      <c r="XO114" s="105"/>
      <c r="XP114" s="105"/>
      <c r="XQ114" s="105"/>
      <c r="XR114" s="105"/>
      <c r="XS114" s="105"/>
      <c r="XT114" s="105"/>
      <c r="XU114" s="105"/>
      <c r="XV114" s="105"/>
      <c r="XW114" s="105"/>
      <c r="XX114" s="105"/>
      <c r="XY114" s="105"/>
      <c r="XZ114" s="105"/>
      <c r="YA114" s="105"/>
      <c r="YB114" s="105"/>
      <c r="YC114" s="105"/>
      <c r="YD114" s="105"/>
      <c r="YE114" s="105"/>
      <c r="YF114" s="105"/>
      <c r="YG114" s="105"/>
      <c r="YH114" s="105"/>
      <c r="YI114" s="105"/>
      <c r="YJ114" s="105"/>
      <c r="YK114" s="105"/>
      <c r="YL114" s="105"/>
      <c r="YM114" s="105"/>
      <c r="YN114" s="105"/>
      <c r="YO114" s="105"/>
      <c r="YP114" s="105"/>
      <c r="YQ114" s="105"/>
      <c r="YR114" s="105"/>
      <c r="YS114" s="105"/>
      <c r="YT114" s="105"/>
      <c r="YU114" s="105"/>
      <c r="YV114" s="105"/>
      <c r="YW114" s="105"/>
      <c r="YX114" s="105"/>
      <c r="YY114" s="105"/>
      <c r="YZ114" s="105"/>
      <c r="ZA114" s="105"/>
      <c r="ZB114" s="105"/>
      <c r="ZC114" s="105"/>
      <c r="ZD114" s="105"/>
      <c r="ZE114" s="105"/>
      <c r="ZF114" s="105"/>
      <c r="ZG114" s="105"/>
      <c r="ZH114" s="105"/>
      <c r="ZI114" s="105"/>
      <c r="ZJ114" s="105"/>
      <c r="ZK114" s="105"/>
      <c r="ZL114" s="105"/>
      <c r="ZM114" s="105"/>
      <c r="ZN114" s="105"/>
      <c r="ZO114" s="105"/>
      <c r="ZP114" s="105"/>
      <c r="ZQ114" s="105"/>
      <c r="ZR114" s="105"/>
      <c r="ZS114" s="105"/>
      <c r="ZT114" s="105"/>
      <c r="ZU114" s="105"/>
      <c r="ZV114" s="105"/>
      <c r="ZW114" s="105"/>
      <c r="ZX114" s="105"/>
      <c r="ZY114" s="105"/>
      <c r="ZZ114" s="105"/>
      <c r="AAA114" s="105"/>
      <c r="AAB114" s="105"/>
      <c r="AAC114" s="105"/>
      <c r="AAD114" s="105"/>
      <c r="AAE114" s="105"/>
      <c r="AAF114" s="105"/>
      <c r="AAG114" s="105"/>
      <c r="AAH114" s="105"/>
      <c r="AAI114" s="105"/>
      <c r="AAJ114" s="105"/>
      <c r="AAK114" s="105"/>
      <c r="AAL114" s="105"/>
      <c r="AAM114" s="105"/>
      <c r="AAN114" s="105"/>
      <c r="AAO114" s="105"/>
      <c r="AAP114" s="105"/>
      <c r="AAQ114" s="105"/>
      <c r="AAR114" s="105"/>
      <c r="AAS114" s="105"/>
      <c r="AAT114" s="105"/>
      <c r="AAU114" s="105"/>
      <c r="AAV114" s="105"/>
      <c r="AAW114" s="105"/>
      <c r="AAX114" s="105"/>
      <c r="AAY114" s="105"/>
      <c r="AAZ114" s="105"/>
      <c r="ABA114" s="105"/>
      <c r="ABB114" s="105"/>
      <c r="ABC114" s="105"/>
      <c r="ABD114" s="105"/>
      <c r="ABE114" s="105"/>
      <c r="ABF114" s="105"/>
      <c r="ABG114" s="105"/>
      <c r="ABH114" s="105"/>
      <c r="ABI114" s="105"/>
      <c r="ABJ114" s="105"/>
      <c r="ABK114" s="105"/>
      <c r="ABL114" s="105"/>
      <c r="ABM114" s="105"/>
      <c r="ABN114" s="105"/>
      <c r="ABO114" s="105"/>
      <c r="ABP114" s="105"/>
      <c r="ABQ114" s="105"/>
      <c r="ABR114" s="105"/>
      <c r="ABS114" s="105"/>
      <c r="ABT114" s="105"/>
      <c r="ABU114" s="105"/>
      <c r="ABV114" s="105"/>
      <c r="ABW114" s="105"/>
      <c r="ABX114" s="105"/>
      <c r="ABY114" s="105"/>
      <c r="ABZ114" s="105"/>
      <c r="ACA114" s="105"/>
      <c r="ACB114" s="105"/>
      <c r="ACC114" s="105"/>
      <c r="ACD114" s="105"/>
      <c r="ACE114" s="105"/>
      <c r="ACF114" s="105"/>
      <c r="ACG114" s="105"/>
      <c r="ACH114" s="105"/>
      <c r="ACI114" s="105"/>
      <c r="ACJ114" s="105"/>
      <c r="ACK114" s="105"/>
      <c r="ACL114" s="105"/>
      <c r="ACM114" s="105"/>
      <c r="ACN114" s="105"/>
      <c r="ACO114" s="105"/>
      <c r="ACP114" s="105"/>
      <c r="ACQ114" s="105"/>
      <c r="ACR114" s="105"/>
      <c r="ACS114" s="105"/>
      <c r="ACT114" s="105"/>
      <c r="ACU114" s="105"/>
      <c r="ACV114" s="105"/>
      <c r="ACW114" s="105"/>
      <c r="ACX114" s="105"/>
      <c r="ACY114" s="105"/>
      <c r="ACZ114" s="105"/>
      <c r="ADA114" s="105"/>
      <c r="ADB114" s="105"/>
      <c r="ADC114" s="105"/>
      <c r="ADD114" s="105"/>
      <c r="ADE114" s="105"/>
      <c r="ADF114" s="105"/>
      <c r="ADG114" s="105"/>
      <c r="ADH114" s="105"/>
      <c r="ADI114" s="105"/>
      <c r="ADJ114" s="105"/>
      <c r="ADK114" s="105"/>
      <c r="ADL114" s="105"/>
      <c r="ADM114" s="105"/>
      <c r="ADN114" s="105"/>
      <c r="ADO114" s="105"/>
      <c r="ADP114" s="105"/>
      <c r="ADQ114" s="105"/>
      <c r="ADR114" s="105"/>
      <c r="ADS114" s="105"/>
      <c r="ADT114" s="105"/>
      <c r="ADU114" s="105"/>
      <c r="ADV114" s="105"/>
      <c r="ADW114" s="105"/>
      <c r="ADX114" s="105"/>
      <c r="ADY114" s="105"/>
      <c r="ADZ114" s="105"/>
      <c r="AEA114" s="105"/>
      <c r="AEB114" s="105"/>
      <c r="AEC114" s="105"/>
      <c r="AED114" s="105"/>
      <c r="AEE114" s="105"/>
      <c r="AEF114" s="105"/>
      <c r="AEG114" s="105"/>
      <c r="AEH114" s="105"/>
      <c r="AEI114" s="105"/>
      <c r="AEJ114" s="105"/>
      <c r="AEK114" s="105"/>
      <c r="AEL114" s="105"/>
      <c r="AEM114" s="105"/>
      <c r="AEN114" s="105"/>
      <c r="AEO114" s="105"/>
      <c r="AEP114" s="105"/>
      <c r="AEQ114" s="105"/>
      <c r="AER114" s="105"/>
      <c r="AES114" s="105"/>
      <c r="AET114" s="105"/>
      <c r="AEU114" s="105"/>
      <c r="AEV114" s="105"/>
      <c r="AEW114" s="105"/>
      <c r="AEX114" s="105"/>
      <c r="AEY114" s="105"/>
      <c r="AEZ114" s="105"/>
      <c r="AFA114" s="105"/>
      <c r="AFB114" s="105"/>
      <c r="AFC114" s="105"/>
      <c r="AFD114" s="105"/>
      <c r="AFE114" s="105"/>
      <c r="AFF114" s="105"/>
      <c r="AFG114" s="105"/>
      <c r="AFH114" s="105"/>
      <c r="AFI114" s="105"/>
      <c r="AFJ114" s="105"/>
      <c r="AFK114" s="105"/>
      <c r="AFL114" s="105"/>
      <c r="AFM114" s="105"/>
      <c r="AFN114" s="105"/>
      <c r="AFO114" s="105"/>
      <c r="AFP114" s="105"/>
      <c r="AFQ114" s="105"/>
      <c r="AFR114" s="105"/>
      <c r="AFS114" s="105"/>
      <c r="AFT114" s="105"/>
      <c r="AFU114" s="105"/>
      <c r="AFV114" s="105"/>
      <c r="AFW114" s="105"/>
      <c r="AFX114" s="105"/>
      <c r="AFY114" s="105"/>
      <c r="AFZ114" s="105"/>
      <c r="AGA114" s="105"/>
      <c r="AGB114" s="105"/>
      <c r="AGC114" s="105"/>
      <c r="AGD114" s="105"/>
      <c r="AGE114" s="105"/>
      <c r="AGF114" s="105"/>
      <c r="AGG114" s="105"/>
      <c r="AGH114" s="105"/>
      <c r="AGI114" s="105"/>
      <c r="AGJ114" s="105"/>
      <c r="AGK114" s="105"/>
      <c r="AGL114" s="105"/>
      <c r="AGM114" s="105"/>
      <c r="AGN114" s="105"/>
      <c r="AGO114" s="105"/>
      <c r="AGP114" s="105"/>
      <c r="AGQ114" s="105"/>
      <c r="AGR114" s="105"/>
      <c r="AGS114" s="105"/>
      <c r="AGT114" s="105"/>
      <c r="AGU114" s="105"/>
      <c r="AGV114" s="105"/>
      <c r="AGW114" s="105"/>
      <c r="AGX114" s="105"/>
      <c r="AGY114" s="105"/>
      <c r="AGZ114" s="105"/>
      <c r="AHA114" s="105"/>
      <c r="AHB114" s="105"/>
      <c r="AHC114" s="105"/>
      <c r="AHD114" s="105"/>
      <c r="AHE114" s="105"/>
      <c r="AHF114" s="105"/>
      <c r="AHG114" s="105"/>
      <c r="AHH114" s="105"/>
      <c r="AHI114" s="105"/>
      <c r="AHJ114" s="105"/>
      <c r="AHK114" s="105"/>
      <c r="AHL114" s="105"/>
      <c r="AHM114" s="105"/>
      <c r="AHN114" s="105"/>
      <c r="AHO114" s="105"/>
      <c r="AHP114" s="105"/>
      <c r="AHQ114" s="105"/>
      <c r="AHR114" s="105"/>
      <c r="AHS114" s="105"/>
      <c r="AHT114" s="105"/>
      <c r="AHU114" s="105"/>
      <c r="AHV114" s="105"/>
      <c r="AHW114" s="105"/>
      <c r="AHX114" s="105"/>
      <c r="AHY114" s="105"/>
      <c r="AHZ114" s="105"/>
      <c r="AIA114" s="105"/>
      <c r="AIB114" s="105"/>
      <c r="AIC114" s="105"/>
      <c r="AID114" s="105"/>
      <c r="AIE114" s="105"/>
      <c r="AIF114" s="105"/>
      <c r="AIG114" s="105"/>
      <c r="AIH114" s="105"/>
      <c r="AII114" s="105"/>
      <c r="AIJ114" s="105"/>
      <c r="AIK114" s="105"/>
      <c r="AIL114" s="105"/>
      <c r="AIM114" s="105"/>
      <c r="AIN114" s="105"/>
      <c r="AIO114" s="105"/>
      <c r="AIP114" s="105"/>
      <c r="AIQ114" s="105"/>
      <c r="AIR114" s="105"/>
      <c r="AIS114" s="105"/>
      <c r="AIT114" s="105"/>
      <c r="AIU114" s="105"/>
      <c r="AIV114" s="105"/>
      <c r="AIW114" s="105"/>
      <c r="AIX114" s="105"/>
      <c r="AIY114" s="105"/>
      <c r="AIZ114" s="105"/>
      <c r="AJA114" s="105"/>
      <c r="AJB114" s="105"/>
      <c r="AJC114" s="105"/>
      <c r="AJD114" s="105"/>
      <c r="AJE114" s="105"/>
      <c r="AJF114" s="105"/>
      <c r="AJG114" s="105"/>
      <c r="AJH114" s="105"/>
      <c r="AJI114" s="105"/>
      <c r="AJJ114" s="105"/>
      <c r="AJK114" s="105"/>
      <c r="AJL114" s="105"/>
      <c r="AJM114" s="105"/>
      <c r="AJN114" s="105"/>
      <c r="AJO114" s="105"/>
      <c r="AJP114" s="105"/>
      <c r="AJQ114" s="105"/>
      <c r="AJR114" s="105"/>
      <c r="AJS114" s="105"/>
      <c r="AJT114" s="105"/>
      <c r="AJU114" s="105"/>
      <c r="AJV114" s="105"/>
      <c r="AJW114" s="105"/>
      <c r="AJX114" s="105"/>
      <c r="AJY114" s="105"/>
      <c r="AJZ114" s="105"/>
      <c r="AKA114" s="105"/>
      <c r="AKB114" s="105"/>
      <c r="AKC114" s="105"/>
      <c r="AKD114" s="105"/>
      <c r="AKE114" s="105"/>
      <c r="AKF114" s="105"/>
      <c r="AKG114" s="105"/>
      <c r="AKH114" s="105"/>
      <c r="AKI114" s="105"/>
      <c r="AKJ114" s="105"/>
      <c r="AKK114" s="105"/>
      <c r="AKL114" s="105"/>
      <c r="AKM114" s="105"/>
      <c r="AKN114" s="105"/>
      <c r="AKO114" s="105"/>
      <c r="AKP114" s="105"/>
      <c r="AKQ114" s="105"/>
      <c r="AKR114" s="105"/>
      <c r="AKS114" s="105"/>
      <c r="AKT114" s="105"/>
      <c r="AKU114" s="105"/>
      <c r="AKV114" s="105"/>
      <c r="AKW114" s="105"/>
      <c r="AKX114" s="105"/>
      <c r="AKY114" s="105"/>
      <c r="AKZ114" s="105"/>
      <c r="ALA114" s="105"/>
      <c r="ALB114" s="105"/>
      <c r="ALC114" s="105"/>
      <c r="ALD114" s="105"/>
      <c r="ALE114" s="105"/>
      <c r="ALF114" s="105"/>
      <c r="ALG114" s="105"/>
      <c r="ALH114" s="105"/>
      <c r="ALI114" s="105"/>
      <c r="ALJ114" s="105"/>
      <c r="ALK114" s="105"/>
      <c r="ALL114" s="105"/>
      <c r="ALM114" s="105"/>
      <c r="ALN114" s="105"/>
      <c r="ALO114" s="105"/>
      <c r="ALP114" s="105"/>
      <c r="ALQ114" s="105"/>
      <c r="ALR114" s="105"/>
      <c r="ALS114" s="105"/>
      <c r="ALT114" s="105"/>
      <c r="ALU114" s="105"/>
      <c r="ALV114" s="105"/>
      <c r="ALW114" s="105"/>
      <c r="ALX114" s="105"/>
      <c r="ALY114" s="105"/>
      <c r="ALZ114" s="105"/>
      <c r="AMA114" s="105"/>
      <c r="AMB114" s="105"/>
      <c r="AMC114" s="105"/>
      <c r="AMD114" s="105"/>
      <c r="AME114" s="105"/>
      <c r="AMF114" s="105"/>
      <c r="AMG114" s="105"/>
      <c r="AMH114" s="105"/>
      <c r="AMI114" s="105"/>
      <c r="AMJ114" s="105"/>
      <c r="AMK114" s="105"/>
      <c r="AML114" s="105"/>
      <c r="AMM114" s="105"/>
      <c r="AMN114" s="105"/>
      <c r="AMO114" s="105"/>
      <c r="AMP114" s="105"/>
      <c r="AMQ114" s="105"/>
      <c r="AMR114" s="105"/>
      <c r="AMS114" s="105"/>
      <c r="AMT114" s="105"/>
      <c r="AMU114" s="105"/>
      <c r="AMV114" s="105"/>
      <c r="AMW114" s="105"/>
      <c r="AMX114" s="105"/>
      <c r="AMY114" s="105"/>
      <c r="AMZ114" s="105"/>
      <c r="ANA114" s="105"/>
      <c r="ANB114" s="105"/>
      <c r="ANC114" s="105"/>
      <c r="AND114" s="105"/>
      <c r="ANE114" s="105"/>
      <c r="ANF114" s="105"/>
      <c r="ANG114" s="105"/>
      <c r="ANH114" s="105"/>
      <c r="ANI114" s="105"/>
      <c r="ANJ114" s="105"/>
      <c r="ANK114" s="105"/>
      <c r="ANL114" s="105"/>
      <c r="ANM114" s="105"/>
      <c r="ANN114" s="105"/>
      <c r="ANO114" s="105"/>
      <c r="ANP114" s="105"/>
      <c r="ANQ114" s="105"/>
      <c r="ANR114" s="105"/>
      <c r="ANS114" s="105"/>
      <c r="ANT114" s="105"/>
      <c r="ANU114" s="105"/>
      <c r="ANV114" s="105"/>
      <c r="ANW114" s="105"/>
      <c r="ANX114" s="105"/>
      <c r="ANY114" s="105"/>
      <c r="ANZ114" s="105"/>
      <c r="AOA114" s="105"/>
      <c r="AOB114" s="105"/>
      <c r="AOC114" s="105"/>
      <c r="AOD114" s="105"/>
      <c r="AOE114" s="105"/>
      <c r="AOF114" s="105"/>
      <c r="AOG114" s="105"/>
      <c r="AOH114" s="105"/>
      <c r="AOI114" s="105"/>
      <c r="AOJ114" s="105"/>
      <c r="AOK114" s="105"/>
      <c r="AOL114" s="105"/>
      <c r="AOM114" s="105"/>
      <c r="AON114" s="105"/>
      <c r="AOO114" s="105"/>
      <c r="AOP114" s="105"/>
      <c r="AOQ114" s="105"/>
      <c r="AOR114" s="105"/>
      <c r="AOS114" s="105"/>
      <c r="AOT114" s="105"/>
      <c r="AOU114" s="105"/>
      <c r="AOV114" s="105"/>
      <c r="AOW114" s="105"/>
      <c r="AOX114" s="105"/>
      <c r="AOY114" s="105"/>
      <c r="AOZ114" s="105"/>
      <c r="APA114" s="105"/>
      <c r="APB114" s="105"/>
      <c r="APC114" s="105"/>
      <c r="APD114" s="105"/>
      <c r="APE114" s="105"/>
      <c r="APF114" s="105"/>
      <c r="APG114" s="105"/>
      <c r="APH114" s="105"/>
      <c r="API114" s="105"/>
      <c r="APJ114" s="105"/>
      <c r="APK114" s="105"/>
      <c r="APL114" s="105"/>
      <c r="APM114" s="105"/>
      <c r="APN114" s="105"/>
      <c r="APO114" s="105"/>
      <c r="APP114" s="105"/>
      <c r="APQ114" s="105"/>
      <c r="APR114" s="105"/>
      <c r="APS114" s="105"/>
      <c r="APT114" s="105"/>
      <c r="APU114" s="105"/>
      <c r="APV114" s="105"/>
      <c r="APW114" s="105"/>
      <c r="APX114" s="105"/>
      <c r="APY114" s="105"/>
      <c r="APZ114" s="105"/>
      <c r="AQA114" s="105"/>
      <c r="AQB114" s="105"/>
      <c r="AQC114" s="105"/>
      <c r="AQD114" s="105"/>
      <c r="AQE114" s="105"/>
      <c r="AQF114" s="105"/>
      <c r="AQG114" s="105"/>
      <c r="AQH114" s="105"/>
      <c r="AQI114" s="105"/>
      <c r="AQJ114" s="105"/>
      <c r="AQK114" s="105"/>
      <c r="AQL114" s="105"/>
      <c r="AQM114" s="105"/>
      <c r="AQN114" s="105"/>
      <c r="AQO114" s="105"/>
      <c r="AQP114" s="105"/>
      <c r="AQQ114" s="105"/>
      <c r="AQR114" s="105"/>
      <c r="AQS114" s="105"/>
      <c r="AQT114" s="105"/>
      <c r="AQU114" s="105"/>
      <c r="AQV114" s="105"/>
      <c r="AQW114" s="105"/>
      <c r="AQX114" s="105"/>
      <c r="AQY114" s="105"/>
      <c r="AQZ114" s="105"/>
      <c r="ARA114" s="105"/>
      <c r="ARB114" s="105"/>
      <c r="ARC114" s="105"/>
      <c r="ARD114" s="105"/>
      <c r="ARE114" s="105"/>
      <c r="ARF114" s="105"/>
      <c r="ARG114" s="105"/>
      <c r="ARH114" s="105"/>
      <c r="ARI114" s="105"/>
      <c r="ARJ114" s="105"/>
      <c r="ARK114" s="105"/>
      <c r="ARL114" s="105"/>
      <c r="ARM114" s="105"/>
      <c r="ARN114" s="105"/>
      <c r="ARO114" s="105"/>
      <c r="ARP114" s="105"/>
      <c r="ARQ114" s="105"/>
      <c r="ARR114" s="105"/>
      <c r="ARS114" s="105"/>
      <c r="ART114" s="105"/>
      <c r="ARU114" s="105"/>
      <c r="ARV114" s="105"/>
      <c r="ARW114" s="105"/>
      <c r="ARX114" s="105"/>
      <c r="ARY114" s="105"/>
      <c r="ARZ114" s="105"/>
      <c r="ASA114" s="105"/>
      <c r="ASB114" s="105"/>
      <c r="ASC114" s="105"/>
      <c r="ASD114" s="105"/>
      <c r="ASE114" s="105"/>
      <c r="ASF114" s="105"/>
      <c r="ASG114" s="105"/>
      <c r="ASH114" s="105"/>
      <c r="ASI114" s="105"/>
      <c r="ASJ114" s="105"/>
      <c r="ASK114" s="105"/>
      <c r="ASL114" s="105"/>
      <c r="ASM114" s="105"/>
      <c r="ASN114" s="105"/>
      <c r="ASO114" s="105"/>
      <c r="ASP114" s="105"/>
      <c r="ASQ114" s="105"/>
      <c r="ASR114" s="105"/>
      <c r="ASS114" s="105"/>
      <c r="AST114" s="105"/>
      <c r="ASU114" s="105"/>
      <c r="ASV114" s="105"/>
      <c r="ASW114" s="105"/>
      <c r="ASX114" s="105"/>
      <c r="ASY114" s="105"/>
      <c r="ASZ114" s="105"/>
      <c r="ATA114" s="105"/>
      <c r="ATB114" s="105"/>
      <c r="ATC114" s="105"/>
      <c r="ATD114" s="105"/>
      <c r="ATE114" s="105"/>
      <c r="ATF114" s="105"/>
      <c r="ATG114" s="105"/>
      <c r="ATH114" s="105"/>
      <c r="ATI114" s="105"/>
      <c r="ATJ114" s="105"/>
      <c r="ATK114" s="105"/>
      <c r="ATL114" s="105"/>
      <c r="ATM114" s="105"/>
      <c r="ATN114" s="105"/>
      <c r="ATO114" s="105"/>
      <c r="ATP114" s="105"/>
      <c r="ATQ114" s="105"/>
      <c r="ATR114" s="105"/>
      <c r="ATS114" s="105"/>
      <c r="ATT114" s="105"/>
      <c r="ATU114" s="105"/>
      <c r="ATV114" s="105"/>
      <c r="ATW114" s="105"/>
      <c r="ATX114" s="105"/>
      <c r="ATY114" s="105"/>
      <c r="ATZ114" s="105"/>
      <c r="AUA114" s="105"/>
      <c r="AUB114" s="105"/>
      <c r="AUC114" s="105"/>
      <c r="AUD114" s="105"/>
      <c r="AUE114" s="105"/>
      <c r="AUF114" s="105"/>
      <c r="AUG114" s="105"/>
      <c r="AUH114" s="105"/>
      <c r="AUI114" s="105"/>
      <c r="AUJ114" s="105"/>
      <c r="AUK114" s="105"/>
      <c r="AUL114" s="105"/>
      <c r="AUM114" s="105"/>
      <c r="AUN114" s="105"/>
      <c r="AUO114" s="105"/>
      <c r="AUP114" s="105"/>
      <c r="AUQ114" s="105"/>
      <c r="AUR114" s="105"/>
      <c r="AUS114" s="105"/>
      <c r="AUT114" s="105"/>
      <c r="AUU114" s="105"/>
      <c r="AUV114" s="105"/>
      <c r="AUW114" s="105"/>
      <c r="AUX114" s="105"/>
      <c r="AUY114" s="105"/>
      <c r="AUZ114" s="105"/>
      <c r="AVA114" s="105"/>
      <c r="AVB114" s="105"/>
      <c r="AVC114" s="105"/>
      <c r="AVD114" s="105"/>
      <c r="AVE114" s="105"/>
      <c r="AVF114" s="105"/>
      <c r="AVG114" s="105"/>
      <c r="AVH114" s="105"/>
      <c r="AVI114" s="105"/>
      <c r="AVJ114" s="105"/>
      <c r="AVK114" s="105"/>
      <c r="AVL114" s="105"/>
      <c r="AVM114" s="105"/>
      <c r="AVN114" s="105"/>
      <c r="AVO114" s="105"/>
      <c r="AVP114" s="105"/>
      <c r="AVQ114" s="105"/>
      <c r="AVR114" s="105"/>
      <c r="AVS114" s="105"/>
      <c r="AVT114" s="105"/>
      <c r="AVU114" s="105"/>
      <c r="AVV114" s="105"/>
      <c r="AVW114" s="105"/>
      <c r="AVX114" s="105"/>
      <c r="AVY114" s="105"/>
      <c r="AVZ114" s="105"/>
      <c r="AWA114" s="105"/>
      <c r="AWB114" s="105"/>
      <c r="AWC114" s="105"/>
      <c r="AWD114" s="105"/>
      <c r="AWE114" s="105"/>
      <c r="AWF114" s="105"/>
      <c r="AWG114" s="105"/>
      <c r="AWH114" s="105"/>
      <c r="AWI114" s="105"/>
      <c r="AWJ114" s="105"/>
      <c r="AWK114" s="105"/>
      <c r="AWL114" s="105"/>
      <c r="AWM114" s="105"/>
      <c r="AWN114" s="105"/>
      <c r="AWO114" s="105"/>
      <c r="AWP114" s="105"/>
      <c r="AWQ114" s="105"/>
      <c r="AWR114" s="105"/>
      <c r="AWS114" s="105"/>
      <c r="AWT114" s="105"/>
      <c r="AWU114" s="105"/>
      <c r="AWV114" s="105"/>
      <c r="AWW114" s="105"/>
      <c r="AWX114" s="105"/>
      <c r="AWY114" s="105"/>
      <c r="AWZ114" s="105"/>
      <c r="AXA114" s="105"/>
      <c r="AXB114" s="105"/>
      <c r="AXC114" s="105"/>
      <c r="AXD114" s="105"/>
      <c r="AXE114" s="105"/>
      <c r="AXF114" s="105"/>
      <c r="AXG114" s="105"/>
      <c r="AXH114" s="105"/>
      <c r="AXI114" s="105"/>
      <c r="AXJ114" s="105"/>
      <c r="AXK114" s="105"/>
      <c r="AXL114" s="105"/>
      <c r="AXM114" s="105"/>
      <c r="AXN114" s="105"/>
      <c r="AXO114" s="105"/>
      <c r="AXP114" s="105"/>
      <c r="AXQ114" s="105"/>
      <c r="AXR114" s="105"/>
      <c r="AXS114" s="105"/>
      <c r="AXT114" s="105"/>
      <c r="AXU114" s="105"/>
      <c r="AXV114" s="105"/>
      <c r="AXW114" s="105"/>
      <c r="AXX114" s="105"/>
      <c r="AXY114" s="105"/>
      <c r="AXZ114" s="105"/>
      <c r="AYA114" s="105"/>
      <c r="AYB114" s="105"/>
      <c r="AYC114" s="105"/>
      <c r="AYD114" s="105"/>
      <c r="AYE114" s="105"/>
      <c r="AYF114" s="105"/>
      <c r="AYG114" s="105"/>
      <c r="AYH114" s="105"/>
      <c r="AYI114" s="105"/>
      <c r="AYJ114" s="105"/>
      <c r="AYK114" s="105"/>
      <c r="AYL114" s="105"/>
      <c r="AYM114" s="105"/>
      <c r="AYN114" s="105"/>
      <c r="AYO114" s="105"/>
      <c r="AYP114" s="105"/>
      <c r="AYQ114" s="105"/>
      <c r="AYR114" s="105"/>
      <c r="AYS114" s="105"/>
      <c r="AYT114" s="105"/>
      <c r="AYU114" s="105"/>
      <c r="AYV114" s="105"/>
      <c r="AYW114" s="105"/>
      <c r="AYX114" s="105"/>
      <c r="AYY114" s="105"/>
      <c r="AYZ114" s="105"/>
      <c r="AZA114" s="105"/>
      <c r="AZB114" s="105"/>
      <c r="AZC114" s="105"/>
      <c r="AZD114" s="105"/>
      <c r="AZE114" s="105"/>
      <c r="AZF114" s="105"/>
      <c r="AZG114" s="105"/>
      <c r="AZH114" s="105"/>
      <c r="AZI114" s="105"/>
      <c r="AZJ114" s="105"/>
      <c r="AZK114" s="105"/>
      <c r="AZL114" s="105"/>
      <c r="AZM114" s="105"/>
      <c r="AZN114" s="105"/>
      <c r="AZO114" s="105"/>
      <c r="AZP114" s="105"/>
      <c r="AZQ114" s="105"/>
      <c r="AZR114" s="105"/>
      <c r="AZS114" s="105"/>
      <c r="AZT114" s="105"/>
      <c r="AZU114" s="105"/>
      <c r="AZV114" s="105"/>
      <c r="AZW114" s="105"/>
      <c r="AZX114" s="105"/>
      <c r="AZY114" s="105"/>
      <c r="AZZ114" s="105"/>
      <c r="BAA114" s="105"/>
      <c r="BAB114" s="105"/>
      <c r="BAC114" s="105"/>
      <c r="BAD114" s="105"/>
      <c r="BAE114" s="105"/>
      <c r="BAF114" s="105"/>
      <c r="BAG114" s="105"/>
      <c r="BAH114" s="105"/>
      <c r="BAI114" s="105"/>
      <c r="BAJ114" s="105"/>
      <c r="BAK114" s="105"/>
      <c r="BAL114" s="105"/>
      <c r="BAM114" s="105"/>
      <c r="BAN114" s="105"/>
      <c r="BAO114" s="105"/>
      <c r="BAP114" s="105"/>
      <c r="BAQ114" s="105"/>
      <c r="BAR114" s="105"/>
      <c r="BAS114" s="105"/>
      <c r="BAT114" s="105"/>
      <c r="BAU114" s="105"/>
      <c r="BAV114" s="105"/>
      <c r="BAW114" s="105"/>
      <c r="BAX114" s="105"/>
      <c r="BAY114" s="105"/>
      <c r="BAZ114" s="105"/>
      <c r="BBA114" s="105"/>
      <c r="BBB114" s="105"/>
      <c r="BBC114" s="105"/>
      <c r="BBD114" s="105"/>
      <c r="BBE114" s="105"/>
      <c r="BBF114" s="105"/>
      <c r="BBG114" s="105"/>
      <c r="BBH114" s="105"/>
      <c r="BBI114" s="105"/>
      <c r="BBJ114" s="105"/>
      <c r="BBK114" s="105"/>
      <c r="BBL114" s="105"/>
      <c r="BBM114" s="105"/>
      <c r="BBN114" s="105"/>
      <c r="BBO114" s="105"/>
      <c r="BBP114" s="105"/>
      <c r="BBQ114" s="105"/>
      <c r="BBR114" s="105"/>
      <c r="BBS114" s="105"/>
      <c r="BBT114" s="105"/>
      <c r="BBU114" s="105"/>
      <c r="BBV114" s="105"/>
      <c r="BBW114" s="105"/>
      <c r="BBX114" s="105"/>
      <c r="BBY114" s="105"/>
      <c r="BBZ114" s="105"/>
      <c r="BCA114" s="105"/>
      <c r="BCB114" s="105"/>
      <c r="BCC114" s="105"/>
      <c r="BCD114" s="105"/>
      <c r="BCE114" s="105"/>
      <c r="BCF114" s="105"/>
      <c r="BCG114" s="105"/>
      <c r="BCH114" s="105"/>
      <c r="BCI114" s="105"/>
      <c r="BCJ114" s="105"/>
      <c r="BCK114" s="105"/>
      <c r="BCL114" s="105"/>
      <c r="BCM114" s="105"/>
      <c r="BCN114" s="105"/>
      <c r="BCO114" s="105"/>
      <c r="BCP114" s="105"/>
      <c r="BCQ114" s="105"/>
      <c r="BCR114" s="105"/>
      <c r="BCS114" s="105"/>
      <c r="BCT114" s="105"/>
      <c r="BCU114" s="105"/>
      <c r="BCV114" s="105"/>
      <c r="BCW114" s="105"/>
      <c r="BCX114" s="105"/>
      <c r="BCY114" s="105"/>
      <c r="BCZ114" s="105"/>
      <c r="BDA114" s="105"/>
      <c r="BDB114" s="105"/>
      <c r="BDC114" s="105"/>
      <c r="BDD114" s="105"/>
      <c r="BDE114" s="105"/>
      <c r="BDF114" s="105"/>
      <c r="BDG114" s="105"/>
      <c r="BDH114" s="105"/>
      <c r="BDI114" s="105"/>
      <c r="BDJ114" s="105"/>
      <c r="BDK114" s="105"/>
      <c r="BDL114" s="105"/>
      <c r="BDM114" s="105"/>
      <c r="BDN114" s="105"/>
      <c r="BDO114" s="105"/>
      <c r="BDP114" s="105"/>
      <c r="BDQ114" s="105"/>
      <c r="BDR114" s="105"/>
      <c r="BDS114" s="105"/>
      <c r="BDT114" s="105"/>
      <c r="BDU114" s="105"/>
      <c r="BDV114" s="105"/>
      <c r="BDW114" s="105"/>
      <c r="BDX114" s="105"/>
      <c r="BDY114" s="105"/>
      <c r="BDZ114" s="105"/>
      <c r="BEA114" s="105"/>
      <c r="BEB114" s="105"/>
      <c r="BEC114" s="105"/>
      <c r="BED114" s="105"/>
      <c r="BEE114" s="105"/>
      <c r="BEF114" s="105"/>
      <c r="BEG114" s="105"/>
      <c r="BEH114" s="105"/>
      <c r="BEI114" s="105"/>
      <c r="BEJ114" s="105"/>
      <c r="BEK114" s="105"/>
      <c r="BEL114" s="105"/>
      <c r="BEM114" s="105"/>
      <c r="BEN114" s="105"/>
      <c r="BEO114" s="105"/>
      <c r="BEP114" s="105"/>
      <c r="BEQ114" s="105"/>
      <c r="BER114" s="105"/>
      <c r="BES114" s="105"/>
      <c r="BET114" s="105"/>
      <c r="BEU114" s="105"/>
      <c r="BEV114" s="105"/>
      <c r="BEW114" s="105"/>
      <c r="BEX114" s="105"/>
      <c r="BEY114" s="105"/>
      <c r="BEZ114" s="105"/>
      <c r="BFA114" s="105"/>
      <c r="BFB114" s="105"/>
      <c r="BFC114" s="105"/>
      <c r="BFD114" s="105"/>
      <c r="BFE114" s="105"/>
      <c r="BFF114" s="105"/>
      <c r="BFG114" s="105"/>
      <c r="BFH114" s="105"/>
      <c r="BFI114" s="105"/>
      <c r="BFJ114" s="105"/>
      <c r="BFK114" s="105"/>
      <c r="BFL114" s="105"/>
      <c r="BFM114" s="105"/>
      <c r="BFN114" s="105"/>
      <c r="BFO114" s="105"/>
      <c r="BFP114" s="105"/>
      <c r="BFQ114" s="105"/>
      <c r="BFR114" s="105"/>
      <c r="BFS114" s="105"/>
      <c r="BFT114" s="105"/>
      <c r="BFU114" s="105"/>
      <c r="BFV114" s="105"/>
      <c r="BFW114" s="105"/>
      <c r="BFX114" s="105"/>
      <c r="BFY114" s="105"/>
      <c r="BFZ114" s="105"/>
      <c r="BGA114" s="105"/>
      <c r="BGB114" s="105"/>
      <c r="BGC114" s="105"/>
      <c r="BGD114" s="105"/>
      <c r="BGE114" s="105"/>
      <c r="BGF114" s="105"/>
      <c r="BGG114" s="105"/>
      <c r="BGH114" s="105"/>
      <c r="BGI114" s="105"/>
      <c r="BGJ114" s="105"/>
      <c r="BGK114" s="105"/>
      <c r="BGL114" s="105"/>
      <c r="BGM114" s="105"/>
      <c r="BGN114" s="105"/>
      <c r="BGO114" s="105"/>
      <c r="BGP114" s="105"/>
      <c r="BGQ114" s="105"/>
      <c r="BGR114" s="105"/>
      <c r="BGS114" s="105"/>
      <c r="BGT114" s="105"/>
      <c r="BGU114" s="105"/>
      <c r="BGV114" s="105"/>
      <c r="BGW114" s="105"/>
      <c r="BGX114" s="105"/>
      <c r="BGY114" s="105"/>
      <c r="BGZ114" s="105"/>
      <c r="BHA114" s="105"/>
      <c r="BHB114" s="105"/>
      <c r="BHC114" s="105"/>
      <c r="BHD114" s="105"/>
      <c r="BHE114" s="105"/>
      <c r="BHF114" s="105"/>
      <c r="BHG114" s="105"/>
      <c r="BHH114" s="105"/>
      <c r="BHI114" s="105"/>
      <c r="BHJ114" s="105"/>
      <c r="BHK114" s="105"/>
      <c r="BHL114" s="105"/>
      <c r="BHM114" s="105"/>
      <c r="BHN114" s="105"/>
      <c r="BHO114" s="105"/>
      <c r="BHP114" s="105"/>
      <c r="BHQ114" s="105"/>
      <c r="BHR114" s="105"/>
      <c r="BHS114" s="105"/>
      <c r="BHT114" s="105"/>
      <c r="BHU114" s="105"/>
      <c r="BHV114" s="105"/>
      <c r="BHW114" s="105"/>
      <c r="BHX114" s="105"/>
      <c r="BHY114" s="105"/>
      <c r="BHZ114" s="105"/>
      <c r="BIA114" s="105"/>
      <c r="BIB114" s="105"/>
      <c r="BIC114" s="105"/>
      <c r="BID114" s="105"/>
      <c r="BIE114" s="105"/>
      <c r="BIF114" s="105"/>
      <c r="BIG114" s="105"/>
      <c r="BIH114" s="105"/>
      <c r="BII114" s="105"/>
      <c r="BIJ114" s="105"/>
      <c r="BIK114" s="105"/>
      <c r="BIL114" s="105"/>
      <c r="BIM114" s="105"/>
      <c r="BIN114" s="105"/>
      <c r="BIO114" s="105"/>
      <c r="BIP114" s="105"/>
      <c r="BIQ114" s="105"/>
      <c r="BIR114" s="105"/>
      <c r="BIS114" s="105"/>
      <c r="BIT114" s="105"/>
      <c r="BIU114" s="105"/>
      <c r="BIV114" s="105"/>
      <c r="BIW114" s="105"/>
      <c r="BIX114" s="105"/>
      <c r="BIY114" s="105"/>
      <c r="BIZ114" s="105"/>
      <c r="BJA114" s="105"/>
      <c r="BJB114" s="105"/>
      <c r="BJC114" s="105"/>
      <c r="BJD114" s="105"/>
      <c r="BJE114" s="105"/>
      <c r="BJF114" s="105"/>
      <c r="BJG114" s="105"/>
      <c r="BJH114" s="105"/>
      <c r="BJI114" s="105"/>
      <c r="BJJ114" s="105"/>
      <c r="BJK114" s="105"/>
      <c r="BJL114" s="105"/>
      <c r="BJM114" s="105"/>
      <c r="BJN114" s="105"/>
      <c r="BJO114" s="105"/>
      <c r="BJP114" s="105"/>
      <c r="BJQ114" s="105"/>
      <c r="BJR114" s="105"/>
      <c r="BJS114" s="105"/>
      <c r="BJT114" s="105"/>
      <c r="BJU114" s="105"/>
      <c r="BJV114" s="105"/>
      <c r="BJW114" s="105"/>
      <c r="BJX114" s="105"/>
      <c r="BJY114" s="105"/>
      <c r="BJZ114" s="105"/>
      <c r="BKA114" s="105"/>
      <c r="BKB114" s="105"/>
      <c r="BKC114" s="105"/>
      <c r="BKD114" s="105"/>
      <c r="BKE114" s="105"/>
      <c r="BKF114" s="105"/>
      <c r="BKG114" s="105"/>
      <c r="BKH114" s="105"/>
      <c r="BKI114" s="105"/>
      <c r="BKJ114" s="105"/>
      <c r="BKK114" s="105"/>
      <c r="BKL114" s="105"/>
      <c r="BKM114" s="105"/>
      <c r="BKN114" s="105"/>
      <c r="BKO114" s="105"/>
      <c r="BKP114" s="105"/>
      <c r="BKQ114" s="105"/>
      <c r="BKR114" s="105"/>
      <c r="BKS114" s="105"/>
      <c r="BKT114" s="105"/>
      <c r="BKU114" s="105"/>
      <c r="BKV114" s="105"/>
      <c r="BKW114" s="105"/>
      <c r="BKX114" s="105"/>
      <c r="BKY114" s="105"/>
      <c r="BKZ114" s="105"/>
      <c r="BLA114" s="105"/>
      <c r="BLB114" s="105"/>
      <c r="BLC114" s="105"/>
      <c r="BLD114" s="105"/>
      <c r="BLE114" s="105"/>
      <c r="BLF114" s="105"/>
      <c r="BLG114" s="105"/>
      <c r="BLH114" s="105"/>
      <c r="BLI114" s="105"/>
      <c r="BLJ114" s="105"/>
      <c r="BLK114" s="105"/>
      <c r="BLL114" s="105"/>
      <c r="BLM114" s="105"/>
      <c r="BLN114" s="105"/>
      <c r="BLO114" s="105"/>
      <c r="BLP114" s="105"/>
      <c r="BLQ114" s="105"/>
      <c r="BLR114" s="105"/>
      <c r="BLS114" s="105"/>
      <c r="BLT114" s="105"/>
      <c r="BLU114" s="105"/>
      <c r="BLV114" s="105"/>
      <c r="BLW114" s="105"/>
      <c r="BLX114" s="105"/>
      <c r="BLY114" s="105"/>
      <c r="BLZ114" s="105"/>
      <c r="BMA114" s="105"/>
      <c r="BMB114" s="105"/>
      <c r="BMC114" s="105"/>
      <c r="BMD114" s="105"/>
      <c r="BME114" s="105"/>
      <c r="BMF114" s="105"/>
      <c r="BMG114" s="105"/>
      <c r="BMH114" s="105"/>
      <c r="BMI114" s="105"/>
      <c r="BMJ114" s="105"/>
      <c r="BMK114" s="105"/>
      <c r="BML114" s="105"/>
      <c r="BMM114" s="105"/>
      <c r="BMN114" s="105"/>
      <c r="BMO114" s="105"/>
      <c r="BMP114" s="105"/>
      <c r="BMQ114" s="105"/>
      <c r="BMR114" s="105"/>
      <c r="BMS114" s="105"/>
      <c r="BMT114" s="105"/>
      <c r="BMU114" s="105"/>
      <c r="BMV114" s="105"/>
      <c r="BMW114" s="105"/>
      <c r="BMX114" s="105"/>
      <c r="BMY114" s="105"/>
      <c r="BMZ114" s="105"/>
      <c r="BNA114" s="105"/>
      <c r="BNB114" s="105"/>
      <c r="BNC114" s="105"/>
      <c r="BND114" s="105"/>
      <c r="BNE114" s="105"/>
      <c r="BNF114" s="105"/>
      <c r="BNG114" s="105"/>
      <c r="BNH114" s="105"/>
      <c r="BNI114" s="105"/>
      <c r="BNJ114" s="105"/>
      <c r="BNK114" s="105"/>
      <c r="BNL114" s="105"/>
      <c r="BNM114" s="105"/>
      <c r="BNN114" s="105"/>
      <c r="BNO114" s="105"/>
      <c r="BNP114" s="105"/>
      <c r="BNQ114" s="105"/>
      <c r="BNR114" s="105"/>
      <c r="BNS114" s="105"/>
      <c r="BNT114" s="105"/>
      <c r="BNU114" s="105"/>
      <c r="BNV114" s="105"/>
      <c r="BNW114" s="105"/>
      <c r="BNX114" s="105"/>
      <c r="BNY114" s="105"/>
      <c r="BNZ114" s="105"/>
      <c r="BOA114" s="105"/>
      <c r="BOB114" s="105"/>
      <c r="BOC114" s="105"/>
      <c r="BOD114" s="105"/>
      <c r="BOE114" s="105"/>
      <c r="BOF114" s="105"/>
      <c r="BOG114" s="105"/>
      <c r="BOH114" s="105"/>
      <c r="BOI114" s="105"/>
      <c r="BOJ114" s="105"/>
      <c r="BOK114" s="105"/>
      <c r="BOL114" s="105"/>
      <c r="BOM114" s="105"/>
      <c r="BON114" s="105"/>
      <c r="BOO114" s="105"/>
      <c r="BOP114" s="105"/>
      <c r="BOQ114" s="105"/>
      <c r="BOR114" s="105"/>
      <c r="BOS114" s="105"/>
      <c r="BOT114" s="105"/>
      <c r="BOU114" s="105"/>
      <c r="BOV114" s="105"/>
      <c r="BOW114" s="105"/>
      <c r="BOX114" s="105"/>
      <c r="BOY114" s="105"/>
      <c r="BOZ114" s="105"/>
      <c r="BPA114" s="105"/>
      <c r="BPB114" s="105"/>
      <c r="BPC114" s="105"/>
      <c r="BPD114" s="105"/>
      <c r="BPE114" s="105"/>
      <c r="BPF114" s="105"/>
      <c r="BPG114" s="105"/>
      <c r="BPH114" s="105"/>
      <c r="BPI114" s="105"/>
      <c r="BPJ114" s="105"/>
      <c r="BPK114" s="105"/>
      <c r="BPL114" s="105"/>
      <c r="BPM114" s="105"/>
      <c r="BPN114" s="105"/>
      <c r="BPO114" s="105"/>
      <c r="BPP114" s="105"/>
      <c r="BPQ114" s="105"/>
      <c r="BPR114" s="105"/>
      <c r="BPS114" s="105"/>
      <c r="BPT114" s="105"/>
      <c r="BPU114" s="105"/>
      <c r="BPV114" s="105"/>
      <c r="BPW114" s="105"/>
      <c r="BPX114" s="105"/>
      <c r="BPY114" s="105"/>
      <c r="BPZ114" s="105"/>
      <c r="BQA114" s="105"/>
      <c r="BQB114" s="105"/>
      <c r="BQC114" s="105"/>
      <c r="BQD114" s="105"/>
      <c r="BQE114" s="105"/>
      <c r="BQF114" s="105"/>
      <c r="BQG114" s="105"/>
      <c r="BQH114" s="105"/>
      <c r="BQI114" s="105"/>
      <c r="BQJ114" s="105"/>
      <c r="BQK114" s="105"/>
      <c r="BQL114" s="105"/>
      <c r="BQM114" s="105"/>
      <c r="BQN114" s="105"/>
      <c r="BQO114" s="105"/>
      <c r="BQP114" s="105"/>
      <c r="BQQ114" s="105"/>
      <c r="BQR114" s="105"/>
      <c r="BQS114" s="105"/>
      <c r="BQT114" s="105"/>
      <c r="BQU114" s="105"/>
      <c r="BQV114" s="105"/>
      <c r="BQW114" s="105"/>
      <c r="BQX114" s="105"/>
      <c r="BQY114" s="105"/>
      <c r="BQZ114" s="105"/>
      <c r="BRA114" s="105"/>
      <c r="BRB114" s="105"/>
      <c r="BRC114" s="105"/>
      <c r="BRD114" s="105"/>
      <c r="BRE114" s="105"/>
      <c r="BRF114" s="105"/>
      <c r="BRG114" s="105"/>
      <c r="BRH114" s="105"/>
      <c r="BRI114" s="105"/>
      <c r="BRJ114" s="105"/>
      <c r="BRK114" s="105"/>
      <c r="BRL114" s="105"/>
      <c r="BRM114" s="105"/>
      <c r="BRN114" s="105"/>
      <c r="BRO114" s="105"/>
      <c r="BRP114" s="105"/>
      <c r="BRQ114" s="105"/>
      <c r="BRR114" s="105"/>
      <c r="BRS114" s="105"/>
      <c r="BRT114" s="105"/>
      <c r="BRU114" s="105"/>
      <c r="BRV114" s="105"/>
      <c r="BRW114" s="105"/>
      <c r="BRX114" s="105"/>
      <c r="BRY114" s="105"/>
      <c r="BRZ114" s="105"/>
      <c r="BSA114" s="105"/>
      <c r="BSB114" s="105"/>
      <c r="BSC114" s="105"/>
      <c r="BSD114" s="105"/>
      <c r="BSE114" s="105"/>
      <c r="BSF114" s="105"/>
      <c r="BSG114" s="105"/>
      <c r="BSH114" s="105"/>
      <c r="BSI114" s="105"/>
      <c r="BSJ114" s="105"/>
      <c r="BSK114" s="105"/>
      <c r="BSL114" s="105"/>
      <c r="BSM114" s="105"/>
      <c r="BSN114" s="105"/>
      <c r="BSO114" s="105"/>
      <c r="BSP114" s="105"/>
      <c r="BSQ114" s="105"/>
      <c r="BSR114" s="105"/>
      <c r="BSS114" s="105"/>
      <c r="BST114" s="105"/>
      <c r="BSU114" s="105"/>
      <c r="BSV114" s="105"/>
      <c r="BSW114" s="105"/>
      <c r="BSX114" s="105"/>
      <c r="BSY114" s="105"/>
      <c r="BSZ114" s="105"/>
      <c r="BTA114" s="105"/>
      <c r="BTB114" s="105"/>
      <c r="BTC114" s="105"/>
      <c r="BTD114" s="105"/>
      <c r="BTE114" s="105"/>
      <c r="BTF114" s="105"/>
      <c r="BTG114" s="105"/>
      <c r="BTH114" s="105"/>
      <c r="BTI114" s="105"/>
      <c r="BTJ114" s="105"/>
      <c r="BTK114" s="105"/>
      <c r="BTL114" s="105"/>
      <c r="BTM114" s="105"/>
      <c r="BTN114" s="105"/>
      <c r="BTO114" s="105"/>
      <c r="BTP114" s="105"/>
      <c r="BTQ114" s="105"/>
      <c r="BTR114" s="105"/>
      <c r="BTS114" s="105"/>
      <c r="BTT114" s="105"/>
      <c r="BTU114" s="105"/>
      <c r="BTV114" s="105"/>
      <c r="BTW114" s="105"/>
      <c r="BTX114" s="105"/>
      <c r="BTY114" s="105"/>
      <c r="BTZ114" s="105"/>
      <c r="BUA114" s="105"/>
      <c r="BUB114" s="105"/>
      <c r="BUC114" s="105"/>
      <c r="BUD114" s="105"/>
      <c r="BUE114" s="105"/>
      <c r="BUF114" s="105"/>
      <c r="BUG114" s="105"/>
      <c r="BUH114" s="105"/>
      <c r="BUI114" s="105"/>
      <c r="BUJ114" s="105"/>
      <c r="BUK114" s="105"/>
      <c r="BUL114" s="105"/>
      <c r="BUM114" s="105"/>
      <c r="BUN114" s="105"/>
      <c r="BUO114" s="105"/>
      <c r="BUP114" s="105"/>
      <c r="BUQ114" s="105"/>
      <c r="BUR114" s="105"/>
      <c r="BUS114" s="105"/>
      <c r="BUT114" s="105"/>
      <c r="BUU114" s="105"/>
      <c r="BUV114" s="105"/>
      <c r="BUW114" s="105"/>
      <c r="BUX114" s="105"/>
      <c r="BUY114" s="105"/>
      <c r="BUZ114" s="105"/>
      <c r="BVA114" s="105"/>
      <c r="BVB114" s="105"/>
      <c r="BVC114" s="105"/>
      <c r="BVD114" s="105"/>
      <c r="BVE114" s="105"/>
      <c r="BVF114" s="105"/>
      <c r="BVG114" s="105"/>
      <c r="BVH114" s="105"/>
      <c r="BVI114" s="105"/>
      <c r="BVJ114" s="105"/>
      <c r="BVK114" s="105"/>
      <c r="BVL114" s="105"/>
      <c r="BVM114" s="105"/>
      <c r="BVN114" s="105"/>
      <c r="BVO114" s="105"/>
      <c r="BVP114" s="105"/>
      <c r="BVQ114" s="105"/>
      <c r="BVR114" s="105"/>
      <c r="BVS114" s="105"/>
      <c r="BVT114" s="105"/>
      <c r="BVU114" s="105"/>
      <c r="BVV114" s="105"/>
      <c r="BVW114" s="105"/>
      <c r="BVX114" s="105"/>
      <c r="BVY114" s="105"/>
      <c r="BVZ114" s="105"/>
      <c r="BWA114" s="105"/>
      <c r="BWB114" s="105"/>
      <c r="BWC114" s="105"/>
      <c r="BWD114" s="105"/>
      <c r="BWE114" s="105"/>
      <c r="BWF114" s="105"/>
      <c r="BWG114" s="105"/>
      <c r="BWH114" s="105"/>
      <c r="BWI114" s="105"/>
      <c r="BWJ114" s="105"/>
      <c r="BWK114" s="105"/>
      <c r="BWL114" s="105"/>
      <c r="BWM114" s="105"/>
      <c r="BWN114" s="105"/>
      <c r="BWO114" s="105"/>
      <c r="BWP114" s="105"/>
      <c r="BWQ114" s="105"/>
      <c r="BWR114" s="105"/>
      <c r="BWS114" s="105"/>
      <c r="BWT114" s="105"/>
      <c r="BWU114" s="105"/>
      <c r="BWV114" s="105"/>
      <c r="BWW114" s="105"/>
      <c r="BWX114" s="105"/>
    </row>
    <row r="115" spans="1:1974" ht="24.75" customHeight="1">
      <c r="A115" s="101"/>
      <c r="B115" s="161" t="s">
        <v>42</v>
      </c>
      <c r="C115" s="97"/>
      <c r="D115" s="160">
        <v>-0.04</v>
      </c>
      <c r="E115" s="166">
        <v>4.2129925452609157E-2</v>
      </c>
      <c r="F115" s="162">
        <v>0</v>
      </c>
      <c r="G115" s="97"/>
      <c r="H115" s="160">
        <v>0.02</v>
      </c>
      <c r="I115" s="166">
        <v>-2.7407407407407408E-2</v>
      </c>
      <c r="J115" s="162">
        <v>-7.4074074074074077E-3</v>
      </c>
      <c r="K115" s="97"/>
      <c r="L115" s="160">
        <v>0.11</v>
      </c>
      <c r="M115" s="166">
        <v>-5.5067920585162022E-3</v>
      </c>
      <c r="N115" s="162">
        <v>0.1044932079414838</v>
      </c>
      <c r="O115" s="97"/>
      <c r="P115" s="160">
        <v>0.09</v>
      </c>
      <c r="Q115" s="166">
        <v>-8.1709844559585493E-2</v>
      </c>
      <c r="R115" s="162">
        <v>8.2901554404145074E-3</v>
      </c>
      <c r="S115" s="97"/>
      <c r="W115" s="101"/>
      <c r="AQ115" s="100"/>
    </row>
    <row r="116" spans="1:1974" ht="24.75" customHeight="1">
      <c r="A116" s="103"/>
      <c r="B116" s="163" t="s">
        <v>43</v>
      </c>
      <c r="C116" s="97"/>
      <c r="D116" s="164">
        <v>-0.04</v>
      </c>
      <c r="E116" s="167">
        <v>4.1939864209505337E-2</v>
      </c>
      <c r="F116" s="165">
        <v>0</v>
      </c>
      <c r="G116" s="97"/>
      <c r="H116" s="164">
        <v>0.02</v>
      </c>
      <c r="I116" s="167">
        <v>-2.7407407407407408E-2</v>
      </c>
      <c r="J116" s="165">
        <v>-7.4074074074074077E-3</v>
      </c>
      <c r="K116" s="97"/>
      <c r="L116" s="164">
        <v>0.1</v>
      </c>
      <c r="M116" s="167">
        <v>-8.5214348206474194E-3</v>
      </c>
      <c r="N116" s="165">
        <v>9.1478565179352586E-2</v>
      </c>
      <c r="O116" s="97"/>
      <c r="P116" s="164">
        <v>0.08</v>
      </c>
      <c r="Q116" s="167">
        <v>-7.2285438765670201E-2</v>
      </c>
      <c r="R116" s="165">
        <v>7.7145612343297977E-3</v>
      </c>
      <c r="S116" s="97"/>
      <c r="W116" s="103"/>
      <c r="AQ116" s="102"/>
    </row>
    <row r="117" spans="1:1974" s="106" customFormat="1" ht="24.75" customHeight="1">
      <c r="A117" s="95"/>
      <c r="B117" s="104"/>
      <c r="C117" s="95"/>
      <c r="G117" s="95"/>
      <c r="K117" s="95"/>
      <c r="O117" s="95"/>
      <c r="S117" s="95"/>
      <c r="T117" s="107"/>
      <c r="U117" s="107"/>
      <c r="V117" s="107"/>
      <c r="W117" s="95"/>
      <c r="X117" s="95"/>
      <c r="Y117" s="95"/>
      <c r="Z117" s="95"/>
      <c r="AA117" s="95"/>
      <c r="AB117" s="95"/>
      <c r="AC117" s="95"/>
      <c r="AD117" s="95"/>
      <c r="AE117" s="95"/>
      <c r="AF117" s="152"/>
      <c r="AG117" s="152"/>
      <c r="AH117" s="152"/>
      <c r="AI117" s="95"/>
      <c r="AJ117" s="152"/>
      <c r="AK117" s="152"/>
      <c r="AL117" s="152"/>
      <c r="AM117" s="95"/>
      <c r="AN117" s="152"/>
      <c r="AO117" s="152"/>
      <c r="AP117" s="152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5"/>
      <c r="FL117" s="105"/>
      <c r="FM117" s="105"/>
      <c r="FN117" s="105"/>
      <c r="FO117" s="105"/>
      <c r="FP117" s="105"/>
      <c r="FQ117" s="105"/>
      <c r="FR117" s="105"/>
      <c r="FS117" s="105"/>
      <c r="FT117" s="105"/>
      <c r="FU117" s="105"/>
      <c r="FV117" s="105"/>
      <c r="FW117" s="105"/>
      <c r="FX117" s="105"/>
      <c r="FY117" s="105"/>
      <c r="FZ117" s="105"/>
      <c r="GA117" s="105"/>
      <c r="GB117" s="105"/>
      <c r="GC117" s="105"/>
      <c r="GD117" s="105"/>
      <c r="GE117" s="105"/>
      <c r="GF117" s="105"/>
      <c r="GG117" s="105"/>
      <c r="GH117" s="105"/>
      <c r="GI117" s="105"/>
      <c r="GJ117" s="105"/>
      <c r="GK117" s="105"/>
      <c r="GL117" s="105"/>
      <c r="GM117" s="105"/>
      <c r="GN117" s="105"/>
      <c r="GO117" s="105"/>
      <c r="GP117" s="105"/>
      <c r="GQ117" s="105"/>
      <c r="GR117" s="105"/>
      <c r="GS117" s="105"/>
      <c r="GT117" s="105"/>
      <c r="GU117" s="105"/>
      <c r="GV117" s="105"/>
      <c r="GW117" s="105"/>
      <c r="GX117" s="105"/>
      <c r="GY117" s="105"/>
      <c r="GZ117" s="105"/>
      <c r="HA117" s="105"/>
      <c r="HB117" s="105"/>
      <c r="HC117" s="105"/>
      <c r="HD117" s="105"/>
      <c r="HE117" s="105"/>
      <c r="HF117" s="105"/>
      <c r="HG117" s="105"/>
      <c r="HH117" s="105"/>
      <c r="HI117" s="105"/>
      <c r="HJ117" s="105"/>
      <c r="HK117" s="105"/>
      <c r="HL117" s="105"/>
      <c r="HM117" s="105"/>
      <c r="HN117" s="105"/>
      <c r="HO117" s="105"/>
      <c r="HP117" s="105"/>
      <c r="HQ117" s="105"/>
      <c r="HR117" s="105"/>
      <c r="HS117" s="105"/>
      <c r="HT117" s="105"/>
      <c r="HU117" s="105"/>
      <c r="HV117" s="105"/>
      <c r="HW117" s="105"/>
      <c r="HX117" s="105"/>
      <c r="HY117" s="105"/>
      <c r="HZ117" s="105"/>
      <c r="IA117" s="105"/>
      <c r="IB117" s="105"/>
      <c r="IC117" s="105"/>
      <c r="ID117" s="105"/>
      <c r="IE117" s="105"/>
      <c r="IF117" s="105"/>
      <c r="IG117" s="105"/>
      <c r="IH117" s="105"/>
      <c r="II117" s="105"/>
      <c r="IJ117" s="105"/>
      <c r="IK117" s="105"/>
      <c r="IL117" s="105"/>
      <c r="IM117" s="105"/>
      <c r="IN117" s="105"/>
      <c r="IO117" s="105"/>
      <c r="IP117" s="105"/>
      <c r="IQ117" s="105"/>
      <c r="IR117" s="105"/>
      <c r="IS117" s="105"/>
      <c r="IT117" s="105"/>
      <c r="IU117" s="105"/>
      <c r="IV117" s="105"/>
      <c r="IW117" s="105"/>
      <c r="IX117" s="105"/>
      <c r="IY117" s="105"/>
      <c r="IZ117" s="105"/>
      <c r="JA117" s="105"/>
      <c r="JB117" s="105"/>
      <c r="JC117" s="105"/>
      <c r="JD117" s="105"/>
      <c r="JE117" s="105"/>
      <c r="JF117" s="105"/>
      <c r="JG117" s="105"/>
      <c r="JH117" s="105"/>
      <c r="JI117" s="105"/>
      <c r="JJ117" s="105"/>
      <c r="JK117" s="105"/>
      <c r="JL117" s="105"/>
      <c r="JM117" s="105"/>
      <c r="JN117" s="105"/>
      <c r="JO117" s="105"/>
      <c r="JP117" s="105"/>
      <c r="JQ117" s="105"/>
      <c r="JR117" s="105"/>
      <c r="JS117" s="105"/>
      <c r="JT117" s="105"/>
      <c r="JU117" s="105"/>
      <c r="JV117" s="105"/>
      <c r="JW117" s="105"/>
      <c r="JX117" s="105"/>
      <c r="JY117" s="105"/>
      <c r="JZ117" s="105"/>
      <c r="KA117" s="105"/>
      <c r="KB117" s="105"/>
      <c r="KC117" s="105"/>
      <c r="KD117" s="105"/>
      <c r="KE117" s="105"/>
      <c r="KF117" s="105"/>
      <c r="KG117" s="105"/>
      <c r="KH117" s="105"/>
      <c r="KI117" s="105"/>
      <c r="KJ117" s="105"/>
      <c r="KK117" s="105"/>
      <c r="KL117" s="105"/>
      <c r="KM117" s="105"/>
      <c r="KN117" s="105"/>
      <c r="KO117" s="105"/>
      <c r="KP117" s="105"/>
      <c r="KQ117" s="105"/>
      <c r="KR117" s="105"/>
      <c r="KS117" s="105"/>
      <c r="KT117" s="105"/>
      <c r="KU117" s="105"/>
      <c r="KV117" s="105"/>
      <c r="KW117" s="105"/>
      <c r="KX117" s="105"/>
      <c r="KY117" s="105"/>
      <c r="KZ117" s="105"/>
      <c r="LA117" s="105"/>
      <c r="LB117" s="105"/>
      <c r="LC117" s="105"/>
      <c r="LD117" s="105"/>
      <c r="LE117" s="105"/>
      <c r="LF117" s="105"/>
      <c r="LG117" s="105"/>
      <c r="LH117" s="105"/>
      <c r="LI117" s="105"/>
      <c r="LJ117" s="105"/>
      <c r="LK117" s="105"/>
      <c r="LL117" s="105"/>
      <c r="LM117" s="105"/>
      <c r="LN117" s="105"/>
      <c r="LO117" s="105"/>
      <c r="LP117" s="105"/>
      <c r="LQ117" s="105"/>
      <c r="LR117" s="105"/>
      <c r="LS117" s="105"/>
      <c r="LT117" s="105"/>
      <c r="LU117" s="105"/>
      <c r="LV117" s="105"/>
      <c r="LW117" s="105"/>
      <c r="LX117" s="105"/>
      <c r="LY117" s="105"/>
      <c r="LZ117" s="105"/>
      <c r="MA117" s="105"/>
      <c r="MB117" s="105"/>
      <c r="MC117" s="105"/>
      <c r="MD117" s="105"/>
      <c r="ME117" s="105"/>
      <c r="MF117" s="105"/>
      <c r="MG117" s="105"/>
      <c r="MH117" s="105"/>
      <c r="MI117" s="105"/>
      <c r="MJ117" s="105"/>
      <c r="MK117" s="105"/>
      <c r="ML117" s="105"/>
      <c r="MM117" s="105"/>
      <c r="MN117" s="105"/>
      <c r="MO117" s="105"/>
      <c r="MP117" s="105"/>
      <c r="MQ117" s="105"/>
      <c r="MR117" s="105"/>
      <c r="MS117" s="105"/>
      <c r="MT117" s="105"/>
      <c r="MU117" s="105"/>
      <c r="MV117" s="105"/>
      <c r="MW117" s="105"/>
      <c r="MX117" s="105"/>
      <c r="MY117" s="105"/>
      <c r="MZ117" s="105"/>
      <c r="NA117" s="105"/>
      <c r="NB117" s="105"/>
      <c r="NC117" s="105"/>
      <c r="ND117" s="105"/>
      <c r="NE117" s="105"/>
      <c r="NF117" s="105"/>
      <c r="NG117" s="105"/>
      <c r="NH117" s="105"/>
      <c r="NI117" s="105"/>
      <c r="NJ117" s="105"/>
      <c r="NK117" s="105"/>
      <c r="NL117" s="105"/>
      <c r="NM117" s="105"/>
      <c r="NN117" s="105"/>
      <c r="NO117" s="105"/>
      <c r="NP117" s="105"/>
      <c r="NQ117" s="105"/>
      <c r="NR117" s="105"/>
      <c r="NS117" s="105"/>
      <c r="NT117" s="105"/>
      <c r="NU117" s="105"/>
      <c r="NV117" s="105"/>
      <c r="NW117" s="105"/>
      <c r="NX117" s="105"/>
      <c r="NY117" s="105"/>
      <c r="NZ117" s="105"/>
      <c r="OA117" s="105"/>
      <c r="OB117" s="105"/>
      <c r="OC117" s="105"/>
      <c r="OD117" s="105"/>
      <c r="OE117" s="105"/>
      <c r="OF117" s="105"/>
      <c r="OG117" s="105"/>
      <c r="OH117" s="105"/>
      <c r="OI117" s="105"/>
      <c r="OJ117" s="105"/>
      <c r="OK117" s="105"/>
      <c r="OL117" s="105"/>
      <c r="OM117" s="105"/>
      <c r="ON117" s="105"/>
      <c r="OO117" s="105"/>
      <c r="OP117" s="105"/>
      <c r="OQ117" s="105"/>
      <c r="OR117" s="105"/>
      <c r="OS117" s="105"/>
      <c r="OT117" s="105"/>
      <c r="OU117" s="105"/>
      <c r="OV117" s="105"/>
      <c r="OW117" s="105"/>
      <c r="OX117" s="105"/>
      <c r="OY117" s="105"/>
      <c r="OZ117" s="105"/>
      <c r="PA117" s="105"/>
      <c r="PB117" s="105"/>
      <c r="PC117" s="105"/>
      <c r="PD117" s="105"/>
      <c r="PE117" s="105"/>
      <c r="PF117" s="105"/>
      <c r="PG117" s="105"/>
      <c r="PH117" s="105"/>
      <c r="PI117" s="105"/>
      <c r="PJ117" s="105"/>
      <c r="PK117" s="105"/>
      <c r="PL117" s="105"/>
      <c r="PM117" s="105"/>
      <c r="PN117" s="105"/>
      <c r="PO117" s="105"/>
      <c r="PP117" s="105"/>
      <c r="PQ117" s="105"/>
      <c r="PR117" s="105"/>
      <c r="PS117" s="105"/>
      <c r="PT117" s="105"/>
      <c r="PU117" s="105"/>
      <c r="PV117" s="105"/>
      <c r="PW117" s="105"/>
      <c r="PX117" s="105"/>
      <c r="PY117" s="105"/>
      <c r="PZ117" s="105"/>
      <c r="QA117" s="105"/>
      <c r="QB117" s="105"/>
      <c r="QC117" s="105"/>
      <c r="QD117" s="105"/>
      <c r="QE117" s="105"/>
      <c r="QF117" s="105"/>
      <c r="QG117" s="105"/>
      <c r="QH117" s="105"/>
      <c r="QI117" s="105"/>
      <c r="QJ117" s="105"/>
      <c r="QK117" s="105"/>
      <c r="QL117" s="105"/>
      <c r="QM117" s="105"/>
      <c r="QN117" s="105"/>
      <c r="QO117" s="105"/>
      <c r="QP117" s="105"/>
      <c r="QQ117" s="105"/>
      <c r="QR117" s="105"/>
      <c r="QS117" s="105"/>
      <c r="QT117" s="105"/>
      <c r="QU117" s="105"/>
      <c r="QV117" s="105"/>
      <c r="QW117" s="105"/>
      <c r="QX117" s="105"/>
      <c r="QY117" s="105"/>
      <c r="QZ117" s="105"/>
      <c r="RA117" s="105"/>
      <c r="RB117" s="105"/>
      <c r="RC117" s="105"/>
      <c r="RD117" s="105"/>
      <c r="RE117" s="105"/>
      <c r="RF117" s="105"/>
      <c r="RG117" s="105"/>
      <c r="RH117" s="105"/>
      <c r="RI117" s="105"/>
      <c r="RJ117" s="105"/>
      <c r="RK117" s="105"/>
      <c r="RL117" s="105"/>
      <c r="RM117" s="105"/>
      <c r="RN117" s="105"/>
      <c r="RO117" s="105"/>
      <c r="RP117" s="105"/>
      <c r="RQ117" s="105"/>
      <c r="RR117" s="105"/>
      <c r="RS117" s="105"/>
      <c r="RT117" s="105"/>
      <c r="RU117" s="105"/>
      <c r="RV117" s="105"/>
      <c r="RW117" s="105"/>
      <c r="RX117" s="105"/>
      <c r="RY117" s="105"/>
      <c r="RZ117" s="105"/>
      <c r="SA117" s="105"/>
      <c r="SB117" s="105"/>
      <c r="SC117" s="105"/>
      <c r="SD117" s="105"/>
      <c r="SE117" s="105"/>
      <c r="SF117" s="105"/>
      <c r="SG117" s="105"/>
      <c r="SH117" s="105"/>
      <c r="SI117" s="105"/>
      <c r="SJ117" s="105"/>
      <c r="SK117" s="105"/>
      <c r="SL117" s="105"/>
      <c r="SM117" s="105"/>
      <c r="SN117" s="105"/>
      <c r="SO117" s="105"/>
      <c r="SP117" s="105"/>
      <c r="SQ117" s="105"/>
      <c r="SR117" s="105"/>
      <c r="SS117" s="105"/>
      <c r="ST117" s="105"/>
      <c r="SU117" s="105"/>
      <c r="SV117" s="105"/>
      <c r="SW117" s="105"/>
      <c r="SX117" s="105"/>
      <c r="SY117" s="105"/>
      <c r="SZ117" s="105"/>
      <c r="TA117" s="105"/>
      <c r="TB117" s="105"/>
      <c r="TC117" s="105"/>
      <c r="TD117" s="105"/>
      <c r="TE117" s="105"/>
      <c r="TF117" s="105"/>
      <c r="TG117" s="105"/>
      <c r="TH117" s="105"/>
      <c r="TI117" s="105"/>
      <c r="TJ117" s="105"/>
      <c r="TK117" s="105"/>
      <c r="TL117" s="105"/>
      <c r="TM117" s="105"/>
      <c r="TN117" s="105"/>
      <c r="TO117" s="105"/>
      <c r="TP117" s="105"/>
      <c r="TQ117" s="105"/>
      <c r="TR117" s="105"/>
      <c r="TS117" s="105"/>
      <c r="TT117" s="105"/>
      <c r="TU117" s="105"/>
      <c r="TV117" s="105"/>
      <c r="TW117" s="105"/>
      <c r="TX117" s="105"/>
      <c r="TY117" s="105"/>
      <c r="TZ117" s="105"/>
      <c r="UA117" s="105"/>
      <c r="UB117" s="105"/>
      <c r="UC117" s="105"/>
      <c r="UD117" s="105"/>
      <c r="UE117" s="105"/>
      <c r="UF117" s="105"/>
      <c r="UG117" s="105"/>
      <c r="UH117" s="105"/>
      <c r="UI117" s="105"/>
      <c r="UJ117" s="105"/>
      <c r="UK117" s="105"/>
      <c r="UL117" s="105"/>
      <c r="UM117" s="105"/>
      <c r="UN117" s="105"/>
      <c r="UO117" s="105"/>
      <c r="UP117" s="105"/>
      <c r="UQ117" s="105"/>
      <c r="UR117" s="105"/>
      <c r="US117" s="105"/>
      <c r="UT117" s="105"/>
      <c r="UU117" s="105"/>
      <c r="UV117" s="105"/>
      <c r="UW117" s="105"/>
      <c r="UX117" s="105"/>
      <c r="UY117" s="105"/>
      <c r="UZ117" s="105"/>
      <c r="VA117" s="105"/>
      <c r="VB117" s="105"/>
      <c r="VC117" s="105"/>
      <c r="VD117" s="105"/>
      <c r="VE117" s="105"/>
      <c r="VF117" s="105"/>
      <c r="VG117" s="105"/>
      <c r="VH117" s="105"/>
      <c r="VI117" s="105"/>
      <c r="VJ117" s="105"/>
      <c r="VK117" s="105"/>
      <c r="VL117" s="105"/>
      <c r="VM117" s="105"/>
      <c r="VN117" s="105"/>
      <c r="VO117" s="105"/>
      <c r="VP117" s="105"/>
      <c r="VQ117" s="105"/>
      <c r="VR117" s="105"/>
      <c r="VS117" s="105"/>
      <c r="VT117" s="105"/>
      <c r="VU117" s="105"/>
      <c r="VV117" s="105"/>
      <c r="VW117" s="105"/>
      <c r="VX117" s="105"/>
      <c r="VY117" s="105"/>
      <c r="VZ117" s="105"/>
      <c r="WA117" s="105"/>
      <c r="WB117" s="105"/>
      <c r="WC117" s="105"/>
      <c r="WD117" s="105"/>
      <c r="WE117" s="105"/>
      <c r="WF117" s="105"/>
      <c r="WG117" s="105"/>
      <c r="WH117" s="105"/>
      <c r="WI117" s="105"/>
      <c r="WJ117" s="105"/>
      <c r="WK117" s="105"/>
      <c r="WL117" s="105"/>
      <c r="WM117" s="105"/>
      <c r="WN117" s="105"/>
      <c r="WO117" s="105"/>
      <c r="WP117" s="105"/>
      <c r="WQ117" s="105"/>
      <c r="WR117" s="105"/>
      <c r="WS117" s="105"/>
      <c r="WT117" s="105"/>
      <c r="WU117" s="105"/>
      <c r="WV117" s="105"/>
      <c r="WW117" s="105"/>
      <c r="WX117" s="105"/>
      <c r="WY117" s="105"/>
      <c r="WZ117" s="105"/>
      <c r="XA117" s="105"/>
      <c r="XB117" s="105"/>
      <c r="XC117" s="105"/>
      <c r="XD117" s="105"/>
      <c r="XE117" s="105"/>
      <c r="XF117" s="105"/>
      <c r="XG117" s="105"/>
      <c r="XH117" s="105"/>
      <c r="XI117" s="105"/>
      <c r="XJ117" s="105"/>
      <c r="XK117" s="105"/>
      <c r="XL117" s="105"/>
      <c r="XM117" s="105"/>
      <c r="XN117" s="105"/>
      <c r="XO117" s="105"/>
      <c r="XP117" s="105"/>
      <c r="XQ117" s="105"/>
      <c r="XR117" s="105"/>
      <c r="XS117" s="105"/>
      <c r="XT117" s="105"/>
      <c r="XU117" s="105"/>
      <c r="XV117" s="105"/>
      <c r="XW117" s="105"/>
      <c r="XX117" s="105"/>
      <c r="XY117" s="105"/>
      <c r="XZ117" s="105"/>
      <c r="YA117" s="105"/>
      <c r="YB117" s="105"/>
      <c r="YC117" s="105"/>
      <c r="YD117" s="105"/>
      <c r="YE117" s="105"/>
      <c r="YF117" s="105"/>
      <c r="YG117" s="105"/>
      <c r="YH117" s="105"/>
      <c r="YI117" s="105"/>
      <c r="YJ117" s="105"/>
      <c r="YK117" s="105"/>
      <c r="YL117" s="105"/>
      <c r="YM117" s="105"/>
      <c r="YN117" s="105"/>
      <c r="YO117" s="105"/>
      <c r="YP117" s="105"/>
      <c r="YQ117" s="105"/>
      <c r="YR117" s="105"/>
      <c r="YS117" s="105"/>
      <c r="YT117" s="105"/>
      <c r="YU117" s="105"/>
      <c r="YV117" s="105"/>
      <c r="YW117" s="105"/>
      <c r="YX117" s="105"/>
      <c r="YY117" s="105"/>
      <c r="YZ117" s="105"/>
      <c r="ZA117" s="105"/>
      <c r="ZB117" s="105"/>
      <c r="ZC117" s="105"/>
      <c r="ZD117" s="105"/>
      <c r="ZE117" s="105"/>
      <c r="ZF117" s="105"/>
      <c r="ZG117" s="105"/>
      <c r="ZH117" s="105"/>
      <c r="ZI117" s="105"/>
      <c r="ZJ117" s="105"/>
      <c r="ZK117" s="105"/>
      <c r="ZL117" s="105"/>
      <c r="ZM117" s="105"/>
      <c r="ZN117" s="105"/>
      <c r="ZO117" s="105"/>
      <c r="ZP117" s="105"/>
      <c r="ZQ117" s="105"/>
      <c r="ZR117" s="105"/>
      <c r="ZS117" s="105"/>
      <c r="ZT117" s="105"/>
      <c r="ZU117" s="105"/>
      <c r="ZV117" s="105"/>
      <c r="ZW117" s="105"/>
      <c r="ZX117" s="105"/>
      <c r="ZY117" s="105"/>
      <c r="ZZ117" s="105"/>
      <c r="AAA117" s="105"/>
      <c r="AAB117" s="105"/>
      <c r="AAC117" s="105"/>
      <c r="AAD117" s="105"/>
      <c r="AAE117" s="105"/>
      <c r="AAF117" s="105"/>
      <c r="AAG117" s="105"/>
      <c r="AAH117" s="105"/>
      <c r="AAI117" s="105"/>
      <c r="AAJ117" s="105"/>
      <c r="AAK117" s="105"/>
      <c r="AAL117" s="105"/>
      <c r="AAM117" s="105"/>
      <c r="AAN117" s="105"/>
      <c r="AAO117" s="105"/>
      <c r="AAP117" s="105"/>
      <c r="AAQ117" s="105"/>
      <c r="AAR117" s="105"/>
      <c r="AAS117" s="105"/>
      <c r="AAT117" s="105"/>
      <c r="AAU117" s="105"/>
      <c r="AAV117" s="105"/>
      <c r="AAW117" s="105"/>
      <c r="AAX117" s="105"/>
      <c r="AAY117" s="105"/>
      <c r="AAZ117" s="105"/>
      <c r="ABA117" s="105"/>
      <c r="ABB117" s="105"/>
      <c r="ABC117" s="105"/>
      <c r="ABD117" s="105"/>
      <c r="ABE117" s="105"/>
      <c r="ABF117" s="105"/>
      <c r="ABG117" s="105"/>
      <c r="ABH117" s="105"/>
      <c r="ABI117" s="105"/>
      <c r="ABJ117" s="105"/>
      <c r="ABK117" s="105"/>
      <c r="ABL117" s="105"/>
      <c r="ABM117" s="105"/>
      <c r="ABN117" s="105"/>
      <c r="ABO117" s="105"/>
      <c r="ABP117" s="105"/>
      <c r="ABQ117" s="105"/>
      <c r="ABR117" s="105"/>
      <c r="ABS117" s="105"/>
      <c r="ABT117" s="105"/>
      <c r="ABU117" s="105"/>
      <c r="ABV117" s="105"/>
      <c r="ABW117" s="105"/>
      <c r="ABX117" s="105"/>
      <c r="ABY117" s="105"/>
      <c r="ABZ117" s="105"/>
      <c r="ACA117" s="105"/>
      <c r="ACB117" s="105"/>
      <c r="ACC117" s="105"/>
      <c r="ACD117" s="105"/>
      <c r="ACE117" s="105"/>
      <c r="ACF117" s="105"/>
      <c r="ACG117" s="105"/>
      <c r="ACH117" s="105"/>
      <c r="ACI117" s="105"/>
      <c r="ACJ117" s="105"/>
      <c r="ACK117" s="105"/>
      <c r="ACL117" s="105"/>
      <c r="ACM117" s="105"/>
      <c r="ACN117" s="105"/>
      <c r="ACO117" s="105"/>
      <c r="ACP117" s="105"/>
      <c r="ACQ117" s="105"/>
      <c r="ACR117" s="105"/>
      <c r="ACS117" s="105"/>
      <c r="ACT117" s="105"/>
      <c r="ACU117" s="105"/>
      <c r="ACV117" s="105"/>
      <c r="ACW117" s="105"/>
      <c r="ACX117" s="105"/>
      <c r="ACY117" s="105"/>
      <c r="ACZ117" s="105"/>
      <c r="ADA117" s="105"/>
      <c r="ADB117" s="105"/>
      <c r="ADC117" s="105"/>
      <c r="ADD117" s="105"/>
      <c r="ADE117" s="105"/>
      <c r="ADF117" s="105"/>
      <c r="ADG117" s="105"/>
      <c r="ADH117" s="105"/>
      <c r="ADI117" s="105"/>
      <c r="ADJ117" s="105"/>
      <c r="ADK117" s="105"/>
      <c r="ADL117" s="105"/>
      <c r="ADM117" s="105"/>
      <c r="ADN117" s="105"/>
      <c r="ADO117" s="105"/>
      <c r="ADP117" s="105"/>
      <c r="ADQ117" s="105"/>
      <c r="ADR117" s="105"/>
      <c r="ADS117" s="105"/>
      <c r="ADT117" s="105"/>
      <c r="ADU117" s="105"/>
      <c r="ADV117" s="105"/>
      <c r="ADW117" s="105"/>
      <c r="ADX117" s="105"/>
      <c r="ADY117" s="105"/>
      <c r="ADZ117" s="105"/>
      <c r="AEA117" s="105"/>
      <c r="AEB117" s="105"/>
      <c r="AEC117" s="105"/>
      <c r="AED117" s="105"/>
      <c r="AEE117" s="105"/>
      <c r="AEF117" s="105"/>
      <c r="AEG117" s="105"/>
      <c r="AEH117" s="105"/>
      <c r="AEI117" s="105"/>
      <c r="AEJ117" s="105"/>
      <c r="AEK117" s="105"/>
      <c r="AEL117" s="105"/>
      <c r="AEM117" s="105"/>
      <c r="AEN117" s="105"/>
      <c r="AEO117" s="105"/>
      <c r="AEP117" s="105"/>
      <c r="AEQ117" s="105"/>
      <c r="AER117" s="105"/>
      <c r="AES117" s="105"/>
      <c r="AET117" s="105"/>
      <c r="AEU117" s="105"/>
      <c r="AEV117" s="105"/>
      <c r="AEW117" s="105"/>
      <c r="AEX117" s="105"/>
      <c r="AEY117" s="105"/>
      <c r="AEZ117" s="105"/>
      <c r="AFA117" s="105"/>
      <c r="AFB117" s="105"/>
      <c r="AFC117" s="105"/>
      <c r="AFD117" s="105"/>
      <c r="AFE117" s="105"/>
      <c r="AFF117" s="105"/>
      <c r="AFG117" s="105"/>
      <c r="AFH117" s="105"/>
      <c r="AFI117" s="105"/>
      <c r="AFJ117" s="105"/>
      <c r="AFK117" s="105"/>
      <c r="AFL117" s="105"/>
      <c r="AFM117" s="105"/>
      <c r="AFN117" s="105"/>
      <c r="AFO117" s="105"/>
      <c r="AFP117" s="105"/>
      <c r="AFQ117" s="105"/>
      <c r="AFR117" s="105"/>
      <c r="AFS117" s="105"/>
      <c r="AFT117" s="105"/>
      <c r="AFU117" s="105"/>
      <c r="AFV117" s="105"/>
      <c r="AFW117" s="105"/>
      <c r="AFX117" s="105"/>
      <c r="AFY117" s="105"/>
      <c r="AFZ117" s="105"/>
      <c r="AGA117" s="105"/>
      <c r="AGB117" s="105"/>
      <c r="AGC117" s="105"/>
      <c r="AGD117" s="105"/>
      <c r="AGE117" s="105"/>
      <c r="AGF117" s="105"/>
      <c r="AGG117" s="105"/>
      <c r="AGH117" s="105"/>
      <c r="AGI117" s="105"/>
      <c r="AGJ117" s="105"/>
      <c r="AGK117" s="105"/>
      <c r="AGL117" s="105"/>
      <c r="AGM117" s="105"/>
      <c r="AGN117" s="105"/>
      <c r="AGO117" s="105"/>
      <c r="AGP117" s="105"/>
      <c r="AGQ117" s="105"/>
      <c r="AGR117" s="105"/>
      <c r="AGS117" s="105"/>
      <c r="AGT117" s="105"/>
      <c r="AGU117" s="105"/>
      <c r="AGV117" s="105"/>
      <c r="AGW117" s="105"/>
      <c r="AGX117" s="105"/>
      <c r="AGY117" s="105"/>
      <c r="AGZ117" s="105"/>
      <c r="AHA117" s="105"/>
      <c r="AHB117" s="105"/>
      <c r="AHC117" s="105"/>
      <c r="AHD117" s="105"/>
      <c r="AHE117" s="105"/>
      <c r="AHF117" s="105"/>
      <c r="AHG117" s="105"/>
      <c r="AHH117" s="105"/>
      <c r="AHI117" s="105"/>
      <c r="AHJ117" s="105"/>
      <c r="AHK117" s="105"/>
      <c r="AHL117" s="105"/>
      <c r="AHM117" s="105"/>
      <c r="AHN117" s="105"/>
      <c r="AHO117" s="105"/>
      <c r="AHP117" s="105"/>
      <c r="AHQ117" s="105"/>
      <c r="AHR117" s="105"/>
      <c r="AHS117" s="105"/>
      <c r="AHT117" s="105"/>
      <c r="AHU117" s="105"/>
      <c r="AHV117" s="105"/>
      <c r="AHW117" s="105"/>
      <c r="AHX117" s="105"/>
      <c r="AHY117" s="105"/>
      <c r="AHZ117" s="105"/>
      <c r="AIA117" s="105"/>
      <c r="AIB117" s="105"/>
      <c r="AIC117" s="105"/>
      <c r="AID117" s="105"/>
      <c r="AIE117" s="105"/>
      <c r="AIF117" s="105"/>
      <c r="AIG117" s="105"/>
      <c r="AIH117" s="105"/>
      <c r="AII117" s="105"/>
      <c r="AIJ117" s="105"/>
      <c r="AIK117" s="105"/>
      <c r="AIL117" s="105"/>
      <c r="AIM117" s="105"/>
      <c r="AIN117" s="105"/>
      <c r="AIO117" s="105"/>
      <c r="AIP117" s="105"/>
      <c r="AIQ117" s="105"/>
      <c r="AIR117" s="105"/>
      <c r="AIS117" s="105"/>
      <c r="AIT117" s="105"/>
      <c r="AIU117" s="105"/>
      <c r="AIV117" s="105"/>
      <c r="AIW117" s="105"/>
      <c r="AIX117" s="105"/>
      <c r="AIY117" s="105"/>
      <c r="AIZ117" s="105"/>
      <c r="AJA117" s="105"/>
      <c r="AJB117" s="105"/>
      <c r="AJC117" s="105"/>
      <c r="AJD117" s="105"/>
      <c r="AJE117" s="105"/>
      <c r="AJF117" s="105"/>
      <c r="AJG117" s="105"/>
      <c r="AJH117" s="105"/>
      <c r="AJI117" s="105"/>
      <c r="AJJ117" s="105"/>
      <c r="AJK117" s="105"/>
      <c r="AJL117" s="105"/>
      <c r="AJM117" s="105"/>
      <c r="AJN117" s="105"/>
      <c r="AJO117" s="105"/>
      <c r="AJP117" s="105"/>
      <c r="AJQ117" s="105"/>
      <c r="AJR117" s="105"/>
      <c r="AJS117" s="105"/>
      <c r="AJT117" s="105"/>
      <c r="AJU117" s="105"/>
      <c r="AJV117" s="105"/>
      <c r="AJW117" s="105"/>
      <c r="AJX117" s="105"/>
      <c r="AJY117" s="105"/>
      <c r="AJZ117" s="105"/>
      <c r="AKA117" s="105"/>
      <c r="AKB117" s="105"/>
      <c r="AKC117" s="105"/>
      <c r="AKD117" s="105"/>
      <c r="AKE117" s="105"/>
      <c r="AKF117" s="105"/>
      <c r="AKG117" s="105"/>
      <c r="AKH117" s="105"/>
      <c r="AKI117" s="105"/>
      <c r="AKJ117" s="105"/>
      <c r="AKK117" s="105"/>
      <c r="AKL117" s="105"/>
      <c r="AKM117" s="105"/>
      <c r="AKN117" s="105"/>
      <c r="AKO117" s="105"/>
      <c r="AKP117" s="105"/>
      <c r="AKQ117" s="105"/>
      <c r="AKR117" s="105"/>
      <c r="AKS117" s="105"/>
      <c r="AKT117" s="105"/>
      <c r="AKU117" s="105"/>
      <c r="AKV117" s="105"/>
      <c r="AKW117" s="105"/>
      <c r="AKX117" s="105"/>
      <c r="AKY117" s="105"/>
      <c r="AKZ117" s="105"/>
      <c r="ALA117" s="105"/>
      <c r="ALB117" s="105"/>
      <c r="ALC117" s="105"/>
      <c r="ALD117" s="105"/>
      <c r="ALE117" s="105"/>
      <c r="ALF117" s="105"/>
      <c r="ALG117" s="105"/>
      <c r="ALH117" s="105"/>
      <c r="ALI117" s="105"/>
      <c r="ALJ117" s="105"/>
      <c r="ALK117" s="105"/>
      <c r="ALL117" s="105"/>
      <c r="ALM117" s="105"/>
      <c r="ALN117" s="105"/>
      <c r="ALO117" s="105"/>
      <c r="ALP117" s="105"/>
      <c r="ALQ117" s="105"/>
      <c r="ALR117" s="105"/>
      <c r="ALS117" s="105"/>
      <c r="ALT117" s="105"/>
      <c r="ALU117" s="105"/>
      <c r="ALV117" s="105"/>
      <c r="ALW117" s="105"/>
      <c r="ALX117" s="105"/>
      <c r="ALY117" s="105"/>
      <c r="ALZ117" s="105"/>
      <c r="AMA117" s="105"/>
      <c r="AMB117" s="105"/>
      <c r="AMC117" s="105"/>
      <c r="AMD117" s="105"/>
      <c r="AME117" s="105"/>
      <c r="AMF117" s="105"/>
      <c r="AMG117" s="105"/>
      <c r="AMH117" s="105"/>
      <c r="AMI117" s="105"/>
      <c r="AMJ117" s="105"/>
      <c r="AMK117" s="105"/>
      <c r="AML117" s="105"/>
      <c r="AMM117" s="105"/>
      <c r="AMN117" s="105"/>
      <c r="AMO117" s="105"/>
      <c r="AMP117" s="105"/>
      <c r="AMQ117" s="105"/>
      <c r="AMR117" s="105"/>
      <c r="AMS117" s="105"/>
      <c r="AMT117" s="105"/>
      <c r="AMU117" s="105"/>
      <c r="AMV117" s="105"/>
      <c r="AMW117" s="105"/>
      <c r="AMX117" s="105"/>
      <c r="AMY117" s="105"/>
      <c r="AMZ117" s="105"/>
      <c r="ANA117" s="105"/>
      <c r="ANB117" s="105"/>
      <c r="ANC117" s="105"/>
      <c r="AND117" s="105"/>
      <c r="ANE117" s="105"/>
      <c r="ANF117" s="105"/>
      <c r="ANG117" s="105"/>
      <c r="ANH117" s="105"/>
      <c r="ANI117" s="105"/>
      <c r="ANJ117" s="105"/>
      <c r="ANK117" s="105"/>
      <c r="ANL117" s="105"/>
      <c r="ANM117" s="105"/>
      <c r="ANN117" s="105"/>
      <c r="ANO117" s="105"/>
      <c r="ANP117" s="105"/>
      <c r="ANQ117" s="105"/>
      <c r="ANR117" s="105"/>
      <c r="ANS117" s="105"/>
      <c r="ANT117" s="105"/>
      <c r="ANU117" s="105"/>
      <c r="ANV117" s="105"/>
      <c r="ANW117" s="105"/>
      <c r="ANX117" s="105"/>
      <c r="ANY117" s="105"/>
      <c r="ANZ117" s="105"/>
      <c r="AOA117" s="105"/>
      <c r="AOB117" s="105"/>
      <c r="AOC117" s="105"/>
      <c r="AOD117" s="105"/>
      <c r="AOE117" s="105"/>
      <c r="AOF117" s="105"/>
      <c r="AOG117" s="105"/>
      <c r="AOH117" s="105"/>
      <c r="AOI117" s="105"/>
      <c r="AOJ117" s="105"/>
      <c r="AOK117" s="105"/>
      <c r="AOL117" s="105"/>
      <c r="AOM117" s="105"/>
      <c r="AON117" s="105"/>
      <c r="AOO117" s="105"/>
      <c r="AOP117" s="105"/>
      <c r="AOQ117" s="105"/>
      <c r="AOR117" s="105"/>
      <c r="AOS117" s="105"/>
      <c r="AOT117" s="105"/>
      <c r="AOU117" s="105"/>
      <c r="AOV117" s="105"/>
      <c r="AOW117" s="105"/>
      <c r="AOX117" s="105"/>
      <c r="AOY117" s="105"/>
      <c r="AOZ117" s="105"/>
      <c r="APA117" s="105"/>
      <c r="APB117" s="105"/>
      <c r="APC117" s="105"/>
      <c r="APD117" s="105"/>
      <c r="APE117" s="105"/>
      <c r="APF117" s="105"/>
      <c r="APG117" s="105"/>
      <c r="APH117" s="105"/>
      <c r="API117" s="105"/>
      <c r="APJ117" s="105"/>
      <c r="APK117" s="105"/>
      <c r="APL117" s="105"/>
      <c r="APM117" s="105"/>
      <c r="APN117" s="105"/>
      <c r="APO117" s="105"/>
      <c r="APP117" s="105"/>
      <c r="APQ117" s="105"/>
      <c r="APR117" s="105"/>
      <c r="APS117" s="105"/>
      <c r="APT117" s="105"/>
      <c r="APU117" s="105"/>
      <c r="APV117" s="105"/>
      <c r="APW117" s="105"/>
      <c r="APX117" s="105"/>
      <c r="APY117" s="105"/>
      <c r="APZ117" s="105"/>
      <c r="AQA117" s="105"/>
      <c r="AQB117" s="105"/>
      <c r="AQC117" s="105"/>
      <c r="AQD117" s="105"/>
      <c r="AQE117" s="105"/>
      <c r="AQF117" s="105"/>
      <c r="AQG117" s="105"/>
      <c r="AQH117" s="105"/>
      <c r="AQI117" s="105"/>
      <c r="AQJ117" s="105"/>
      <c r="AQK117" s="105"/>
      <c r="AQL117" s="105"/>
      <c r="AQM117" s="105"/>
      <c r="AQN117" s="105"/>
      <c r="AQO117" s="105"/>
      <c r="AQP117" s="105"/>
      <c r="AQQ117" s="105"/>
      <c r="AQR117" s="105"/>
      <c r="AQS117" s="105"/>
      <c r="AQT117" s="105"/>
      <c r="AQU117" s="105"/>
      <c r="AQV117" s="105"/>
      <c r="AQW117" s="105"/>
      <c r="AQX117" s="105"/>
      <c r="AQY117" s="105"/>
      <c r="AQZ117" s="105"/>
      <c r="ARA117" s="105"/>
      <c r="ARB117" s="105"/>
      <c r="ARC117" s="105"/>
      <c r="ARD117" s="105"/>
      <c r="ARE117" s="105"/>
      <c r="ARF117" s="105"/>
      <c r="ARG117" s="105"/>
      <c r="ARH117" s="105"/>
      <c r="ARI117" s="105"/>
      <c r="ARJ117" s="105"/>
      <c r="ARK117" s="105"/>
      <c r="ARL117" s="105"/>
      <c r="ARM117" s="105"/>
      <c r="ARN117" s="105"/>
      <c r="ARO117" s="105"/>
      <c r="ARP117" s="105"/>
      <c r="ARQ117" s="105"/>
      <c r="ARR117" s="105"/>
      <c r="ARS117" s="105"/>
      <c r="ART117" s="105"/>
      <c r="ARU117" s="105"/>
      <c r="ARV117" s="105"/>
      <c r="ARW117" s="105"/>
      <c r="ARX117" s="105"/>
      <c r="ARY117" s="105"/>
      <c r="ARZ117" s="105"/>
      <c r="ASA117" s="105"/>
      <c r="ASB117" s="105"/>
      <c r="ASC117" s="105"/>
      <c r="ASD117" s="105"/>
      <c r="ASE117" s="105"/>
      <c r="ASF117" s="105"/>
      <c r="ASG117" s="105"/>
      <c r="ASH117" s="105"/>
      <c r="ASI117" s="105"/>
      <c r="ASJ117" s="105"/>
      <c r="ASK117" s="105"/>
      <c r="ASL117" s="105"/>
      <c r="ASM117" s="105"/>
      <c r="ASN117" s="105"/>
      <c r="ASO117" s="105"/>
      <c r="ASP117" s="105"/>
      <c r="ASQ117" s="105"/>
      <c r="ASR117" s="105"/>
      <c r="ASS117" s="105"/>
      <c r="AST117" s="105"/>
      <c r="ASU117" s="105"/>
      <c r="ASV117" s="105"/>
      <c r="ASW117" s="105"/>
      <c r="ASX117" s="105"/>
      <c r="ASY117" s="105"/>
      <c r="ASZ117" s="105"/>
      <c r="ATA117" s="105"/>
      <c r="ATB117" s="105"/>
      <c r="ATC117" s="105"/>
      <c r="ATD117" s="105"/>
      <c r="ATE117" s="105"/>
      <c r="ATF117" s="105"/>
      <c r="ATG117" s="105"/>
      <c r="ATH117" s="105"/>
      <c r="ATI117" s="105"/>
      <c r="ATJ117" s="105"/>
      <c r="ATK117" s="105"/>
      <c r="ATL117" s="105"/>
      <c r="ATM117" s="105"/>
      <c r="ATN117" s="105"/>
      <c r="ATO117" s="105"/>
      <c r="ATP117" s="105"/>
      <c r="ATQ117" s="105"/>
      <c r="ATR117" s="105"/>
      <c r="ATS117" s="105"/>
      <c r="ATT117" s="105"/>
      <c r="ATU117" s="105"/>
      <c r="ATV117" s="105"/>
      <c r="ATW117" s="105"/>
      <c r="ATX117" s="105"/>
      <c r="ATY117" s="105"/>
      <c r="ATZ117" s="105"/>
      <c r="AUA117" s="105"/>
      <c r="AUB117" s="105"/>
      <c r="AUC117" s="105"/>
      <c r="AUD117" s="105"/>
      <c r="AUE117" s="105"/>
      <c r="AUF117" s="105"/>
      <c r="AUG117" s="105"/>
      <c r="AUH117" s="105"/>
      <c r="AUI117" s="105"/>
      <c r="AUJ117" s="105"/>
      <c r="AUK117" s="105"/>
      <c r="AUL117" s="105"/>
      <c r="AUM117" s="105"/>
      <c r="AUN117" s="105"/>
      <c r="AUO117" s="105"/>
      <c r="AUP117" s="105"/>
      <c r="AUQ117" s="105"/>
      <c r="AUR117" s="105"/>
      <c r="AUS117" s="105"/>
      <c r="AUT117" s="105"/>
      <c r="AUU117" s="105"/>
      <c r="AUV117" s="105"/>
      <c r="AUW117" s="105"/>
      <c r="AUX117" s="105"/>
      <c r="AUY117" s="105"/>
      <c r="AUZ117" s="105"/>
      <c r="AVA117" s="105"/>
      <c r="AVB117" s="105"/>
      <c r="AVC117" s="105"/>
      <c r="AVD117" s="105"/>
      <c r="AVE117" s="105"/>
      <c r="AVF117" s="105"/>
      <c r="AVG117" s="105"/>
      <c r="AVH117" s="105"/>
      <c r="AVI117" s="105"/>
      <c r="AVJ117" s="105"/>
      <c r="AVK117" s="105"/>
      <c r="AVL117" s="105"/>
      <c r="AVM117" s="105"/>
      <c r="AVN117" s="105"/>
      <c r="AVO117" s="105"/>
      <c r="AVP117" s="105"/>
      <c r="AVQ117" s="105"/>
      <c r="AVR117" s="105"/>
      <c r="AVS117" s="105"/>
      <c r="AVT117" s="105"/>
      <c r="AVU117" s="105"/>
      <c r="AVV117" s="105"/>
      <c r="AVW117" s="105"/>
      <c r="AVX117" s="105"/>
      <c r="AVY117" s="105"/>
      <c r="AVZ117" s="105"/>
      <c r="AWA117" s="105"/>
      <c r="AWB117" s="105"/>
      <c r="AWC117" s="105"/>
      <c r="AWD117" s="105"/>
      <c r="AWE117" s="105"/>
      <c r="AWF117" s="105"/>
      <c r="AWG117" s="105"/>
      <c r="AWH117" s="105"/>
      <c r="AWI117" s="105"/>
      <c r="AWJ117" s="105"/>
      <c r="AWK117" s="105"/>
      <c r="AWL117" s="105"/>
      <c r="AWM117" s="105"/>
      <c r="AWN117" s="105"/>
      <c r="AWO117" s="105"/>
      <c r="AWP117" s="105"/>
      <c r="AWQ117" s="105"/>
      <c r="AWR117" s="105"/>
      <c r="AWS117" s="105"/>
      <c r="AWT117" s="105"/>
      <c r="AWU117" s="105"/>
      <c r="AWV117" s="105"/>
      <c r="AWW117" s="105"/>
      <c r="AWX117" s="105"/>
      <c r="AWY117" s="105"/>
      <c r="AWZ117" s="105"/>
      <c r="AXA117" s="105"/>
      <c r="AXB117" s="105"/>
      <c r="AXC117" s="105"/>
      <c r="AXD117" s="105"/>
      <c r="AXE117" s="105"/>
      <c r="AXF117" s="105"/>
      <c r="AXG117" s="105"/>
      <c r="AXH117" s="105"/>
      <c r="AXI117" s="105"/>
      <c r="AXJ117" s="105"/>
      <c r="AXK117" s="105"/>
      <c r="AXL117" s="105"/>
      <c r="AXM117" s="105"/>
      <c r="AXN117" s="105"/>
      <c r="AXO117" s="105"/>
      <c r="AXP117" s="105"/>
      <c r="AXQ117" s="105"/>
      <c r="AXR117" s="105"/>
      <c r="AXS117" s="105"/>
      <c r="AXT117" s="105"/>
      <c r="AXU117" s="105"/>
      <c r="AXV117" s="105"/>
      <c r="AXW117" s="105"/>
      <c r="AXX117" s="105"/>
      <c r="AXY117" s="105"/>
      <c r="AXZ117" s="105"/>
      <c r="AYA117" s="105"/>
      <c r="AYB117" s="105"/>
      <c r="AYC117" s="105"/>
      <c r="AYD117" s="105"/>
      <c r="AYE117" s="105"/>
      <c r="AYF117" s="105"/>
      <c r="AYG117" s="105"/>
      <c r="AYH117" s="105"/>
      <c r="AYI117" s="105"/>
      <c r="AYJ117" s="105"/>
      <c r="AYK117" s="105"/>
      <c r="AYL117" s="105"/>
      <c r="AYM117" s="105"/>
      <c r="AYN117" s="105"/>
      <c r="AYO117" s="105"/>
      <c r="AYP117" s="105"/>
      <c r="AYQ117" s="105"/>
      <c r="AYR117" s="105"/>
      <c r="AYS117" s="105"/>
      <c r="AYT117" s="105"/>
      <c r="AYU117" s="105"/>
      <c r="AYV117" s="105"/>
      <c r="AYW117" s="105"/>
      <c r="AYX117" s="105"/>
      <c r="AYY117" s="105"/>
      <c r="AYZ117" s="105"/>
      <c r="AZA117" s="105"/>
      <c r="AZB117" s="105"/>
      <c r="AZC117" s="105"/>
      <c r="AZD117" s="105"/>
      <c r="AZE117" s="105"/>
      <c r="AZF117" s="105"/>
      <c r="AZG117" s="105"/>
      <c r="AZH117" s="105"/>
      <c r="AZI117" s="105"/>
      <c r="AZJ117" s="105"/>
      <c r="AZK117" s="105"/>
      <c r="AZL117" s="105"/>
      <c r="AZM117" s="105"/>
      <c r="AZN117" s="105"/>
      <c r="AZO117" s="105"/>
      <c r="AZP117" s="105"/>
      <c r="AZQ117" s="105"/>
      <c r="AZR117" s="105"/>
      <c r="AZS117" s="105"/>
      <c r="AZT117" s="105"/>
      <c r="AZU117" s="105"/>
      <c r="AZV117" s="105"/>
      <c r="AZW117" s="105"/>
      <c r="AZX117" s="105"/>
      <c r="AZY117" s="105"/>
      <c r="AZZ117" s="105"/>
      <c r="BAA117" s="105"/>
      <c r="BAB117" s="105"/>
      <c r="BAC117" s="105"/>
      <c r="BAD117" s="105"/>
      <c r="BAE117" s="105"/>
      <c r="BAF117" s="105"/>
      <c r="BAG117" s="105"/>
      <c r="BAH117" s="105"/>
      <c r="BAI117" s="105"/>
      <c r="BAJ117" s="105"/>
      <c r="BAK117" s="105"/>
      <c r="BAL117" s="105"/>
      <c r="BAM117" s="105"/>
      <c r="BAN117" s="105"/>
      <c r="BAO117" s="105"/>
      <c r="BAP117" s="105"/>
      <c r="BAQ117" s="105"/>
      <c r="BAR117" s="105"/>
      <c r="BAS117" s="105"/>
      <c r="BAT117" s="105"/>
      <c r="BAU117" s="105"/>
      <c r="BAV117" s="105"/>
      <c r="BAW117" s="105"/>
      <c r="BAX117" s="105"/>
      <c r="BAY117" s="105"/>
      <c r="BAZ117" s="105"/>
      <c r="BBA117" s="105"/>
      <c r="BBB117" s="105"/>
      <c r="BBC117" s="105"/>
      <c r="BBD117" s="105"/>
      <c r="BBE117" s="105"/>
      <c r="BBF117" s="105"/>
      <c r="BBG117" s="105"/>
      <c r="BBH117" s="105"/>
      <c r="BBI117" s="105"/>
      <c r="BBJ117" s="105"/>
      <c r="BBK117" s="105"/>
      <c r="BBL117" s="105"/>
      <c r="BBM117" s="105"/>
      <c r="BBN117" s="105"/>
      <c r="BBO117" s="105"/>
      <c r="BBP117" s="105"/>
      <c r="BBQ117" s="105"/>
      <c r="BBR117" s="105"/>
      <c r="BBS117" s="105"/>
      <c r="BBT117" s="105"/>
      <c r="BBU117" s="105"/>
      <c r="BBV117" s="105"/>
      <c r="BBW117" s="105"/>
      <c r="BBX117" s="105"/>
      <c r="BBY117" s="105"/>
      <c r="BBZ117" s="105"/>
      <c r="BCA117" s="105"/>
      <c r="BCB117" s="105"/>
      <c r="BCC117" s="105"/>
      <c r="BCD117" s="105"/>
      <c r="BCE117" s="105"/>
      <c r="BCF117" s="105"/>
      <c r="BCG117" s="105"/>
      <c r="BCH117" s="105"/>
      <c r="BCI117" s="105"/>
      <c r="BCJ117" s="105"/>
      <c r="BCK117" s="105"/>
      <c r="BCL117" s="105"/>
      <c r="BCM117" s="105"/>
      <c r="BCN117" s="105"/>
      <c r="BCO117" s="105"/>
      <c r="BCP117" s="105"/>
      <c r="BCQ117" s="105"/>
      <c r="BCR117" s="105"/>
      <c r="BCS117" s="105"/>
      <c r="BCT117" s="105"/>
      <c r="BCU117" s="105"/>
      <c r="BCV117" s="105"/>
      <c r="BCW117" s="105"/>
      <c r="BCX117" s="105"/>
      <c r="BCY117" s="105"/>
      <c r="BCZ117" s="105"/>
      <c r="BDA117" s="105"/>
      <c r="BDB117" s="105"/>
      <c r="BDC117" s="105"/>
      <c r="BDD117" s="105"/>
      <c r="BDE117" s="105"/>
      <c r="BDF117" s="105"/>
      <c r="BDG117" s="105"/>
      <c r="BDH117" s="105"/>
      <c r="BDI117" s="105"/>
      <c r="BDJ117" s="105"/>
      <c r="BDK117" s="105"/>
      <c r="BDL117" s="105"/>
      <c r="BDM117" s="105"/>
      <c r="BDN117" s="105"/>
      <c r="BDO117" s="105"/>
      <c r="BDP117" s="105"/>
      <c r="BDQ117" s="105"/>
      <c r="BDR117" s="105"/>
      <c r="BDS117" s="105"/>
      <c r="BDT117" s="105"/>
      <c r="BDU117" s="105"/>
      <c r="BDV117" s="105"/>
      <c r="BDW117" s="105"/>
      <c r="BDX117" s="105"/>
      <c r="BDY117" s="105"/>
      <c r="BDZ117" s="105"/>
      <c r="BEA117" s="105"/>
      <c r="BEB117" s="105"/>
      <c r="BEC117" s="105"/>
      <c r="BED117" s="105"/>
      <c r="BEE117" s="105"/>
      <c r="BEF117" s="105"/>
      <c r="BEG117" s="105"/>
      <c r="BEH117" s="105"/>
      <c r="BEI117" s="105"/>
      <c r="BEJ117" s="105"/>
      <c r="BEK117" s="105"/>
      <c r="BEL117" s="105"/>
      <c r="BEM117" s="105"/>
      <c r="BEN117" s="105"/>
      <c r="BEO117" s="105"/>
      <c r="BEP117" s="105"/>
      <c r="BEQ117" s="105"/>
      <c r="BER117" s="105"/>
      <c r="BES117" s="105"/>
      <c r="BET117" s="105"/>
      <c r="BEU117" s="105"/>
      <c r="BEV117" s="105"/>
      <c r="BEW117" s="105"/>
      <c r="BEX117" s="105"/>
      <c r="BEY117" s="105"/>
      <c r="BEZ117" s="105"/>
      <c r="BFA117" s="105"/>
      <c r="BFB117" s="105"/>
      <c r="BFC117" s="105"/>
      <c r="BFD117" s="105"/>
      <c r="BFE117" s="105"/>
      <c r="BFF117" s="105"/>
      <c r="BFG117" s="105"/>
      <c r="BFH117" s="105"/>
      <c r="BFI117" s="105"/>
      <c r="BFJ117" s="105"/>
      <c r="BFK117" s="105"/>
      <c r="BFL117" s="105"/>
      <c r="BFM117" s="105"/>
      <c r="BFN117" s="105"/>
      <c r="BFO117" s="105"/>
      <c r="BFP117" s="105"/>
      <c r="BFQ117" s="105"/>
      <c r="BFR117" s="105"/>
      <c r="BFS117" s="105"/>
      <c r="BFT117" s="105"/>
      <c r="BFU117" s="105"/>
      <c r="BFV117" s="105"/>
      <c r="BFW117" s="105"/>
      <c r="BFX117" s="105"/>
      <c r="BFY117" s="105"/>
      <c r="BFZ117" s="105"/>
      <c r="BGA117" s="105"/>
      <c r="BGB117" s="105"/>
      <c r="BGC117" s="105"/>
      <c r="BGD117" s="105"/>
      <c r="BGE117" s="105"/>
      <c r="BGF117" s="105"/>
      <c r="BGG117" s="105"/>
      <c r="BGH117" s="105"/>
      <c r="BGI117" s="105"/>
      <c r="BGJ117" s="105"/>
      <c r="BGK117" s="105"/>
      <c r="BGL117" s="105"/>
      <c r="BGM117" s="105"/>
      <c r="BGN117" s="105"/>
      <c r="BGO117" s="105"/>
      <c r="BGP117" s="105"/>
      <c r="BGQ117" s="105"/>
      <c r="BGR117" s="105"/>
      <c r="BGS117" s="105"/>
      <c r="BGT117" s="105"/>
      <c r="BGU117" s="105"/>
      <c r="BGV117" s="105"/>
      <c r="BGW117" s="105"/>
      <c r="BGX117" s="105"/>
      <c r="BGY117" s="105"/>
      <c r="BGZ117" s="105"/>
      <c r="BHA117" s="105"/>
      <c r="BHB117" s="105"/>
      <c r="BHC117" s="105"/>
      <c r="BHD117" s="105"/>
      <c r="BHE117" s="105"/>
      <c r="BHF117" s="105"/>
      <c r="BHG117" s="105"/>
      <c r="BHH117" s="105"/>
      <c r="BHI117" s="105"/>
      <c r="BHJ117" s="105"/>
      <c r="BHK117" s="105"/>
      <c r="BHL117" s="105"/>
      <c r="BHM117" s="105"/>
      <c r="BHN117" s="105"/>
      <c r="BHO117" s="105"/>
      <c r="BHP117" s="105"/>
      <c r="BHQ117" s="105"/>
      <c r="BHR117" s="105"/>
      <c r="BHS117" s="105"/>
      <c r="BHT117" s="105"/>
      <c r="BHU117" s="105"/>
      <c r="BHV117" s="105"/>
      <c r="BHW117" s="105"/>
      <c r="BHX117" s="105"/>
      <c r="BHY117" s="105"/>
      <c r="BHZ117" s="105"/>
      <c r="BIA117" s="105"/>
      <c r="BIB117" s="105"/>
      <c r="BIC117" s="105"/>
      <c r="BID117" s="105"/>
      <c r="BIE117" s="105"/>
      <c r="BIF117" s="105"/>
      <c r="BIG117" s="105"/>
      <c r="BIH117" s="105"/>
      <c r="BII117" s="105"/>
      <c r="BIJ117" s="105"/>
      <c r="BIK117" s="105"/>
      <c r="BIL117" s="105"/>
      <c r="BIM117" s="105"/>
      <c r="BIN117" s="105"/>
      <c r="BIO117" s="105"/>
      <c r="BIP117" s="105"/>
      <c r="BIQ117" s="105"/>
      <c r="BIR117" s="105"/>
      <c r="BIS117" s="105"/>
      <c r="BIT117" s="105"/>
      <c r="BIU117" s="105"/>
      <c r="BIV117" s="105"/>
      <c r="BIW117" s="105"/>
      <c r="BIX117" s="105"/>
      <c r="BIY117" s="105"/>
      <c r="BIZ117" s="105"/>
      <c r="BJA117" s="105"/>
      <c r="BJB117" s="105"/>
      <c r="BJC117" s="105"/>
      <c r="BJD117" s="105"/>
      <c r="BJE117" s="105"/>
      <c r="BJF117" s="105"/>
      <c r="BJG117" s="105"/>
      <c r="BJH117" s="105"/>
      <c r="BJI117" s="105"/>
      <c r="BJJ117" s="105"/>
      <c r="BJK117" s="105"/>
      <c r="BJL117" s="105"/>
      <c r="BJM117" s="105"/>
      <c r="BJN117" s="105"/>
      <c r="BJO117" s="105"/>
      <c r="BJP117" s="105"/>
      <c r="BJQ117" s="105"/>
      <c r="BJR117" s="105"/>
      <c r="BJS117" s="105"/>
      <c r="BJT117" s="105"/>
      <c r="BJU117" s="105"/>
      <c r="BJV117" s="105"/>
      <c r="BJW117" s="105"/>
      <c r="BJX117" s="105"/>
      <c r="BJY117" s="105"/>
      <c r="BJZ117" s="105"/>
      <c r="BKA117" s="105"/>
      <c r="BKB117" s="105"/>
      <c r="BKC117" s="105"/>
      <c r="BKD117" s="105"/>
      <c r="BKE117" s="105"/>
      <c r="BKF117" s="105"/>
      <c r="BKG117" s="105"/>
      <c r="BKH117" s="105"/>
      <c r="BKI117" s="105"/>
      <c r="BKJ117" s="105"/>
      <c r="BKK117" s="105"/>
      <c r="BKL117" s="105"/>
      <c r="BKM117" s="105"/>
      <c r="BKN117" s="105"/>
      <c r="BKO117" s="105"/>
      <c r="BKP117" s="105"/>
      <c r="BKQ117" s="105"/>
      <c r="BKR117" s="105"/>
      <c r="BKS117" s="105"/>
      <c r="BKT117" s="105"/>
      <c r="BKU117" s="105"/>
      <c r="BKV117" s="105"/>
      <c r="BKW117" s="105"/>
      <c r="BKX117" s="105"/>
      <c r="BKY117" s="105"/>
      <c r="BKZ117" s="105"/>
      <c r="BLA117" s="105"/>
      <c r="BLB117" s="105"/>
      <c r="BLC117" s="105"/>
      <c r="BLD117" s="105"/>
      <c r="BLE117" s="105"/>
      <c r="BLF117" s="105"/>
      <c r="BLG117" s="105"/>
      <c r="BLH117" s="105"/>
      <c r="BLI117" s="105"/>
      <c r="BLJ117" s="105"/>
      <c r="BLK117" s="105"/>
      <c r="BLL117" s="105"/>
      <c r="BLM117" s="105"/>
      <c r="BLN117" s="105"/>
      <c r="BLO117" s="105"/>
      <c r="BLP117" s="105"/>
      <c r="BLQ117" s="105"/>
      <c r="BLR117" s="105"/>
      <c r="BLS117" s="105"/>
      <c r="BLT117" s="105"/>
      <c r="BLU117" s="105"/>
      <c r="BLV117" s="105"/>
      <c r="BLW117" s="105"/>
      <c r="BLX117" s="105"/>
      <c r="BLY117" s="105"/>
      <c r="BLZ117" s="105"/>
      <c r="BMA117" s="105"/>
      <c r="BMB117" s="105"/>
      <c r="BMC117" s="105"/>
      <c r="BMD117" s="105"/>
      <c r="BME117" s="105"/>
      <c r="BMF117" s="105"/>
      <c r="BMG117" s="105"/>
      <c r="BMH117" s="105"/>
      <c r="BMI117" s="105"/>
      <c r="BMJ117" s="105"/>
      <c r="BMK117" s="105"/>
      <c r="BML117" s="105"/>
      <c r="BMM117" s="105"/>
      <c r="BMN117" s="105"/>
      <c r="BMO117" s="105"/>
      <c r="BMP117" s="105"/>
      <c r="BMQ117" s="105"/>
      <c r="BMR117" s="105"/>
      <c r="BMS117" s="105"/>
      <c r="BMT117" s="105"/>
      <c r="BMU117" s="105"/>
      <c r="BMV117" s="105"/>
      <c r="BMW117" s="105"/>
      <c r="BMX117" s="105"/>
      <c r="BMY117" s="105"/>
      <c r="BMZ117" s="105"/>
      <c r="BNA117" s="105"/>
      <c r="BNB117" s="105"/>
      <c r="BNC117" s="105"/>
      <c r="BND117" s="105"/>
      <c r="BNE117" s="105"/>
      <c r="BNF117" s="105"/>
      <c r="BNG117" s="105"/>
      <c r="BNH117" s="105"/>
      <c r="BNI117" s="105"/>
      <c r="BNJ117" s="105"/>
      <c r="BNK117" s="105"/>
      <c r="BNL117" s="105"/>
      <c r="BNM117" s="105"/>
      <c r="BNN117" s="105"/>
      <c r="BNO117" s="105"/>
      <c r="BNP117" s="105"/>
      <c r="BNQ117" s="105"/>
      <c r="BNR117" s="105"/>
      <c r="BNS117" s="105"/>
      <c r="BNT117" s="105"/>
      <c r="BNU117" s="105"/>
      <c r="BNV117" s="105"/>
      <c r="BNW117" s="105"/>
      <c r="BNX117" s="105"/>
      <c r="BNY117" s="105"/>
      <c r="BNZ117" s="105"/>
      <c r="BOA117" s="105"/>
      <c r="BOB117" s="105"/>
      <c r="BOC117" s="105"/>
      <c r="BOD117" s="105"/>
      <c r="BOE117" s="105"/>
      <c r="BOF117" s="105"/>
      <c r="BOG117" s="105"/>
      <c r="BOH117" s="105"/>
      <c r="BOI117" s="105"/>
      <c r="BOJ117" s="105"/>
      <c r="BOK117" s="105"/>
      <c r="BOL117" s="105"/>
      <c r="BOM117" s="105"/>
      <c r="BON117" s="105"/>
      <c r="BOO117" s="105"/>
      <c r="BOP117" s="105"/>
      <c r="BOQ117" s="105"/>
      <c r="BOR117" s="105"/>
      <c r="BOS117" s="105"/>
      <c r="BOT117" s="105"/>
      <c r="BOU117" s="105"/>
      <c r="BOV117" s="105"/>
      <c r="BOW117" s="105"/>
      <c r="BOX117" s="105"/>
      <c r="BOY117" s="105"/>
      <c r="BOZ117" s="105"/>
      <c r="BPA117" s="105"/>
      <c r="BPB117" s="105"/>
      <c r="BPC117" s="105"/>
      <c r="BPD117" s="105"/>
      <c r="BPE117" s="105"/>
      <c r="BPF117" s="105"/>
      <c r="BPG117" s="105"/>
      <c r="BPH117" s="105"/>
      <c r="BPI117" s="105"/>
      <c r="BPJ117" s="105"/>
      <c r="BPK117" s="105"/>
      <c r="BPL117" s="105"/>
      <c r="BPM117" s="105"/>
      <c r="BPN117" s="105"/>
      <c r="BPO117" s="105"/>
      <c r="BPP117" s="105"/>
      <c r="BPQ117" s="105"/>
      <c r="BPR117" s="105"/>
      <c r="BPS117" s="105"/>
      <c r="BPT117" s="105"/>
      <c r="BPU117" s="105"/>
      <c r="BPV117" s="105"/>
      <c r="BPW117" s="105"/>
      <c r="BPX117" s="105"/>
      <c r="BPY117" s="105"/>
      <c r="BPZ117" s="105"/>
      <c r="BQA117" s="105"/>
      <c r="BQB117" s="105"/>
      <c r="BQC117" s="105"/>
      <c r="BQD117" s="105"/>
      <c r="BQE117" s="105"/>
      <c r="BQF117" s="105"/>
      <c r="BQG117" s="105"/>
      <c r="BQH117" s="105"/>
      <c r="BQI117" s="105"/>
      <c r="BQJ117" s="105"/>
      <c r="BQK117" s="105"/>
      <c r="BQL117" s="105"/>
      <c r="BQM117" s="105"/>
      <c r="BQN117" s="105"/>
      <c r="BQO117" s="105"/>
      <c r="BQP117" s="105"/>
      <c r="BQQ117" s="105"/>
      <c r="BQR117" s="105"/>
      <c r="BQS117" s="105"/>
      <c r="BQT117" s="105"/>
      <c r="BQU117" s="105"/>
      <c r="BQV117" s="105"/>
      <c r="BQW117" s="105"/>
      <c r="BQX117" s="105"/>
      <c r="BQY117" s="105"/>
      <c r="BQZ117" s="105"/>
      <c r="BRA117" s="105"/>
      <c r="BRB117" s="105"/>
      <c r="BRC117" s="105"/>
      <c r="BRD117" s="105"/>
      <c r="BRE117" s="105"/>
      <c r="BRF117" s="105"/>
      <c r="BRG117" s="105"/>
      <c r="BRH117" s="105"/>
      <c r="BRI117" s="105"/>
      <c r="BRJ117" s="105"/>
      <c r="BRK117" s="105"/>
      <c r="BRL117" s="105"/>
      <c r="BRM117" s="105"/>
      <c r="BRN117" s="105"/>
      <c r="BRO117" s="105"/>
      <c r="BRP117" s="105"/>
      <c r="BRQ117" s="105"/>
      <c r="BRR117" s="105"/>
      <c r="BRS117" s="105"/>
      <c r="BRT117" s="105"/>
      <c r="BRU117" s="105"/>
      <c r="BRV117" s="105"/>
      <c r="BRW117" s="105"/>
      <c r="BRX117" s="105"/>
      <c r="BRY117" s="105"/>
      <c r="BRZ117" s="105"/>
      <c r="BSA117" s="105"/>
      <c r="BSB117" s="105"/>
      <c r="BSC117" s="105"/>
      <c r="BSD117" s="105"/>
      <c r="BSE117" s="105"/>
      <c r="BSF117" s="105"/>
      <c r="BSG117" s="105"/>
      <c r="BSH117" s="105"/>
      <c r="BSI117" s="105"/>
      <c r="BSJ117" s="105"/>
      <c r="BSK117" s="105"/>
      <c r="BSL117" s="105"/>
      <c r="BSM117" s="105"/>
      <c r="BSN117" s="105"/>
      <c r="BSO117" s="105"/>
      <c r="BSP117" s="105"/>
      <c r="BSQ117" s="105"/>
      <c r="BSR117" s="105"/>
      <c r="BSS117" s="105"/>
      <c r="BST117" s="105"/>
      <c r="BSU117" s="105"/>
      <c r="BSV117" s="105"/>
      <c r="BSW117" s="105"/>
      <c r="BSX117" s="105"/>
      <c r="BSY117" s="105"/>
      <c r="BSZ117" s="105"/>
      <c r="BTA117" s="105"/>
      <c r="BTB117" s="105"/>
      <c r="BTC117" s="105"/>
      <c r="BTD117" s="105"/>
      <c r="BTE117" s="105"/>
      <c r="BTF117" s="105"/>
      <c r="BTG117" s="105"/>
      <c r="BTH117" s="105"/>
      <c r="BTI117" s="105"/>
      <c r="BTJ117" s="105"/>
      <c r="BTK117" s="105"/>
      <c r="BTL117" s="105"/>
      <c r="BTM117" s="105"/>
      <c r="BTN117" s="105"/>
      <c r="BTO117" s="105"/>
      <c r="BTP117" s="105"/>
      <c r="BTQ117" s="105"/>
      <c r="BTR117" s="105"/>
      <c r="BTS117" s="105"/>
      <c r="BTT117" s="105"/>
      <c r="BTU117" s="105"/>
      <c r="BTV117" s="105"/>
      <c r="BTW117" s="105"/>
      <c r="BTX117" s="105"/>
      <c r="BTY117" s="105"/>
      <c r="BTZ117" s="105"/>
      <c r="BUA117" s="105"/>
      <c r="BUB117" s="105"/>
      <c r="BUC117" s="105"/>
      <c r="BUD117" s="105"/>
      <c r="BUE117" s="105"/>
      <c r="BUF117" s="105"/>
      <c r="BUG117" s="105"/>
      <c r="BUH117" s="105"/>
      <c r="BUI117" s="105"/>
      <c r="BUJ117" s="105"/>
      <c r="BUK117" s="105"/>
      <c r="BUL117" s="105"/>
      <c r="BUM117" s="105"/>
      <c r="BUN117" s="105"/>
      <c r="BUO117" s="105"/>
      <c r="BUP117" s="105"/>
      <c r="BUQ117" s="105"/>
      <c r="BUR117" s="105"/>
      <c r="BUS117" s="105"/>
      <c r="BUT117" s="105"/>
      <c r="BUU117" s="105"/>
      <c r="BUV117" s="105"/>
      <c r="BUW117" s="105"/>
      <c r="BUX117" s="105"/>
      <c r="BUY117" s="105"/>
      <c r="BUZ117" s="105"/>
      <c r="BVA117" s="105"/>
      <c r="BVB117" s="105"/>
      <c r="BVC117" s="105"/>
      <c r="BVD117" s="105"/>
      <c r="BVE117" s="105"/>
      <c r="BVF117" s="105"/>
      <c r="BVG117" s="105"/>
      <c r="BVH117" s="105"/>
      <c r="BVI117" s="105"/>
      <c r="BVJ117" s="105"/>
      <c r="BVK117" s="105"/>
      <c r="BVL117" s="105"/>
      <c r="BVM117" s="105"/>
      <c r="BVN117" s="105"/>
      <c r="BVO117" s="105"/>
      <c r="BVP117" s="105"/>
      <c r="BVQ117" s="105"/>
      <c r="BVR117" s="105"/>
      <c r="BVS117" s="105"/>
      <c r="BVT117" s="105"/>
      <c r="BVU117" s="105"/>
      <c r="BVV117" s="105"/>
      <c r="BVW117" s="105"/>
      <c r="BVX117" s="105"/>
      <c r="BVY117" s="105"/>
      <c r="BVZ117" s="105"/>
      <c r="BWA117" s="105"/>
      <c r="BWB117" s="105"/>
      <c r="BWC117" s="105"/>
      <c r="BWD117" s="105"/>
      <c r="BWE117" s="105"/>
      <c r="BWF117" s="105"/>
      <c r="BWG117" s="105"/>
      <c r="BWH117" s="105"/>
      <c r="BWI117" s="105"/>
      <c r="BWJ117" s="105"/>
      <c r="BWK117" s="105"/>
      <c r="BWL117" s="105"/>
      <c r="BWM117" s="105"/>
      <c r="BWN117" s="105"/>
      <c r="BWO117" s="105"/>
      <c r="BWP117" s="105"/>
      <c r="BWQ117" s="105"/>
      <c r="BWR117" s="105"/>
      <c r="BWS117" s="105"/>
      <c r="BWT117" s="105"/>
      <c r="BWU117" s="105"/>
      <c r="BWV117" s="105"/>
      <c r="BWW117" s="105"/>
      <c r="BWX117" s="105"/>
    </row>
    <row r="118" spans="1:1974" s="106" customFormat="1" ht="24.75" customHeight="1">
      <c r="A118" s="95"/>
      <c r="B118" s="144" t="s">
        <v>44</v>
      </c>
      <c r="C118" s="95"/>
      <c r="D118" s="140"/>
      <c r="E118" s="140"/>
      <c r="F118" s="140"/>
      <c r="G118" s="95"/>
      <c r="H118" s="140"/>
      <c r="I118" s="140"/>
      <c r="J118" s="140"/>
      <c r="K118" s="95"/>
      <c r="L118" s="140"/>
      <c r="M118" s="140"/>
      <c r="N118" s="140"/>
      <c r="O118" s="95"/>
      <c r="P118" s="140"/>
      <c r="Q118" s="140"/>
      <c r="R118" s="140"/>
      <c r="S118" s="95"/>
      <c r="T118" s="107"/>
      <c r="U118" s="107"/>
      <c r="V118" s="107"/>
      <c r="W118" s="95"/>
      <c r="X118" s="95"/>
      <c r="Y118" s="95"/>
      <c r="Z118" s="95"/>
      <c r="AA118" s="95"/>
      <c r="AB118" s="95"/>
      <c r="AC118" s="95"/>
      <c r="AD118" s="95"/>
      <c r="AE118" s="95"/>
      <c r="AF118" s="152"/>
      <c r="AG118" s="152"/>
      <c r="AH118" s="152"/>
      <c r="AI118" s="95"/>
      <c r="AJ118" s="152"/>
      <c r="AK118" s="152"/>
      <c r="AL118" s="152"/>
      <c r="AM118" s="95"/>
      <c r="AN118" s="152"/>
      <c r="AO118" s="152"/>
      <c r="AP118" s="152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5"/>
      <c r="FR118" s="105"/>
      <c r="FS118" s="105"/>
      <c r="FT118" s="105"/>
      <c r="FU118" s="105"/>
      <c r="FV118" s="105"/>
      <c r="FW118" s="105"/>
      <c r="FX118" s="105"/>
      <c r="FY118" s="105"/>
      <c r="FZ118" s="105"/>
      <c r="GA118" s="105"/>
      <c r="GB118" s="105"/>
      <c r="GC118" s="105"/>
      <c r="GD118" s="105"/>
      <c r="GE118" s="105"/>
      <c r="GF118" s="105"/>
      <c r="GG118" s="105"/>
      <c r="GH118" s="105"/>
      <c r="GI118" s="105"/>
      <c r="GJ118" s="105"/>
      <c r="GK118" s="105"/>
      <c r="GL118" s="105"/>
      <c r="GM118" s="105"/>
      <c r="GN118" s="105"/>
      <c r="GO118" s="105"/>
      <c r="GP118" s="105"/>
      <c r="GQ118" s="105"/>
      <c r="GR118" s="105"/>
      <c r="GS118" s="105"/>
      <c r="GT118" s="105"/>
      <c r="GU118" s="105"/>
      <c r="GV118" s="105"/>
      <c r="GW118" s="105"/>
      <c r="GX118" s="105"/>
      <c r="GY118" s="105"/>
      <c r="GZ118" s="105"/>
      <c r="HA118" s="105"/>
      <c r="HB118" s="105"/>
      <c r="HC118" s="105"/>
      <c r="HD118" s="105"/>
      <c r="HE118" s="105"/>
      <c r="HF118" s="105"/>
      <c r="HG118" s="105"/>
      <c r="HH118" s="105"/>
      <c r="HI118" s="105"/>
      <c r="HJ118" s="105"/>
      <c r="HK118" s="105"/>
      <c r="HL118" s="105"/>
      <c r="HM118" s="105"/>
      <c r="HN118" s="105"/>
      <c r="HO118" s="105"/>
      <c r="HP118" s="105"/>
      <c r="HQ118" s="105"/>
      <c r="HR118" s="105"/>
      <c r="HS118" s="105"/>
      <c r="HT118" s="105"/>
      <c r="HU118" s="105"/>
      <c r="HV118" s="105"/>
      <c r="HW118" s="105"/>
      <c r="HX118" s="105"/>
      <c r="HY118" s="105"/>
      <c r="HZ118" s="105"/>
      <c r="IA118" s="105"/>
      <c r="IB118" s="105"/>
      <c r="IC118" s="105"/>
      <c r="ID118" s="105"/>
      <c r="IE118" s="105"/>
      <c r="IF118" s="105"/>
      <c r="IG118" s="105"/>
      <c r="IH118" s="105"/>
      <c r="II118" s="105"/>
      <c r="IJ118" s="105"/>
      <c r="IK118" s="105"/>
      <c r="IL118" s="105"/>
      <c r="IM118" s="105"/>
      <c r="IN118" s="105"/>
      <c r="IO118" s="105"/>
      <c r="IP118" s="105"/>
      <c r="IQ118" s="105"/>
      <c r="IR118" s="105"/>
      <c r="IS118" s="105"/>
      <c r="IT118" s="105"/>
      <c r="IU118" s="105"/>
      <c r="IV118" s="105"/>
      <c r="IW118" s="105"/>
      <c r="IX118" s="105"/>
      <c r="IY118" s="105"/>
      <c r="IZ118" s="105"/>
      <c r="JA118" s="105"/>
      <c r="JB118" s="105"/>
      <c r="JC118" s="105"/>
      <c r="JD118" s="105"/>
      <c r="JE118" s="105"/>
      <c r="JF118" s="105"/>
      <c r="JG118" s="105"/>
      <c r="JH118" s="105"/>
      <c r="JI118" s="105"/>
      <c r="JJ118" s="105"/>
      <c r="JK118" s="105"/>
      <c r="JL118" s="105"/>
      <c r="JM118" s="105"/>
      <c r="JN118" s="105"/>
      <c r="JO118" s="105"/>
      <c r="JP118" s="105"/>
      <c r="JQ118" s="105"/>
      <c r="JR118" s="105"/>
      <c r="JS118" s="105"/>
      <c r="JT118" s="105"/>
      <c r="JU118" s="105"/>
      <c r="JV118" s="105"/>
      <c r="JW118" s="105"/>
      <c r="JX118" s="105"/>
      <c r="JY118" s="105"/>
      <c r="JZ118" s="105"/>
      <c r="KA118" s="105"/>
      <c r="KB118" s="105"/>
      <c r="KC118" s="105"/>
      <c r="KD118" s="105"/>
      <c r="KE118" s="105"/>
      <c r="KF118" s="105"/>
      <c r="KG118" s="105"/>
      <c r="KH118" s="105"/>
      <c r="KI118" s="105"/>
      <c r="KJ118" s="105"/>
      <c r="KK118" s="105"/>
      <c r="KL118" s="105"/>
      <c r="KM118" s="105"/>
      <c r="KN118" s="105"/>
      <c r="KO118" s="105"/>
      <c r="KP118" s="105"/>
      <c r="KQ118" s="105"/>
      <c r="KR118" s="105"/>
      <c r="KS118" s="105"/>
      <c r="KT118" s="105"/>
      <c r="KU118" s="105"/>
      <c r="KV118" s="105"/>
      <c r="KW118" s="105"/>
      <c r="KX118" s="105"/>
      <c r="KY118" s="105"/>
      <c r="KZ118" s="105"/>
      <c r="LA118" s="105"/>
      <c r="LB118" s="105"/>
      <c r="LC118" s="105"/>
      <c r="LD118" s="105"/>
      <c r="LE118" s="105"/>
      <c r="LF118" s="105"/>
      <c r="LG118" s="105"/>
      <c r="LH118" s="105"/>
      <c r="LI118" s="105"/>
      <c r="LJ118" s="105"/>
      <c r="LK118" s="105"/>
      <c r="LL118" s="105"/>
      <c r="LM118" s="105"/>
      <c r="LN118" s="105"/>
      <c r="LO118" s="105"/>
      <c r="LP118" s="105"/>
      <c r="LQ118" s="105"/>
      <c r="LR118" s="105"/>
      <c r="LS118" s="105"/>
      <c r="LT118" s="105"/>
      <c r="LU118" s="105"/>
      <c r="LV118" s="105"/>
      <c r="LW118" s="105"/>
      <c r="LX118" s="105"/>
      <c r="LY118" s="105"/>
      <c r="LZ118" s="105"/>
      <c r="MA118" s="105"/>
      <c r="MB118" s="105"/>
      <c r="MC118" s="105"/>
      <c r="MD118" s="105"/>
      <c r="ME118" s="105"/>
      <c r="MF118" s="105"/>
      <c r="MG118" s="105"/>
      <c r="MH118" s="105"/>
      <c r="MI118" s="105"/>
      <c r="MJ118" s="105"/>
      <c r="MK118" s="105"/>
      <c r="ML118" s="105"/>
      <c r="MM118" s="105"/>
      <c r="MN118" s="105"/>
      <c r="MO118" s="105"/>
      <c r="MP118" s="105"/>
      <c r="MQ118" s="105"/>
      <c r="MR118" s="105"/>
      <c r="MS118" s="105"/>
      <c r="MT118" s="105"/>
      <c r="MU118" s="105"/>
      <c r="MV118" s="105"/>
      <c r="MW118" s="105"/>
      <c r="MX118" s="105"/>
      <c r="MY118" s="105"/>
      <c r="MZ118" s="105"/>
      <c r="NA118" s="105"/>
      <c r="NB118" s="105"/>
      <c r="NC118" s="105"/>
      <c r="ND118" s="105"/>
      <c r="NE118" s="105"/>
      <c r="NF118" s="105"/>
      <c r="NG118" s="105"/>
      <c r="NH118" s="105"/>
      <c r="NI118" s="105"/>
      <c r="NJ118" s="105"/>
      <c r="NK118" s="105"/>
      <c r="NL118" s="105"/>
      <c r="NM118" s="105"/>
      <c r="NN118" s="105"/>
      <c r="NO118" s="105"/>
      <c r="NP118" s="105"/>
      <c r="NQ118" s="105"/>
      <c r="NR118" s="105"/>
      <c r="NS118" s="105"/>
      <c r="NT118" s="105"/>
      <c r="NU118" s="105"/>
      <c r="NV118" s="105"/>
      <c r="NW118" s="105"/>
      <c r="NX118" s="105"/>
      <c r="NY118" s="105"/>
      <c r="NZ118" s="105"/>
      <c r="OA118" s="105"/>
      <c r="OB118" s="105"/>
      <c r="OC118" s="105"/>
      <c r="OD118" s="105"/>
      <c r="OE118" s="105"/>
      <c r="OF118" s="105"/>
      <c r="OG118" s="105"/>
      <c r="OH118" s="105"/>
      <c r="OI118" s="105"/>
      <c r="OJ118" s="105"/>
      <c r="OK118" s="105"/>
      <c r="OL118" s="105"/>
      <c r="OM118" s="105"/>
      <c r="ON118" s="105"/>
      <c r="OO118" s="105"/>
      <c r="OP118" s="105"/>
      <c r="OQ118" s="105"/>
      <c r="OR118" s="105"/>
      <c r="OS118" s="105"/>
      <c r="OT118" s="105"/>
      <c r="OU118" s="105"/>
      <c r="OV118" s="105"/>
      <c r="OW118" s="105"/>
      <c r="OX118" s="105"/>
      <c r="OY118" s="105"/>
      <c r="OZ118" s="105"/>
      <c r="PA118" s="105"/>
      <c r="PB118" s="105"/>
      <c r="PC118" s="105"/>
      <c r="PD118" s="105"/>
      <c r="PE118" s="105"/>
      <c r="PF118" s="105"/>
      <c r="PG118" s="105"/>
      <c r="PH118" s="105"/>
      <c r="PI118" s="105"/>
      <c r="PJ118" s="105"/>
      <c r="PK118" s="105"/>
      <c r="PL118" s="105"/>
      <c r="PM118" s="105"/>
      <c r="PN118" s="105"/>
      <c r="PO118" s="105"/>
      <c r="PP118" s="105"/>
      <c r="PQ118" s="105"/>
      <c r="PR118" s="105"/>
      <c r="PS118" s="105"/>
      <c r="PT118" s="105"/>
      <c r="PU118" s="105"/>
      <c r="PV118" s="105"/>
      <c r="PW118" s="105"/>
      <c r="PX118" s="105"/>
      <c r="PY118" s="105"/>
      <c r="PZ118" s="105"/>
      <c r="QA118" s="105"/>
      <c r="QB118" s="105"/>
      <c r="QC118" s="105"/>
      <c r="QD118" s="105"/>
      <c r="QE118" s="105"/>
      <c r="QF118" s="105"/>
      <c r="QG118" s="105"/>
      <c r="QH118" s="105"/>
      <c r="QI118" s="105"/>
      <c r="QJ118" s="105"/>
      <c r="QK118" s="105"/>
      <c r="QL118" s="105"/>
      <c r="QM118" s="105"/>
      <c r="QN118" s="105"/>
      <c r="QO118" s="105"/>
      <c r="QP118" s="105"/>
      <c r="QQ118" s="105"/>
      <c r="QR118" s="105"/>
      <c r="QS118" s="105"/>
      <c r="QT118" s="105"/>
      <c r="QU118" s="105"/>
      <c r="QV118" s="105"/>
      <c r="QW118" s="105"/>
      <c r="QX118" s="105"/>
      <c r="QY118" s="105"/>
      <c r="QZ118" s="105"/>
      <c r="RA118" s="105"/>
      <c r="RB118" s="105"/>
      <c r="RC118" s="105"/>
      <c r="RD118" s="105"/>
      <c r="RE118" s="105"/>
      <c r="RF118" s="105"/>
      <c r="RG118" s="105"/>
      <c r="RH118" s="105"/>
      <c r="RI118" s="105"/>
      <c r="RJ118" s="105"/>
      <c r="RK118" s="105"/>
      <c r="RL118" s="105"/>
      <c r="RM118" s="105"/>
      <c r="RN118" s="105"/>
      <c r="RO118" s="105"/>
      <c r="RP118" s="105"/>
      <c r="RQ118" s="105"/>
      <c r="RR118" s="105"/>
      <c r="RS118" s="105"/>
      <c r="RT118" s="105"/>
      <c r="RU118" s="105"/>
      <c r="RV118" s="105"/>
      <c r="RW118" s="105"/>
      <c r="RX118" s="105"/>
      <c r="RY118" s="105"/>
      <c r="RZ118" s="105"/>
      <c r="SA118" s="105"/>
      <c r="SB118" s="105"/>
      <c r="SC118" s="105"/>
      <c r="SD118" s="105"/>
      <c r="SE118" s="105"/>
      <c r="SF118" s="105"/>
      <c r="SG118" s="105"/>
      <c r="SH118" s="105"/>
      <c r="SI118" s="105"/>
      <c r="SJ118" s="105"/>
      <c r="SK118" s="105"/>
      <c r="SL118" s="105"/>
      <c r="SM118" s="105"/>
      <c r="SN118" s="105"/>
      <c r="SO118" s="105"/>
      <c r="SP118" s="105"/>
      <c r="SQ118" s="105"/>
      <c r="SR118" s="105"/>
      <c r="SS118" s="105"/>
      <c r="ST118" s="105"/>
      <c r="SU118" s="105"/>
      <c r="SV118" s="105"/>
      <c r="SW118" s="105"/>
      <c r="SX118" s="105"/>
      <c r="SY118" s="105"/>
      <c r="SZ118" s="105"/>
      <c r="TA118" s="105"/>
      <c r="TB118" s="105"/>
      <c r="TC118" s="105"/>
      <c r="TD118" s="105"/>
      <c r="TE118" s="105"/>
      <c r="TF118" s="105"/>
      <c r="TG118" s="105"/>
      <c r="TH118" s="105"/>
      <c r="TI118" s="105"/>
      <c r="TJ118" s="105"/>
      <c r="TK118" s="105"/>
      <c r="TL118" s="105"/>
      <c r="TM118" s="105"/>
      <c r="TN118" s="105"/>
      <c r="TO118" s="105"/>
      <c r="TP118" s="105"/>
      <c r="TQ118" s="105"/>
      <c r="TR118" s="105"/>
      <c r="TS118" s="105"/>
      <c r="TT118" s="105"/>
      <c r="TU118" s="105"/>
      <c r="TV118" s="105"/>
      <c r="TW118" s="105"/>
      <c r="TX118" s="105"/>
      <c r="TY118" s="105"/>
      <c r="TZ118" s="105"/>
      <c r="UA118" s="105"/>
      <c r="UB118" s="105"/>
      <c r="UC118" s="105"/>
      <c r="UD118" s="105"/>
      <c r="UE118" s="105"/>
      <c r="UF118" s="105"/>
      <c r="UG118" s="105"/>
      <c r="UH118" s="105"/>
      <c r="UI118" s="105"/>
      <c r="UJ118" s="105"/>
      <c r="UK118" s="105"/>
      <c r="UL118" s="105"/>
      <c r="UM118" s="105"/>
      <c r="UN118" s="105"/>
      <c r="UO118" s="105"/>
      <c r="UP118" s="105"/>
      <c r="UQ118" s="105"/>
      <c r="UR118" s="105"/>
      <c r="US118" s="105"/>
      <c r="UT118" s="105"/>
      <c r="UU118" s="105"/>
      <c r="UV118" s="105"/>
      <c r="UW118" s="105"/>
      <c r="UX118" s="105"/>
      <c r="UY118" s="105"/>
      <c r="UZ118" s="105"/>
      <c r="VA118" s="105"/>
      <c r="VB118" s="105"/>
      <c r="VC118" s="105"/>
      <c r="VD118" s="105"/>
      <c r="VE118" s="105"/>
      <c r="VF118" s="105"/>
      <c r="VG118" s="105"/>
      <c r="VH118" s="105"/>
      <c r="VI118" s="105"/>
      <c r="VJ118" s="105"/>
      <c r="VK118" s="105"/>
      <c r="VL118" s="105"/>
      <c r="VM118" s="105"/>
      <c r="VN118" s="105"/>
      <c r="VO118" s="105"/>
      <c r="VP118" s="105"/>
      <c r="VQ118" s="105"/>
      <c r="VR118" s="105"/>
      <c r="VS118" s="105"/>
      <c r="VT118" s="105"/>
      <c r="VU118" s="105"/>
      <c r="VV118" s="105"/>
      <c r="VW118" s="105"/>
      <c r="VX118" s="105"/>
      <c r="VY118" s="105"/>
      <c r="VZ118" s="105"/>
      <c r="WA118" s="105"/>
      <c r="WB118" s="105"/>
      <c r="WC118" s="105"/>
      <c r="WD118" s="105"/>
      <c r="WE118" s="105"/>
      <c r="WF118" s="105"/>
      <c r="WG118" s="105"/>
      <c r="WH118" s="105"/>
      <c r="WI118" s="105"/>
      <c r="WJ118" s="105"/>
      <c r="WK118" s="105"/>
      <c r="WL118" s="105"/>
      <c r="WM118" s="105"/>
      <c r="WN118" s="105"/>
      <c r="WO118" s="105"/>
      <c r="WP118" s="105"/>
      <c r="WQ118" s="105"/>
      <c r="WR118" s="105"/>
      <c r="WS118" s="105"/>
      <c r="WT118" s="105"/>
      <c r="WU118" s="105"/>
      <c r="WV118" s="105"/>
      <c r="WW118" s="105"/>
      <c r="WX118" s="105"/>
      <c r="WY118" s="105"/>
      <c r="WZ118" s="105"/>
      <c r="XA118" s="105"/>
      <c r="XB118" s="105"/>
      <c r="XC118" s="105"/>
      <c r="XD118" s="105"/>
      <c r="XE118" s="105"/>
      <c r="XF118" s="105"/>
      <c r="XG118" s="105"/>
      <c r="XH118" s="105"/>
      <c r="XI118" s="105"/>
      <c r="XJ118" s="105"/>
      <c r="XK118" s="105"/>
      <c r="XL118" s="105"/>
      <c r="XM118" s="105"/>
      <c r="XN118" s="105"/>
      <c r="XO118" s="105"/>
      <c r="XP118" s="105"/>
      <c r="XQ118" s="105"/>
      <c r="XR118" s="105"/>
      <c r="XS118" s="105"/>
      <c r="XT118" s="105"/>
      <c r="XU118" s="105"/>
      <c r="XV118" s="105"/>
      <c r="XW118" s="105"/>
      <c r="XX118" s="105"/>
      <c r="XY118" s="105"/>
      <c r="XZ118" s="105"/>
      <c r="YA118" s="105"/>
      <c r="YB118" s="105"/>
      <c r="YC118" s="105"/>
      <c r="YD118" s="105"/>
      <c r="YE118" s="105"/>
      <c r="YF118" s="105"/>
      <c r="YG118" s="105"/>
      <c r="YH118" s="105"/>
      <c r="YI118" s="105"/>
      <c r="YJ118" s="105"/>
      <c r="YK118" s="105"/>
      <c r="YL118" s="105"/>
      <c r="YM118" s="105"/>
      <c r="YN118" s="105"/>
      <c r="YO118" s="105"/>
      <c r="YP118" s="105"/>
      <c r="YQ118" s="105"/>
      <c r="YR118" s="105"/>
      <c r="YS118" s="105"/>
      <c r="YT118" s="105"/>
      <c r="YU118" s="105"/>
      <c r="YV118" s="105"/>
      <c r="YW118" s="105"/>
      <c r="YX118" s="105"/>
      <c r="YY118" s="105"/>
      <c r="YZ118" s="105"/>
      <c r="ZA118" s="105"/>
      <c r="ZB118" s="105"/>
      <c r="ZC118" s="105"/>
      <c r="ZD118" s="105"/>
      <c r="ZE118" s="105"/>
      <c r="ZF118" s="105"/>
      <c r="ZG118" s="105"/>
      <c r="ZH118" s="105"/>
      <c r="ZI118" s="105"/>
      <c r="ZJ118" s="105"/>
      <c r="ZK118" s="105"/>
      <c r="ZL118" s="105"/>
      <c r="ZM118" s="105"/>
      <c r="ZN118" s="105"/>
      <c r="ZO118" s="105"/>
      <c r="ZP118" s="105"/>
      <c r="ZQ118" s="105"/>
      <c r="ZR118" s="105"/>
      <c r="ZS118" s="105"/>
      <c r="ZT118" s="105"/>
      <c r="ZU118" s="105"/>
      <c r="ZV118" s="105"/>
      <c r="ZW118" s="105"/>
      <c r="ZX118" s="105"/>
      <c r="ZY118" s="105"/>
      <c r="ZZ118" s="105"/>
      <c r="AAA118" s="105"/>
      <c r="AAB118" s="105"/>
      <c r="AAC118" s="105"/>
      <c r="AAD118" s="105"/>
      <c r="AAE118" s="105"/>
      <c r="AAF118" s="105"/>
      <c r="AAG118" s="105"/>
      <c r="AAH118" s="105"/>
      <c r="AAI118" s="105"/>
      <c r="AAJ118" s="105"/>
      <c r="AAK118" s="105"/>
      <c r="AAL118" s="105"/>
      <c r="AAM118" s="105"/>
      <c r="AAN118" s="105"/>
      <c r="AAO118" s="105"/>
      <c r="AAP118" s="105"/>
      <c r="AAQ118" s="105"/>
      <c r="AAR118" s="105"/>
      <c r="AAS118" s="105"/>
      <c r="AAT118" s="105"/>
      <c r="AAU118" s="105"/>
      <c r="AAV118" s="105"/>
      <c r="AAW118" s="105"/>
      <c r="AAX118" s="105"/>
      <c r="AAY118" s="105"/>
      <c r="AAZ118" s="105"/>
      <c r="ABA118" s="105"/>
      <c r="ABB118" s="105"/>
      <c r="ABC118" s="105"/>
      <c r="ABD118" s="105"/>
      <c r="ABE118" s="105"/>
      <c r="ABF118" s="105"/>
      <c r="ABG118" s="105"/>
      <c r="ABH118" s="105"/>
      <c r="ABI118" s="105"/>
      <c r="ABJ118" s="105"/>
      <c r="ABK118" s="105"/>
      <c r="ABL118" s="105"/>
      <c r="ABM118" s="105"/>
      <c r="ABN118" s="105"/>
      <c r="ABO118" s="105"/>
      <c r="ABP118" s="105"/>
      <c r="ABQ118" s="105"/>
      <c r="ABR118" s="105"/>
      <c r="ABS118" s="105"/>
      <c r="ABT118" s="105"/>
      <c r="ABU118" s="105"/>
      <c r="ABV118" s="105"/>
      <c r="ABW118" s="105"/>
      <c r="ABX118" s="105"/>
      <c r="ABY118" s="105"/>
      <c r="ABZ118" s="105"/>
      <c r="ACA118" s="105"/>
      <c r="ACB118" s="105"/>
      <c r="ACC118" s="105"/>
      <c r="ACD118" s="105"/>
      <c r="ACE118" s="105"/>
      <c r="ACF118" s="105"/>
      <c r="ACG118" s="105"/>
      <c r="ACH118" s="105"/>
      <c r="ACI118" s="105"/>
      <c r="ACJ118" s="105"/>
      <c r="ACK118" s="105"/>
      <c r="ACL118" s="105"/>
      <c r="ACM118" s="105"/>
      <c r="ACN118" s="105"/>
      <c r="ACO118" s="105"/>
      <c r="ACP118" s="105"/>
      <c r="ACQ118" s="105"/>
      <c r="ACR118" s="105"/>
      <c r="ACS118" s="105"/>
      <c r="ACT118" s="105"/>
      <c r="ACU118" s="105"/>
      <c r="ACV118" s="105"/>
      <c r="ACW118" s="105"/>
      <c r="ACX118" s="105"/>
      <c r="ACY118" s="105"/>
      <c r="ACZ118" s="105"/>
      <c r="ADA118" s="105"/>
      <c r="ADB118" s="105"/>
      <c r="ADC118" s="105"/>
      <c r="ADD118" s="105"/>
      <c r="ADE118" s="105"/>
      <c r="ADF118" s="105"/>
      <c r="ADG118" s="105"/>
      <c r="ADH118" s="105"/>
      <c r="ADI118" s="105"/>
      <c r="ADJ118" s="105"/>
      <c r="ADK118" s="105"/>
      <c r="ADL118" s="105"/>
      <c r="ADM118" s="105"/>
      <c r="ADN118" s="105"/>
      <c r="ADO118" s="105"/>
      <c r="ADP118" s="105"/>
      <c r="ADQ118" s="105"/>
      <c r="ADR118" s="105"/>
      <c r="ADS118" s="105"/>
      <c r="ADT118" s="105"/>
      <c r="ADU118" s="105"/>
      <c r="ADV118" s="105"/>
      <c r="ADW118" s="105"/>
      <c r="ADX118" s="105"/>
      <c r="ADY118" s="105"/>
      <c r="ADZ118" s="105"/>
      <c r="AEA118" s="105"/>
      <c r="AEB118" s="105"/>
      <c r="AEC118" s="105"/>
      <c r="AED118" s="105"/>
      <c r="AEE118" s="105"/>
      <c r="AEF118" s="105"/>
      <c r="AEG118" s="105"/>
      <c r="AEH118" s="105"/>
      <c r="AEI118" s="105"/>
      <c r="AEJ118" s="105"/>
      <c r="AEK118" s="105"/>
      <c r="AEL118" s="105"/>
      <c r="AEM118" s="105"/>
      <c r="AEN118" s="105"/>
      <c r="AEO118" s="105"/>
      <c r="AEP118" s="105"/>
      <c r="AEQ118" s="105"/>
      <c r="AER118" s="105"/>
      <c r="AES118" s="105"/>
      <c r="AET118" s="105"/>
      <c r="AEU118" s="105"/>
      <c r="AEV118" s="105"/>
      <c r="AEW118" s="105"/>
      <c r="AEX118" s="105"/>
      <c r="AEY118" s="105"/>
      <c r="AEZ118" s="105"/>
      <c r="AFA118" s="105"/>
      <c r="AFB118" s="105"/>
      <c r="AFC118" s="105"/>
      <c r="AFD118" s="105"/>
      <c r="AFE118" s="105"/>
      <c r="AFF118" s="105"/>
      <c r="AFG118" s="105"/>
      <c r="AFH118" s="105"/>
      <c r="AFI118" s="105"/>
      <c r="AFJ118" s="105"/>
      <c r="AFK118" s="105"/>
      <c r="AFL118" s="105"/>
      <c r="AFM118" s="105"/>
      <c r="AFN118" s="105"/>
      <c r="AFO118" s="105"/>
      <c r="AFP118" s="105"/>
      <c r="AFQ118" s="105"/>
      <c r="AFR118" s="105"/>
      <c r="AFS118" s="105"/>
      <c r="AFT118" s="105"/>
      <c r="AFU118" s="105"/>
      <c r="AFV118" s="105"/>
      <c r="AFW118" s="105"/>
      <c r="AFX118" s="105"/>
      <c r="AFY118" s="105"/>
      <c r="AFZ118" s="105"/>
      <c r="AGA118" s="105"/>
      <c r="AGB118" s="105"/>
      <c r="AGC118" s="105"/>
      <c r="AGD118" s="105"/>
      <c r="AGE118" s="105"/>
      <c r="AGF118" s="105"/>
      <c r="AGG118" s="105"/>
      <c r="AGH118" s="105"/>
      <c r="AGI118" s="105"/>
      <c r="AGJ118" s="105"/>
      <c r="AGK118" s="105"/>
      <c r="AGL118" s="105"/>
      <c r="AGM118" s="105"/>
      <c r="AGN118" s="105"/>
      <c r="AGO118" s="105"/>
      <c r="AGP118" s="105"/>
      <c r="AGQ118" s="105"/>
      <c r="AGR118" s="105"/>
      <c r="AGS118" s="105"/>
      <c r="AGT118" s="105"/>
      <c r="AGU118" s="105"/>
      <c r="AGV118" s="105"/>
      <c r="AGW118" s="105"/>
      <c r="AGX118" s="105"/>
      <c r="AGY118" s="105"/>
      <c r="AGZ118" s="105"/>
      <c r="AHA118" s="105"/>
      <c r="AHB118" s="105"/>
      <c r="AHC118" s="105"/>
      <c r="AHD118" s="105"/>
      <c r="AHE118" s="105"/>
      <c r="AHF118" s="105"/>
      <c r="AHG118" s="105"/>
      <c r="AHH118" s="105"/>
      <c r="AHI118" s="105"/>
      <c r="AHJ118" s="105"/>
      <c r="AHK118" s="105"/>
      <c r="AHL118" s="105"/>
      <c r="AHM118" s="105"/>
      <c r="AHN118" s="105"/>
      <c r="AHO118" s="105"/>
      <c r="AHP118" s="105"/>
      <c r="AHQ118" s="105"/>
      <c r="AHR118" s="105"/>
      <c r="AHS118" s="105"/>
      <c r="AHT118" s="105"/>
      <c r="AHU118" s="105"/>
      <c r="AHV118" s="105"/>
      <c r="AHW118" s="105"/>
      <c r="AHX118" s="105"/>
      <c r="AHY118" s="105"/>
      <c r="AHZ118" s="105"/>
      <c r="AIA118" s="105"/>
      <c r="AIB118" s="105"/>
      <c r="AIC118" s="105"/>
      <c r="AID118" s="105"/>
      <c r="AIE118" s="105"/>
      <c r="AIF118" s="105"/>
      <c r="AIG118" s="105"/>
      <c r="AIH118" s="105"/>
      <c r="AII118" s="105"/>
      <c r="AIJ118" s="105"/>
      <c r="AIK118" s="105"/>
      <c r="AIL118" s="105"/>
      <c r="AIM118" s="105"/>
      <c r="AIN118" s="105"/>
      <c r="AIO118" s="105"/>
      <c r="AIP118" s="105"/>
      <c r="AIQ118" s="105"/>
      <c r="AIR118" s="105"/>
      <c r="AIS118" s="105"/>
      <c r="AIT118" s="105"/>
      <c r="AIU118" s="105"/>
      <c r="AIV118" s="105"/>
      <c r="AIW118" s="105"/>
      <c r="AIX118" s="105"/>
      <c r="AIY118" s="105"/>
      <c r="AIZ118" s="105"/>
      <c r="AJA118" s="105"/>
      <c r="AJB118" s="105"/>
      <c r="AJC118" s="105"/>
      <c r="AJD118" s="105"/>
      <c r="AJE118" s="105"/>
      <c r="AJF118" s="105"/>
      <c r="AJG118" s="105"/>
      <c r="AJH118" s="105"/>
      <c r="AJI118" s="105"/>
      <c r="AJJ118" s="105"/>
      <c r="AJK118" s="105"/>
      <c r="AJL118" s="105"/>
      <c r="AJM118" s="105"/>
      <c r="AJN118" s="105"/>
      <c r="AJO118" s="105"/>
      <c r="AJP118" s="105"/>
      <c r="AJQ118" s="105"/>
      <c r="AJR118" s="105"/>
      <c r="AJS118" s="105"/>
      <c r="AJT118" s="105"/>
      <c r="AJU118" s="105"/>
      <c r="AJV118" s="105"/>
      <c r="AJW118" s="105"/>
      <c r="AJX118" s="105"/>
      <c r="AJY118" s="105"/>
      <c r="AJZ118" s="105"/>
      <c r="AKA118" s="105"/>
      <c r="AKB118" s="105"/>
      <c r="AKC118" s="105"/>
      <c r="AKD118" s="105"/>
      <c r="AKE118" s="105"/>
      <c r="AKF118" s="105"/>
      <c r="AKG118" s="105"/>
      <c r="AKH118" s="105"/>
      <c r="AKI118" s="105"/>
      <c r="AKJ118" s="105"/>
      <c r="AKK118" s="105"/>
      <c r="AKL118" s="105"/>
      <c r="AKM118" s="105"/>
      <c r="AKN118" s="105"/>
      <c r="AKO118" s="105"/>
      <c r="AKP118" s="105"/>
      <c r="AKQ118" s="105"/>
      <c r="AKR118" s="105"/>
      <c r="AKS118" s="105"/>
      <c r="AKT118" s="105"/>
      <c r="AKU118" s="105"/>
      <c r="AKV118" s="105"/>
      <c r="AKW118" s="105"/>
      <c r="AKX118" s="105"/>
      <c r="AKY118" s="105"/>
      <c r="AKZ118" s="105"/>
      <c r="ALA118" s="105"/>
      <c r="ALB118" s="105"/>
      <c r="ALC118" s="105"/>
      <c r="ALD118" s="105"/>
      <c r="ALE118" s="105"/>
      <c r="ALF118" s="105"/>
      <c r="ALG118" s="105"/>
      <c r="ALH118" s="105"/>
      <c r="ALI118" s="105"/>
      <c r="ALJ118" s="105"/>
      <c r="ALK118" s="105"/>
      <c r="ALL118" s="105"/>
      <c r="ALM118" s="105"/>
      <c r="ALN118" s="105"/>
      <c r="ALO118" s="105"/>
      <c r="ALP118" s="105"/>
      <c r="ALQ118" s="105"/>
      <c r="ALR118" s="105"/>
      <c r="ALS118" s="105"/>
      <c r="ALT118" s="105"/>
      <c r="ALU118" s="105"/>
      <c r="ALV118" s="105"/>
      <c r="ALW118" s="105"/>
      <c r="ALX118" s="105"/>
      <c r="ALY118" s="105"/>
      <c r="ALZ118" s="105"/>
      <c r="AMA118" s="105"/>
      <c r="AMB118" s="105"/>
      <c r="AMC118" s="105"/>
      <c r="AMD118" s="105"/>
      <c r="AME118" s="105"/>
      <c r="AMF118" s="105"/>
      <c r="AMG118" s="105"/>
      <c r="AMH118" s="105"/>
      <c r="AMI118" s="105"/>
      <c r="AMJ118" s="105"/>
      <c r="AMK118" s="105"/>
      <c r="AML118" s="105"/>
      <c r="AMM118" s="105"/>
      <c r="AMN118" s="105"/>
      <c r="AMO118" s="105"/>
      <c r="AMP118" s="105"/>
      <c r="AMQ118" s="105"/>
      <c r="AMR118" s="105"/>
      <c r="AMS118" s="105"/>
      <c r="AMT118" s="105"/>
      <c r="AMU118" s="105"/>
      <c r="AMV118" s="105"/>
      <c r="AMW118" s="105"/>
      <c r="AMX118" s="105"/>
      <c r="AMY118" s="105"/>
      <c r="AMZ118" s="105"/>
      <c r="ANA118" s="105"/>
      <c r="ANB118" s="105"/>
      <c r="ANC118" s="105"/>
      <c r="AND118" s="105"/>
      <c r="ANE118" s="105"/>
      <c r="ANF118" s="105"/>
      <c r="ANG118" s="105"/>
      <c r="ANH118" s="105"/>
      <c r="ANI118" s="105"/>
      <c r="ANJ118" s="105"/>
      <c r="ANK118" s="105"/>
      <c r="ANL118" s="105"/>
      <c r="ANM118" s="105"/>
      <c r="ANN118" s="105"/>
      <c r="ANO118" s="105"/>
      <c r="ANP118" s="105"/>
      <c r="ANQ118" s="105"/>
      <c r="ANR118" s="105"/>
      <c r="ANS118" s="105"/>
      <c r="ANT118" s="105"/>
      <c r="ANU118" s="105"/>
      <c r="ANV118" s="105"/>
      <c r="ANW118" s="105"/>
      <c r="ANX118" s="105"/>
      <c r="ANY118" s="105"/>
      <c r="ANZ118" s="105"/>
      <c r="AOA118" s="105"/>
      <c r="AOB118" s="105"/>
      <c r="AOC118" s="105"/>
      <c r="AOD118" s="105"/>
      <c r="AOE118" s="105"/>
      <c r="AOF118" s="105"/>
      <c r="AOG118" s="105"/>
      <c r="AOH118" s="105"/>
      <c r="AOI118" s="105"/>
      <c r="AOJ118" s="105"/>
      <c r="AOK118" s="105"/>
      <c r="AOL118" s="105"/>
      <c r="AOM118" s="105"/>
      <c r="AON118" s="105"/>
      <c r="AOO118" s="105"/>
      <c r="AOP118" s="105"/>
      <c r="AOQ118" s="105"/>
      <c r="AOR118" s="105"/>
      <c r="AOS118" s="105"/>
      <c r="AOT118" s="105"/>
      <c r="AOU118" s="105"/>
      <c r="AOV118" s="105"/>
      <c r="AOW118" s="105"/>
      <c r="AOX118" s="105"/>
      <c r="AOY118" s="105"/>
      <c r="AOZ118" s="105"/>
      <c r="APA118" s="105"/>
      <c r="APB118" s="105"/>
      <c r="APC118" s="105"/>
      <c r="APD118" s="105"/>
      <c r="APE118" s="105"/>
      <c r="APF118" s="105"/>
      <c r="APG118" s="105"/>
      <c r="APH118" s="105"/>
      <c r="API118" s="105"/>
      <c r="APJ118" s="105"/>
      <c r="APK118" s="105"/>
      <c r="APL118" s="105"/>
      <c r="APM118" s="105"/>
      <c r="APN118" s="105"/>
      <c r="APO118" s="105"/>
      <c r="APP118" s="105"/>
      <c r="APQ118" s="105"/>
      <c r="APR118" s="105"/>
      <c r="APS118" s="105"/>
      <c r="APT118" s="105"/>
      <c r="APU118" s="105"/>
      <c r="APV118" s="105"/>
      <c r="APW118" s="105"/>
      <c r="APX118" s="105"/>
      <c r="APY118" s="105"/>
      <c r="APZ118" s="105"/>
      <c r="AQA118" s="105"/>
      <c r="AQB118" s="105"/>
      <c r="AQC118" s="105"/>
      <c r="AQD118" s="105"/>
      <c r="AQE118" s="105"/>
      <c r="AQF118" s="105"/>
      <c r="AQG118" s="105"/>
      <c r="AQH118" s="105"/>
      <c r="AQI118" s="105"/>
      <c r="AQJ118" s="105"/>
      <c r="AQK118" s="105"/>
      <c r="AQL118" s="105"/>
      <c r="AQM118" s="105"/>
      <c r="AQN118" s="105"/>
      <c r="AQO118" s="105"/>
      <c r="AQP118" s="105"/>
      <c r="AQQ118" s="105"/>
      <c r="AQR118" s="105"/>
      <c r="AQS118" s="105"/>
      <c r="AQT118" s="105"/>
      <c r="AQU118" s="105"/>
      <c r="AQV118" s="105"/>
      <c r="AQW118" s="105"/>
      <c r="AQX118" s="105"/>
      <c r="AQY118" s="105"/>
      <c r="AQZ118" s="105"/>
      <c r="ARA118" s="105"/>
      <c r="ARB118" s="105"/>
      <c r="ARC118" s="105"/>
      <c r="ARD118" s="105"/>
      <c r="ARE118" s="105"/>
      <c r="ARF118" s="105"/>
      <c r="ARG118" s="105"/>
      <c r="ARH118" s="105"/>
      <c r="ARI118" s="105"/>
      <c r="ARJ118" s="105"/>
      <c r="ARK118" s="105"/>
      <c r="ARL118" s="105"/>
      <c r="ARM118" s="105"/>
      <c r="ARN118" s="105"/>
      <c r="ARO118" s="105"/>
      <c r="ARP118" s="105"/>
      <c r="ARQ118" s="105"/>
      <c r="ARR118" s="105"/>
      <c r="ARS118" s="105"/>
      <c r="ART118" s="105"/>
      <c r="ARU118" s="105"/>
      <c r="ARV118" s="105"/>
      <c r="ARW118" s="105"/>
      <c r="ARX118" s="105"/>
      <c r="ARY118" s="105"/>
      <c r="ARZ118" s="105"/>
      <c r="ASA118" s="105"/>
      <c r="ASB118" s="105"/>
      <c r="ASC118" s="105"/>
      <c r="ASD118" s="105"/>
      <c r="ASE118" s="105"/>
      <c r="ASF118" s="105"/>
      <c r="ASG118" s="105"/>
      <c r="ASH118" s="105"/>
      <c r="ASI118" s="105"/>
      <c r="ASJ118" s="105"/>
      <c r="ASK118" s="105"/>
      <c r="ASL118" s="105"/>
      <c r="ASM118" s="105"/>
      <c r="ASN118" s="105"/>
      <c r="ASO118" s="105"/>
      <c r="ASP118" s="105"/>
      <c r="ASQ118" s="105"/>
      <c r="ASR118" s="105"/>
      <c r="ASS118" s="105"/>
      <c r="AST118" s="105"/>
      <c r="ASU118" s="105"/>
      <c r="ASV118" s="105"/>
      <c r="ASW118" s="105"/>
      <c r="ASX118" s="105"/>
      <c r="ASY118" s="105"/>
      <c r="ASZ118" s="105"/>
      <c r="ATA118" s="105"/>
      <c r="ATB118" s="105"/>
      <c r="ATC118" s="105"/>
      <c r="ATD118" s="105"/>
      <c r="ATE118" s="105"/>
      <c r="ATF118" s="105"/>
      <c r="ATG118" s="105"/>
      <c r="ATH118" s="105"/>
      <c r="ATI118" s="105"/>
      <c r="ATJ118" s="105"/>
      <c r="ATK118" s="105"/>
      <c r="ATL118" s="105"/>
      <c r="ATM118" s="105"/>
      <c r="ATN118" s="105"/>
      <c r="ATO118" s="105"/>
      <c r="ATP118" s="105"/>
      <c r="ATQ118" s="105"/>
      <c r="ATR118" s="105"/>
      <c r="ATS118" s="105"/>
      <c r="ATT118" s="105"/>
      <c r="ATU118" s="105"/>
      <c r="ATV118" s="105"/>
      <c r="ATW118" s="105"/>
      <c r="ATX118" s="105"/>
      <c r="ATY118" s="105"/>
      <c r="ATZ118" s="105"/>
      <c r="AUA118" s="105"/>
      <c r="AUB118" s="105"/>
      <c r="AUC118" s="105"/>
      <c r="AUD118" s="105"/>
      <c r="AUE118" s="105"/>
      <c r="AUF118" s="105"/>
      <c r="AUG118" s="105"/>
      <c r="AUH118" s="105"/>
      <c r="AUI118" s="105"/>
      <c r="AUJ118" s="105"/>
      <c r="AUK118" s="105"/>
      <c r="AUL118" s="105"/>
      <c r="AUM118" s="105"/>
      <c r="AUN118" s="105"/>
      <c r="AUO118" s="105"/>
      <c r="AUP118" s="105"/>
      <c r="AUQ118" s="105"/>
      <c r="AUR118" s="105"/>
      <c r="AUS118" s="105"/>
      <c r="AUT118" s="105"/>
      <c r="AUU118" s="105"/>
      <c r="AUV118" s="105"/>
      <c r="AUW118" s="105"/>
      <c r="AUX118" s="105"/>
      <c r="AUY118" s="105"/>
      <c r="AUZ118" s="105"/>
      <c r="AVA118" s="105"/>
      <c r="AVB118" s="105"/>
      <c r="AVC118" s="105"/>
      <c r="AVD118" s="105"/>
      <c r="AVE118" s="105"/>
      <c r="AVF118" s="105"/>
      <c r="AVG118" s="105"/>
      <c r="AVH118" s="105"/>
      <c r="AVI118" s="105"/>
      <c r="AVJ118" s="105"/>
      <c r="AVK118" s="105"/>
      <c r="AVL118" s="105"/>
      <c r="AVM118" s="105"/>
      <c r="AVN118" s="105"/>
      <c r="AVO118" s="105"/>
      <c r="AVP118" s="105"/>
      <c r="AVQ118" s="105"/>
      <c r="AVR118" s="105"/>
      <c r="AVS118" s="105"/>
      <c r="AVT118" s="105"/>
      <c r="AVU118" s="105"/>
      <c r="AVV118" s="105"/>
      <c r="AVW118" s="105"/>
      <c r="AVX118" s="105"/>
      <c r="AVY118" s="105"/>
      <c r="AVZ118" s="105"/>
      <c r="AWA118" s="105"/>
      <c r="AWB118" s="105"/>
      <c r="AWC118" s="105"/>
      <c r="AWD118" s="105"/>
      <c r="AWE118" s="105"/>
      <c r="AWF118" s="105"/>
      <c r="AWG118" s="105"/>
      <c r="AWH118" s="105"/>
      <c r="AWI118" s="105"/>
      <c r="AWJ118" s="105"/>
      <c r="AWK118" s="105"/>
      <c r="AWL118" s="105"/>
      <c r="AWM118" s="105"/>
      <c r="AWN118" s="105"/>
      <c r="AWO118" s="105"/>
      <c r="AWP118" s="105"/>
      <c r="AWQ118" s="105"/>
      <c r="AWR118" s="105"/>
      <c r="AWS118" s="105"/>
      <c r="AWT118" s="105"/>
      <c r="AWU118" s="105"/>
      <c r="AWV118" s="105"/>
      <c r="AWW118" s="105"/>
      <c r="AWX118" s="105"/>
      <c r="AWY118" s="105"/>
      <c r="AWZ118" s="105"/>
      <c r="AXA118" s="105"/>
      <c r="AXB118" s="105"/>
      <c r="AXC118" s="105"/>
      <c r="AXD118" s="105"/>
      <c r="AXE118" s="105"/>
      <c r="AXF118" s="105"/>
      <c r="AXG118" s="105"/>
      <c r="AXH118" s="105"/>
      <c r="AXI118" s="105"/>
      <c r="AXJ118" s="105"/>
      <c r="AXK118" s="105"/>
      <c r="AXL118" s="105"/>
      <c r="AXM118" s="105"/>
      <c r="AXN118" s="105"/>
      <c r="AXO118" s="105"/>
      <c r="AXP118" s="105"/>
      <c r="AXQ118" s="105"/>
      <c r="AXR118" s="105"/>
      <c r="AXS118" s="105"/>
      <c r="AXT118" s="105"/>
      <c r="AXU118" s="105"/>
      <c r="AXV118" s="105"/>
      <c r="AXW118" s="105"/>
      <c r="AXX118" s="105"/>
      <c r="AXY118" s="105"/>
      <c r="AXZ118" s="105"/>
      <c r="AYA118" s="105"/>
      <c r="AYB118" s="105"/>
      <c r="AYC118" s="105"/>
      <c r="AYD118" s="105"/>
      <c r="AYE118" s="105"/>
      <c r="AYF118" s="105"/>
      <c r="AYG118" s="105"/>
      <c r="AYH118" s="105"/>
      <c r="AYI118" s="105"/>
      <c r="AYJ118" s="105"/>
      <c r="AYK118" s="105"/>
      <c r="AYL118" s="105"/>
      <c r="AYM118" s="105"/>
      <c r="AYN118" s="105"/>
      <c r="AYO118" s="105"/>
      <c r="AYP118" s="105"/>
      <c r="AYQ118" s="105"/>
      <c r="AYR118" s="105"/>
      <c r="AYS118" s="105"/>
      <c r="AYT118" s="105"/>
      <c r="AYU118" s="105"/>
      <c r="AYV118" s="105"/>
      <c r="AYW118" s="105"/>
      <c r="AYX118" s="105"/>
      <c r="AYY118" s="105"/>
      <c r="AYZ118" s="105"/>
      <c r="AZA118" s="105"/>
      <c r="AZB118" s="105"/>
      <c r="AZC118" s="105"/>
      <c r="AZD118" s="105"/>
      <c r="AZE118" s="105"/>
      <c r="AZF118" s="105"/>
      <c r="AZG118" s="105"/>
      <c r="AZH118" s="105"/>
      <c r="AZI118" s="105"/>
      <c r="AZJ118" s="105"/>
      <c r="AZK118" s="105"/>
      <c r="AZL118" s="105"/>
      <c r="AZM118" s="105"/>
      <c r="AZN118" s="105"/>
      <c r="AZO118" s="105"/>
      <c r="AZP118" s="105"/>
      <c r="AZQ118" s="105"/>
      <c r="AZR118" s="105"/>
      <c r="AZS118" s="105"/>
      <c r="AZT118" s="105"/>
      <c r="AZU118" s="105"/>
      <c r="AZV118" s="105"/>
      <c r="AZW118" s="105"/>
      <c r="AZX118" s="105"/>
      <c r="AZY118" s="105"/>
      <c r="AZZ118" s="105"/>
      <c r="BAA118" s="105"/>
      <c r="BAB118" s="105"/>
      <c r="BAC118" s="105"/>
      <c r="BAD118" s="105"/>
      <c r="BAE118" s="105"/>
      <c r="BAF118" s="105"/>
      <c r="BAG118" s="105"/>
      <c r="BAH118" s="105"/>
      <c r="BAI118" s="105"/>
      <c r="BAJ118" s="105"/>
      <c r="BAK118" s="105"/>
      <c r="BAL118" s="105"/>
      <c r="BAM118" s="105"/>
      <c r="BAN118" s="105"/>
      <c r="BAO118" s="105"/>
      <c r="BAP118" s="105"/>
      <c r="BAQ118" s="105"/>
      <c r="BAR118" s="105"/>
      <c r="BAS118" s="105"/>
      <c r="BAT118" s="105"/>
      <c r="BAU118" s="105"/>
      <c r="BAV118" s="105"/>
      <c r="BAW118" s="105"/>
      <c r="BAX118" s="105"/>
      <c r="BAY118" s="105"/>
      <c r="BAZ118" s="105"/>
      <c r="BBA118" s="105"/>
      <c r="BBB118" s="105"/>
      <c r="BBC118" s="105"/>
      <c r="BBD118" s="105"/>
      <c r="BBE118" s="105"/>
      <c r="BBF118" s="105"/>
      <c r="BBG118" s="105"/>
      <c r="BBH118" s="105"/>
      <c r="BBI118" s="105"/>
      <c r="BBJ118" s="105"/>
      <c r="BBK118" s="105"/>
      <c r="BBL118" s="105"/>
      <c r="BBM118" s="105"/>
      <c r="BBN118" s="105"/>
      <c r="BBO118" s="105"/>
      <c r="BBP118" s="105"/>
      <c r="BBQ118" s="105"/>
      <c r="BBR118" s="105"/>
      <c r="BBS118" s="105"/>
      <c r="BBT118" s="105"/>
      <c r="BBU118" s="105"/>
      <c r="BBV118" s="105"/>
      <c r="BBW118" s="105"/>
      <c r="BBX118" s="105"/>
      <c r="BBY118" s="105"/>
      <c r="BBZ118" s="105"/>
      <c r="BCA118" s="105"/>
      <c r="BCB118" s="105"/>
      <c r="BCC118" s="105"/>
      <c r="BCD118" s="105"/>
      <c r="BCE118" s="105"/>
      <c r="BCF118" s="105"/>
      <c r="BCG118" s="105"/>
      <c r="BCH118" s="105"/>
      <c r="BCI118" s="105"/>
      <c r="BCJ118" s="105"/>
      <c r="BCK118" s="105"/>
      <c r="BCL118" s="105"/>
      <c r="BCM118" s="105"/>
      <c r="BCN118" s="105"/>
      <c r="BCO118" s="105"/>
      <c r="BCP118" s="105"/>
      <c r="BCQ118" s="105"/>
      <c r="BCR118" s="105"/>
      <c r="BCS118" s="105"/>
      <c r="BCT118" s="105"/>
      <c r="BCU118" s="105"/>
      <c r="BCV118" s="105"/>
      <c r="BCW118" s="105"/>
      <c r="BCX118" s="105"/>
      <c r="BCY118" s="105"/>
      <c r="BCZ118" s="105"/>
      <c r="BDA118" s="105"/>
      <c r="BDB118" s="105"/>
      <c r="BDC118" s="105"/>
      <c r="BDD118" s="105"/>
      <c r="BDE118" s="105"/>
      <c r="BDF118" s="105"/>
      <c r="BDG118" s="105"/>
      <c r="BDH118" s="105"/>
      <c r="BDI118" s="105"/>
      <c r="BDJ118" s="105"/>
      <c r="BDK118" s="105"/>
      <c r="BDL118" s="105"/>
      <c r="BDM118" s="105"/>
      <c r="BDN118" s="105"/>
      <c r="BDO118" s="105"/>
      <c r="BDP118" s="105"/>
      <c r="BDQ118" s="105"/>
      <c r="BDR118" s="105"/>
      <c r="BDS118" s="105"/>
      <c r="BDT118" s="105"/>
      <c r="BDU118" s="105"/>
      <c r="BDV118" s="105"/>
      <c r="BDW118" s="105"/>
      <c r="BDX118" s="105"/>
      <c r="BDY118" s="105"/>
      <c r="BDZ118" s="105"/>
      <c r="BEA118" s="105"/>
      <c r="BEB118" s="105"/>
      <c r="BEC118" s="105"/>
      <c r="BED118" s="105"/>
      <c r="BEE118" s="105"/>
      <c r="BEF118" s="105"/>
      <c r="BEG118" s="105"/>
      <c r="BEH118" s="105"/>
      <c r="BEI118" s="105"/>
      <c r="BEJ118" s="105"/>
      <c r="BEK118" s="105"/>
      <c r="BEL118" s="105"/>
      <c r="BEM118" s="105"/>
      <c r="BEN118" s="105"/>
      <c r="BEO118" s="105"/>
      <c r="BEP118" s="105"/>
      <c r="BEQ118" s="105"/>
      <c r="BER118" s="105"/>
      <c r="BES118" s="105"/>
      <c r="BET118" s="105"/>
      <c r="BEU118" s="105"/>
      <c r="BEV118" s="105"/>
      <c r="BEW118" s="105"/>
      <c r="BEX118" s="105"/>
      <c r="BEY118" s="105"/>
      <c r="BEZ118" s="105"/>
      <c r="BFA118" s="105"/>
      <c r="BFB118" s="105"/>
      <c r="BFC118" s="105"/>
      <c r="BFD118" s="105"/>
      <c r="BFE118" s="105"/>
      <c r="BFF118" s="105"/>
      <c r="BFG118" s="105"/>
      <c r="BFH118" s="105"/>
      <c r="BFI118" s="105"/>
      <c r="BFJ118" s="105"/>
      <c r="BFK118" s="105"/>
      <c r="BFL118" s="105"/>
      <c r="BFM118" s="105"/>
      <c r="BFN118" s="105"/>
      <c r="BFO118" s="105"/>
      <c r="BFP118" s="105"/>
      <c r="BFQ118" s="105"/>
      <c r="BFR118" s="105"/>
      <c r="BFS118" s="105"/>
      <c r="BFT118" s="105"/>
      <c r="BFU118" s="105"/>
      <c r="BFV118" s="105"/>
      <c r="BFW118" s="105"/>
      <c r="BFX118" s="105"/>
      <c r="BFY118" s="105"/>
      <c r="BFZ118" s="105"/>
      <c r="BGA118" s="105"/>
      <c r="BGB118" s="105"/>
      <c r="BGC118" s="105"/>
      <c r="BGD118" s="105"/>
      <c r="BGE118" s="105"/>
      <c r="BGF118" s="105"/>
      <c r="BGG118" s="105"/>
      <c r="BGH118" s="105"/>
      <c r="BGI118" s="105"/>
      <c r="BGJ118" s="105"/>
      <c r="BGK118" s="105"/>
      <c r="BGL118" s="105"/>
      <c r="BGM118" s="105"/>
      <c r="BGN118" s="105"/>
      <c r="BGO118" s="105"/>
      <c r="BGP118" s="105"/>
      <c r="BGQ118" s="105"/>
      <c r="BGR118" s="105"/>
      <c r="BGS118" s="105"/>
      <c r="BGT118" s="105"/>
      <c r="BGU118" s="105"/>
      <c r="BGV118" s="105"/>
      <c r="BGW118" s="105"/>
      <c r="BGX118" s="105"/>
      <c r="BGY118" s="105"/>
      <c r="BGZ118" s="105"/>
      <c r="BHA118" s="105"/>
      <c r="BHB118" s="105"/>
      <c r="BHC118" s="105"/>
      <c r="BHD118" s="105"/>
      <c r="BHE118" s="105"/>
      <c r="BHF118" s="105"/>
      <c r="BHG118" s="105"/>
      <c r="BHH118" s="105"/>
      <c r="BHI118" s="105"/>
      <c r="BHJ118" s="105"/>
      <c r="BHK118" s="105"/>
      <c r="BHL118" s="105"/>
      <c r="BHM118" s="105"/>
      <c r="BHN118" s="105"/>
      <c r="BHO118" s="105"/>
      <c r="BHP118" s="105"/>
      <c r="BHQ118" s="105"/>
      <c r="BHR118" s="105"/>
      <c r="BHS118" s="105"/>
      <c r="BHT118" s="105"/>
      <c r="BHU118" s="105"/>
      <c r="BHV118" s="105"/>
      <c r="BHW118" s="105"/>
      <c r="BHX118" s="105"/>
      <c r="BHY118" s="105"/>
      <c r="BHZ118" s="105"/>
      <c r="BIA118" s="105"/>
      <c r="BIB118" s="105"/>
      <c r="BIC118" s="105"/>
      <c r="BID118" s="105"/>
      <c r="BIE118" s="105"/>
      <c r="BIF118" s="105"/>
      <c r="BIG118" s="105"/>
      <c r="BIH118" s="105"/>
      <c r="BII118" s="105"/>
      <c r="BIJ118" s="105"/>
      <c r="BIK118" s="105"/>
      <c r="BIL118" s="105"/>
      <c r="BIM118" s="105"/>
      <c r="BIN118" s="105"/>
      <c r="BIO118" s="105"/>
      <c r="BIP118" s="105"/>
      <c r="BIQ118" s="105"/>
      <c r="BIR118" s="105"/>
      <c r="BIS118" s="105"/>
      <c r="BIT118" s="105"/>
      <c r="BIU118" s="105"/>
      <c r="BIV118" s="105"/>
      <c r="BIW118" s="105"/>
      <c r="BIX118" s="105"/>
      <c r="BIY118" s="105"/>
      <c r="BIZ118" s="105"/>
      <c r="BJA118" s="105"/>
      <c r="BJB118" s="105"/>
      <c r="BJC118" s="105"/>
      <c r="BJD118" s="105"/>
      <c r="BJE118" s="105"/>
      <c r="BJF118" s="105"/>
      <c r="BJG118" s="105"/>
      <c r="BJH118" s="105"/>
      <c r="BJI118" s="105"/>
      <c r="BJJ118" s="105"/>
      <c r="BJK118" s="105"/>
      <c r="BJL118" s="105"/>
      <c r="BJM118" s="105"/>
      <c r="BJN118" s="105"/>
      <c r="BJO118" s="105"/>
      <c r="BJP118" s="105"/>
      <c r="BJQ118" s="105"/>
      <c r="BJR118" s="105"/>
      <c r="BJS118" s="105"/>
      <c r="BJT118" s="105"/>
      <c r="BJU118" s="105"/>
      <c r="BJV118" s="105"/>
      <c r="BJW118" s="105"/>
      <c r="BJX118" s="105"/>
      <c r="BJY118" s="105"/>
      <c r="BJZ118" s="105"/>
      <c r="BKA118" s="105"/>
      <c r="BKB118" s="105"/>
      <c r="BKC118" s="105"/>
      <c r="BKD118" s="105"/>
      <c r="BKE118" s="105"/>
      <c r="BKF118" s="105"/>
      <c r="BKG118" s="105"/>
      <c r="BKH118" s="105"/>
      <c r="BKI118" s="105"/>
      <c r="BKJ118" s="105"/>
      <c r="BKK118" s="105"/>
      <c r="BKL118" s="105"/>
      <c r="BKM118" s="105"/>
      <c r="BKN118" s="105"/>
      <c r="BKO118" s="105"/>
      <c r="BKP118" s="105"/>
      <c r="BKQ118" s="105"/>
      <c r="BKR118" s="105"/>
      <c r="BKS118" s="105"/>
      <c r="BKT118" s="105"/>
      <c r="BKU118" s="105"/>
      <c r="BKV118" s="105"/>
      <c r="BKW118" s="105"/>
      <c r="BKX118" s="105"/>
      <c r="BKY118" s="105"/>
      <c r="BKZ118" s="105"/>
      <c r="BLA118" s="105"/>
      <c r="BLB118" s="105"/>
      <c r="BLC118" s="105"/>
      <c r="BLD118" s="105"/>
      <c r="BLE118" s="105"/>
      <c r="BLF118" s="105"/>
      <c r="BLG118" s="105"/>
      <c r="BLH118" s="105"/>
      <c r="BLI118" s="105"/>
      <c r="BLJ118" s="105"/>
      <c r="BLK118" s="105"/>
      <c r="BLL118" s="105"/>
      <c r="BLM118" s="105"/>
      <c r="BLN118" s="105"/>
      <c r="BLO118" s="105"/>
      <c r="BLP118" s="105"/>
      <c r="BLQ118" s="105"/>
      <c r="BLR118" s="105"/>
      <c r="BLS118" s="105"/>
      <c r="BLT118" s="105"/>
      <c r="BLU118" s="105"/>
      <c r="BLV118" s="105"/>
      <c r="BLW118" s="105"/>
      <c r="BLX118" s="105"/>
      <c r="BLY118" s="105"/>
      <c r="BLZ118" s="105"/>
      <c r="BMA118" s="105"/>
      <c r="BMB118" s="105"/>
      <c r="BMC118" s="105"/>
      <c r="BMD118" s="105"/>
      <c r="BME118" s="105"/>
      <c r="BMF118" s="105"/>
      <c r="BMG118" s="105"/>
      <c r="BMH118" s="105"/>
      <c r="BMI118" s="105"/>
      <c r="BMJ118" s="105"/>
      <c r="BMK118" s="105"/>
      <c r="BML118" s="105"/>
      <c r="BMM118" s="105"/>
      <c r="BMN118" s="105"/>
      <c r="BMO118" s="105"/>
      <c r="BMP118" s="105"/>
      <c r="BMQ118" s="105"/>
      <c r="BMR118" s="105"/>
      <c r="BMS118" s="105"/>
      <c r="BMT118" s="105"/>
      <c r="BMU118" s="105"/>
      <c r="BMV118" s="105"/>
      <c r="BMW118" s="105"/>
      <c r="BMX118" s="105"/>
      <c r="BMY118" s="105"/>
      <c r="BMZ118" s="105"/>
      <c r="BNA118" s="105"/>
      <c r="BNB118" s="105"/>
      <c r="BNC118" s="105"/>
      <c r="BND118" s="105"/>
      <c r="BNE118" s="105"/>
      <c r="BNF118" s="105"/>
      <c r="BNG118" s="105"/>
      <c r="BNH118" s="105"/>
      <c r="BNI118" s="105"/>
      <c r="BNJ118" s="105"/>
      <c r="BNK118" s="105"/>
      <c r="BNL118" s="105"/>
      <c r="BNM118" s="105"/>
      <c r="BNN118" s="105"/>
      <c r="BNO118" s="105"/>
      <c r="BNP118" s="105"/>
      <c r="BNQ118" s="105"/>
      <c r="BNR118" s="105"/>
      <c r="BNS118" s="105"/>
      <c r="BNT118" s="105"/>
      <c r="BNU118" s="105"/>
      <c r="BNV118" s="105"/>
      <c r="BNW118" s="105"/>
      <c r="BNX118" s="105"/>
      <c r="BNY118" s="105"/>
      <c r="BNZ118" s="105"/>
      <c r="BOA118" s="105"/>
      <c r="BOB118" s="105"/>
      <c r="BOC118" s="105"/>
      <c r="BOD118" s="105"/>
      <c r="BOE118" s="105"/>
      <c r="BOF118" s="105"/>
      <c r="BOG118" s="105"/>
      <c r="BOH118" s="105"/>
      <c r="BOI118" s="105"/>
      <c r="BOJ118" s="105"/>
      <c r="BOK118" s="105"/>
      <c r="BOL118" s="105"/>
      <c r="BOM118" s="105"/>
      <c r="BON118" s="105"/>
      <c r="BOO118" s="105"/>
      <c r="BOP118" s="105"/>
      <c r="BOQ118" s="105"/>
      <c r="BOR118" s="105"/>
      <c r="BOS118" s="105"/>
      <c r="BOT118" s="105"/>
      <c r="BOU118" s="105"/>
      <c r="BOV118" s="105"/>
      <c r="BOW118" s="105"/>
      <c r="BOX118" s="105"/>
      <c r="BOY118" s="105"/>
      <c r="BOZ118" s="105"/>
      <c r="BPA118" s="105"/>
      <c r="BPB118" s="105"/>
      <c r="BPC118" s="105"/>
      <c r="BPD118" s="105"/>
      <c r="BPE118" s="105"/>
      <c r="BPF118" s="105"/>
      <c r="BPG118" s="105"/>
      <c r="BPH118" s="105"/>
      <c r="BPI118" s="105"/>
      <c r="BPJ118" s="105"/>
      <c r="BPK118" s="105"/>
      <c r="BPL118" s="105"/>
      <c r="BPM118" s="105"/>
      <c r="BPN118" s="105"/>
      <c r="BPO118" s="105"/>
      <c r="BPP118" s="105"/>
      <c r="BPQ118" s="105"/>
      <c r="BPR118" s="105"/>
      <c r="BPS118" s="105"/>
      <c r="BPT118" s="105"/>
      <c r="BPU118" s="105"/>
      <c r="BPV118" s="105"/>
      <c r="BPW118" s="105"/>
      <c r="BPX118" s="105"/>
      <c r="BPY118" s="105"/>
      <c r="BPZ118" s="105"/>
      <c r="BQA118" s="105"/>
      <c r="BQB118" s="105"/>
      <c r="BQC118" s="105"/>
      <c r="BQD118" s="105"/>
      <c r="BQE118" s="105"/>
      <c r="BQF118" s="105"/>
      <c r="BQG118" s="105"/>
      <c r="BQH118" s="105"/>
      <c r="BQI118" s="105"/>
      <c r="BQJ118" s="105"/>
      <c r="BQK118" s="105"/>
      <c r="BQL118" s="105"/>
      <c r="BQM118" s="105"/>
      <c r="BQN118" s="105"/>
      <c r="BQO118" s="105"/>
      <c r="BQP118" s="105"/>
      <c r="BQQ118" s="105"/>
      <c r="BQR118" s="105"/>
      <c r="BQS118" s="105"/>
      <c r="BQT118" s="105"/>
      <c r="BQU118" s="105"/>
      <c r="BQV118" s="105"/>
      <c r="BQW118" s="105"/>
      <c r="BQX118" s="105"/>
      <c r="BQY118" s="105"/>
      <c r="BQZ118" s="105"/>
      <c r="BRA118" s="105"/>
      <c r="BRB118" s="105"/>
      <c r="BRC118" s="105"/>
      <c r="BRD118" s="105"/>
      <c r="BRE118" s="105"/>
      <c r="BRF118" s="105"/>
      <c r="BRG118" s="105"/>
      <c r="BRH118" s="105"/>
      <c r="BRI118" s="105"/>
      <c r="BRJ118" s="105"/>
      <c r="BRK118" s="105"/>
      <c r="BRL118" s="105"/>
      <c r="BRM118" s="105"/>
      <c r="BRN118" s="105"/>
      <c r="BRO118" s="105"/>
      <c r="BRP118" s="105"/>
      <c r="BRQ118" s="105"/>
      <c r="BRR118" s="105"/>
      <c r="BRS118" s="105"/>
      <c r="BRT118" s="105"/>
      <c r="BRU118" s="105"/>
      <c r="BRV118" s="105"/>
      <c r="BRW118" s="105"/>
      <c r="BRX118" s="105"/>
      <c r="BRY118" s="105"/>
      <c r="BRZ118" s="105"/>
      <c r="BSA118" s="105"/>
      <c r="BSB118" s="105"/>
      <c r="BSC118" s="105"/>
      <c r="BSD118" s="105"/>
      <c r="BSE118" s="105"/>
      <c r="BSF118" s="105"/>
      <c r="BSG118" s="105"/>
      <c r="BSH118" s="105"/>
      <c r="BSI118" s="105"/>
      <c r="BSJ118" s="105"/>
      <c r="BSK118" s="105"/>
      <c r="BSL118" s="105"/>
      <c r="BSM118" s="105"/>
      <c r="BSN118" s="105"/>
      <c r="BSO118" s="105"/>
      <c r="BSP118" s="105"/>
      <c r="BSQ118" s="105"/>
      <c r="BSR118" s="105"/>
      <c r="BSS118" s="105"/>
      <c r="BST118" s="105"/>
      <c r="BSU118" s="105"/>
      <c r="BSV118" s="105"/>
      <c r="BSW118" s="105"/>
      <c r="BSX118" s="105"/>
      <c r="BSY118" s="105"/>
      <c r="BSZ118" s="105"/>
      <c r="BTA118" s="105"/>
      <c r="BTB118" s="105"/>
      <c r="BTC118" s="105"/>
      <c r="BTD118" s="105"/>
      <c r="BTE118" s="105"/>
      <c r="BTF118" s="105"/>
      <c r="BTG118" s="105"/>
      <c r="BTH118" s="105"/>
      <c r="BTI118" s="105"/>
      <c r="BTJ118" s="105"/>
      <c r="BTK118" s="105"/>
      <c r="BTL118" s="105"/>
      <c r="BTM118" s="105"/>
      <c r="BTN118" s="105"/>
      <c r="BTO118" s="105"/>
      <c r="BTP118" s="105"/>
      <c r="BTQ118" s="105"/>
      <c r="BTR118" s="105"/>
      <c r="BTS118" s="105"/>
      <c r="BTT118" s="105"/>
      <c r="BTU118" s="105"/>
      <c r="BTV118" s="105"/>
      <c r="BTW118" s="105"/>
      <c r="BTX118" s="105"/>
      <c r="BTY118" s="105"/>
      <c r="BTZ118" s="105"/>
      <c r="BUA118" s="105"/>
      <c r="BUB118" s="105"/>
      <c r="BUC118" s="105"/>
      <c r="BUD118" s="105"/>
      <c r="BUE118" s="105"/>
      <c r="BUF118" s="105"/>
      <c r="BUG118" s="105"/>
      <c r="BUH118" s="105"/>
      <c r="BUI118" s="105"/>
      <c r="BUJ118" s="105"/>
      <c r="BUK118" s="105"/>
      <c r="BUL118" s="105"/>
      <c r="BUM118" s="105"/>
      <c r="BUN118" s="105"/>
      <c r="BUO118" s="105"/>
      <c r="BUP118" s="105"/>
      <c r="BUQ118" s="105"/>
      <c r="BUR118" s="105"/>
      <c r="BUS118" s="105"/>
      <c r="BUT118" s="105"/>
      <c r="BUU118" s="105"/>
      <c r="BUV118" s="105"/>
      <c r="BUW118" s="105"/>
      <c r="BUX118" s="105"/>
      <c r="BUY118" s="105"/>
      <c r="BUZ118" s="105"/>
      <c r="BVA118" s="105"/>
      <c r="BVB118" s="105"/>
      <c r="BVC118" s="105"/>
      <c r="BVD118" s="105"/>
      <c r="BVE118" s="105"/>
      <c r="BVF118" s="105"/>
      <c r="BVG118" s="105"/>
      <c r="BVH118" s="105"/>
      <c r="BVI118" s="105"/>
      <c r="BVJ118" s="105"/>
      <c r="BVK118" s="105"/>
      <c r="BVL118" s="105"/>
      <c r="BVM118" s="105"/>
      <c r="BVN118" s="105"/>
      <c r="BVO118" s="105"/>
      <c r="BVP118" s="105"/>
      <c r="BVQ118" s="105"/>
      <c r="BVR118" s="105"/>
      <c r="BVS118" s="105"/>
      <c r="BVT118" s="105"/>
      <c r="BVU118" s="105"/>
      <c r="BVV118" s="105"/>
      <c r="BVW118" s="105"/>
      <c r="BVX118" s="105"/>
      <c r="BVY118" s="105"/>
      <c r="BVZ118" s="105"/>
      <c r="BWA118" s="105"/>
      <c r="BWB118" s="105"/>
      <c r="BWC118" s="105"/>
      <c r="BWD118" s="105"/>
      <c r="BWE118" s="105"/>
      <c r="BWF118" s="105"/>
      <c r="BWG118" s="105"/>
      <c r="BWH118" s="105"/>
      <c r="BWI118" s="105"/>
      <c r="BWJ118" s="105"/>
      <c r="BWK118" s="105"/>
      <c r="BWL118" s="105"/>
      <c r="BWM118" s="105"/>
      <c r="BWN118" s="105"/>
      <c r="BWO118" s="105"/>
      <c r="BWP118" s="105"/>
      <c r="BWQ118" s="105"/>
      <c r="BWR118" s="105"/>
      <c r="BWS118" s="105"/>
      <c r="BWT118" s="105"/>
      <c r="BWU118" s="105"/>
      <c r="BWV118" s="105"/>
      <c r="BWW118" s="105"/>
      <c r="BWX118" s="105"/>
    </row>
    <row r="119" spans="1:1974" s="106" customFormat="1" ht="24.75" customHeight="1">
      <c r="A119" s="99"/>
      <c r="B119" s="148" t="s">
        <v>42</v>
      </c>
      <c r="C119" s="90"/>
      <c r="D119" s="149">
        <v>939</v>
      </c>
      <c r="E119" s="149"/>
      <c r="F119" s="149">
        <v>939</v>
      </c>
      <c r="G119" s="90"/>
      <c r="H119" s="149">
        <v>945</v>
      </c>
      <c r="I119" s="149"/>
      <c r="J119" s="149">
        <v>945</v>
      </c>
      <c r="K119" s="90"/>
      <c r="L119" s="149">
        <v>957</v>
      </c>
      <c r="M119" s="149"/>
      <c r="N119" s="149">
        <v>957</v>
      </c>
      <c r="O119" s="90"/>
      <c r="P119" s="149">
        <v>965</v>
      </c>
      <c r="Q119" s="149"/>
      <c r="R119" s="149">
        <v>965</v>
      </c>
      <c r="S119" s="90"/>
      <c r="T119" s="107"/>
      <c r="U119" s="107"/>
      <c r="V119" s="107"/>
      <c r="W119" s="99"/>
      <c r="X119" s="95"/>
      <c r="Y119" s="95"/>
      <c r="Z119" s="95"/>
      <c r="AA119" s="95"/>
      <c r="AB119" s="95"/>
      <c r="AC119" s="95"/>
      <c r="AD119" s="95"/>
      <c r="AE119" s="95"/>
      <c r="AF119" s="152"/>
      <c r="AG119" s="152"/>
      <c r="AH119" s="152"/>
      <c r="AI119" s="95"/>
      <c r="AJ119" s="152"/>
      <c r="AK119" s="152"/>
      <c r="AL119" s="152"/>
      <c r="AM119" s="95"/>
      <c r="AN119" s="152"/>
      <c r="AO119" s="152"/>
      <c r="AP119" s="152"/>
      <c r="AQ119" s="98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  <c r="FU119" s="105"/>
      <c r="FV119" s="105"/>
      <c r="FW119" s="105"/>
      <c r="FX119" s="105"/>
      <c r="FY119" s="105"/>
      <c r="FZ119" s="105"/>
      <c r="GA119" s="105"/>
      <c r="GB119" s="105"/>
      <c r="GC119" s="105"/>
      <c r="GD119" s="105"/>
      <c r="GE119" s="105"/>
      <c r="GF119" s="105"/>
      <c r="GG119" s="105"/>
      <c r="GH119" s="105"/>
      <c r="GI119" s="105"/>
      <c r="GJ119" s="105"/>
      <c r="GK119" s="105"/>
      <c r="GL119" s="105"/>
      <c r="GM119" s="105"/>
      <c r="GN119" s="105"/>
      <c r="GO119" s="105"/>
      <c r="GP119" s="105"/>
      <c r="GQ119" s="105"/>
      <c r="GR119" s="105"/>
      <c r="GS119" s="105"/>
      <c r="GT119" s="105"/>
      <c r="GU119" s="105"/>
      <c r="GV119" s="105"/>
      <c r="GW119" s="105"/>
      <c r="GX119" s="105"/>
      <c r="GY119" s="105"/>
      <c r="GZ119" s="105"/>
      <c r="HA119" s="105"/>
      <c r="HB119" s="105"/>
      <c r="HC119" s="105"/>
      <c r="HD119" s="105"/>
      <c r="HE119" s="105"/>
      <c r="HF119" s="105"/>
      <c r="HG119" s="105"/>
      <c r="HH119" s="105"/>
      <c r="HI119" s="105"/>
      <c r="HJ119" s="105"/>
      <c r="HK119" s="105"/>
      <c r="HL119" s="105"/>
      <c r="HM119" s="105"/>
      <c r="HN119" s="105"/>
      <c r="HO119" s="105"/>
      <c r="HP119" s="105"/>
      <c r="HQ119" s="105"/>
      <c r="HR119" s="105"/>
      <c r="HS119" s="105"/>
      <c r="HT119" s="105"/>
      <c r="HU119" s="105"/>
      <c r="HV119" s="105"/>
      <c r="HW119" s="105"/>
      <c r="HX119" s="105"/>
      <c r="HY119" s="105"/>
      <c r="HZ119" s="105"/>
      <c r="IA119" s="105"/>
      <c r="IB119" s="105"/>
      <c r="IC119" s="105"/>
      <c r="ID119" s="105"/>
      <c r="IE119" s="105"/>
      <c r="IF119" s="105"/>
      <c r="IG119" s="105"/>
      <c r="IH119" s="105"/>
      <c r="II119" s="105"/>
      <c r="IJ119" s="105"/>
      <c r="IK119" s="105"/>
      <c r="IL119" s="105"/>
      <c r="IM119" s="105"/>
      <c r="IN119" s="105"/>
      <c r="IO119" s="105"/>
      <c r="IP119" s="105"/>
      <c r="IQ119" s="105"/>
      <c r="IR119" s="105"/>
      <c r="IS119" s="105"/>
      <c r="IT119" s="105"/>
      <c r="IU119" s="105"/>
      <c r="IV119" s="105"/>
      <c r="IW119" s="105"/>
      <c r="IX119" s="105"/>
      <c r="IY119" s="105"/>
      <c r="IZ119" s="105"/>
      <c r="JA119" s="105"/>
      <c r="JB119" s="105"/>
      <c r="JC119" s="105"/>
      <c r="JD119" s="105"/>
      <c r="JE119" s="105"/>
      <c r="JF119" s="105"/>
      <c r="JG119" s="105"/>
      <c r="JH119" s="105"/>
      <c r="JI119" s="105"/>
      <c r="JJ119" s="105"/>
      <c r="JK119" s="105"/>
      <c r="JL119" s="105"/>
      <c r="JM119" s="105"/>
      <c r="JN119" s="105"/>
      <c r="JO119" s="105"/>
      <c r="JP119" s="105"/>
      <c r="JQ119" s="105"/>
      <c r="JR119" s="105"/>
      <c r="JS119" s="105"/>
      <c r="JT119" s="105"/>
      <c r="JU119" s="105"/>
      <c r="JV119" s="105"/>
      <c r="JW119" s="105"/>
      <c r="JX119" s="105"/>
      <c r="JY119" s="105"/>
      <c r="JZ119" s="105"/>
      <c r="KA119" s="105"/>
      <c r="KB119" s="105"/>
      <c r="KC119" s="105"/>
      <c r="KD119" s="105"/>
      <c r="KE119" s="105"/>
      <c r="KF119" s="105"/>
      <c r="KG119" s="105"/>
      <c r="KH119" s="105"/>
      <c r="KI119" s="105"/>
      <c r="KJ119" s="105"/>
      <c r="KK119" s="105"/>
      <c r="KL119" s="105"/>
      <c r="KM119" s="105"/>
      <c r="KN119" s="105"/>
      <c r="KO119" s="105"/>
      <c r="KP119" s="105"/>
      <c r="KQ119" s="105"/>
      <c r="KR119" s="105"/>
      <c r="KS119" s="105"/>
      <c r="KT119" s="105"/>
      <c r="KU119" s="105"/>
      <c r="KV119" s="105"/>
      <c r="KW119" s="105"/>
      <c r="KX119" s="105"/>
      <c r="KY119" s="105"/>
      <c r="KZ119" s="105"/>
      <c r="LA119" s="105"/>
      <c r="LB119" s="105"/>
      <c r="LC119" s="105"/>
      <c r="LD119" s="105"/>
      <c r="LE119" s="105"/>
      <c r="LF119" s="105"/>
      <c r="LG119" s="105"/>
      <c r="LH119" s="105"/>
      <c r="LI119" s="105"/>
      <c r="LJ119" s="105"/>
      <c r="LK119" s="105"/>
      <c r="LL119" s="105"/>
      <c r="LM119" s="105"/>
      <c r="LN119" s="105"/>
      <c r="LO119" s="105"/>
      <c r="LP119" s="105"/>
      <c r="LQ119" s="105"/>
      <c r="LR119" s="105"/>
      <c r="LS119" s="105"/>
      <c r="LT119" s="105"/>
      <c r="LU119" s="105"/>
      <c r="LV119" s="105"/>
      <c r="LW119" s="105"/>
      <c r="LX119" s="105"/>
      <c r="LY119" s="105"/>
      <c r="LZ119" s="105"/>
      <c r="MA119" s="105"/>
      <c r="MB119" s="105"/>
      <c r="MC119" s="105"/>
      <c r="MD119" s="105"/>
      <c r="ME119" s="105"/>
      <c r="MF119" s="105"/>
      <c r="MG119" s="105"/>
      <c r="MH119" s="105"/>
      <c r="MI119" s="105"/>
      <c r="MJ119" s="105"/>
      <c r="MK119" s="105"/>
      <c r="ML119" s="105"/>
      <c r="MM119" s="105"/>
      <c r="MN119" s="105"/>
      <c r="MO119" s="105"/>
      <c r="MP119" s="105"/>
      <c r="MQ119" s="105"/>
      <c r="MR119" s="105"/>
      <c r="MS119" s="105"/>
      <c r="MT119" s="105"/>
      <c r="MU119" s="105"/>
      <c r="MV119" s="105"/>
      <c r="MW119" s="105"/>
      <c r="MX119" s="105"/>
      <c r="MY119" s="105"/>
      <c r="MZ119" s="105"/>
      <c r="NA119" s="105"/>
      <c r="NB119" s="105"/>
      <c r="NC119" s="105"/>
      <c r="ND119" s="105"/>
      <c r="NE119" s="105"/>
      <c r="NF119" s="105"/>
      <c r="NG119" s="105"/>
      <c r="NH119" s="105"/>
      <c r="NI119" s="105"/>
      <c r="NJ119" s="105"/>
      <c r="NK119" s="105"/>
      <c r="NL119" s="105"/>
      <c r="NM119" s="105"/>
      <c r="NN119" s="105"/>
      <c r="NO119" s="105"/>
      <c r="NP119" s="105"/>
      <c r="NQ119" s="105"/>
      <c r="NR119" s="105"/>
      <c r="NS119" s="105"/>
      <c r="NT119" s="105"/>
      <c r="NU119" s="105"/>
      <c r="NV119" s="105"/>
      <c r="NW119" s="105"/>
      <c r="NX119" s="105"/>
      <c r="NY119" s="105"/>
      <c r="NZ119" s="105"/>
      <c r="OA119" s="105"/>
      <c r="OB119" s="105"/>
      <c r="OC119" s="105"/>
      <c r="OD119" s="105"/>
      <c r="OE119" s="105"/>
      <c r="OF119" s="105"/>
      <c r="OG119" s="105"/>
      <c r="OH119" s="105"/>
      <c r="OI119" s="105"/>
      <c r="OJ119" s="105"/>
      <c r="OK119" s="105"/>
      <c r="OL119" s="105"/>
      <c r="OM119" s="105"/>
      <c r="ON119" s="105"/>
      <c r="OO119" s="105"/>
      <c r="OP119" s="105"/>
      <c r="OQ119" s="105"/>
      <c r="OR119" s="105"/>
      <c r="OS119" s="105"/>
      <c r="OT119" s="105"/>
      <c r="OU119" s="105"/>
      <c r="OV119" s="105"/>
      <c r="OW119" s="105"/>
      <c r="OX119" s="105"/>
      <c r="OY119" s="105"/>
      <c r="OZ119" s="105"/>
      <c r="PA119" s="105"/>
      <c r="PB119" s="105"/>
      <c r="PC119" s="105"/>
      <c r="PD119" s="105"/>
      <c r="PE119" s="105"/>
      <c r="PF119" s="105"/>
      <c r="PG119" s="105"/>
      <c r="PH119" s="105"/>
      <c r="PI119" s="105"/>
      <c r="PJ119" s="105"/>
      <c r="PK119" s="105"/>
      <c r="PL119" s="105"/>
      <c r="PM119" s="105"/>
      <c r="PN119" s="105"/>
      <c r="PO119" s="105"/>
      <c r="PP119" s="105"/>
      <c r="PQ119" s="105"/>
      <c r="PR119" s="105"/>
      <c r="PS119" s="105"/>
      <c r="PT119" s="105"/>
      <c r="PU119" s="105"/>
      <c r="PV119" s="105"/>
      <c r="PW119" s="105"/>
      <c r="PX119" s="105"/>
      <c r="PY119" s="105"/>
      <c r="PZ119" s="105"/>
      <c r="QA119" s="105"/>
      <c r="QB119" s="105"/>
      <c r="QC119" s="105"/>
      <c r="QD119" s="105"/>
      <c r="QE119" s="105"/>
      <c r="QF119" s="105"/>
      <c r="QG119" s="105"/>
      <c r="QH119" s="105"/>
      <c r="QI119" s="105"/>
      <c r="QJ119" s="105"/>
      <c r="QK119" s="105"/>
      <c r="QL119" s="105"/>
      <c r="QM119" s="105"/>
      <c r="QN119" s="105"/>
      <c r="QO119" s="105"/>
      <c r="QP119" s="105"/>
      <c r="QQ119" s="105"/>
      <c r="QR119" s="105"/>
      <c r="QS119" s="105"/>
      <c r="QT119" s="105"/>
      <c r="QU119" s="105"/>
      <c r="QV119" s="105"/>
      <c r="QW119" s="105"/>
      <c r="QX119" s="105"/>
      <c r="QY119" s="105"/>
      <c r="QZ119" s="105"/>
      <c r="RA119" s="105"/>
      <c r="RB119" s="105"/>
      <c r="RC119" s="105"/>
      <c r="RD119" s="105"/>
      <c r="RE119" s="105"/>
      <c r="RF119" s="105"/>
      <c r="RG119" s="105"/>
      <c r="RH119" s="105"/>
      <c r="RI119" s="105"/>
      <c r="RJ119" s="105"/>
      <c r="RK119" s="105"/>
      <c r="RL119" s="105"/>
      <c r="RM119" s="105"/>
      <c r="RN119" s="105"/>
      <c r="RO119" s="105"/>
      <c r="RP119" s="105"/>
      <c r="RQ119" s="105"/>
      <c r="RR119" s="105"/>
      <c r="RS119" s="105"/>
      <c r="RT119" s="105"/>
      <c r="RU119" s="105"/>
      <c r="RV119" s="105"/>
      <c r="RW119" s="105"/>
      <c r="RX119" s="105"/>
      <c r="RY119" s="105"/>
      <c r="RZ119" s="105"/>
      <c r="SA119" s="105"/>
      <c r="SB119" s="105"/>
      <c r="SC119" s="105"/>
      <c r="SD119" s="105"/>
      <c r="SE119" s="105"/>
      <c r="SF119" s="105"/>
      <c r="SG119" s="105"/>
      <c r="SH119" s="105"/>
      <c r="SI119" s="105"/>
      <c r="SJ119" s="105"/>
      <c r="SK119" s="105"/>
      <c r="SL119" s="105"/>
      <c r="SM119" s="105"/>
      <c r="SN119" s="105"/>
      <c r="SO119" s="105"/>
      <c r="SP119" s="105"/>
      <c r="SQ119" s="105"/>
      <c r="SR119" s="105"/>
      <c r="SS119" s="105"/>
      <c r="ST119" s="105"/>
      <c r="SU119" s="105"/>
      <c r="SV119" s="105"/>
      <c r="SW119" s="105"/>
      <c r="SX119" s="105"/>
      <c r="SY119" s="105"/>
      <c r="SZ119" s="105"/>
      <c r="TA119" s="105"/>
      <c r="TB119" s="105"/>
      <c r="TC119" s="105"/>
      <c r="TD119" s="105"/>
      <c r="TE119" s="105"/>
      <c r="TF119" s="105"/>
      <c r="TG119" s="105"/>
      <c r="TH119" s="105"/>
      <c r="TI119" s="105"/>
      <c r="TJ119" s="105"/>
      <c r="TK119" s="105"/>
      <c r="TL119" s="105"/>
      <c r="TM119" s="105"/>
      <c r="TN119" s="105"/>
      <c r="TO119" s="105"/>
      <c r="TP119" s="105"/>
      <c r="TQ119" s="105"/>
      <c r="TR119" s="105"/>
      <c r="TS119" s="105"/>
      <c r="TT119" s="105"/>
      <c r="TU119" s="105"/>
      <c r="TV119" s="105"/>
      <c r="TW119" s="105"/>
      <c r="TX119" s="105"/>
      <c r="TY119" s="105"/>
      <c r="TZ119" s="105"/>
      <c r="UA119" s="105"/>
      <c r="UB119" s="105"/>
      <c r="UC119" s="105"/>
      <c r="UD119" s="105"/>
      <c r="UE119" s="105"/>
      <c r="UF119" s="105"/>
      <c r="UG119" s="105"/>
      <c r="UH119" s="105"/>
      <c r="UI119" s="105"/>
      <c r="UJ119" s="105"/>
      <c r="UK119" s="105"/>
      <c r="UL119" s="105"/>
      <c r="UM119" s="105"/>
      <c r="UN119" s="105"/>
      <c r="UO119" s="105"/>
      <c r="UP119" s="105"/>
      <c r="UQ119" s="105"/>
      <c r="UR119" s="105"/>
      <c r="US119" s="105"/>
      <c r="UT119" s="105"/>
      <c r="UU119" s="105"/>
      <c r="UV119" s="105"/>
      <c r="UW119" s="105"/>
      <c r="UX119" s="105"/>
      <c r="UY119" s="105"/>
      <c r="UZ119" s="105"/>
      <c r="VA119" s="105"/>
      <c r="VB119" s="105"/>
      <c r="VC119" s="105"/>
      <c r="VD119" s="105"/>
      <c r="VE119" s="105"/>
      <c r="VF119" s="105"/>
      <c r="VG119" s="105"/>
      <c r="VH119" s="105"/>
      <c r="VI119" s="105"/>
      <c r="VJ119" s="105"/>
      <c r="VK119" s="105"/>
      <c r="VL119" s="105"/>
      <c r="VM119" s="105"/>
      <c r="VN119" s="105"/>
      <c r="VO119" s="105"/>
      <c r="VP119" s="105"/>
      <c r="VQ119" s="105"/>
      <c r="VR119" s="105"/>
      <c r="VS119" s="105"/>
      <c r="VT119" s="105"/>
      <c r="VU119" s="105"/>
      <c r="VV119" s="105"/>
      <c r="VW119" s="105"/>
      <c r="VX119" s="105"/>
      <c r="VY119" s="105"/>
      <c r="VZ119" s="105"/>
      <c r="WA119" s="105"/>
      <c r="WB119" s="105"/>
      <c r="WC119" s="105"/>
      <c r="WD119" s="105"/>
      <c r="WE119" s="105"/>
      <c r="WF119" s="105"/>
      <c r="WG119" s="105"/>
      <c r="WH119" s="105"/>
      <c r="WI119" s="105"/>
      <c r="WJ119" s="105"/>
      <c r="WK119" s="105"/>
      <c r="WL119" s="105"/>
      <c r="WM119" s="105"/>
      <c r="WN119" s="105"/>
      <c r="WO119" s="105"/>
      <c r="WP119" s="105"/>
      <c r="WQ119" s="105"/>
      <c r="WR119" s="105"/>
      <c r="WS119" s="105"/>
      <c r="WT119" s="105"/>
      <c r="WU119" s="105"/>
      <c r="WV119" s="105"/>
      <c r="WW119" s="105"/>
      <c r="WX119" s="105"/>
      <c r="WY119" s="105"/>
      <c r="WZ119" s="105"/>
      <c r="XA119" s="105"/>
      <c r="XB119" s="105"/>
      <c r="XC119" s="105"/>
      <c r="XD119" s="105"/>
      <c r="XE119" s="105"/>
      <c r="XF119" s="105"/>
      <c r="XG119" s="105"/>
      <c r="XH119" s="105"/>
      <c r="XI119" s="105"/>
      <c r="XJ119" s="105"/>
      <c r="XK119" s="105"/>
      <c r="XL119" s="105"/>
      <c r="XM119" s="105"/>
      <c r="XN119" s="105"/>
      <c r="XO119" s="105"/>
      <c r="XP119" s="105"/>
      <c r="XQ119" s="105"/>
      <c r="XR119" s="105"/>
      <c r="XS119" s="105"/>
      <c r="XT119" s="105"/>
      <c r="XU119" s="105"/>
      <c r="XV119" s="105"/>
      <c r="XW119" s="105"/>
      <c r="XX119" s="105"/>
      <c r="XY119" s="105"/>
      <c r="XZ119" s="105"/>
      <c r="YA119" s="105"/>
      <c r="YB119" s="105"/>
      <c r="YC119" s="105"/>
      <c r="YD119" s="105"/>
      <c r="YE119" s="105"/>
      <c r="YF119" s="105"/>
      <c r="YG119" s="105"/>
      <c r="YH119" s="105"/>
      <c r="YI119" s="105"/>
      <c r="YJ119" s="105"/>
      <c r="YK119" s="105"/>
      <c r="YL119" s="105"/>
      <c r="YM119" s="105"/>
      <c r="YN119" s="105"/>
      <c r="YO119" s="105"/>
      <c r="YP119" s="105"/>
      <c r="YQ119" s="105"/>
      <c r="YR119" s="105"/>
      <c r="YS119" s="105"/>
      <c r="YT119" s="105"/>
      <c r="YU119" s="105"/>
      <c r="YV119" s="105"/>
      <c r="YW119" s="105"/>
      <c r="YX119" s="105"/>
      <c r="YY119" s="105"/>
      <c r="YZ119" s="105"/>
      <c r="ZA119" s="105"/>
      <c r="ZB119" s="105"/>
      <c r="ZC119" s="105"/>
      <c r="ZD119" s="105"/>
      <c r="ZE119" s="105"/>
      <c r="ZF119" s="105"/>
      <c r="ZG119" s="105"/>
      <c r="ZH119" s="105"/>
      <c r="ZI119" s="105"/>
      <c r="ZJ119" s="105"/>
      <c r="ZK119" s="105"/>
      <c r="ZL119" s="105"/>
      <c r="ZM119" s="105"/>
      <c r="ZN119" s="105"/>
      <c r="ZO119" s="105"/>
      <c r="ZP119" s="105"/>
      <c r="ZQ119" s="105"/>
      <c r="ZR119" s="105"/>
      <c r="ZS119" s="105"/>
      <c r="ZT119" s="105"/>
      <c r="ZU119" s="105"/>
      <c r="ZV119" s="105"/>
      <c r="ZW119" s="105"/>
      <c r="ZX119" s="105"/>
      <c r="ZY119" s="105"/>
      <c r="ZZ119" s="105"/>
      <c r="AAA119" s="105"/>
      <c r="AAB119" s="105"/>
      <c r="AAC119" s="105"/>
      <c r="AAD119" s="105"/>
      <c r="AAE119" s="105"/>
      <c r="AAF119" s="105"/>
      <c r="AAG119" s="105"/>
      <c r="AAH119" s="105"/>
      <c r="AAI119" s="105"/>
      <c r="AAJ119" s="105"/>
      <c r="AAK119" s="105"/>
      <c r="AAL119" s="105"/>
      <c r="AAM119" s="105"/>
      <c r="AAN119" s="105"/>
      <c r="AAO119" s="105"/>
      <c r="AAP119" s="105"/>
      <c r="AAQ119" s="105"/>
      <c r="AAR119" s="105"/>
      <c r="AAS119" s="105"/>
      <c r="AAT119" s="105"/>
      <c r="AAU119" s="105"/>
      <c r="AAV119" s="105"/>
      <c r="AAW119" s="105"/>
      <c r="AAX119" s="105"/>
      <c r="AAY119" s="105"/>
      <c r="AAZ119" s="105"/>
      <c r="ABA119" s="105"/>
      <c r="ABB119" s="105"/>
      <c r="ABC119" s="105"/>
      <c r="ABD119" s="105"/>
      <c r="ABE119" s="105"/>
      <c r="ABF119" s="105"/>
      <c r="ABG119" s="105"/>
      <c r="ABH119" s="105"/>
      <c r="ABI119" s="105"/>
      <c r="ABJ119" s="105"/>
      <c r="ABK119" s="105"/>
      <c r="ABL119" s="105"/>
      <c r="ABM119" s="105"/>
      <c r="ABN119" s="105"/>
      <c r="ABO119" s="105"/>
      <c r="ABP119" s="105"/>
      <c r="ABQ119" s="105"/>
      <c r="ABR119" s="105"/>
      <c r="ABS119" s="105"/>
      <c r="ABT119" s="105"/>
      <c r="ABU119" s="105"/>
      <c r="ABV119" s="105"/>
      <c r="ABW119" s="105"/>
      <c r="ABX119" s="105"/>
      <c r="ABY119" s="105"/>
      <c r="ABZ119" s="105"/>
      <c r="ACA119" s="105"/>
      <c r="ACB119" s="105"/>
      <c r="ACC119" s="105"/>
      <c r="ACD119" s="105"/>
      <c r="ACE119" s="105"/>
      <c r="ACF119" s="105"/>
      <c r="ACG119" s="105"/>
      <c r="ACH119" s="105"/>
      <c r="ACI119" s="105"/>
      <c r="ACJ119" s="105"/>
      <c r="ACK119" s="105"/>
      <c r="ACL119" s="105"/>
      <c r="ACM119" s="105"/>
      <c r="ACN119" s="105"/>
      <c r="ACO119" s="105"/>
      <c r="ACP119" s="105"/>
      <c r="ACQ119" s="105"/>
      <c r="ACR119" s="105"/>
      <c r="ACS119" s="105"/>
      <c r="ACT119" s="105"/>
      <c r="ACU119" s="105"/>
      <c r="ACV119" s="105"/>
      <c r="ACW119" s="105"/>
      <c r="ACX119" s="105"/>
      <c r="ACY119" s="105"/>
      <c r="ACZ119" s="105"/>
      <c r="ADA119" s="105"/>
      <c r="ADB119" s="105"/>
      <c r="ADC119" s="105"/>
      <c r="ADD119" s="105"/>
      <c r="ADE119" s="105"/>
      <c r="ADF119" s="105"/>
      <c r="ADG119" s="105"/>
      <c r="ADH119" s="105"/>
      <c r="ADI119" s="105"/>
      <c r="ADJ119" s="105"/>
      <c r="ADK119" s="105"/>
      <c r="ADL119" s="105"/>
      <c r="ADM119" s="105"/>
      <c r="ADN119" s="105"/>
      <c r="ADO119" s="105"/>
      <c r="ADP119" s="105"/>
      <c r="ADQ119" s="105"/>
      <c r="ADR119" s="105"/>
      <c r="ADS119" s="105"/>
      <c r="ADT119" s="105"/>
      <c r="ADU119" s="105"/>
      <c r="ADV119" s="105"/>
      <c r="ADW119" s="105"/>
      <c r="ADX119" s="105"/>
      <c r="ADY119" s="105"/>
      <c r="ADZ119" s="105"/>
      <c r="AEA119" s="105"/>
      <c r="AEB119" s="105"/>
      <c r="AEC119" s="105"/>
      <c r="AED119" s="105"/>
      <c r="AEE119" s="105"/>
      <c r="AEF119" s="105"/>
      <c r="AEG119" s="105"/>
      <c r="AEH119" s="105"/>
      <c r="AEI119" s="105"/>
      <c r="AEJ119" s="105"/>
      <c r="AEK119" s="105"/>
      <c r="AEL119" s="105"/>
      <c r="AEM119" s="105"/>
      <c r="AEN119" s="105"/>
      <c r="AEO119" s="105"/>
      <c r="AEP119" s="105"/>
      <c r="AEQ119" s="105"/>
      <c r="AER119" s="105"/>
      <c r="AES119" s="105"/>
      <c r="AET119" s="105"/>
      <c r="AEU119" s="105"/>
      <c r="AEV119" s="105"/>
      <c r="AEW119" s="105"/>
      <c r="AEX119" s="105"/>
      <c r="AEY119" s="105"/>
      <c r="AEZ119" s="105"/>
      <c r="AFA119" s="105"/>
      <c r="AFB119" s="105"/>
      <c r="AFC119" s="105"/>
      <c r="AFD119" s="105"/>
      <c r="AFE119" s="105"/>
      <c r="AFF119" s="105"/>
      <c r="AFG119" s="105"/>
      <c r="AFH119" s="105"/>
      <c r="AFI119" s="105"/>
      <c r="AFJ119" s="105"/>
      <c r="AFK119" s="105"/>
      <c r="AFL119" s="105"/>
      <c r="AFM119" s="105"/>
      <c r="AFN119" s="105"/>
      <c r="AFO119" s="105"/>
      <c r="AFP119" s="105"/>
      <c r="AFQ119" s="105"/>
      <c r="AFR119" s="105"/>
      <c r="AFS119" s="105"/>
      <c r="AFT119" s="105"/>
      <c r="AFU119" s="105"/>
      <c r="AFV119" s="105"/>
      <c r="AFW119" s="105"/>
      <c r="AFX119" s="105"/>
      <c r="AFY119" s="105"/>
      <c r="AFZ119" s="105"/>
      <c r="AGA119" s="105"/>
      <c r="AGB119" s="105"/>
      <c r="AGC119" s="105"/>
      <c r="AGD119" s="105"/>
      <c r="AGE119" s="105"/>
      <c r="AGF119" s="105"/>
      <c r="AGG119" s="105"/>
      <c r="AGH119" s="105"/>
      <c r="AGI119" s="105"/>
      <c r="AGJ119" s="105"/>
      <c r="AGK119" s="105"/>
      <c r="AGL119" s="105"/>
      <c r="AGM119" s="105"/>
      <c r="AGN119" s="105"/>
      <c r="AGO119" s="105"/>
      <c r="AGP119" s="105"/>
      <c r="AGQ119" s="105"/>
      <c r="AGR119" s="105"/>
      <c r="AGS119" s="105"/>
      <c r="AGT119" s="105"/>
      <c r="AGU119" s="105"/>
      <c r="AGV119" s="105"/>
      <c r="AGW119" s="105"/>
      <c r="AGX119" s="105"/>
      <c r="AGY119" s="105"/>
      <c r="AGZ119" s="105"/>
      <c r="AHA119" s="105"/>
      <c r="AHB119" s="105"/>
      <c r="AHC119" s="105"/>
      <c r="AHD119" s="105"/>
      <c r="AHE119" s="105"/>
      <c r="AHF119" s="105"/>
      <c r="AHG119" s="105"/>
      <c r="AHH119" s="105"/>
      <c r="AHI119" s="105"/>
      <c r="AHJ119" s="105"/>
      <c r="AHK119" s="105"/>
      <c r="AHL119" s="105"/>
      <c r="AHM119" s="105"/>
      <c r="AHN119" s="105"/>
      <c r="AHO119" s="105"/>
      <c r="AHP119" s="105"/>
      <c r="AHQ119" s="105"/>
      <c r="AHR119" s="105"/>
      <c r="AHS119" s="105"/>
      <c r="AHT119" s="105"/>
      <c r="AHU119" s="105"/>
      <c r="AHV119" s="105"/>
      <c r="AHW119" s="105"/>
      <c r="AHX119" s="105"/>
      <c r="AHY119" s="105"/>
      <c r="AHZ119" s="105"/>
      <c r="AIA119" s="105"/>
      <c r="AIB119" s="105"/>
      <c r="AIC119" s="105"/>
      <c r="AID119" s="105"/>
      <c r="AIE119" s="105"/>
      <c r="AIF119" s="105"/>
      <c r="AIG119" s="105"/>
      <c r="AIH119" s="105"/>
      <c r="AII119" s="105"/>
      <c r="AIJ119" s="105"/>
      <c r="AIK119" s="105"/>
      <c r="AIL119" s="105"/>
      <c r="AIM119" s="105"/>
      <c r="AIN119" s="105"/>
      <c r="AIO119" s="105"/>
      <c r="AIP119" s="105"/>
      <c r="AIQ119" s="105"/>
      <c r="AIR119" s="105"/>
      <c r="AIS119" s="105"/>
      <c r="AIT119" s="105"/>
      <c r="AIU119" s="105"/>
      <c r="AIV119" s="105"/>
      <c r="AIW119" s="105"/>
      <c r="AIX119" s="105"/>
      <c r="AIY119" s="105"/>
      <c r="AIZ119" s="105"/>
      <c r="AJA119" s="105"/>
      <c r="AJB119" s="105"/>
      <c r="AJC119" s="105"/>
      <c r="AJD119" s="105"/>
      <c r="AJE119" s="105"/>
      <c r="AJF119" s="105"/>
      <c r="AJG119" s="105"/>
      <c r="AJH119" s="105"/>
      <c r="AJI119" s="105"/>
      <c r="AJJ119" s="105"/>
      <c r="AJK119" s="105"/>
      <c r="AJL119" s="105"/>
      <c r="AJM119" s="105"/>
      <c r="AJN119" s="105"/>
      <c r="AJO119" s="105"/>
      <c r="AJP119" s="105"/>
      <c r="AJQ119" s="105"/>
      <c r="AJR119" s="105"/>
      <c r="AJS119" s="105"/>
      <c r="AJT119" s="105"/>
      <c r="AJU119" s="105"/>
      <c r="AJV119" s="105"/>
      <c r="AJW119" s="105"/>
      <c r="AJX119" s="105"/>
      <c r="AJY119" s="105"/>
      <c r="AJZ119" s="105"/>
      <c r="AKA119" s="105"/>
      <c r="AKB119" s="105"/>
      <c r="AKC119" s="105"/>
      <c r="AKD119" s="105"/>
      <c r="AKE119" s="105"/>
      <c r="AKF119" s="105"/>
      <c r="AKG119" s="105"/>
      <c r="AKH119" s="105"/>
      <c r="AKI119" s="105"/>
      <c r="AKJ119" s="105"/>
      <c r="AKK119" s="105"/>
      <c r="AKL119" s="105"/>
      <c r="AKM119" s="105"/>
      <c r="AKN119" s="105"/>
      <c r="AKO119" s="105"/>
      <c r="AKP119" s="105"/>
      <c r="AKQ119" s="105"/>
      <c r="AKR119" s="105"/>
      <c r="AKS119" s="105"/>
      <c r="AKT119" s="105"/>
      <c r="AKU119" s="105"/>
      <c r="AKV119" s="105"/>
      <c r="AKW119" s="105"/>
      <c r="AKX119" s="105"/>
      <c r="AKY119" s="105"/>
      <c r="AKZ119" s="105"/>
      <c r="ALA119" s="105"/>
      <c r="ALB119" s="105"/>
      <c r="ALC119" s="105"/>
      <c r="ALD119" s="105"/>
      <c r="ALE119" s="105"/>
      <c r="ALF119" s="105"/>
      <c r="ALG119" s="105"/>
      <c r="ALH119" s="105"/>
      <c r="ALI119" s="105"/>
      <c r="ALJ119" s="105"/>
      <c r="ALK119" s="105"/>
      <c r="ALL119" s="105"/>
      <c r="ALM119" s="105"/>
      <c r="ALN119" s="105"/>
      <c r="ALO119" s="105"/>
      <c r="ALP119" s="105"/>
      <c r="ALQ119" s="105"/>
      <c r="ALR119" s="105"/>
      <c r="ALS119" s="105"/>
      <c r="ALT119" s="105"/>
      <c r="ALU119" s="105"/>
      <c r="ALV119" s="105"/>
      <c r="ALW119" s="105"/>
      <c r="ALX119" s="105"/>
      <c r="ALY119" s="105"/>
      <c r="ALZ119" s="105"/>
      <c r="AMA119" s="105"/>
      <c r="AMB119" s="105"/>
      <c r="AMC119" s="105"/>
      <c r="AMD119" s="105"/>
      <c r="AME119" s="105"/>
      <c r="AMF119" s="105"/>
      <c r="AMG119" s="105"/>
      <c r="AMH119" s="105"/>
      <c r="AMI119" s="105"/>
      <c r="AMJ119" s="105"/>
      <c r="AMK119" s="105"/>
      <c r="AML119" s="105"/>
      <c r="AMM119" s="105"/>
      <c r="AMN119" s="105"/>
      <c r="AMO119" s="105"/>
      <c r="AMP119" s="105"/>
      <c r="AMQ119" s="105"/>
      <c r="AMR119" s="105"/>
      <c r="AMS119" s="105"/>
      <c r="AMT119" s="105"/>
      <c r="AMU119" s="105"/>
      <c r="AMV119" s="105"/>
      <c r="AMW119" s="105"/>
      <c r="AMX119" s="105"/>
      <c r="AMY119" s="105"/>
      <c r="AMZ119" s="105"/>
      <c r="ANA119" s="105"/>
      <c r="ANB119" s="105"/>
      <c r="ANC119" s="105"/>
      <c r="AND119" s="105"/>
      <c r="ANE119" s="105"/>
      <c r="ANF119" s="105"/>
      <c r="ANG119" s="105"/>
      <c r="ANH119" s="105"/>
      <c r="ANI119" s="105"/>
      <c r="ANJ119" s="105"/>
      <c r="ANK119" s="105"/>
      <c r="ANL119" s="105"/>
      <c r="ANM119" s="105"/>
      <c r="ANN119" s="105"/>
      <c r="ANO119" s="105"/>
      <c r="ANP119" s="105"/>
      <c r="ANQ119" s="105"/>
      <c r="ANR119" s="105"/>
      <c r="ANS119" s="105"/>
      <c r="ANT119" s="105"/>
      <c r="ANU119" s="105"/>
      <c r="ANV119" s="105"/>
      <c r="ANW119" s="105"/>
      <c r="ANX119" s="105"/>
      <c r="ANY119" s="105"/>
      <c r="ANZ119" s="105"/>
      <c r="AOA119" s="105"/>
      <c r="AOB119" s="105"/>
      <c r="AOC119" s="105"/>
      <c r="AOD119" s="105"/>
      <c r="AOE119" s="105"/>
      <c r="AOF119" s="105"/>
      <c r="AOG119" s="105"/>
      <c r="AOH119" s="105"/>
      <c r="AOI119" s="105"/>
      <c r="AOJ119" s="105"/>
      <c r="AOK119" s="105"/>
      <c r="AOL119" s="105"/>
      <c r="AOM119" s="105"/>
      <c r="AON119" s="105"/>
      <c r="AOO119" s="105"/>
      <c r="AOP119" s="105"/>
      <c r="AOQ119" s="105"/>
      <c r="AOR119" s="105"/>
      <c r="AOS119" s="105"/>
      <c r="AOT119" s="105"/>
      <c r="AOU119" s="105"/>
      <c r="AOV119" s="105"/>
      <c r="AOW119" s="105"/>
      <c r="AOX119" s="105"/>
      <c r="AOY119" s="105"/>
      <c r="AOZ119" s="105"/>
      <c r="APA119" s="105"/>
      <c r="APB119" s="105"/>
      <c r="APC119" s="105"/>
      <c r="APD119" s="105"/>
      <c r="APE119" s="105"/>
      <c r="APF119" s="105"/>
      <c r="APG119" s="105"/>
      <c r="APH119" s="105"/>
      <c r="API119" s="105"/>
      <c r="APJ119" s="105"/>
      <c r="APK119" s="105"/>
      <c r="APL119" s="105"/>
      <c r="APM119" s="105"/>
      <c r="APN119" s="105"/>
      <c r="APO119" s="105"/>
      <c r="APP119" s="105"/>
      <c r="APQ119" s="105"/>
      <c r="APR119" s="105"/>
      <c r="APS119" s="105"/>
      <c r="APT119" s="105"/>
      <c r="APU119" s="105"/>
      <c r="APV119" s="105"/>
      <c r="APW119" s="105"/>
      <c r="APX119" s="105"/>
      <c r="APY119" s="105"/>
      <c r="APZ119" s="105"/>
      <c r="AQA119" s="105"/>
      <c r="AQB119" s="105"/>
      <c r="AQC119" s="105"/>
      <c r="AQD119" s="105"/>
      <c r="AQE119" s="105"/>
      <c r="AQF119" s="105"/>
      <c r="AQG119" s="105"/>
      <c r="AQH119" s="105"/>
      <c r="AQI119" s="105"/>
      <c r="AQJ119" s="105"/>
      <c r="AQK119" s="105"/>
      <c r="AQL119" s="105"/>
      <c r="AQM119" s="105"/>
      <c r="AQN119" s="105"/>
      <c r="AQO119" s="105"/>
      <c r="AQP119" s="105"/>
      <c r="AQQ119" s="105"/>
      <c r="AQR119" s="105"/>
      <c r="AQS119" s="105"/>
      <c r="AQT119" s="105"/>
      <c r="AQU119" s="105"/>
      <c r="AQV119" s="105"/>
      <c r="AQW119" s="105"/>
      <c r="AQX119" s="105"/>
      <c r="AQY119" s="105"/>
      <c r="AQZ119" s="105"/>
      <c r="ARA119" s="105"/>
      <c r="ARB119" s="105"/>
      <c r="ARC119" s="105"/>
      <c r="ARD119" s="105"/>
      <c r="ARE119" s="105"/>
      <c r="ARF119" s="105"/>
      <c r="ARG119" s="105"/>
      <c r="ARH119" s="105"/>
      <c r="ARI119" s="105"/>
      <c r="ARJ119" s="105"/>
      <c r="ARK119" s="105"/>
      <c r="ARL119" s="105"/>
      <c r="ARM119" s="105"/>
      <c r="ARN119" s="105"/>
      <c r="ARO119" s="105"/>
      <c r="ARP119" s="105"/>
      <c r="ARQ119" s="105"/>
      <c r="ARR119" s="105"/>
      <c r="ARS119" s="105"/>
      <c r="ART119" s="105"/>
      <c r="ARU119" s="105"/>
      <c r="ARV119" s="105"/>
      <c r="ARW119" s="105"/>
      <c r="ARX119" s="105"/>
      <c r="ARY119" s="105"/>
      <c r="ARZ119" s="105"/>
      <c r="ASA119" s="105"/>
      <c r="ASB119" s="105"/>
      <c r="ASC119" s="105"/>
      <c r="ASD119" s="105"/>
      <c r="ASE119" s="105"/>
      <c r="ASF119" s="105"/>
      <c r="ASG119" s="105"/>
      <c r="ASH119" s="105"/>
      <c r="ASI119" s="105"/>
      <c r="ASJ119" s="105"/>
      <c r="ASK119" s="105"/>
      <c r="ASL119" s="105"/>
      <c r="ASM119" s="105"/>
      <c r="ASN119" s="105"/>
      <c r="ASO119" s="105"/>
      <c r="ASP119" s="105"/>
      <c r="ASQ119" s="105"/>
      <c r="ASR119" s="105"/>
      <c r="ASS119" s="105"/>
      <c r="AST119" s="105"/>
      <c r="ASU119" s="105"/>
      <c r="ASV119" s="105"/>
      <c r="ASW119" s="105"/>
      <c r="ASX119" s="105"/>
      <c r="ASY119" s="105"/>
      <c r="ASZ119" s="105"/>
      <c r="ATA119" s="105"/>
      <c r="ATB119" s="105"/>
      <c r="ATC119" s="105"/>
      <c r="ATD119" s="105"/>
      <c r="ATE119" s="105"/>
      <c r="ATF119" s="105"/>
      <c r="ATG119" s="105"/>
      <c r="ATH119" s="105"/>
      <c r="ATI119" s="105"/>
      <c r="ATJ119" s="105"/>
      <c r="ATK119" s="105"/>
      <c r="ATL119" s="105"/>
      <c r="ATM119" s="105"/>
      <c r="ATN119" s="105"/>
      <c r="ATO119" s="105"/>
      <c r="ATP119" s="105"/>
      <c r="ATQ119" s="105"/>
      <c r="ATR119" s="105"/>
      <c r="ATS119" s="105"/>
      <c r="ATT119" s="105"/>
      <c r="ATU119" s="105"/>
      <c r="ATV119" s="105"/>
      <c r="ATW119" s="105"/>
      <c r="ATX119" s="105"/>
      <c r="ATY119" s="105"/>
      <c r="ATZ119" s="105"/>
      <c r="AUA119" s="105"/>
      <c r="AUB119" s="105"/>
      <c r="AUC119" s="105"/>
      <c r="AUD119" s="105"/>
      <c r="AUE119" s="105"/>
      <c r="AUF119" s="105"/>
      <c r="AUG119" s="105"/>
      <c r="AUH119" s="105"/>
      <c r="AUI119" s="105"/>
      <c r="AUJ119" s="105"/>
      <c r="AUK119" s="105"/>
      <c r="AUL119" s="105"/>
      <c r="AUM119" s="105"/>
      <c r="AUN119" s="105"/>
      <c r="AUO119" s="105"/>
      <c r="AUP119" s="105"/>
      <c r="AUQ119" s="105"/>
      <c r="AUR119" s="105"/>
      <c r="AUS119" s="105"/>
      <c r="AUT119" s="105"/>
      <c r="AUU119" s="105"/>
      <c r="AUV119" s="105"/>
      <c r="AUW119" s="105"/>
      <c r="AUX119" s="105"/>
      <c r="AUY119" s="105"/>
      <c r="AUZ119" s="105"/>
      <c r="AVA119" s="105"/>
      <c r="AVB119" s="105"/>
      <c r="AVC119" s="105"/>
      <c r="AVD119" s="105"/>
      <c r="AVE119" s="105"/>
      <c r="AVF119" s="105"/>
      <c r="AVG119" s="105"/>
      <c r="AVH119" s="105"/>
      <c r="AVI119" s="105"/>
      <c r="AVJ119" s="105"/>
      <c r="AVK119" s="105"/>
      <c r="AVL119" s="105"/>
      <c r="AVM119" s="105"/>
      <c r="AVN119" s="105"/>
      <c r="AVO119" s="105"/>
      <c r="AVP119" s="105"/>
      <c r="AVQ119" s="105"/>
      <c r="AVR119" s="105"/>
      <c r="AVS119" s="105"/>
      <c r="AVT119" s="105"/>
      <c r="AVU119" s="105"/>
      <c r="AVV119" s="105"/>
      <c r="AVW119" s="105"/>
      <c r="AVX119" s="105"/>
      <c r="AVY119" s="105"/>
      <c r="AVZ119" s="105"/>
      <c r="AWA119" s="105"/>
      <c r="AWB119" s="105"/>
      <c r="AWC119" s="105"/>
      <c r="AWD119" s="105"/>
      <c r="AWE119" s="105"/>
      <c r="AWF119" s="105"/>
      <c r="AWG119" s="105"/>
      <c r="AWH119" s="105"/>
      <c r="AWI119" s="105"/>
      <c r="AWJ119" s="105"/>
      <c r="AWK119" s="105"/>
      <c r="AWL119" s="105"/>
      <c r="AWM119" s="105"/>
      <c r="AWN119" s="105"/>
      <c r="AWO119" s="105"/>
      <c r="AWP119" s="105"/>
      <c r="AWQ119" s="105"/>
      <c r="AWR119" s="105"/>
      <c r="AWS119" s="105"/>
      <c r="AWT119" s="105"/>
      <c r="AWU119" s="105"/>
      <c r="AWV119" s="105"/>
      <c r="AWW119" s="105"/>
      <c r="AWX119" s="105"/>
      <c r="AWY119" s="105"/>
      <c r="AWZ119" s="105"/>
      <c r="AXA119" s="105"/>
      <c r="AXB119" s="105"/>
      <c r="AXC119" s="105"/>
      <c r="AXD119" s="105"/>
      <c r="AXE119" s="105"/>
      <c r="AXF119" s="105"/>
      <c r="AXG119" s="105"/>
      <c r="AXH119" s="105"/>
      <c r="AXI119" s="105"/>
      <c r="AXJ119" s="105"/>
      <c r="AXK119" s="105"/>
      <c r="AXL119" s="105"/>
      <c r="AXM119" s="105"/>
      <c r="AXN119" s="105"/>
      <c r="AXO119" s="105"/>
      <c r="AXP119" s="105"/>
      <c r="AXQ119" s="105"/>
      <c r="AXR119" s="105"/>
      <c r="AXS119" s="105"/>
      <c r="AXT119" s="105"/>
      <c r="AXU119" s="105"/>
      <c r="AXV119" s="105"/>
      <c r="AXW119" s="105"/>
      <c r="AXX119" s="105"/>
      <c r="AXY119" s="105"/>
      <c r="AXZ119" s="105"/>
      <c r="AYA119" s="105"/>
      <c r="AYB119" s="105"/>
      <c r="AYC119" s="105"/>
      <c r="AYD119" s="105"/>
      <c r="AYE119" s="105"/>
      <c r="AYF119" s="105"/>
      <c r="AYG119" s="105"/>
      <c r="AYH119" s="105"/>
      <c r="AYI119" s="105"/>
      <c r="AYJ119" s="105"/>
      <c r="AYK119" s="105"/>
      <c r="AYL119" s="105"/>
      <c r="AYM119" s="105"/>
      <c r="AYN119" s="105"/>
      <c r="AYO119" s="105"/>
      <c r="AYP119" s="105"/>
      <c r="AYQ119" s="105"/>
      <c r="AYR119" s="105"/>
      <c r="AYS119" s="105"/>
      <c r="AYT119" s="105"/>
      <c r="AYU119" s="105"/>
      <c r="AYV119" s="105"/>
      <c r="AYW119" s="105"/>
      <c r="AYX119" s="105"/>
      <c r="AYY119" s="105"/>
      <c r="AYZ119" s="105"/>
      <c r="AZA119" s="105"/>
      <c r="AZB119" s="105"/>
      <c r="AZC119" s="105"/>
      <c r="AZD119" s="105"/>
      <c r="AZE119" s="105"/>
      <c r="AZF119" s="105"/>
      <c r="AZG119" s="105"/>
      <c r="AZH119" s="105"/>
      <c r="AZI119" s="105"/>
      <c r="AZJ119" s="105"/>
      <c r="AZK119" s="105"/>
      <c r="AZL119" s="105"/>
      <c r="AZM119" s="105"/>
      <c r="AZN119" s="105"/>
      <c r="AZO119" s="105"/>
      <c r="AZP119" s="105"/>
      <c r="AZQ119" s="105"/>
      <c r="AZR119" s="105"/>
      <c r="AZS119" s="105"/>
      <c r="AZT119" s="105"/>
      <c r="AZU119" s="105"/>
      <c r="AZV119" s="105"/>
      <c r="AZW119" s="105"/>
      <c r="AZX119" s="105"/>
      <c r="AZY119" s="105"/>
      <c r="AZZ119" s="105"/>
      <c r="BAA119" s="105"/>
      <c r="BAB119" s="105"/>
      <c r="BAC119" s="105"/>
      <c r="BAD119" s="105"/>
      <c r="BAE119" s="105"/>
      <c r="BAF119" s="105"/>
      <c r="BAG119" s="105"/>
      <c r="BAH119" s="105"/>
      <c r="BAI119" s="105"/>
      <c r="BAJ119" s="105"/>
      <c r="BAK119" s="105"/>
      <c r="BAL119" s="105"/>
      <c r="BAM119" s="105"/>
      <c r="BAN119" s="105"/>
      <c r="BAO119" s="105"/>
      <c r="BAP119" s="105"/>
      <c r="BAQ119" s="105"/>
      <c r="BAR119" s="105"/>
      <c r="BAS119" s="105"/>
      <c r="BAT119" s="105"/>
      <c r="BAU119" s="105"/>
      <c r="BAV119" s="105"/>
      <c r="BAW119" s="105"/>
      <c r="BAX119" s="105"/>
      <c r="BAY119" s="105"/>
      <c r="BAZ119" s="105"/>
      <c r="BBA119" s="105"/>
      <c r="BBB119" s="105"/>
      <c r="BBC119" s="105"/>
      <c r="BBD119" s="105"/>
      <c r="BBE119" s="105"/>
      <c r="BBF119" s="105"/>
      <c r="BBG119" s="105"/>
      <c r="BBH119" s="105"/>
      <c r="BBI119" s="105"/>
      <c r="BBJ119" s="105"/>
      <c r="BBK119" s="105"/>
      <c r="BBL119" s="105"/>
      <c r="BBM119" s="105"/>
      <c r="BBN119" s="105"/>
      <c r="BBO119" s="105"/>
      <c r="BBP119" s="105"/>
      <c r="BBQ119" s="105"/>
      <c r="BBR119" s="105"/>
      <c r="BBS119" s="105"/>
      <c r="BBT119" s="105"/>
      <c r="BBU119" s="105"/>
      <c r="BBV119" s="105"/>
      <c r="BBW119" s="105"/>
      <c r="BBX119" s="105"/>
      <c r="BBY119" s="105"/>
      <c r="BBZ119" s="105"/>
      <c r="BCA119" s="105"/>
      <c r="BCB119" s="105"/>
      <c r="BCC119" s="105"/>
      <c r="BCD119" s="105"/>
      <c r="BCE119" s="105"/>
      <c r="BCF119" s="105"/>
      <c r="BCG119" s="105"/>
      <c r="BCH119" s="105"/>
      <c r="BCI119" s="105"/>
      <c r="BCJ119" s="105"/>
      <c r="BCK119" s="105"/>
      <c r="BCL119" s="105"/>
      <c r="BCM119" s="105"/>
      <c r="BCN119" s="105"/>
      <c r="BCO119" s="105"/>
      <c r="BCP119" s="105"/>
      <c r="BCQ119" s="105"/>
      <c r="BCR119" s="105"/>
      <c r="BCS119" s="105"/>
      <c r="BCT119" s="105"/>
      <c r="BCU119" s="105"/>
      <c r="BCV119" s="105"/>
      <c r="BCW119" s="105"/>
      <c r="BCX119" s="105"/>
      <c r="BCY119" s="105"/>
      <c r="BCZ119" s="105"/>
      <c r="BDA119" s="105"/>
      <c r="BDB119" s="105"/>
      <c r="BDC119" s="105"/>
      <c r="BDD119" s="105"/>
      <c r="BDE119" s="105"/>
      <c r="BDF119" s="105"/>
      <c r="BDG119" s="105"/>
      <c r="BDH119" s="105"/>
      <c r="BDI119" s="105"/>
      <c r="BDJ119" s="105"/>
      <c r="BDK119" s="105"/>
      <c r="BDL119" s="105"/>
      <c r="BDM119" s="105"/>
      <c r="BDN119" s="105"/>
      <c r="BDO119" s="105"/>
      <c r="BDP119" s="105"/>
      <c r="BDQ119" s="105"/>
      <c r="BDR119" s="105"/>
      <c r="BDS119" s="105"/>
      <c r="BDT119" s="105"/>
      <c r="BDU119" s="105"/>
      <c r="BDV119" s="105"/>
      <c r="BDW119" s="105"/>
      <c r="BDX119" s="105"/>
      <c r="BDY119" s="105"/>
      <c r="BDZ119" s="105"/>
      <c r="BEA119" s="105"/>
      <c r="BEB119" s="105"/>
      <c r="BEC119" s="105"/>
      <c r="BED119" s="105"/>
      <c r="BEE119" s="105"/>
      <c r="BEF119" s="105"/>
      <c r="BEG119" s="105"/>
      <c r="BEH119" s="105"/>
      <c r="BEI119" s="105"/>
      <c r="BEJ119" s="105"/>
      <c r="BEK119" s="105"/>
      <c r="BEL119" s="105"/>
      <c r="BEM119" s="105"/>
      <c r="BEN119" s="105"/>
      <c r="BEO119" s="105"/>
      <c r="BEP119" s="105"/>
      <c r="BEQ119" s="105"/>
      <c r="BER119" s="105"/>
      <c r="BES119" s="105"/>
      <c r="BET119" s="105"/>
      <c r="BEU119" s="105"/>
      <c r="BEV119" s="105"/>
      <c r="BEW119" s="105"/>
      <c r="BEX119" s="105"/>
      <c r="BEY119" s="105"/>
      <c r="BEZ119" s="105"/>
      <c r="BFA119" s="105"/>
      <c r="BFB119" s="105"/>
      <c r="BFC119" s="105"/>
      <c r="BFD119" s="105"/>
      <c r="BFE119" s="105"/>
      <c r="BFF119" s="105"/>
      <c r="BFG119" s="105"/>
      <c r="BFH119" s="105"/>
      <c r="BFI119" s="105"/>
      <c r="BFJ119" s="105"/>
      <c r="BFK119" s="105"/>
      <c r="BFL119" s="105"/>
      <c r="BFM119" s="105"/>
      <c r="BFN119" s="105"/>
      <c r="BFO119" s="105"/>
      <c r="BFP119" s="105"/>
      <c r="BFQ119" s="105"/>
      <c r="BFR119" s="105"/>
      <c r="BFS119" s="105"/>
      <c r="BFT119" s="105"/>
      <c r="BFU119" s="105"/>
      <c r="BFV119" s="105"/>
      <c r="BFW119" s="105"/>
      <c r="BFX119" s="105"/>
      <c r="BFY119" s="105"/>
      <c r="BFZ119" s="105"/>
      <c r="BGA119" s="105"/>
      <c r="BGB119" s="105"/>
      <c r="BGC119" s="105"/>
      <c r="BGD119" s="105"/>
      <c r="BGE119" s="105"/>
      <c r="BGF119" s="105"/>
      <c r="BGG119" s="105"/>
      <c r="BGH119" s="105"/>
      <c r="BGI119" s="105"/>
      <c r="BGJ119" s="105"/>
      <c r="BGK119" s="105"/>
      <c r="BGL119" s="105"/>
      <c r="BGM119" s="105"/>
      <c r="BGN119" s="105"/>
      <c r="BGO119" s="105"/>
      <c r="BGP119" s="105"/>
      <c r="BGQ119" s="105"/>
      <c r="BGR119" s="105"/>
      <c r="BGS119" s="105"/>
      <c r="BGT119" s="105"/>
      <c r="BGU119" s="105"/>
      <c r="BGV119" s="105"/>
      <c r="BGW119" s="105"/>
      <c r="BGX119" s="105"/>
      <c r="BGY119" s="105"/>
      <c r="BGZ119" s="105"/>
      <c r="BHA119" s="105"/>
      <c r="BHB119" s="105"/>
      <c r="BHC119" s="105"/>
      <c r="BHD119" s="105"/>
      <c r="BHE119" s="105"/>
      <c r="BHF119" s="105"/>
      <c r="BHG119" s="105"/>
      <c r="BHH119" s="105"/>
      <c r="BHI119" s="105"/>
      <c r="BHJ119" s="105"/>
      <c r="BHK119" s="105"/>
      <c r="BHL119" s="105"/>
      <c r="BHM119" s="105"/>
      <c r="BHN119" s="105"/>
      <c r="BHO119" s="105"/>
      <c r="BHP119" s="105"/>
      <c r="BHQ119" s="105"/>
      <c r="BHR119" s="105"/>
      <c r="BHS119" s="105"/>
      <c r="BHT119" s="105"/>
      <c r="BHU119" s="105"/>
      <c r="BHV119" s="105"/>
      <c r="BHW119" s="105"/>
      <c r="BHX119" s="105"/>
      <c r="BHY119" s="105"/>
      <c r="BHZ119" s="105"/>
      <c r="BIA119" s="105"/>
      <c r="BIB119" s="105"/>
      <c r="BIC119" s="105"/>
      <c r="BID119" s="105"/>
      <c r="BIE119" s="105"/>
      <c r="BIF119" s="105"/>
      <c r="BIG119" s="105"/>
      <c r="BIH119" s="105"/>
      <c r="BII119" s="105"/>
      <c r="BIJ119" s="105"/>
      <c r="BIK119" s="105"/>
      <c r="BIL119" s="105"/>
      <c r="BIM119" s="105"/>
      <c r="BIN119" s="105"/>
      <c r="BIO119" s="105"/>
      <c r="BIP119" s="105"/>
      <c r="BIQ119" s="105"/>
      <c r="BIR119" s="105"/>
      <c r="BIS119" s="105"/>
      <c r="BIT119" s="105"/>
      <c r="BIU119" s="105"/>
      <c r="BIV119" s="105"/>
      <c r="BIW119" s="105"/>
      <c r="BIX119" s="105"/>
      <c r="BIY119" s="105"/>
      <c r="BIZ119" s="105"/>
      <c r="BJA119" s="105"/>
      <c r="BJB119" s="105"/>
      <c r="BJC119" s="105"/>
      <c r="BJD119" s="105"/>
      <c r="BJE119" s="105"/>
      <c r="BJF119" s="105"/>
      <c r="BJG119" s="105"/>
      <c r="BJH119" s="105"/>
      <c r="BJI119" s="105"/>
      <c r="BJJ119" s="105"/>
      <c r="BJK119" s="105"/>
      <c r="BJL119" s="105"/>
      <c r="BJM119" s="105"/>
      <c r="BJN119" s="105"/>
      <c r="BJO119" s="105"/>
      <c r="BJP119" s="105"/>
      <c r="BJQ119" s="105"/>
      <c r="BJR119" s="105"/>
      <c r="BJS119" s="105"/>
      <c r="BJT119" s="105"/>
      <c r="BJU119" s="105"/>
      <c r="BJV119" s="105"/>
      <c r="BJW119" s="105"/>
      <c r="BJX119" s="105"/>
      <c r="BJY119" s="105"/>
      <c r="BJZ119" s="105"/>
      <c r="BKA119" s="105"/>
      <c r="BKB119" s="105"/>
      <c r="BKC119" s="105"/>
      <c r="BKD119" s="105"/>
      <c r="BKE119" s="105"/>
      <c r="BKF119" s="105"/>
      <c r="BKG119" s="105"/>
      <c r="BKH119" s="105"/>
      <c r="BKI119" s="105"/>
      <c r="BKJ119" s="105"/>
      <c r="BKK119" s="105"/>
      <c r="BKL119" s="105"/>
      <c r="BKM119" s="105"/>
      <c r="BKN119" s="105"/>
      <c r="BKO119" s="105"/>
      <c r="BKP119" s="105"/>
      <c r="BKQ119" s="105"/>
      <c r="BKR119" s="105"/>
      <c r="BKS119" s="105"/>
      <c r="BKT119" s="105"/>
      <c r="BKU119" s="105"/>
      <c r="BKV119" s="105"/>
      <c r="BKW119" s="105"/>
      <c r="BKX119" s="105"/>
      <c r="BKY119" s="105"/>
      <c r="BKZ119" s="105"/>
      <c r="BLA119" s="105"/>
      <c r="BLB119" s="105"/>
      <c r="BLC119" s="105"/>
      <c r="BLD119" s="105"/>
      <c r="BLE119" s="105"/>
      <c r="BLF119" s="105"/>
      <c r="BLG119" s="105"/>
      <c r="BLH119" s="105"/>
      <c r="BLI119" s="105"/>
      <c r="BLJ119" s="105"/>
      <c r="BLK119" s="105"/>
      <c r="BLL119" s="105"/>
      <c r="BLM119" s="105"/>
      <c r="BLN119" s="105"/>
      <c r="BLO119" s="105"/>
      <c r="BLP119" s="105"/>
      <c r="BLQ119" s="105"/>
      <c r="BLR119" s="105"/>
      <c r="BLS119" s="105"/>
      <c r="BLT119" s="105"/>
      <c r="BLU119" s="105"/>
      <c r="BLV119" s="105"/>
      <c r="BLW119" s="105"/>
      <c r="BLX119" s="105"/>
      <c r="BLY119" s="105"/>
      <c r="BLZ119" s="105"/>
      <c r="BMA119" s="105"/>
      <c r="BMB119" s="105"/>
      <c r="BMC119" s="105"/>
      <c r="BMD119" s="105"/>
      <c r="BME119" s="105"/>
      <c r="BMF119" s="105"/>
      <c r="BMG119" s="105"/>
      <c r="BMH119" s="105"/>
      <c r="BMI119" s="105"/>
      <c r="BMJ119" s="105"/>
      <c r="BMK119" s="105"/>
      <c r="BML119" s="105"/>
      <c r="BMM119" s="105"/>
      <c r="BMN119" s="105"/>
      <c r="BMO119" s="105"/>
      <c r="BMP119" s="105"/>
      <c r="BMQ119" s="105"/>
      <c r="BMR119" s="105"/>
      <c r="BMS119" s="105"/>
      <c r="BMT119" s="105"/>
      <c r="BMU119" s="105"/>
      <c r="BMV119" s="105"/>
      <c r="BMW119" s="105"/>
      <c r="BMX119" s="105"/>
      <c r="BMY119" s="105"/>
      <c r="BMZ119" s="105"/>
      <c r="BNA119" s="105"/>
      <c r="BNB119" s="105"/>
      <c r="BNC119" s="105"/>
      <c r="BND119" s="105"/>
      <c r="BNE119" s="105"/>
      <c r="BNF119" s="105"/>
      <c r="BNG119" s="105"/>
      <c r="BNH119" s="105"/>
      <c r="BNI119" s="105"/>
      <c r="BNJ119" s="105"/>
      <c r="BNK119" s="105"/>
      <c r="BNL119" s="105"/>
      <c r="BNM119" s="105"/>
      <c r="BNN119" s="105"/>
      <c r="BNO119" s="105"/>
      <c r="BNP119" s="105"/>
      <c r="BNQ119" s="105"/>
      <c r="BNR119" s="105"/>
      <c r="BNS119" s="105"/>
      <c r="BNT119" s="105"/>
      <c r="BNU119" s="105"/>
      <c r="BNV119" s="105"/>
      <c r="BNW119" s="105"/>
      <c r="BNX119" s="105"/>
      <c r="BNY119" s="105"/>
      <c r="BNZ119" s="105"/>
      <c r="BOA119" s="105"/>
      <c r="BOB119" s="105"/>
      <c r="BOC119" s="105"/>
      <c r="BOD119" s="105"/>
      <c r="BOE119" s="105"/>
      <c r="BOF119" s="105"/>
      <c r="BOG119" s="105"/>
      <c r="BOH119" s="105"/>
      <c r="BOI119" s="105"/>
      <c r="BOJ119" s="105"/>
      <c r="BOK119" s="105"/>
      <c r="BOL119" s="105"/>
      <c r="BOM119" s="105"/>
      <c r="BON119" s="105"/>
      <c r="BOO119" s="105"/>
      <c r="BOP119" s="105"/>
      <c r="BOQ119" s="105"/>
      <c r="BOR119" s="105"/>
      <c r="BOS119" s="105"/>
      <c r="BOT119" s="105"/>
      <c r="BOU119" s="105"/>
      <c r="BOV119" s="105"/>
      <c r="BOW119" s="105"/>
      <c r="BOX119" s="105"/>
      <c r="BOY119" s="105"/>
      <c r="BOZ119" s="105"/>
      <c r="BPA119" s="105"/>
      <c r="BPB119" s="105"/>
      <c r="BPC119" s="105"/>
      <c r="BPD119" s="105"/>
      <c r="BPE119" s="105"/>
      <c r="BPF119" s="105"/>
      <c r="BPG119" s="105"/>
      <c r="BPH119" s="105"/>
      <c r="BPI119" s="105"/>
      <c r="BPJ119" s="105"/>
      <c r="BPK119" s="105"/>
      <c r="BPL119" s="105"/>
      <c r="BPM119" s="105"/>
      <c r="BPN119" s="105"/>
      <c r="BPO119" s="105"/>
      <c r="BPP119" s="105"/>
      <c r="BPQ119" s="105"/>
      <c r="BPR119" s="105"/>
      <c r="BPS119" s="105"/>
      <c r="BPT119" s="105"/>
      <c r="BPU119" s="105"/>
      <c r="BPV119" s="105"/>
      <c r="BPW119" s="105"/>
      <c r="BPX119" s="105"/>
      <c r="BPY119" s="105"/>
      <c r="BPZ119" s="105"/>
      <c r="BQA119" s="105"/>
      <c r="BQB119" s="105"/>
      <c r="BQC119" s="105"/>
      <c r="BQD119" s="105"/>
      <c r="BQE119" s="105"/>
      <c r="BQF119" s="105"/>
      <c r="BQG119" s="105"/>
      <c r="BQH119" s="105"/>
      <c r="BQI119" s="105"/>
      <c r="BQJ119" s="105"/>
      <c r="BQK119" s="105"/>
      <c r="BQL119" s="105"/>
      <c r="BQM119" s="105"/>
      <c r="BQN119" s="105"/>
      <c r="BQO119" s="105"/>
      <c r="BQP119" s="105"/>
      <c r="BQQ119" s="105"/>
      <c r="BQR119" s="105"/>
      <c r="BQS119" s="105"/>
      <c r="BQT119" s="105"/>
      <c r="BQU119" s="105"/>
      <c r="BQV119" s="105"/>
      <c r="BQW119" s="105"/>
      <c r="BQX119" s="105"/>
      <c r="BQY119" s="105"/>
      <c r="BQZ119" s="105"/>
      <c r="BRA119" s="105"/>
      <c r="BRB119" s="105"/>
      <c r="BRC119" s="105"/>
      <c r="BRD119" s="105"/>
      <c r="BRE119" s="105"/>
      <c r="BRF119" s="105"/>
      <c r="BRG119" s="105"/>
      <c r="BRH119" s="105"/>
      <c r="BRI119" s="105"/>
      <c r="BRJ119" s="105"/>
      <c r="BRK119" s="105"/>
      <c r="BRL119" s="105"/>
      <c r="BRM119" s="105"/>
      <c r="BRN119" s="105"/>
      <c r="BRO119" s="105"/>
      <c r="BRP119" s="105"/>
      <c r="BRQ119" s="105"/>
      <c r="BRR119" s="105"/>
      <c r="BRS119" s="105"/>
      <c r="BRT119" s="105"/>
      <c r="BRU119" s="105"/>
      <c r="BRV119" s="105"/>
      <c r="BRW119" s="105"/>
      <c r="BRX119" s="105"/>
      <c r="BRY119" s="105"/>
      <c r="BRZ119" s="105"/>
      <c r="BSA119" s="105"/>
      <c r="BSB119" s="105"/>
      <c r="BSC119" s="105"/>
      <c r="BSD119" s="105"/>
      <c r="BSE119" s="105"/>
      <c r="BSF119" s="105"/>
      <c r="BSG119" s="105"/>
      <c r="BSH119" s="105"/>
      <c r="BSI119" s="105"/>
      <c r="BSJ119" s="105"/>
      <c r="BSK119" s="105"/>
      <c r="BSL119" s="105"/>
      <c r="BSM119" s="105"/>
      <c r="BSN119" s="105"/>
      <c r="BSO119" s="105"/>
      <c r="BSP119" s="105"/>
      <c r="BSQ119" s="105"/>
      <c r="BSR119" s="105"/>
      <c r="BSS119" s="105"/>
      <c r="BST119" s="105"/>
      <c r="BSU119" s="105"/>
      <c r="BSV119" s="105"/>
      <c r="BSW119" s="105"/>
      <c r="BSX119" s="105"/>
      <c r="BSY119" s="105"/>
      <c r="BSZ119" s="105"/>
      <c r="BTA119" s="105"/>
      <c r="BTB119" s="105"/>
      <c r="BTC119" s="105"/>
      <c r="BTD119" s="105"/>
      <c r="BTE119" s="105"/>
      <c r="BTF119" s="105"/>
      <c r="BTG119" s="105"/>
      <c r="BTH119" s="105"/>
      <c r="BTI119" s="105"/>
      <c r="BTJ119" s="105"/>
      <c r="BTK119" s="105"/>
      <c r="BTL119" s="105"/>
      <c r="BTM119" s="105"/>
      <c r="BTN119" s="105"/>
      <c r="BTO119" s="105"/>
      <c r="BTP119" s="105"/>
      <c r="BTQ119" s="105"/>
      <c r="BTR119" s="105"/>
      <c r="BTS119" s="105"/>
      <c r="BTT119" s="105"/>
      <c r="BTU119" s="105"/>
      <c r="BTV119" s="105"/>
      <c r="BTW119" s="105"/>
      <c r="BTX119" s="105"/>
      <c r="BTY119" s="105"/>
      <c r="BTZ119" s="105"/>
      <c r="BUA119" s="105"/>
      <c r="BUB119" s="105"/>
      <c r="BUC119" s="105"/>
      <c r="BUD119" s="105"/>
      <c r="BUE119" s="105"/>
      <c r="BUF119" s="105"/>
      <c r="BUG119" s="105"/>
      <c r="BUH119" s="105"/>
      <c r="BUI119" s="105"/>
      <c r="BUJ119" s="105"/>
      <c r="BUK119" s="105"/>
      <c r="BUL119" s="105"/>
      <c r="BUM119" s="105"/>
      <c r="BUN119" s="105"/>
      <c r="BUO119" s="105"/>
      <c r="BUP119" s="105"/>
      <c r="BUQ119" s="105"/>
      <c r="BUR119" s="105"/>
      <c r="BUS119" s="105"/>
      <c r="BUT119" s="105"/>
      <c r="BUU119" s="105"/>
      <c r="BUV119" s="105"/>
      <c r="BUW119" s="105"/>
      <c r="BUX119" s="105"/>
      <c r="BUY119" s="105"/>
      <c r="BUZ119" s="105"/>
      <c r="BVA119" s="105"/>
      <c r="BVB119" s="105"/>
      <c r="BVC119" s="105"/>
      <c r="BVD119" s="105"/>
      <c r="BVE119" s="105"/>
      <c r="BVF119" s="105"/>
      <c r="BVG119" s="105"/>
      <c r="BVH119" s="105"/>
      <c r="BVI119" s="105"/>
      <c r="BVJ119" s="105"/>
      <c r="BVK119" s="105"/>
      <c r="BVL119" s="105"/>
      <c r="BVM119" s="105"/>
      <c r="BVN119" s="105"/>
      <c r="BVO119" s="105"/>
      <c r="BVP119" s="105"/>
      <c r="BVQ119" s="105"/>
      <c r="BVR119" s="105"/>
      <c r="BVS119" s="105"/>
      <c r="BVT119" s="105"/>
      <c r="BVU119" s="105"/>
      <c r="BVV119" s="105"/>
      <c r="BVW119" s="105"/>
      <c r="BVX119" s="105"/>
      <c r="BVY119" s="105"/>
      <c r="BVZ119" s="105"/>
      <c r="BWA119" s="105"/>
      <c r="BWB119" s="105"/>
      <c r="BWC119" s="105"/>
      <c r="BWD119" s="105"/>
      <c r="BWE119" s="105"/>
      <c r="BWF119" s="105"/>
      <c r="BWG119" s="105"/>
      <c r="BWH119" s="105"/>
      <c r="BWI119" s="105"/>
      <c r="BWJ119" s="105"/>
      <c r="BWK119" s="105"/>
      <c r="BWL119" s="105"/>
      <c r="BWM119" s="105"/>
      <c r="BWN119" s="105"/>
      <c r="BWO119" s="105"/>
      <c r="BWP119" s="105"/>
      <c r="BWQ119" s="105"/>
      <c r="BWR119" s="105"/>
      <c r="BWS119" s="105"/>
      <c r="BWT119" s="105"/>
      <c r="BWU119" s="105"/>
      <c r="BWV119" s="105"/>
      <c r="BWW119" s="105"/>
      <c r="BWX119" s="105"/>
    </row>
    <row r="120" spans="1:1974" s="114" customFormat="1" ht="24.75" customHeight="1" thickBot="1">
      <c r="A120" s="99"/>
      <c r="B120" s="145" t="s">
        <v>43</v>
      </c>
      <c r="C120" s="90"/>
      <c r="D120" s="139">
        <v>939</v>
      </c>
      <c r="E120" s="139"/>
      <c r="F120" s="139">
        <v>1031</v>
      </c>
      <c r="G120" s="90"/>
      <c r="H120" s="139">
        <v>1036</v>
      </c>
      <c r="I120" s="139"/>
      <c r="J120" s="139">
        <v>945</v>
      </c>
      <c r="K120" s="90"/>
      <c r="L120" s="139">
        <v>1143</v>
      </c>
      <c r="M120" s="139"/>
      <c r="N120" s="139">
        <v>1143</v>
      </c>
      <c r="O120" s="90"/>
      <c r="P120" s="139">
        <v>1137</v>
      </c>
      <c r="Q120" s="139"/>
      <c r="R120" s="139">
        <v>1037</v>
      </c>
      <c r="S120" s="90"/>
      <c r="T120" s="107"/>
      <c r="U120" s="107"/>
      <c r="V120" s="107"/>
      <c r="W120" s="99"/>
      <c r="X120" s="95"/>
      <c r="Y120" s="95"/>
      <c r="Z120" s="95"/>
      <c r="AA120" s="95"/>
      <c r="AB120" s="95"/>
      <c r="AC120" s="95"/>
      <c r="AD120" s="95"/>
      <c r="AE120" s="95"/>
      <c r="AF120" s="152"/>
      <c r="AG120" s="152"/>
      <c r="AH120" s="152"/>
      <c r="AI120" s="95"/>
      <c r="AJ120" s="152"/>
      <c r="AK120" s="152"/>
      <c r="AL120" s="152"/>
      <c r="AM120" s="95"/>
      <c r="AN120" s="152"/>
      <c r="AO120" s="152"/>
      <c r="AP120" s="152"/>
      <c r="AQ120" s="98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/>
      <c r="FQ120" s="105"/>
      <c r="FR120" s="105"/>
      <c r="FS120" s="105"/>
      <c r="FT120" s="105"/>
      <c r="FU120" s="105"/>
      <c r="FV120" s="105"/>
      <c r="FW120" s="105"/>
      <c r="FX120" s="105"/>
      <c r="FY120" s="105"/>
      <c r="FZ120" s="105"/>
      <c r="GA120" s="105"/>
      <c r="GB120" s="105"/>
      <c r="GC120" s="105"/>
      <c r="GD120" s="105"/>
      <c r="GE120" s="105"/>
      <c r="GF120" s="105"/>
      <c r="GG120" s="105"/>
      <c r="GH120" s="105"/>
      <c r="GI120" s="105"/>
      <c r="GJ120" s="105"/>
      <c r="GK120" s="105"/>
      <c r="GL120" s="105"/>
      <c r="GM120" s="105"/>
      <c r="GN120" s="105"/>
      <c r="GO120" s="105"/>
      <c r="GP120" s="105"/>
      <c r="GQ120" s="105"/>
      <c r="GR120" s="105"/>
      <c r="GS120" s="105"/>
      <c r="GT120" s="105"/>
      <c r="GU120" s="105"/>
      <c r="GV120" s="105"/>
      <c r="GW120" s="105"/>
      <c r="GX120" s="105"/>
      <c r="GY120" s="105"/>
      <c r="GZ120" s="105"/>
      <c r="HA120" s="105"/>
      <c r="HB120" s="105"/>
      <c r="HC120" s="105"/>
      <c r="HD120" s="105"/>
      <c r="HE120" s="105"/>
      <c r="HF120" s="105"/>
      <c r="HG120" s="105"/>
      <c r="HH120" s="105"/>
      <c r="HI120" s="105"/>
      <c r="HJ120" s="105"/>
      <c r="HK120" s="105"/>
      <c r="HL120" s="105"/>
      <c r="HM120" s="105"/>
      <c r="HN120" s="105"/>
      <c r="HO120" s="105"/>
      <c r="HP120" s="105"/>
      <c r="HQ120" s="105"/>
      <c r="HR120" s="105"/>
      <c r="HS120" s="105"/>
      <c r="HT120" s="105"/>
      <c r="HU120" s="105"/>
      <c r="HV120" s="105"/>
      <c r="HW120" s="105"/>
      <c r="HX120" s="105"/>
      <c r="HY120" s="105"/>
      <c r="HZ120" s="105"/>
      <c r="IA120" s="105"/>
      <c r="IB120" s="105"/>
      <c r="IC120" s="105"/>
      <c r="ID120" s="105"/>
      <c r="IE120" s="105"/>
      <c r="IF120" s="105"/>
      <c r="IG120" s="105"/>
      <c r="IH120" s="105"/>
      <c r="II120" s="105"/>
      <c r="IJ120" s="105"/>
      <c r="IK120" s="105"/>
      <c r="IL120" s="105"/>
      <c r="IM120" s="105"/>
      <c r="IN120" s="105"/>
      <c r="IO120" s="105"/>
      <c r="IP120" s="105"/>
      <c r="IQ120" s="105"/>
      <c r="IR120" s="105"/>
      <c r="IS120" s="105"/>
      <c r="IT120" s="105"/>
      <c r="IU120" s="105"/>
      <c r="IV120" s="105"/>
      <c r="IW120" s="105"/>
      <c r="IX120" s="105"/>
      <c r="IY120" s="105"/>
      <c r="IZ120" s="105"/>
      <c r="JA120" s="105"/>
      <c r="JB120" s="105"/>
      <c r="JC120" s="105"/>
      <c r="JD120" s="105"/>
      <c r="JE120" s="105"/>
      <c r="JF120" s="105"/>
      <c r="JG120" s="105"/>
      <c r="JH120" s="105"/>
      <c r="JI120" s="105"/>
      <c r="JJ120" s="105"/>
      <c r="JK120" s="105"/>
      <c r="JL120" s="105"/>
      <c r="JM120" s="105"/>
      <c r="JN120" s="105"/>
      <c r="JO120" s="105"/>
      <c r="JP120" s="105"/>
      <c r="JQ120" s="105"/>
      <c r="JR120" s="105"/>
      <c r="JS120" s="105"/>
      <c r="JT120" s="105"/>
      <c r="JU120" s="105"/>
      <c r="JV120" s="105"/>
      <c r="JW120" s="105"/>
      <c r="JX120" s="105"/>
      <c r="JY120" s="105"/>
      <c r="JZ120" s="105"/>
      <c r="KA120" s="105"/>
      <c r="KB120" s="105"/>
      <c r="KC120" s="105"/>
      <c r="KD120" s="105"/>
      <c r="KE120" s="105"/>
      <c r="KF120" s="105"/>
      <c r="KG120" s="105"/>
      <c r="KH120" s="105"/>
      <c r="KI120" s="105"/>
      <c r="KJ120" s="105"/>
      <c r="KK120" s="105"/>
      <c r="KL120" s="105"/>
      <c r="KM120" s="105"/>
      <c r="KN120" s="105"/>
      <c r="KO120" s="105"/>
      <c r="KP120" s="105"/>
      <c r="KQ120" s="105"/>
      <c r="KR120" s="105"/>
      <c r="KS120" s="105"/>
      <c r="KT120" s="105"/>
      <c r="KU120" s="105"/>
      <c r="KV120" s="105"/>
      <c r="KW120" s="105"/>
      <c r="KX120" s="105"/>
      <c r="KY120" s="105"/>
      <c r="KZ120" s="105"/>
      <c r="LA120" s="105"/>
      <c r="LB120" s="105"/>
      <c r="LC120" s="105"/>
      <c r="LD120" s="105"/>
      <c r="LE120" s="105"/>
      <c r="LF120" s="105"/>
      <c r="LG120" s="105"/>
      <c r="LH120" s="105"/>
      <c r="LI120" s="105"/>
      <c r="LJ120" s="105"/>
      <c r="LK120" s="105"/>
      <c r="LL120" s="105"/>
      <c r="LM120" s="105"/>
      <c r="LN120" s="105"/>
      <c r="LO120" s="105"/>
      <c r="LP120" s="105"/>
      <c r="LQ120" s="105"/>
      <c r="LR120" s="105"/>
      <c r="LS120" s="105"/>
      <c r="LT120" s="105"/>
      <c r="LU120" s="105"/>
      <c r="LV120" s="105"/>
      <c r="LW120" s="105"/>
      <c r="LX120" s="105"/>
      <c r="LY120" s="105"/>
      <c r="LZ120" s="105"/>
      <c r="MA120" s="105"/>
      <c r="MB120" s="105"/>
      <c r="MC120" s="105"/>
      <c r="MD120" s="105"/>
      <c r="ME120" s="105"/>
      <c r="MF120" s="105"/>
      <c r="MG120" s="105"/>
      <c r="MH120" s="105"/>
      <c r="MI120" s="105"/>
      <c r="MJ120" s="105"/>
      <c r="MK120" s="105"/>
      <c r="ML120" s="105"/>
      <c r="MM120" s="105"/>
      <c r="MN120" s="105"/>
      <c r="MO120" s="105"/>
      <c r="MP120" s="105"/>
      <c r="MQ120" s="105"/>
      <c r="MR120" s="105"/>
      <c r="MS120" s="105"/>
      <c r="MT120" s="105"/>
      <c r="MU120" s="105"/>
      <c r="MV120" s="105"/>
      <c r="MW120" s="105"/>
      <c r="MX120" s="105"/>
      <c r="MY120" s="105"/>
      <c r="MZ120" s="105"/>
      <c r="NA120" s="105"/>
      <c r="NB120" s="105"/>
      <c r="NC120" s="105"/>
      <c r="ND120" s="105"/>
      <c r="NE120" s="105"/>
      <c r="NF120" s="105"/>
      <c r="NG120" s="105"/>
      <c r="NH120" s="105"/>
      <c r="NI120" s="105"/>
      <c r="NJ120" s="105"/>
      <c r="NK120" s="105"/>
      <c r="NL120" s="105"/>
      <c r="NM120" s="105"/>
      <c r="NN120" s="105"/>
      <c r="NO120" s="105"/>
      <c r="NP120" s="105"/>
      <c r="NQ120" s="105"/>
      <c r="NR120" s="105"/>
      <c r="NS120" s="105"/>
      <c r="NT120" s="105"/>
      <c r="NU120" s="105"/>
      <c r="NV120" s="105"/>
      <c r="NW120" s="105"/>
      <c r="NX120" s="105"/>
      <c r="NY120" s="105"/>
      <c r="NZ120" s="105"/>
      <c r="OA120" s="105"/>
      <c r="OB120" s="105"/>
      <c r="OC120" s="105"/>
      <c r="OD120" s="105"/>
      <c r="OE120" s="105"/>
      <c r="OF120" s="105"/>
      <c r="OG120" s="105"/>
      <c r="OH120" s="105"/>
      <c r="OI120" s="105"/>
      <c r="OJ120" s="105"/>
      <c r="OK120" s="105"/>
      <c r="OL120" s="105"/>
      <c r="OM120" s="105"/>
      <c r="ON120" s="105"/>
      <c r="OO120" s="105"/>
      <c r="OP120" s="105"/>
      <c r="OQ120" s="105"/>
      <c r="OR120" s="105"/>
      <c r="OS120" s="105"/>
      <c r="OT120" s="105"/>
      <c r="OU120" s="105"/>
      <c r="OV120" s="105"/>
      <c r="OW120" s="105"/>
      <c r="OX120" s="105"/>
      <c r="OY120" s="105"/>
      <c r="OZ120" s="105"/>
      <c r="PA120" s="105"/>
      <c r="PB120" s="105"/>
      <c r="PC120" s="105"/>
      <c r="PD120" s="105"/>
      <c r="PE120" s="105"/>
      <c r="PF120" s="105"/>
      <c r="PG120" s="105"/>
      <c r="PH120" s="105"/>
      <c r="PI120" s="105"/>
      <c r="PJ120" s="105"/>
      <c r="PK120" s="105"/>
      <c r="PL120" s="105"/>
      <c r="PM120" s="105"/>
      <c r="PN120" s="105"/>
      <c r="PO120" s="105"/>
      <c r="PP120" s="105"/>
      <c r="PQ120" s="105"/>
      <c r="PR120" s="105"/>
      <c r="PS120" s="105"/>
      <c r="PT120" s="105"/>
      <c r="PU120" s="105"/>
      <c r="PV120" s="105"/>
      <c r="PW120" s="105"/>
      <c r="PX120" s="105"/>
      <c r="PY120" s="105"/>
      <c r="PZ120" s="105"/>
      <c r="QA120" s="105"/>
      <c r="QB120" s="105"/>
      <c r="QC120" s="105"/>
      <c r="QD120" s="105"/>
      <c r="QE120" s="105"/>
      <c r="QF120" s="105"/>
      <c r="QG120" s="105"/>
      <c r="QH120" s="105"/>
      <c r="QI120" s="105"/>
      <c r="QJ120" s="105"/>
      <c r="QK120" s="105"/>
      <c r="QL120" s="105"/>
      <c r="QM120" s="105"/>
      <c r="QN120" s="105"/>
      <c r="QO120" s="105"/>
      <c r="QP120" s="105"/>
      <c r="QQ120" s="105"/>
      <c r="QR120" s="105"/>
      <c r="QS120" s="105"/>
      <c r="QT120" s="105"/>
      <c r="QU120" s="105"/>
      <c r="QV120" s="105"/>
      <c r="QW120" s="105"/>
      <c r="QX120" s="105"/>
      <c r="QY120" s="105"/>
      <c r="QZ120" s="105"/>
      <c r="RA120" s="105"/>
      <c r="RB120" s="105"/>
      <c r="RC120" s="105"/>
      <c r="RD120" s="105"/>
      <c r="RE120" s="105"/>
      <c r="RF120" s="105"/>
      <c r="RG120" s="105"/>
      <c r="RH120" s="105"/>
      <c r="RI120" s="105"/>
      <c r="RJ120" s="105"/>
      <c r="RK120" s="105"/>
      <c r="RL120" s="105"/>
      <c r="RM120" s="105"/>
      <c r="RN120" s="105"/>
      <c r="RO120" s="105"/>
      <c r="RP120" s="105"/>
      <c r="RQ120" s="105"/>
      <c r="RR120" s="105"/>
      <c r="RS120" s="105"/>
      <c r="RT120" s="105"/>
      <c r="RU120" s="105"/>
      <c r="RV120" s="105"/>
      <c r="RW120" s="105"/>
      <c r="RX120" s="105"/>
      <c r="RY120" s="105"/>
      <c r="RZ120" s="105"/>
      <c r="SA120" s="105"/>
      <c r="SB120" s="105"/>
      <c r="SC120" s="105"/>
      <c r="SD120" s="105"/>
      <c r="SE120" s="105"/>
      <c r="SF120" s="105"/>
      <c r="SG120" s="105"/>
      <c r="SH120" s="105"/>
      <c r="SI120" s="105"/>
      <c r="SJ120" s="105"/>
      <c r="SK120" s="105"/>
      <c r="SL120" s="105"/>
      <c r="SM120" s="105"/>
      <c r="SN120" s="105"/>
      <c r="SO120" s="105"/>
      <c r="SP120" s="105"/>
      <c r="SQ120" s="105"/>
      <c r="SR120" s="105"/>
      <c r="SS120" s="105"/>
      <c r="ST120" s="105"/>
      <c r="SU120" s="105"/>
      <c r="SV120" s="105"/>
      <c r="SW120" s="105"/>
      <c r="SX120" s="105"/>
      <c r="SY120" s="105"/>
      <c r="SZ120" s="105"/>
      <c r="TA120" s="105"/>
      <c r="TB120" s="105"/>
      <c r="TC120" s="105"/>
      <c r="TD120" s="105"/>
      <c r="TE120" s="105"/>
      <c r="TF120" s="105"/>
      <c r="TG120" s="105"/>
      <c r="TH120" s="105"/>
      <c r="TI120" s="105"/>
      <c r="TJ120" s="105"/>
      <c r="TK120" s="105"/>
      <c r="TL120" s="105"/>
      <c r="TM120" s="105"/>
      <c r="TN120" s="105"/>
      <c r="TO120" s="105"/>
      <c r="TP120" s="105"/>
      <c r="TQ120" s="105"/>
      <c r="TR120" s="105"/>
      <c r="TS120" s="105"/>
      <c r="TT120" s="105"/>
      <c r="TU120" s="105"/>
      <c r="TV120" s="105"/>
      <c r="TW120" s="105"/>
      <c r="TX120" s="105"/>
      <c r="TY120" s="105"/>
      <c r="TZ120" s="105"/>
      <c r="UA120" s="105"/>
      <c r="UB120" s="105"/>
      <c r="UC120" s="105"/>
      <c r="UD120" s="105"/>
      <c r="UE120" s="105"/>
      <c r="UF120" s="105"/>
      <c r="UG120" s="105"/>
      <c r="UH120" s="105"/>
      <c r="UI120" s="105"/>
      <c r="UJ120" s="105"/>
      <c r="UK120" s="105"/>
      <c r="UL120" s="105"/>
      <c r="UM120" s="105"/>
      <c r="UN120" s="105"/>
      <c r="UO120" s="105"/>
      <c r="UP120" s="105"/>
      <c r="UQ120" s="105"/>
      <c r="UR120" s="105"/>
      <c r="US120" s="105"/>
      <c r="UT120" s="105"/>
      <c r="UU120" s="105"/>
      <c r="UV120" s="105"/>
      <c r="UW120" s="105"/>
      <c r="UX120" s="105"/>
      <c r="UY120" s="105"/>
      <c r="UZ120" s="105"/>
      <c r="VA120" s="105"/>
      <c r="VB120" s="105"/>
      <c r="VC120" s="105"/>
      <c r="VD120" s="105"/>
      <c r="VE120" s="105"/>
      <c r="VF120" s="105"/>
      <c r="VG120" s="105"/>
      <c r="VH120" s="105"/>
      <c r="VI120" s="105"/>
      <c r="VJ120" s="105"/>
      <c r="VK120" s="105"/>
      <c r="VL120" s="105"/>
      <c r="VM120" s="105"/>
      <c r="VN120" s="105"/>
      <c r="VO120" s="105"/>
      <c r="VP120" s="105"/>
      <c r="VQ120" s="105"/>
      <c r="VR120" s="105"/>
      <c r="VS120" s="105"/>
      <c r="VT120" s="105"/>
      <c r="VU120" s="105"/>
      <c r="VV120" s="105"/>
      <c r="VW120" s="105"/>
      <c r="VX120" s="105"/>
      <c r="VY120" s="105"/>
      <c r="VZ120" s="105"/>
      <c r="WA120" s="105"/>
      <c r="WB120" s="105"/>
      <c r="WC120" s="105"/>
      <c r="WD120" s="105"/>
      <c r="WE120" s="105"/>
      <c r="WF120" s="105"/>
      <c r="WG120" s="105"/>
      <c r="WH120" s="105"/>
      <c r="WI120" s="105"/>
      <c r="WJ120" s="105"/>
      <c r="WK120" s="105"/>
      <c r="WL120" s="105"/>
      <c r="WM120" s="105"/>
      <c r="WN120" s="105"/>
      <c r="WO120" s="105"/>
      <c r="WP120" s="105"/>
      <c r="WQ120" s="105"/>
      <c r="WR120" s="105"/>
      <c r="WS120" s="105"/>
      <c r="WT120" s="105"/>
      <c r="WU120" s="105"/>
      <c r="WV120" s="105"/>
      <c r="WW120" s="105"/>
      <c r="WX120" s="105"/>
      <c r="WY120" s="105"/>
      <c r="WZ120" s="105"/>
      <c r="XA120" s="105"/>
      <c r="XB120" s="105"/>
      <c r="XC120" s="105"/>
      <c r="XD120" s="105"/>
      <c r="XE120" s="105"/>
      <c r="XF120" s="105"/>
      <c r="XG120" s="105"/>
      <c r="XH120" s="105"/>
      <c r="XI120" s="105"/>
      <c r="XJ120" s="105"/>
      <c r="XK120" s="105"/>
      <c r="XL120" s="105"/>
      <c r="XM120" s="105"/>
      <c r="XN120" s="105"/>
      <c r="XO120" s="105"/>
      <c r="XP120" s="105"/>
      <c r="XQ120" s="105"/>
      <c r="XR120" s="105"/>
      <c r="XS120" s="105"/>
      <c r="XT120" s="105"/>
      <c r="XU120" s="105"/>
      <c r="XV120" s="105"/>
      <c r="XW120" s="105"/>
      <c r="XX120" s="105"/>
      <c r="XY120" s="105"/>
      <c r="XZ120" s="105"/>
      <c r="YA120" s="105"/>
      <c r="YB120" s="105"/>
      <c r="YC120" s="105"/>
      <c r="YD120" s="105"/>
      <c r="YE120" s="105"/>
      <c r="YF120" s="105"/>
      <c r="YG120" s="105"/>
      <c r="YH120" s="105"/>
      <c r="YI120" s="105"/>
      <c r="YJ120" s="105"/>
      <c r="YK120" s="105"/>
      <c r="YL120" s="105"/>
      <c r="YM120" s="105"/>
      <c r="YN120" s="105"/>
      <c r="YO120" s="105"/>
      <c r="YP120" s="105"/>
      <c r="YQ120" s="105"/>
      <c r="YR120" s="105"/>
      <c r="YS120" s="105"/>
      <c r="YT120" s="105"/>
      <c r="YU120" s="105"/>
      <c r="YV120" s="105"/>
      <c r="YW120" s="105"/>
      <c r="YX120" s="105"/>
      <c r="YY120" s="105"/>
      <c r="YZ120" s="105"/>
      <c r="ZA120" s="105"/>
      <c r="ZB120" s="105"/>
      <c r="ZC120" s="105"/>
      <c r="ZD120" s="105"/>
      <c r="ZE120" s="105"/>
      <c r="ZF120" s="105"/>
      <c r="ZG120" s="105"/>
      <c r="ZH120" s="105"/>
      <c r="ZI120" s="105"/>
      <c r="ZJ120" s="105"/>
      <c r="ZK120" s="105"/>
      <c r="ZL120" s="105"/>
      <c r="ZM120" s="105"/>
      <c r="ZN120" s="105"/>
      <c r="ZO120" s="105"/>
      <c r="ZP120" s="105"/>
      <c r="ZQ120" s="105"/>
      <c r="ZR120" s="105"/>
      <c r="ZS120" s="105"/>
      <c r="ZT120" s="105"/>
      <c r="ZU120" s="105"/>
      <c r="ZV120" s="105"/>
      <c r="ZW120" s="105"/>
      <c r="ZX120" s="105"/>
      <c r="ZY120" s="105"/>
      <c r="ZZ120" s="105"/>
      <c r="AAA120" s="105"/>
      <c r="AAB120" s="105"/>
      <c r="AAC120" s="105"/>
      <c r="AAD120" s="105"/>
      <c r="AAE120" s="105"/>
      <c r="AAF120" s="105"/>
      <c r="AAG120" s="105"/>
      <c r="AAH120" s="105"/>
      <c r="AAI120" s="105"/>
      <c r="AAJ120" s="105"/>
      <c r="AAK120" s="105"/>
      <c r="AAL120" s="105"/>
      <c r="AAM120" s="105"/>
      <c r="AAN120" s="105"/>
      <c r="AAO120" s="105"/>
      <c r="AAP120" s="105"/>
      <c r="AAQ120" s="105"/>
      <c r="AAR120" s="105"/>
      <c r="AAS120" s="105"/>
      <c r="AAT120" s="105"/>
      <c r="AAU120" s="105"/>
      <c r="AAV120" s="105"/>
      <c r="AAW120" s="105"/>
      <c r="AAX120" s="105"/>
      <c r="AAY120" s="105"/>
      <c r="AAZ120" s="105"/>
      <c r="ABA120" s="105"/>
      <c r="ABB120" s="105"/>
      <c r="ABC120" s="105"/>
      <c r="ABD120" s="105"/>
      <c r="ABE120" s="105"/>
      <c r="ABF120" s="105"/>
      <c r="ABG120" s="105"/>
      <c r="ABH120" s="105"/>
      <c r="ABI120" s="105"/>
      <c r="ABJ120" s="105"/>
      <c r="ABK120" s="105"/>
      <c r="ABL120" s="105"/>
      <c r="ABM120" s="105"/>
      <c r="ABN120" s="105"/>
      <c r="ABO120" s="105"/>
      <c r="ABP120" s="105"/>
      <c r="ABQ120" s="105"/>
      <c r="ABR120" s="105"/>
      <c r="ABS120" s="105"/>
      <c r="ABT120" s="105"/>
      <c r="ABU120" s="105"/>
      <c r="ABV120" s="105"/>
      <c r="ABW120" s="105"/>
      <c r="ABX120" s="105"/>
      <c r="ABY120" s="105"/>
      <c r="ABZ120" s="105"/>
      <c r="ACA120" s="105"/>
      <c r="ACB120" s="105"/>
      <c r="ACC120" s="105"/>
      <c r="ACD120" s="105"/>
      <c r="ACE120" s="105"/>
      <c r="ACF120" s="105"/>
      <c r="ACG120" s="105"/>
      <c r="ACH120" s="105"/>
      <c r="ACI120" s="105"/>
      <c r="ACJ120" s="105"/>
      <c r="ACK120" s="105"/>
      <c r="ACL120" s="105"/>
      <c r="ACM120" s="105"/>
      <c r="ACN120" s="105"/>
      <c r="ACO120" s="105"/>
      <c r="ACP120" s="105"/>
      <c r="ACQ120" s="105"/>
      <c r="ACR120" s="105"/>
      <c r="ACS120" s="105"/>
      <c r="ACT120" s="105"/>
      <c r="ACU120" s="105"/>
      <c r="ACV120" s="105"/>
      <c r="ACW120" s="105"/>
      <c r="ACX120" s="105"/>
      <c r="ACY120" s="105"/>
      <c r="ACZ120" s="105"/>
      <c r="ADA120" s="105"/>
      <c r="ADB120" s="105"/>
      <c r="ADC120" s="105"/>
      <c r="ADD120" s="105"/>
      <c r="ADE120" s="105"/>
      <c r="ADF120" s="105"/>
      <c r="ADG120" s="105"/>
      <c r="ADH120" s="105"/>
      <c r="ADI120" s="105"/>
      <c r="ADJ120" s="105"/>
      <c r="ADK120" s="105"/>
      <c r="ADL120" s="105"/>
      <c r="ADM120" s="105"/>
      <c r="ADN120" s="105"/>
      <c r="ADO120" s="105"/>
      <c r="ADP120" s="105"/>
      <c r="ADQ120" s="105"/>
      <c r="ADR120" s="105"/>
      <c r="ADS120" s="105"/>
      <c r="ADT120" s="105"/>
      <c r="ADU120" s="105"/>
      <c r="ADV120" s="105"/>
      <c r="ADW120" s="105"/>
      <c r="ADX120" s="105"/>
      <c r="ADY120" s="105"/>
      <c r="ADZ120" s="105"/>
      <c r="AEA120" s="105"/>
      <c r="AEB120" s="105"/>
      <c r="AEC120" s="105"/>
      <c r="AED120" s="105"/>
      <c r="AEE120" s="105"/>
      <c r="AEF120" s="105"/>
      <c r="AEG120" s="105"/>
      <c r="AEH120" s="105"/>
      <c r="AEI120" s="105"/>
      <c r="AEJ120" s="105"/>
      <c r="AEK120" s="105"/>
      <c r="AEL120" s="105"/>
      <c r="AEM120" s="105"/>
      <c r="AEN120" s="105"/>
      <c r="AEO120" s="105"/>
      <c r="AEP120" s="105"/>
      <c r="AEQ120" s="105"/>
      <c r="AER120" s="105"/>
      <c r="AES120" s="105"/>
      <c r="AET120" s="105"/>
      <c r="AEU120" s="105"/>
      <c r="AEV120" s="105"/>
      <c r="AEW120" s="105"/>
      <c r="AEX120" s="105"/>
      <c r="AEY120" s="105"/>
      <c r="AEZ120" s="105"/>
      <c r="AFA120" s="105"/>
      <c r="AFB120" s="105"/>
      <c r="AFC120" s="105"/>
      <c r="AFD120" s="105"/>
      <c r="AFE120" s="105"/>
      <c r="AFF120" s="105"/>
      <c r="AFG120" s="105"/>
      <c r="AFH120" s="105"/>
      <c r="AFI120" s="105"/>
      <c r="AFJ120" s="105"/>
      <c r="AFK120" s="105"/>
      <c r="AFL120" s="105"/>
      <c r="AFM120" s="105"/>
      <c r="AFN120" s="105"/>
      <c r="AFO120" s="105"/>
      <c r="AFP120" s="105"/>
      <c r="AFQ120" s="105"/>
      <c r="AFR120" s="105"/>
      <c r="AFS120" s="105"/>
      <c r="AFT120" s="105"/>
      <c r="AFU120" s="105"/>
      <c r="AFV120" s="105"/>
      <c r="AFW120" s="105"/>
      <c r="AFX120" s="105"/>
      <c r="AFY120" s="105"/>
      <c r="AFZ120" s="105"/>
      <c r="AGA120" s="105"/>
      <c r="AGB120" s="105"/>
      <c r="AGC120" s="105"/>
      <c r="AGD120" s="105"/>
      <c r="AGE120" s="105"/>
      <c r="AGF120" s="105"/>
      <c r="AGG120" s="105"/>
      <c r="AGH120" s="105"/>
      <c r="AGI120" s="105"/>
      <c r="AGJ120" s="105"/>
      <c r="AGK120" s="105"/>
      <c r="AGL120" s="105"/>
      <c r="AGM120" s="105"/>
      <c r="AGN120" s="105"/>
      <c r="AGO120" s="105"/>
      <c r="AGP120" s="105"/>
      <c r="AGQ120" s="105"/>
      <c r="AGR120" s="105"/>
      <c r="AGS120" s="105"/>
      <c r="AGT120" s="105"/>
      <c r="AGU120" s="105"/>
      <c r="AGV120" s="105"/>
      <c r="AGW120" s="105"/>
      <c r="AGX120" s="105"/>
      <c r="AGY120" s="105"/>
      <c r="AGZ120" s="105"/>
      <c r="AHA120" s="105"/>
      <c r="AHB120" s="105"/>
      <c r="AHC120" s="105"/>
      <c r="AHD120" s="105"/>
      <c r="AHE120" s="105"/>
      <c r="AHF120" s="105"/>
      <c r="AHG120" s="105"/>
      <c r="AHH120" s="105"/>
      <c r="AHI120" s="105"/>
      <c r="AHJ120" s="105"/>
      <c r="AHK120" s="105"/>
      <c r="AHL120" s="105"/>
      <c r="AHM120" s="105"/>
      <c r="AHN120" s="105"/>
      <c r="AHO120" s="105"/>
      <c r="AHP120" s="105"/>
      <c r="AHQ120" s="105"/>
      <c r="AHR120" s="105"/>
      <c r="AHS120" s="105"/>
      <c r="AHT120" s="105"/>
      <c r="AHU120" s="105"/>
      <c r="AHV120" s="105"/>
      <c r="AHW120" s="105"/>
      <c r="AHX120" s="105"/>
      <c r="AHY120" s="105"/>
      <c r="AHZ120" s="105"/>
      <c r="AIA120" s="105"/>
      <c r="AIB120" s="105"/>
      <c r="AIC120" s="105"/>
      <c r="AID120" s="105"/>
      <c r="AIE120" s="105"/>
      <c r="AIF120" s="105"/>
      <c r="AIG120" s="105"/>
      <c r="AIH120" s="105"/>
      <c r="AII120" s="105"/>
      <c r="AIJ120" s="105"/>
      <c r="AIK120" s="105"/>
      <c r="AIL120" s="105"/>
      <c r="AIM120" s="105"/>
      <c r="AIN120" s="105"/>
      <c r="AIO120" s="105"/>
      <c r="AIP120" s="105"/>
      <c r="AIQ120" s="105"/>
      <c r="AIR120" s="105"/>
      <c r="AIS120" s="105"/>
      <c r="AIT120" s="105"/>
      <c r="AIU120" s="105"/>
      <c r="AIV120" s="105"/>
      <c r="AIW120" s="105"/>
      <c r="AIX120" s="105"/>
      <c r="AIY120" s="105"/>
      <c r="AIZ120" s="105"/>
      <c r="AJA120" s="105"/>
      <c r="AJB120" s="105"/>
      <c r="AJC120" s="105"/>
      <c r="AJD120" s="105"/>
      <c r="AJE120" s="105"/>
      <c r="AJF120" s="105"/>
      <c r="AJG120" s="105"/>
      <c r="AJH120" s="105"/>
      <c r="AJI120" s="105"/>
      <c r="AJJ120" s="105"/>
      <c r="AJK120" s="105"/>
      <c r="AJL120" s="105"/>
      <c r="AJM120" s="105"/>
      <c r="AJN120" s="105"/>
      <c r="AJO120" s="105"/>
      <c r="AJP120" s="105"/>
      <c r="AJQ120" s="105"/>
      <c r="AJR120" s="105"/>
      <c r="AJS120" s="105"/>
      <c r="AJT120" s="105"/>
      <c r="AJU120" s="105"/>
      <c r="AJV120" s="105"/>
      <c r="AJW120" s="105"/>
      <c r="AJX120" s="105"/>
      <c r="AJY120" s="105"/>
      <c r="AJZ120" s="105"/>
      <c r="AKA120" s="105"/>
      <c r="AKB120" s="105"/>
      <c r="AKC120" s="105"/>
      <c r="AKD120" s="105"/>
      <c r="AKE120" s="105"/>
      <c r="AKF120" s="105"/>
      <c r="AKG120" s="105"/>
      <c r="AKH120" s="105"/>
      <c r="AKI120" s="105"/>
      <c r="AKJ120" s="105"/>
      <c r="AKK120" s="105"/>
      <c r="AKL120" s="105"/>
      <c r="AKM120" s="105"/>
      <c r="AKN120" s="105"/>
      <c r="AKO120" s="105"/>
      <c r="AKP120" s="105"/>
      <c r="AKQ120" s="105"/>
      <c r="AKR120" s="105"/>
      <c r="AKS120" s="105"/>
      <c r="AKT120" s="105"/>
      <c r="AKU120" s="105"/>
      <c r="AKV120" s="105"/>
      <c r="AKW120" s="105"/>
      <c r="AKX120" s="105"/>
      <c r="AKY120" s="105"/>
      <c r="AKZ120" s="105"/>
      <c r="ALA120" s="105"/>
      <c r="ALB120" s="105"/>
      <c r="ALC120" s="105"/>
      <c r="ALD120" s="105"/>
      <c r="ALE120" s="105"/>
      <c r="ALF120" s="105"/>
      <c r="ALG120" s="105"/>
      <c r="ALH120" s="105"/>
      <c r="ALI120" s="105"/>
      <c r="ALJ120" s="105"/>
      <c r="ALK120" s="105"/>
      <c r="ALL120" s="105"/>
      <c r="ALM120" s="105"/>
      <c r="ALN120" s="105"/>
      <c r="ALO120" s="105"/>
      <c r="ALP120" s="105"/>
      <c r="ALQ120" s="105"/>
      <c r="ALR120" s="105"/>
      <c r="ALS120" s="105"/>
      <c r="ALT120" s="105"/>
      <c r="ALU120" s="105"/>
      <c r="ALV120" s="105"/>
      <c r="ALW120" s="105"/>
      <c r="ALX120" s="105"/>
      <c r="ALY120" s="105"/>
      <c r="ALZ120" s="105"/>
      <c r="AMA120" s="105"/>
      <c r="AMB120" s="105"/>
      <c r="AMC120" s="105"/>
      <c r="AMD120" s="105"/>
      <c r="AME120" s="105"/>
      <c r="AMF120" s="105"/>
      <c r="AMG120" s="105"/>
      <c r="AMH120" s="105"/>
      <c r="AMI120" s="105"/>
      <c r="AMJ120" s="105"/>
      <c r="AMK120" s="105"/>
      <c r="AML120" s="105"/>
      <c r="AMM120" s="105"/>
      <c r="AMN120" s="105"/>
      <c r="AMO120" s="105"/>
      <c r="AMP120" s="105"/>
      <c r="AMQ120" s="105"/>
      <c r="AMR120" s="105"/>
      <c r="AMS120" s="105"/>
      <c r="AMT120" s="105"/>
      <c r="AMU120" s="105"/>
      <c r="AMV120" s="105"/>
      <c r="AMW120" s="105"/>
      <c r="AMX120" s="105"/>
      <c r="AMY120" s="105"/>
      <c r="AMZ120" s="105"/>
      <c r="ANA120" s="105"/>
      <c r="ANB120" s="105"/>
      <c r="ANC120" s="105"/>
      <c r="AND120" s="105"/>
      <c r="ANE120" s="105"/>
      <c r="ANF120" s="105"/>
      <c r="ANG120" s="105"/>
      <c r="ANH120" s="105"/>
      <c r="ANI120" s="105"/>
      <c r="ANJ120" s="105"/>
      <c r="ANK120" s="105"/>
      <c r="ANL120" s="105"/>
      <c r="ANM120" s="105"/>
      <c r="ANN120" s="105"/>
      <c r="ANO120" s="105"/>
      <c r="ANP120" s="105"/>
      <c r="ANQ120" s="105"/>
      <c r="ANR120" s="105"/>
      <c r="ANS120" s="105"/>
      <c r="ANT120" s="105"/>
      <c r="ANU120" s="105"/>
      <c r="ANV120" s="105"/>
      <c r="ANW120" s="105"/>
      <c r="ANX120" s="105"/>
      <c r="ANY120" s="105"/>
      <c r="ANZ120" s="105"/>
      <c r="AOA120" s="105"/>
      <c r="AOB120" s="105"/>
      <c r="AOC120" s="105"/>
      <c r="AOD120" s="105"/>
      <c r="AOE120" s="105"/>
      <c r="AOF120" s="105"/>
      <c r="AOG120" s="105"/>
      <c r="AOH120" s="105"/>
      <c r="AOI120" s="105"/>
      <c r="AOJ120" s="105"/>
      <c r="AOK120" s="105"/>
      <c r="AOL120" s="105"/>
      <c r="AOM120" s="105"/>
      <c r="AON120" s="105"/>
      <c r="AOO120" s="105"/>
      <c r="AOP120" s="105"/>
      <c r="AOQ120" s="105"/>
      <c r="AOR120" s="105"/>
      <c r="AOS120" s="105"/>
      <c r="AOT120" s="105"/>
      <c r="AOU120" s="105"/>
      <c r="AOV120" s="105"/>
      <c r="AOW120" s="105"/>
      <c r="AOX120" s="105"/>
      <c r="AOY120" s="105"/>
      <c r="AOZ120" s="105"/>
      <c r="APA120" s="105"/>
      <c r="APB120" s="105"/>
      <c r="APC120" s="105"/>
      <c r="APD120" s="105"/>
      <c r="APE120" s="105"/>
      <c r="APF120" s="105"/>
      <c r="APG120" s="105"/>
      <c r="APH120" s="105"/>
      <c r="API120" s="105"/>
      <c r="APJ120" s="105"/>
      <c r="APK120" s="105"/>
      <c r="APL120" s="105"/>
      <c r="APM120" s="105"/>
      <c r="APN120" s="105"/>
      <c r="APO120" s="105"/>
      <c r="APP120" s="105"/>
      <c r="APQ120" s="105"/>
      <c r="APR120" s="105"/>
      <c r="APS120" s="105"/>
      <c r="APT120" s="105"/>
      <c r="APU120" s="105"/>
      <c r="APV120" s="105"/>
      <c r="APW120" s="105"/>
      <c r="APX120" s="105"/>
      <c r="APY120" s="105"/>
      <c r="APZ120" s="105"/>
      <c r="AQA120" s="105"/>
      <c r="AQB120" s="105"/>
      <c r="AQC120" s="105"/>
      <c r="AQD120" s="105"/>
      <c r="AQE120" s="105"/>
      <c r="AQF120" s="105"/>
      <c r="AQG120" s="105"/>
      <c r="AQH120" s="105"/>
      <c r="AQI120" s="105"/>
      <c r="AQJ120" s="105"/>
      <c r="AQK120" s="105"/>
      <c r="AQL120" s="105"/>
      <c r="AQM120" s="105"/>
      <c r="AQN120" s="105"/>
      <c r="AQO120" s="105"/>
      <c r="AQP120" s="105"/>
      <c r="AQQ120" s="105"/>
      <c r="AQR120" s="105"/>
      <c r="AQS120" s="105"/>
      <c r="AQT120" s="105"/>
      <c r="AQU120" s="105"/>
      <c r="AQV120" s="105"/>
      <c r="AQW120" s="105"/>
      <c r="AQX120" s="105"/>
      <c r="AQY120" s="105"/>
      <c r="AQZ120" s="105"/>
      <c r="ARA120" s="105"/>
      <c r="ARB120" s="105"/>
      <c r="ARC120" s="105"/>
      <c r="ARD120" s="105"/>
      <c r="ARE120" s="105"/>
      <c r="ARF120" s="105"/>
      <c r="ARG120" s="105"/>
      <c r="ARH120" s="105"/>
      <c r="ARI120" s="105"/>
      <c r="ARJ120" s="105"/>
      <c r="ARK120" s="105"/>
      <c r="ARL120" s="105"/>
      <c r="ARM120" s="105"/>
      <c r="ARN120" s="105"/>
      <c r="ARO120" s="105"/>
      <c r="ARP120" s="105"/>
      <c r="ARQ120" s="105"/>
      <c r="ARR120" s="105"/>
      <c r="ARS120" s="105"/>
      <c r="ART120" s="105"/>
      <c r="ARU120" s="105"/>
      <c r="ARV120" s="105"/>
      <c r="ARW120" s="105"/>
      <c r="ARX120" s="105"/>
      <c r="ARY120" s="105"/>
      <c r="ARZ120" s="105"/>
      <c r="ASA120" s="105"/>
      <c r="ASB120" s="105"/>
      <c r="ASC120" s="105"/>
      <c r="ASD120" s="105"/>
      <c r="ASE120" s="105"/>
      <c r="ASF120" s="105"/>
      <c r="ASG120" s="105"/>
      <c r="ASH120" s="105"/>
      <c r="ASI120" s="105"/>
      <c r="ASJ120" s="105"/>
      <c r="ASK120" s="105"/>
      <c r="ASL120" s="105"/>
      <c r="ASM120" s="105"/>
      <c r="ASN120" s="105"/>
      <c r="ASO120" s="105"/>
      <c r="ASP120" s="105"/>
      <c r="ASQ120" s="105"/>
      <c r="ASR120" s="105"/>
      <c r="ASS120" s="105"/>
      <c r="AST120" s="105"/>
      <c r="ASU120" s="105"/>
      <c r="ASV120" s="105"/>
      <c r="ASW120" s="105"/>
      <c r="ASX120" s="105"/>
      <c r="ASY120" s="105"/>
      <c r="ASZ120" s="105"/>
      <c r="ATA120" s="105"/>
      <c r="ATB120" s="105"/>
      <c r="ATC120" s="105"/>
      <c r="ATD120" s="105"/>
      <c r="ATE120" s="105"/>
      <c r="ATF120" s="105"/>
      <c r="ATG120" s="105"/>
      <c r="ATH120" s="105"/>
      <c r="ATI120" s="105"/>
      <c r="ATJ120" s="105"/>
      <c r="ATK120" s="105"/>
      <c r="ATL120" s="105"/>
      <c r="ATM120" s="105"/>
      <c r="ATN120" s="105"/>
      <c r="ATO120" s="105"/>
      <c r="ATP120" s="105"/>
      <c r="ATQ120" s="105"/>
      <c r="ATR120" s="105"/>
      <c r="ATS120" s="105"/>
      <c r="ATT120" s="105"/>
      <c r="ATU120" s="105"/>
      <c r="ATV120" s="105"/>
      <c r="ATW120" s="105"/>
      <c r="ATX120" s="105"/>
      <c r="ATY120" s="105"/>
      <c r="ATZ120" s="105"/>
      <c r="AUA120" s="105"/>
      <c r="AUB120" s="105"/>
      <c r="AUC120" s="105"/>
      <c r="AUD120" s="105"/>
      <c r="AUE120" s="105"/>
      <c r="AUF120" s="105"/>
      <c r="AUG120" s="105"/>
      <c r="AUH120" s="105"/>
      <c r="AUI120" s="105"/>
      <c r="AUJ120" s="105"/>
      <c r="AUK120" s="105"/>
      <c r="AUL120" s="105"/>
      <c r="AUM120" s="105"/>
      <c r="AUN120" s="105"/>
      <c r="AUO120" s="105"/>
      <c r="AUP120" s="105"/>
      <c r="AUQ120" s="105"/>
      <c r="AUR120" s="105"/>
      <c r="AUS120" s="105"/>
      <c r="AUT120" s="105"/>
      <c r="AUU120" s="105"/>
      <c r="AUV120" s="105"/>
      <c r="AUW120" s="105"/>
      <c r="AUX120" s="105"/>
      <c r="AUY120" s="105"/>
      <c r="AUZ120" s="105"/>
      <c r="AVA120" s="105"/>
      <c r="AVB120" s="105"/>
      <c r="AVC120" s="105"/>
      <c r="AVD120" s="105"/>
      <c r="AVE120" s="105"/>
      <c r="AVF120" s="105"/>
      <c r="AVG120" s="105"/>
      <c r="AVH120" s="105"/>
      <c r="AVI120" s="105"/>
      <c r="AVJ120" s="105"/>
      <c r="AVK120" s="105"/>
      <c r="AVL120" s="105"/>
      <c r="AVM120" s="105"/>
      <c r="AVN120" s="105"/>
      <c r="AVO120" s="105"/>
      <c r="AVP120" s="105"/>
      <c r="AVQ120" s="105"/>
      <c r="AVR120" s="105"/>
      <c r="AVS120" s="105"/>
      <c r="AVT120" s="105"/>
      <c r="AVU120" s="105"/>
      <c r="AVV120" s="105"/>
      <c r="AVW120" s="105"/>
      <c r="AVX120" s="105"/>
      <c r="AVY120" s="105"/>
      <c r="AVZ120" s="105"/>
      <c r="AWA120" s="105"/>
      <c r="AWB120" s="105"/>
      <c r="AWC120" s="105"/>
      <c r="AWD120" s="105"/>
      <c r="AWE120" s="105"/>
      <c r="AWF120" s="105"/>
      <c r="AWG120" s="105"/>
      <c r="AWH120" s="105"/>
      <c r="AWI120" s="105"/>
      <c r="AWJ120" s="105"/>
      <c r="AWK120" s="105"/>
      <c r="AWL120" s="105"/>
      <c r="AWM120" s="105"/>
      <c r="AWN120" s="105"/>
      <c r="AWO120" s="105"/>
      <c r="AWP120" s="105"/>
      <c r="AWQ120" s="105"/>
      <c r="AWR120" s="105"/>
      <c r="AWS120" s="105"/>
      <c r="AWT120" s="105"/>
      <c r="AWU120" s="105"/>
      <c r="AWV120" s="105"/>
      <c r="AWW120" s="105"/>
      <c r="AWX120" s="105"/>
      <c r="AWY120" s="105"/>
      <c r="AWZ120" s="105"/>
      <c r="AXA120" s="105"/>
      <c r="AXB120" s="105"/>
      <c r="AXC120" s="105"/>
      <c r="AXD120" s="105"/>
      <c r="AXE120" s="105"/>
      <c r="AXF120" s="105"/>
      <c r="AXG120" s="105"/>
      <c r="AXH120" s="105"/>
      <c r="AXI120" s="105"/>
      <c r="AXJ120" s="105"/>
      <c r="AXK120" s="105"/>
      <c r="AXL120" s="105"/>
      <c r="AXM120" s="105"/>
      <c r="AXN120" s="105"/>
      <c r="AXO120" s="105"/>
      <c r="AXP120" s="105"/>
      <c r="AXQ120" s="105"/>
      <c r="AXR120" s="105"/>
      <c r="AXS120" s="105"/>
      <c r="AXT120" s="105"/>
      <c r="AXU120" s="105"/>
      <c r="AXV120" s="105"/>
      <c r="AXW120" s="105"/>
      <c r="AXX120" s="105"/>
      <c r="AXY120" s="105"/>
      <c r="AXZ120" s="105"/>
      <c r="AYA120" s="105"/>
      <c r="AYB120" s="105"/>
      <c r="AYC120" s="105"/>
      <c r="AYD120" s="105"/>
      <c r="AYE120" s="105"/>
      <c r="AYF120" s="105"/>
      <c r="AYG120" s="105"/>
      <c r="AYH120" s="105"/>
      <c r="AYI120" s="105"/>
      <c r="AYJ120" s="105"/>
      <c r="AYK120" s="105"/>
      <c r="AYL120" s="105"/>
      <c r="AYM120" s="105"/>
      <c r="AYN120" s="105"/>
      <c r="AYO120" s="105"/>
      <c r="AYP120" s="105"/>
      <c r="AYQ120" s="105"/>
      <c r="AYR120" s="105"/>
      <c r="AYS120" s="105"/>
      <c r="AYT120" s="105"/>
      <c r="AYU120" s="105"/>
      <c r="AYV120" s="105"/>
      <c r="AYW120" s="105"/>
      <c r="AYX120" s="105"/>
      <c r="AYY120" s="105"/>
      <c r="AYZ120" s="105"/>
      <c r="AZA120" s="105"/>
      <c r="AZB120" s="105"/>
      <c r="AZC120" s="105"/>
      <c r="AZD120" s="105"/>
      <c r="AZE120" s="105"/>
      <c r="AZF120" s="105"/>
      <c r="AZG120" s="105"/>
      <c r="AZH120" s="105"/>
      <c r="AZI120" s="105"/>
      <c r="AZJ120" s="105"/>
      <c r="AZK120" s="105"/>
      <c r="AZL120" s="105"/>
      <c r="AZM120" s="105"/>
      <c r="AZN120" s="105"/>
      <c r="AZO120" s="105"/>
      <c r="AZP120" s="105"/>
      <c r="AZQ120" s="105"/>
      <c r="AZR120" s="105"/>
      <c r="AZS120" s="105"/>
      <c r="AZT120" s="105"/>
      <c r="AZU120" s="105"/>
      <c r="AZV120" s="105"/>
      <c r="AZW120" s="105"/>
      <c r="AZX120" s="105"/>
      <c r="AZY120" s="105"/>
      <c r="AZZ120" s="105"/>
      <c r="BAA120" s="105"/>
      <c r="BAB120" s="105"/>
      <c r="BAC120" s="105"/>
      <c r="BAD120" s="105"/>
      <c r="BAE120" s="105"/>
      <c r="BAF120" s="105"/>
      <c r="BAG120" s="105"/>
      <c r="BAH120" s="105"/>
      <c r="BAI120" s="105"/>
      <c r="BAJ120" s="105"/>
      <c r="BAK120" s="105"/>
      <c r="BAL120" s="105"/>
      <c r="BAM120" s="105"/>
      <c r="BAN120" s="105"/>
      <c r="BAO120" s="105"/>
      <c r="BAP120" s="105"/>
      <c r="BAQ120" s="105"/>
      <c r="BAR120" s="105"/>
      <c r="BAS120" s="105"/>
      <c r="BAT120" s="105"/>
      <c r="BAU120" s="105"/>
      <c r="BAV120" s="105"/>
      <c r="BAW120" s="105"/>
      <c r="BAX120" s="105"/>
      <c r="BAY120" s="105"/>
      <c r="BAZ120" s="105"/>
      <c r="BBA120" s="105"/>
      <c r="BBB120" s="105"/>
      <c r="BBC120" s="105"/>
      <c r="BBD120" s="105"/>
      <c r="BBE120" s="105"/>
      <c r="BBF120" s="105"/>
      <c r="BBG120" s="105"/>
      <c r="BBH120" s="105"/>
      <c r="BBI120" s="105"/>
      <c r="BBJ120" s="105"/>
      <c r="BBK120" s="105"/>
      <c r="BBL120" s="105"/>
      <c r="BBM120" s="105"/>
      <c r="BBN120" s="105"/>
      <c r="BBO120" s="105"/>
      <c r="BBP120" s="105"/>
      <c r="BBQ120" s="105"/>
      <c r="BBR120" s="105"/>
      <c r="BBS120" s="105"/>
      <c r="BBT120" s="105"/>
      <c r="BBU120" s="105"/>
      <c r="BBV120" s="105"/>
      <c r="BBW120" s="105"/>
      <c r="BBX120" s="105"/>
      <c r="BBY120" s="105"/>
      <c r="BBZ120" s="105"/>
      <c r="BCA120" s="105"/>
      <c r="BCB120" s="105"/>
      <c r="BCC120" s="105"/>
      <c r="BCD120" s="105"/>
      <c r="BCE120" s="105"/>
      <c r="BCF120" s="105"/>
      <c r="BCG120" s="105"/>
      <c r="BCH120" s="105"/>
      <c r="BCI120" s="105"/>
      <c r="BCJ120" s="105"/>
      <c r="BCK120" s="105"/>
      <c r="BCL120" s="105"/>
      <c r="BCM120" s="105"/>
      <c r="BCN120" s="105"/>
      <c r="BCO120" s="105"/>
      <c r="BCP120" s="105"/>
      <c r="BCQ120" s="105"/>
      <c r="BCR120" s="105"/>
      <c r="BCS120" s="105"/>
      <c r="BCT120" s="105"/>
      <c r="BCU120" s="105"/>
      <c r="BCV120" s="105"/>
      <c r="BCW120" s="105"/>
      <c r="BCX120" s="105"/>
      <c r="BCY120" s="105"/>
      <c r="BCZ120" s="105"/>
      <c r="BDA120" s="105"/>
      <c r="BDB120" s="105"/>
      <c r="BDC120" s="105"/>
      <c r="BDD120" s="105"/>
      <c r="BDE120" s="105"/>
      <c r="BDF120" s="105"/>
      <c r="BDG120" s="105"/>
      <c r="BDH120" s="105"/>
      <c r="BDI120" s="105"/>
      <c r="BDJ120" s="105"/>
      <c r="BDK120" s="105"/>
      <c r="BDL120" s="105"/>
      <c r="BDM120" s="105"/>
      <c r="BDN120" s="105"/>
      <c r="BDO120" s="105"/>
      <c r="BDP120" s="105"/>
      <c r="BDQ120" s="105"/>
      <c r="BDR120" s="105"/>
      <c r="BDS120" s="105"/>
      <c r="BDT120" s="105"/>
      <c r="BDU120" s="105"/>
      <c r="BDV120" s="105"/>
      <c r="BDW120" s="105"/>
      <c r="BDX120" s="105"/>
      <c r="BDY120" s="105"/>
      <c r="BDZ120" s="105"/>
      <c r="BEA120" s="105"/>
      <c r="BEB120" s="105"/>
      <c r="BEC120" s="105"/>
      <c r="BED120" s="105"/>
      <c r="BEE120" s="105"/>
      <c r="BEF120" s="105"/>
      <c r="BEG120" s="105"/>
      <c r="BEH120" s="105"/>
      <c r="BEI120" s="105"/>
      <c r="BEJ120" s="105"/>
      <c r="BEK120" s="105"/>
      <c r="BEL120" s="105"/>
      <c r="BEM120" s="105"/>
      <c r="BEN120" s="105"/>
      <c r="BEO120" s="105"/>
      <c r="BEP120" s="105"/>
      <c r="BEQ120" s="105"/>
      <c r="BER120" s="105"/>
      <c r="BES120" s="105"/>
      <c r="BET120" s="105"/>
      <c r="BEU120" s="105"/>
      <c r="BEV120" s="105"/>
      <c r="BEW120" s="105"/>
      <c r="BEX120" s="105"/>
      <c r="BEY120" s="105"/>
      <c r="BEZ120" s="105"/>
      <c r="BFA120" s="105"/>
      <c r="BFB120" s="105"/>
      <c r="BFC120" s="105"/>
      <c r="BFD120" s="105"/>
      <c r="BFE120" s="105"/>
      <c r="BFF120" s="105"/>
      <c r="BFG120" s="105"/>
      <c r="BFH120" s="105"/>
      <c r="BFI120" s="105"/>
      <c r="BFJ120" s="105"/>
      <c r="BFK120" s="105"/>
      <c r="BFL120" s="105"/>
      <c r="BFM120" s="105"/>
      <c r="BFN120" s="105"/>
      <c r="BFO120" s="105"/>
      <c r="BFP120" s="105"/>
      <c r="BFQ120" s="105"/>
      <c r="BFR120" s="105"/>
      <c r="BFS120" s="105"/>
      <c r="BFT120" s="105"/>
      <c r="BFU120" s="105"/>
      <c r="BFV120" s="105"/>
      <c r="BFW120" s="105"/>
      <c r="BFX120" s="105"/>
      <c r="BFY120" s="105"/>
      <c r="BFZ120" s="105"/>
      <c r="BGA120" s="105"/>
      <c r="BGB120" s="105"/>
      <c r="BGC120" s="105"/>
      <c r="BGD120" s="105"/>
      <c r="BGE120" s="105"/>
      <c r="BGF120" s="105"/>
      <c r="BGG120" s="105"/>
      <c r="BGH120" s="105"/>
      <c r="BGI120" s="105"/>
      <c r="BGJ120" s="105"/>
      <c r="BGK120" s="105"/>
      <c r="BGL120" s="105"/>
      <c r="BGM120" s="105"/>
      <c r="BGN120" s="105"/>
      <c r="BGO120" s="105"/>
      <c r="BGP120" s="105"/>
      <c r="BGQ120" s="105"/>
      <c r="BGR120" s="105"/>
      <c r="BGS120" s="105"/>
      <c r="BGT120" s="105"/>
      <c r="BGU120" s="105"/>
      <c r="BGV120" s="105"/>
      <c r="BGW120" s="105"/>
      <c r="BGX120" s="105"/>
      <c r="BGY120" s="105"/>
      <c r="BGZ120" s="105"/>
      <c r="BHA120" s="105"/>
      <c r="BHB120" s="105"/>
      <c r="BHC120" s="105"/>
      <c r="BHD120" s="105"/>
      <c r="BHE120" s="105"/>
      <c r="BHF120" s="105"/>
      <c r="BHG120" s="105"/>
      <c r="BHH120" s="105"/>
      <c r="BHI120" s="105"/>
      <c r="BHJ120" s="105"/>
      <c r="BHK120" s="105"/>
      <c r="BHL120" s="105"/>
      <c r="BHM120" s="105"/>
      <c r="BHN120" s="105"/>
      <c r="BHO120" s="105"/>
      <c r="BHP120" s="105"/>
      <c r="BHQ120" s="105"/>
      <c r="BHR120" s="105"/>
      <c r="BHS120" s="105"/>
      <c r="BHT120" s="105"/>
      <c r="BHU120" s="105"/>
      <c r="BHV120" s="105"/>
      <c r="BHW120" s="105"/>
      <c r="BHX120" s="105"/>
      <c r="BHY120" s="105"/>
      <c r="BHZ120" s="105"/>
      <c r="BIA120" s="105"/>
      <c r="BIB120" s="105"/>
      <c r="BIC120" s="105"/>
      <c r="BID120" s="105"/>
      <c r="BIE120" s="105"/>
      <c r="BIF120" s="105"/>
      <c r="BIG120" s="105"/>
      <c r="BIH120" s="105"/>
      <c r="BII120" s="105"/>
      <c r="BIJ120" s="105"/>
      <c r="BIK120" s="105"/>
      <c r="BIL120" s="105"/>
      <c r="BIM120" s="105"/>
      <c r="BIN120" s="105"/>
      <c r="BIO120" s="105"/>
      <c r="BIP120" s="105"/>
      <c r="BIQ120" s="105"/>
      <c r="BIR120" s="105"/>
      <c r="BIS120" s="105"/>
      <c r="BIT120" s="105"/>
      <c r="BIU120" s="105"/>
      <c r="BIV120" s="105"/>
      <c r="BIW120" s="105"/>
      <c r="BIX120" s="105"/>
      <c r="BIY120" s="105"/>
      <c r="BIZ120" s="105"/>
      <c r="BJA120" s="105"/>
      <c r="BJB120" s="105"/>
      <c r="BJC120" s="105"/>
      <c r="BJD120" s="105"/>
      <c r="BJE120" s="105"/>
      <c r="BJF120" s="105"/>
      <c r="BJG120" s="105"/>
      <c r="BJH120" s="105"/>
      <c r="BJI120" s="105"/>
      <c r="BJJ120" s="105"/>
      <c r="BJK120" s="105"/>
      <c r="BJL120" s="105"/>
      <c r="BJM120" s="105"/>
      <c r="BJN120" s="105"/>
      <c r="BJO120" s="105"/>
      <c r="BJP120" s="105"/>
      <c r="BJQ120" s="105"/>
      <c r="BJR120" s="105"/>
      <c r="BJS120" s="105"/>
      <c r="BJT120" s="105"/>
      <c r="BJU120" s="105"/>
      <c r="BJV120" s="105"/>
      <c r="BJW120" s="105"/>
      <c r="BJX120" s="105"/>
      <c r="BJY120" s="105"/>
      <c r="BJZ120" s="105"/>
      <c r="BKA120" s="105"/>
      <c r="BKB120" s="105"/>
      <c r="BKC120" s="105"/>
      <c r="BKD120" s="105"/>
      <c r="BKE120" s="105"/>
      <c r="BKF120" s="105"/>
      <c r="BKG120" s="105"/>
      <c r="BKH120" s="105"/>
      <c r="BKI120" s="105"/>
      <c r="BKJ120" s="105"/>
      <c r="BKK120" s="105"/>
      <c r="BKL120" s="105"/>
      <c r="BKM120" s="105"/>
      <c r="BKN120" s="105"/>
      <c r="BKO120" s="105"/>
      <c r="BKP120" s="105"/>
      <c r="BKQ120" s="105"/>
      <c r="BKR120" s="105"/>
      <c r="BKS120" s="105"/>
      <c r="BKT120" s="105"/>
      <c r="BKU120" s="105"/>
      <c r="BKV120" s="105"/>
      <c r="BKW120" s="105"/>
      <c r="BKX120" s="105"/>
      <c r="BKY120" s="105"/>
      <c r="BKZ120" s="105"/>
      <c r="BLA120" s="105"/>
      <c r="BLB120" s="105"/>
      <c r="BLC120" s="105"/>
      <c r="BLD120" s="105"/>
      <c r="BLE120" s="105"/>
      <c r="BLF120" s="105"/>
      <c r="BLG120" s="105"/>
      <c r="BLH120" s="105"/>
      <c r="BLI120" s="105"/>
      <c r="BLJ120" s="105"/>
      <c r="BLK120" s="105"/>
      <c r="BLL120" s="105"/>
      <c r="BLM120" s="105"/>
      <c r="BLN120" s="105"/>
      <c r="BLO120" s="105"/>
      <c r="BLP120" s="105"/>
      <c r="BLQ120" s="105"/>
      <c r="BLR120" s="105"/>
      <c r="BLS120" s="105"/>
      <c r="BLT120" s="105"/>
      <c r="BLU120" s="105"/>
      <c r="BLV120" s="105"/>
      <c r="BLW120" s="105"/>
      <c r="BLX120" s="105"/>
      <c r="BLY120" s="105"/>
      <c r="BLZ120" s="105"/>
      <c r="BMA120" s="105"/>
      <c r="BMB120" s="105"/>
      <c r="BMC120" s="105"/>
      <c r="BMD120" s="105"/>
      <c r="BME120" s="105"/>
      <c r="BMF120" s="105"/>
      <c r="BMG120" s="105"/>
      <c r="BMH120" s="105"/>
      <c r="BMI120" s="105"/>
      <c r="BMJ120" s="105"/>
      <c r="BMK120" s="105"/>
      <c r="BML120" s="105"/>
      <c r="BMM120" s="105"/>
      <c r="BMN120" s="105"/>
      <c r="BMO120" s="105"/>
      <c r="BMP120" s="105"/>
      <c r="BMQ120" s="105"/>
      <c r="BMR120" s="105"/>
      <c r="BMS120" s="105"/>
      <c r="BMT120" s="105"/>
      <c r="BMU120" s="105"/>
      <c r="BMV120" s="105"/>
      <c r="BMW120" s="105"/>
      <c r="BMX120" s="105"/>
      <c r="BMY120" s="105"/>
      <c r="BMZ120" s="105"/>
      <c r="BNA120" s="105"/>
      <c r="BNB120" s="105"/>
      <c r="BNC120" s="105"/>
      <c r="BND120" s="105"/>
      <c r="BNE120" s="105"/>
      <c r="BNF120" s="105"/>
      <c r="BNG120" s="105"/>
      <c r="BNH120" s="105"/>
      <c r="BNI120" s="105"/>
      <c r="BNJ120" s="105"/>
      <c r="BNK120" s="105"/>
      <c r="BNL120" s="105"/>
      <c r="BNM120" s="105"/>
      <c r="BNN120" s="105"/>
      <c r="BNO120" s="105"/>
      <c r="BNP120" s="105"/>
      <c r="BNQ120" s="105"/>
      <c r="BNR120" s="105"/>
      <c r="BNS120" s="105"/>
      <c r="BNT120" s="105"/>
      <c r="BNU120" s="105"/>
      <c r="BNV120" s="105"/>
      <c r="BNW120" s="105"/>
      <c r="BNX120" s="105"/>
      <c r="BNY120" s="105"/>
      <c r="BNZ120" s="105"/>
      <c r="BOA120" s="105"/>
      <c r="BOB120" s="105"/>
      <c r="BOC120" s="105"/>
      <c r="BOD120" s="105"/>
      <c r="BOE120" s="105"/>
      <c r="BOF120" s="105"/>
      <c r="BOG120" s="105"/>
      <c r="BOH120" s="105"/>
      <c r="BOI120" s="105"/>
      <c r="BOJ120" s="105"/>
      <c r="BOK120" s="105"/>
      <c r="BOL120" s="105"/>
      <c r="BOM120" s="105"/>
      <c r="BON120" s="105"/>
      <c r="BOO120" s="105"/>
      <c r="BOP120" s="105"/>
      <c r="BOQ120" s="105"/>
      <c r="BOR120" s="105"/>
      <c r="BOS120" s="105"/>
      <c r="BOT120" s="105"/>
      <c r="BOU120" s="105"/>
      <c r="BOV120" s="105"/>
      <c r="BOW120" s="105"/>
      <c r="BOX120" s="105"/>
      <c r="BOY120" s="105"/>
      <c r="BOZ120" s="105"/>
      <c r="BPA120" s="105"/>
      <c r="BPB120" s="105"/>
      <c r="BPC120" s="105"/>
      <c r="BPD120" s="105"/>
      <c r="BPE120" s="105"/>
      <c r="BPF120" s="105"/>
      <c r="BPG120" s="105"/>
      <c r="BPH120" s="105"/>
      <c r="BPI120" s="105"/>
      <c r="BPJ120" s="105"/>
      <c r="BPK120" s="105"/>
      <c r="BPL120" s="105"/>
      <c r="BPM120" s="105"/>
      <c r="BPN120" s="105"/>
      <c r="BPO120" s="105"/>
      <c r="BPP120" s="105"/>
      <c r="BPQ120" s="105"/>
      <c r="BPR120" s="105"/>
      <c r="BPS120" s="105"/>
      <c r="BPT120" s="105"/>
      <c r="BPU120" s="105"/>
      <c r="BPV120" s="105"/>
      <c r="BPW120" s="105"/>
      <c r="BPX120" s="105"/>
      <c r="BPY120" s="105"/>
      <c r="BPZ120" s="105"/>
      <c r="BQA120" s="105"/>
      <c r="BQB120" s="105"/>
      <c r="BQC120" s="105"/>
      <c r="BQD120" s="105"/>
      <c r="BQE120" s="105"/>
      <c r="BQF120" s="105"/>
      <c r="BQG120" s="105"/>
      <c r="BQH120" s="105"/>
      <c r="BQI120" s="105"/>
      <c r="BQJ120" s="105"/>
      <c r="BQK120" s="105"/>
      <c r="BQL120" s="105"/>
      <c r="BQM120" s="105"/>
      <c r="BQN120" s="105"/>
      <c r="BQO120" s="105"/>
      <c r="BQP120" s="105"/>
      <c r="BQQ120" s="105"/>
      <c r="BQR120" s="105"/>
      <c r="BQS120" s="105"/>
      <c r="BQT120" s="105"/>
      <c r="BQU120" s="105"/>
      <c r="BQV120" s="105"/>
      <c r="BQW120" s="105"/>
      <c r="BQX120" s="105"/>
      <c r="BQY120" s="105"/>
      <c r="BQZ120" s="105"/>
      <c r="BRA120" s="105"/>
      <c r="BRB120" s="105"/>
      <c r="BRC120" s="105"/>
      <c r="BRD120" s="105"/>
      <c r="BRE120" s="105"/>
      <c r="BRF120" s="105"/>
      <c r="BRG120" s="105"/>
      <c r="BRH120" s="105"/>
      <c r="BRI120" s="105"/>
      <c r="BRJ120" s="105"/>
      <c r="BRK120" s="105"/>
      <c r="BRL120" s="105"/>
      <c r="BRM120" s="105"/>
      <c r="BRN120" s="105"/>
      <c r="BRO120" s="105"/>
      <c r="BRP120" s="105"/>
      <c r="BRQ120" s="105"/>
      <c r="BRR120" s="105"/>
      <c r="BRS120" s="105"/>
      <c r="BRT120" s="105"/>
      <c r="BRU120" s="105"/>
      <c r="BRV120" s="105"/>
      <c r="BRW120" s="105"/>
      <c r="BRX120" s="105"/>
      <c r="BRY120" s="105"/>
      <c r="BRZ120" s="105"/>
      <c r="BSA120" s="105"/>
      <c r="BSB120" s="105"/>
      <c r="BSC120" s="105"/>
      <c r="BSD120" s="105"/>
      <c r="BSE120" s="105"/>
      <c r="BSF120" s="105"/>
      <c r="BSG120" s="105"/>
      <c r="BSH120" s="105"/>
      <c r="BSI120" s="105"/>
      <c r="BSJ120" s="105"/>
      <c r="BSK120" s="105"/>
      <c r="BSL120" s="105"/>
      <c r="BSM120" s="105"/>
      <c r="BSN120" s="105"/>
      <c r="BSO120" s="105"/>
      <c r="BSP120" s="105"/>
      <c r="BSQ120" s="105"/>
      <c r="BSR120" s="105"/>
      <c r="BSS120" s="105"/>
      <c r="BST120" s="105"/>
      <c r="BSU120" s="105"/>
      <c r="BSV120" s="105"/>
      <c r="BSW120" s="105"/>
      <c r="BSX120" s="105"/>
      <c r="BSY120" s="105"/>
      <c r="BSZ120" s="105"/>
      <c r="BTA120" s="105"/>
      <c r="BTB120" s="105"/>
      <c r="BTC120" s="105"/>
      <c r="BTD120" s="105"/>
      <c r="BTE120" s="105"/>
      <c r="BTF120" s="105"/>
      <c r="BTG120" s="105"/>
      <c r="BTH120" s="105"/>
      <c r="BTI120" s="105"/>
      <c r="BTJ120" s="105"/>
      <c r="BTK120" s="105"/>
      <c r="BTL120" s="105"/>
      <c r="BTM120" s="105"/>
      <c r="BTN120" s="105"/>
      <c r="BTO120" s="105"/>
      <c r="BTP120" s="105"/>
      <c r="BTQ120" s="105"/>
      <c r="BTR120" s="105"/>
      <c r="BTS120" s="105"/>
      <c r="BTT120" s="105"/>
      <c r="BTU120" s="105"/>
      <c r="BTV120" s="105"/>
      <c r="BTW120" s="105"/>
      <c r="BTX120" s="105"/>
      <c r="BTY120" s="105"/>
      <c r="BTZ120" s="105"/>
      <c r="BUA120" s="105"/>
      <c r="BUB120" s="105"/>
      <c r="BUC120" s="105"/>
      <c r="BUD120" s="105"/>
      <c r="BUE120" s="105"/>
      <c r="BUF120" s="105"/>
      <c r="BUG120" s="105"/>
      <c r="BUH120" s="105"/>
      <c r="BUI120" s="105"/>
      <c r="BUJ120" s="105"/>
      <c r="BUK120" s="105"/>
      <c r="BUL120" s="105"/>
      <c r="BUM120" s="105"/>
      <c r="BUN120" s="105"/>
      <c r="BUO120" s="105"/>
      <c r="BUP120" s="105"/>
      <c r="BUQ120" s="105"/>
      <c r="BUR120" s="105"/>
      <c r="BUS120" s="105"/>
      <c r="BUT120" s="105"/>
      <c r="BUU120" s="105"/>
      <c r="BUV120" s="105"/>
      <c r="BUW120" s="105"/>
      <c r="BUX120" s="105"/>
      <c r="BUY120" s="105"/>
      <c r="BUZ120" s="105"/>
      <c r="BVA120" s="105"/>
      <c r="BVB120" s="105"/>
      <c r="BVC120" s="105"/>
      <c r="BVD120" s="105"/>
      <c r="BVE120" s="105"/>
      <c r="BVF120" s="105"/>
      <c r="BVG120" s="105"/>
      <c r="BVH120" s="105"/>
      <c r="BVI120" s="105"/>
      <c r="BVJ120" s="105"/>
      <c r="BVK120" s="105"/>
      <c r="BVL120" s="105"/>
      <c r="BVM120" s="105"/>
      <c r="BVN120" s="105"/>
      <c r="BVO120" s="105"/>
      <c r="BVP120" s="105"/>
      <c r="BVQ120" s="105"/>
      <c r="BVR120" s="105"/>
      <c r="BVS120" s="105"/>
      <c r="BVT120" s="105"/>
      <c r="BVU120" s="105"/>
      <c r="BVV120" s="105"/>
      <c r="BVW120" s="105"/>
      <c r="BVX120" s="105"/>
      <c r="BVY120" s="105"/>
      <c r="BVZ120" s="105"/>
      <c r="BWA120" s="105"/>
      <c r="BWB120" s="105"/>
      <c r="BWC120" s="105"/>
      <c r="BWD120" s="105"/>
      <c r="BWE120" s="105"/>
      <c r="BWF120" s="105"/>
      <c r="BWG120" s="105"/>
      <c r="BWH120" s="105"/>
      <c r="BWI120" s="105"/>
      <c r="BWJ120" s="105"/>
      <c r="BWK120" s="105"/>
      <c r="BWL120" s="105"/>
      <c r="BWM120" s="105"/>
      <c r="BWN120" s="105"/>
      <c r="BWO120" s="105"/>
      <c r="BWP120" s="105"/>
      <c r="BWQ120" s="105"/>
      <c r="BWR120" s="105"/>
      <c r="BWS120" s="105"/>
      <c r="BWT120" s="105"/>
      <c r="BWU120" s="105"/>
      <c r="BWV120" s="105"/>
      <c r="BWW120" s="105"/>
      <c r="BWX120" s="105"/>
    </row>
    <row r="121" spans="1:1974" s="106" customFormat="1" ht="24.75" customHeight="1">
      <c r="A121" s="95"/>
      <c r="C121" s="95"/>
      <c r="E121" s="107"/>
      <c r="F121" s="107"/>
      <c r="G121" s="95"/>
      <c r="H121" s="107"/>
      <c r="I121" s="107"/>
      <c r="J121" s="107"/>
      <c r="K121" s="95"/>
      <c r="L121" s="107"/>
      <c r="M121" s="107"/>
      <c r="N121" s="107"/>
      <c r="O121" s="95"/>
      <c r="P121" s="107"/>
      <c r="Q121" s="107"/>
      <c r="R121" s="107"/>
      <c r="S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152"/>
      <c r="AG121" s="152"/>
      <c r="AH121" s="152"/>
      <c r="AI121" s="95"/>
      <c r="AJ121" s="152"/>
      <c r="AK121" s="152"/>
      <c r="AL121" s="152"/>
      <c r="AM121" s="95"/>
      <c r="AN121" s="152"/>
      <c r="AO121" s="152"/>
      <c r="AP121" s="152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5"/>
      <c r="IR121" s="105"/>
      <c r="IS121" s="105"/>
      <c r="IT121" s="105"/>
      <c r="IU121" s="105"/>
      <c r="IV121" s="105"/>
      <c r="IW121" s="105"/>
      <c r="IX121" s="105"/>
      <c r="IY121" s="105"/>
      <c r="IZ121" s="105"/>
      <c r="JA121" s="105"/>
      <c r="JB121" s="105"/>
      <c r="JC121" s="105"/>
      <c r="JD121" s="105"/>
      <c r="JE121" s="105"/>
      <c r="JF121" s="105"/>
      <c r="JG121" s="105"/>
      <c r="JH121" s="105"/>
      <c r="JI121" s="105"/>
      <c r="JJ121" s="105"/>
      <c r="JK121" s="105"/>
      <c r="JL121" s="105"/>
      <c r="JM121" s="105"/>
      <c r="JN121" s="105"/>
      <c r="JO121" s="105"/>
      <c r="JP121" s="105"/>
      <c r="JQ121" s="105"/>
      <c r="JR121" s="105"/>
      <c r="JS121" s="105"/>
      <c r="JT121" s="105"/>
      <c r="JU121" s="105"/>
      <c r="JV121" s="105"/>
      <c r="JW121" s="105"/>
      <c r="JX121" s="105"/>
      <c r="JY121" s="105"/>
      <c r="JZ121" s="105"/>
      <c r="KA121" s="105"/>
      <c r="KB121" s="105"/>
      <c r="KC121" s="105"/>
      <c r="KD121" s="105"/>
      <c r="KE121" s="105"/>
      <c r="KF121" s="105"/>
      <c r="KG121" s="105"/>
      <c r="KH121" s="105"/>
      <c r="KI121" s="105"/>
      <c r="KJ121" s="105"/>
      <c r="KK121" s="105"/>
      <c r="KL121" s="105"/>
      <c r="KM121" s="105"/>
      <c r="KN121" s="105"/>
      <c r="KO121" s="105"/>
      <c r="KP121" s="105"/>
      <c r="KQ121" s="105"/>
      <c r="KR121" s="105"/>
      <c r="KS121" s="105"/>
      <c r="KT121" s="105"/>
      <c r="KU121" s="105"/>
      <c r="KV121" s="105"/>
      <c r="KW121" s="105"/>
      <c r="KX121" s="105"/>
      <c r="KY121" s="105"/>
      <c r="KZ121" s="105"/>
      <c r="LA121" s="105"/>
      <c r="LB121" s="105"/>
      <c r="LC121" s="105"/>
      <c r="LD121" s="105"/>
      <c r="LE121" s="105"/>
      <c r="LF121" s="105"/>
      <c r="LG121" s="105"/>
      <c r="LH121" s="105"/>
      <c r="LI121" s="105"/>
      <c r="LJ121" s="105"/>
      <c r="LK121" s="105"/>
      <c r="LL121" s="105"/>
      <c r="LM121" s="105"/>
      <c r="LN121" s="105"/>
      <c r="LO121" s="105"/>
      <c r="LP121" s="105"/>
      <c r="LQ121" s="105"/>
      <c r="LR121" s="105"/>
      <c r="LS121" s="105"/>
      <c r="LT121" s="105"/>
      <c r="LU121" s="105"/>
      <c r="LV121" s="105"/>
      <c r="LW121" s="105"/>
      <c r="LX121" s="105"/>
      <c r="LY121" s="105"/>
      <c r="LZ121" s="105"/>
      <c r="MA121" s="105"/>
      <c r="MB121" s="105"/>
      <c r="MC121" s="105"/>
      <c r="MD121" s="105"/>
      <c r="ME121" s="105"/>
      <c r="MF121" s="105"/>
      <c r="MG121" s="105"/>
      <c r="MH121" s="105"/>
      <c r="MI121" s="105"/>
      <c r="MJ121" s="105"/>
      <c r="MK121" s="105"/>
      <c r="ML121" s="105"/>
      <c r="MM121" s="105"/>
      <c r="MN121" s="105"/>
      <c r="MO121" s="105"/>
      <c r="MP121" s="105"/>
      <c r="MQ121" s="105"/>
      <c r="MR121" s="105"/>
      <c r="MS121" s="105"/>
      <c r="MT121" s="105"/>
      <c r="MU121" s="105"/>
      <c r="MV121" s="105"/>
      <c r="MW121" s="105"/>
      <c r="MX121" s="105"/>
      <c r="MY121" s="105"/>
      <c r="MZ121" s="105"/>
      <c r="NA121" s="105"/>
      <c r="NB121" s="105"/>
      <c r="NC121" s="105"/>
      <c r="ND121" s="105"/>
      <c r="NE121" s="105"/>
      <c r="NF121" s="105"/>
      <c r="NG121" s="105"/>
      <c r="NH121" s="105"/>
      <c r="NI121" s="105"/>
      <c r="NJ121" s="105"/>
      <c r="NK121" s="105"/>
      <c r="NL121" s="105"/>
      <c r="NM121" s="105"/>
      <c r="NN121" s="105"/>
      <c r="NO121" s="105"/>
      <c r="NP121" s="105"/>
      <c r="NQ121" s="105"/>
      <c r="NR121" s="105"/>
      <c r="NS121" s="105"/>
      <c r="NT121" s="105"/>
      <c r="NU121" s="105"/>
      <c r="NV121" s="105"/>
      <c r="NW121" s="105"/>
      <c r="NX121" s="105"/>
      <c r="NY121" s="105"/>
      <c r="NZ121" s="105"/>
      <c r="OA121" s="105"/>
      <c r="OB121" s="105"/>
      <c r="OC121" s="105"/>
      <c r="OD121" s="105"/>
      <c r="OE121" s="105"/>
      <c r="OF121" s="105"/>
      <c r="OG121" s="105"/>
      <c r="OH121" s="105"/>
      <c r="OI121" s="105"/>
      <c r="OJ121" s="105"/>
      <c r="OK121" s="105"/>
      <c r="OL121" s="105"/>
      <c r="OM121" s="105"/>
      <c r="ON121" s="105"/>
      <c r="OO121" s="105"/>
      <c r="OP121" s="105"/>
      <c r="OQ121" s="105"/>
      <c r="OR121" s="105"/>
      <c r="OS121" s="105"/>
      <c r="OT121" s="105"/>
      <c r="OU121" s="105"/>
      <c r="OV121" s="105"/>
      <c r="OW121" s="105"/>
      <c r="OX121" s="105"/>
      <c r="OY121" s="105"/>
      <c r="OZ121" s="105"/>
      <c r="PA121" s="105"/>
      <c r="PB121" s="105"/>
      <c r="PC121" s="105"/>
      <c r="PD121" s="105"/>
      <c r="PE121" s="105"/>
      <c r="PF121" s="105"/>
      <c r="PG121" s="105"/>
      <c r="PH121" s="105"/>
      <c r="PI121" s="105"/>
      <c r="PJ121" s="105"/>
      <c r="PK121" s="105"/>
      <c r="PL121" s="105"/>
      <c r="PM121" s="105"/>
      <c r="PN121" s="105"/>
      <c r="PO121" s="105"/>
      <c r="PP121" s="105"/>
      <c r="PQ121" s="105"/>
      <c r="PR121" s="105"/>
      <c r="PS121" s="105"/>
      <c r="PT121" s="105"/>
      <c r="PU121" s="105"/>
      <c r="PV121" s="105"/>
      <c r="PW121" s="105"/>
      <c r="PX121" s="105"/>
      <c r="PY121" s="105"/>
      <c r="PZ121" s="105"/>
      <c r="QA121" s="105"/>
      <c r="QB121" s="105"/>
      <c r="QC121" s="105"/>
      <c r="QD121" s="105"/>
      <c r="QE121" s="105"/>
      <c r="QF121" s="105"/>
      <c r="QG121" s="105"/>
      <c r="QH121" s="105"/>
      <c r="QI121" s="105"/>
      <c r="QJ121" s="105"/>
      <c r="QK121" s="105"/>
      <c r="QL121" s="105"/>
      <c r="QM121" s="105"/>
      <c r="QN121" s="105"/>
      <c r="QO121" s="105"/>
      <c r="QP121" s="105"/>
      <c r="QQ121" s="105"/>
      <c r="QR121" s="105"/>
      <c r="QS121" s="105"/>
      <c r="QT121" s="105"/>
      <c r="QU121" s="105"/>
      <c r="QV121" s="105"/>
      <c r="QW121" s="105"/>
      <c r="QX121" s="105"/>
      <c r="QY121" s="105"/>
      <c r="QZ121" s="105"/>
      <c r="RA121" s="105"/>
      <c r="RB121" s="105"/>
      <c r="RC121" s="105"/>
      <c r="RD121" s="105"/>
      <c r="RE121" s="105"/>
      <c r="RF121" s="105"/>
      <c r="RG121" s="105"/>
      <c r="RH121" s="105"/>
      <c r="RI121" s="105"/>
      <c r="RJ121" s="105"/>
      <c r="RK121" s="105"/>
      <c r="RL121" s="105"/>
      <c r="RM121" s="105"/>
      <c r="RN121" s="105"/>
      <c r="RO121" s="105"/>
      <c r="RP121" s="105"/>
      <c r="RQ121" s="105"/>
      <c r="RR121" s="105"/>
      <c r="RS121" s="105"/>
      <c r="RT121" s="105"/>
      <c r="RU121" s="105"/>
      <c r="RV121" s="105"/>
      <c r="RW121" s="105"/>
      <c r="RX121" s="105"/>
      <c r="RY121" s="105"/>
      <c r="RZ121" s="105"/>
      <c r="SA121" s="105"/>
      <c r="SB121" s="105"/>
      <c r="SC121" s="105"/>
      <c r="SD121" s="105"/>
      <c r="SE121" s="105"/>
      <c r="SF121" s="105"/>
      <c r="SG121" s="105"/>
      <c r="SH121" s="105"/>
      <c r="SI121" s="105"/>
      <c r="SJ121" s="105"/>
      <c r="SK121" s="105"/>
      <c r="SL121" s="105"/>
      <c r="SM121" s="105"/>
      <c r="SN121" s="105"/>
      <c r="SO121" s="105"/>
      <c r="SP121" s="105"/>
      <c r="SQ121" s="105"/>
      <c r="SR121" s="105"/>
      <c r="SS121" s="105"/>
      <c r="ST121" s="105"/>
      <c r="SU121" s="105"/>
      <c r="SV121" s="105"/>
      <c r="SW121" s="105"/>
      <c r="SX121" s="105"/>
      <c r="SY121" s="105"/>
      <c r="SZ121" s="105"/>
      <c r="TA121" s="105"/>
      <c r="TB121" s="105"/>
      <c r="TC121" s="105"/>
      <c r="TD121" s="105"/>
      <c r="TE121" s="105"/>
      <c r="TF121" s="105"/>
      <c r="TG121" s="105"/>
      <c r="TH121" s="105"/>
      <c r="TI121" s="105"/>
      <c r="TJ121" s="105"/>
      <c r="TK121" s="105"/>
      <c r="TL121" s="105"/>
      <c r="TM121" s="105"/>
      <c r="TN121" s="105"/>
      <c r="TO121" s="105"/>
      <c r="TP121" s="105"/>
      <c r="TQ121" s="105"/>
      <c r="TR121" s="105"/>
      <c r="TS121" s="105"/>
      <c r="TT121" s="105"/>
      <c r="TU121" s="105"/>
      <c r="TV121" s="105"/>
      <c r="TW121" s="105"/>
      <c r="TX121" s="105"/>
      <c r="TY121" s="105"/>
      <c r="TZ121" s="105"/>
      <c r="UA121" s="105"/>
      <c r="UB121" s="105"/>
      <c r="UC121" s="105"/>
      <c r="UD121" s="105"/>
      <c r="UE121" s="105"/>
      <c r="UF121" s="105"/>
      <c r="UG121" s="105"/>
      <c r="UH121" s="105"/>
      <c r="UI121" s="105"/>
      <c r="UJ121" s="105"/>
      <c r="UK121" s="105"/>
      <c r="UL121" s="105"/>
      <c r="UM121" s="105"/>
      <c r="UN121" s="105"/>
      <c r="UO121" s="105"/>
      <c r="UP121" s="105"/>
      <c r="UQ121" s="105"/>
      <c r="UR121" s="105"/>
      <c r="US121" s="105"/>
      <c r="UT121" s="105"/>
      <c r="UU121" s="105"/>
      <c r="UV121" s="105"/>
      <c r="UW121" s="105"/>
      <c r="UX121" s="105"/>
      <c r="UY121" s="105"/>
      <c r="UZ121" s="105"/>
      <c r="VA121" s="105"/>
      <c r="VB121" s="105"/>
      <c r="VC121" s="105"/>
      <c r="VD121" s="105"/>
      <c r="VE121" s="105"/>
      <c r="VF121" s="105"/>
      <c r="VG121" s="105"/>
      <c r="VH121" s="105"/>
      <c r="VI121" s="105"/>
      <c r="VJ121" s="105"/>
      <c r="VK121" s="105"/>
      <c r="VL121" s="105"/>
      <c r="VM121" s="105"/>
      <c r="VN121" s="105"/>
      <c r="VO121" s="105"/>
      <c r="VP121" s="105"/>
      <c r="VQ121" s="105"/>
      <c r="VR121" s="105"/>
      <c r="VS121" s="105"/>
      <c r="VT121" s="105"/>
      <c r="VU121" s="105"/>
      <c r="VV121" s="105"/>
      <c r="VW121" s="105"/>
      <c r="VX121" s="105"/>
      <c r="VY121" s="105"/>
      <c r="VZ121" s="105"/>
      <c r="WA121" s="105"/>
      <c r="WB121" s="105"/>
      <c r="WC121" s="105"/>
      <c r="WD121" s="105"/>
      <c r="WE121" s="105"/>
      <c r="WF121" s="105"/>
      <c r="WG121" s="105"/>
      <c r="WH121" s="105"/>
      <c r="WI121" s="105"/>
      <c r="WJ121" s="105"/>
      <c r="WK121" s="105"/>
      <c r="WL121" s="105"/>
      <c r="WM121" s="105"/>
      <c r="WN121" s="105"/>
      <c r="WO121" s="105"/>
      <c r="WP121" s="105"/>
      <c r="WQ121" s="105"/>
      <c r="WR121" s="105"/>
      <c r="WS121" s="105"/>
      <c r="WT121" s="105"/>
      <c r="WU121" s="105"/>
      <c r="WV121" s="105"/>
      <c r="WW121" s="105"/>
      <c r="WX121" s="105"/>
      <c r="WY121" s="105"/>
      <c r="WZ121" s="105"/>
      <c r="XA121" s="105"/>
      <c r="XB121" s="105"/>
      <c r="XC121" s="105"/>
      <c r="XD121" s="105"/>
      <c r="XE121" s="105"/>
      <c r="XF121" s="105"/>
      <c r="XG121" s="105"/>
      <c r="XH121" s="105"/>
      <c r="XI121" s="105"/>
      <c r="XJ121" s="105"/>
      <c r="XK121" s="105"/>
      <c r="XL121" s="105"/>
      <c r="XM121" s="105"/>
      <c r="XN121" s="105"/>
      <c r="XO121" s="105"/>
      <c r="XP121" s="105"/>
      <c r="XQ121" s="105"/>
      <c r="XR121" s="105"/>
      <c r="XS121" s="105"/>
      <c r="XT121" s="105"/>
      <c r="XU121" s="105"/>
      <c r="XV121" s="105"/>
      <c r="XW121" s="105"/>
      <c r="XX121" s="105"/>
      <c r="XY121" s="105"/>
      <c r="XZ121" s="105"/>
      <c r="YA121" s="105"/>
      <c r="YB121" s="105"/>
      <c r="YC121" s="105"/>
      <c r="YD121" s="105"/>
      <c r="YE121" s="105"/>
      <c r="YF121" s="105"/>
      <c r="YG121" s="105"/>
      <c r="YH121" s="105"/>
      <c r="YI121" s="105"/>
      <c r="YJ121" s="105"/>
      <c r="YK121" s="105"/>
      <c r="YL121" s="105"/>
      <c r="YM121" s="105"/>
      <c r="YN121" s="105"/>
      <c r="YO121" s="105"/>
      <c r="YP121" s="105"/>
      <c r="YQ121" s="105"/>
      <c r="YR121" s="105"/>
      <c r="YS121" s="105"/>
      <c r="YT121" s="105"/>
      <c r="YU121" s="105"/>
      <c r="YV121" s="105"/>
      <c r="YW121" s="105"/>
      <c r="YX121" s="105"/>
      <c r="YY121" s="105"/>
      <c r="YZ121" s="105"/>
      <c r="ZA121" s="105"/>
      <c r="ZB121" s="105"/>
      <c r="ZC121" s="105"/>
      <c r="ZD121" s="105"/>
      <c r="ZE121" s="105"/>
      <c r="ZF121" s="105"/>
      <c r="ZG121" s="105"/>
      <c r="ZH121" s="105"/>
      <c r="ZI121" s="105"/>
      <c r="ZJ121" s="105"/>
      <c r="ZK121" s="105"/>
      <c r="ZL121" s="105"/>
      <c r="ZM121" s="105"/>
      <c r="ZN121" s="105"/>
      <c r="ZO121" s="105"/>
      <c r="ZP121" s="105"/>
      <c r="ZQ121" s="105"/>
      <c r="ZR121" s="105"/>
      <c r="ZS121" s="105"/>
      <c r="ZT121" s="105"/>
      <c r="ZU121" s="105"/>
      <c r="ZV121" s="105"/>
      <c r="ZW121" s="105"/>
      <c r="ZX121" s="105"/>
      <c r="ZY121" s="105"/>
      <c r="ZZ121" s="105"/>
      <c r="AAA121" s="105"/>
      <c r="AAB121" s="105"/>
      <c r="AAC121" s="105"/>
      <c r="AAD121" s="105"/>
      <c r="AAE121" s="105"/>
      <c r="AAF121" s="105"/>
      <c r="AAG121" s="105"/>
      <c r="AAH121" s="105"/>
      <c r="AAI121" s="105"/>
      <c r="AAJ121" s="105"/>
      <c r="AAK121" s="105"/>
      <c r="AAL121" s="105"/>
      <c r="AAM121" s="105"/>
      <c r="AAN121" s="105"/>
      <c r="AAO121" s="105"/>
      <c r="AAP121" s="105"/>
      <c r="AAQ121" s="105"/>
      <c r="AAR121" s="105"/>
      <c r="AAS121" s="105"/>
      <c r="AAT121" s="105"/>
      <c r="AAU121" s="105"/>
      <c r="AAV121" s="105"/>
      <c r="AAW121" s="105"/>
      <c r="AAX121" s="105"/>
      <c r="AAY121" s="105"/>
      <c r="AAZ121" s="105"/>
      <c r="ABA121" s="105"/>
      <c r="ABB121" s="105"/>
      <c r="ABC121" s="105"/>
      <c r="ABD121" s="105"/>
      <c r="ABE121" s="105"/>
      <c r="ABF121" s="105"/>
      <c r="ABG121" s="105"/>
      <c r="ABH121" s="105"/>
      <c r="ABI121" s="105"/>
      <c r="ABJ121" s="105"/>
      <c r="ABK121" s="105"/>
      <c r="ABL121" s="105"/>
      <c r="ABM121" s="105"/>
      <c r="ABN121" s="105"/>
      <c r="ABO121" s="105"/>
      <c r="ABP121" s="105"/>
      <c r="ABQ121" s="105"/>
      <c r="ABR121" s="105"/>
      <c r="ABS121" s="105"/>
      <c r="ABT121" s="105"/>
      <c r="ABU121" s="105"/>
      <c r="ABV121" s="105"/>
      <c r="ABW121" s="105"/>
      <c r="ABX121" s="105"/>
      <c r="ABY121" s="105"/>
      <c r="ABZ121" s="105"/>
      <c r="ACA121" s="105"/>
      <c r="ACB121" s="105"/>
      <c r="ACC121" s="105"/>
      <c r="ACD121" s="105"/>
      <c r="ACE121" s="105"/>
      <c r="ACF121" s="105"/>
      <c r="ACG121" s="105"/>
      <c r="ACH121" s="105"/>
      <c r="ACI121" s="105"/>
      <c r="ACJ121" s="105"/>
      <c r="ACK121" s="105"/>
      <c r="ACL121" s="105"/>
      <c r="ACM121" s="105"/>
      <c r="ACN121" s="105"/>
      <c r="ACO121" s="105"/>
      <c r="ACP121" s="105"/>
      <c r="ACQ121" s="105"/>
      <c r="ACR121" s="105"/>
      <c r="ACS121" s="105"/>
      <c r="ACT121" s="105"/>
      <c r="ACU121" s="105"/>
      <c r="ACV121" s="105"/>
      <c r="ACW121" s="105"/>
      <c r="ACX121" s="105"/>
      <c r="ACY121" s="105"/>
      <c r="ACZ121" s="105"/>
      <c r="ADA121" s="105"/>
      <c r="ADB121" s="105"/>
      <c r="ADC121" s="105"/>
      <c r="ADD121" s="105"/>
      <c r="ADE121" s="105"/>
      <c r="ADF121" s="105"/>
      <c r="ADG121" s="105"/>
      <c r="ADH121" s="105"/>
      <c r="ADI121" s="105"/>
      <c r="ADJ121" s="105"/>
      <c r="ADK121" s="105"/>
      <c r="ADL121" s="105"/>
      <c r="ADM121" s="105"/>
      <c r="ADN121" s="105"/>
      <c r="ADO121" s="105"/>
      <c r="ADP121" s="105"/>
      <c r="ADQ121" s="105"/>
      <c r="ADR121" s="105"/>
      <c r="ADS121" s="105"/>
      <c r="ADT121" s="105"/>
      <c r="ADU121" s="105"/>
      <c r="ADV121" s="105"/>
      <c r="ADW121" s="105"/>
      <c r="ADX121" s="105"/>
      <c r="ADY121" s="105"/>
      <c r="ADZ121" s="105"/>
      <c r="AEA121" s="105"/>
      <c r="AEB121" s="105"/>
      <c r="AEC121" s="105"/>
      <c r="AED121" s="105"/>
      <c r="AEE121" s="105"/>
      <c r="AEF121" s="105"/>
      <c r="AEG121" s="105"/>
      <c r="AEH121" s="105"/>
      <c r="AEI121" s="105"/>
      <c r="AEJ121" s="105"/>
      <c r="AEK121" s="105"/>
      <c r="AEL121" s="105"/>
      <c r="AEM121" s="105"/>
      <c r="AEN121" s="105"/>
      <c r="AEO121" s="105"/>
      <c r="AEP121" s="105"/>
      <c r="AEQ121" s="105"/>
      <c r="AER121" s="105"/>
      <c r="AES121" s="105"/>
      <c r="AET121" s="105"/>
      <c r="AEU121" s="105"/>
      <c r="AEV121" s="105"/>
      <c r="AEW121" s="105"/>
      <c r="AEX121" s="105"/>
      <c r="AEY121" s="105"/>
      <c r="AEZ121" s="105"/>
      <c r="AFA121" s="105"/>
      <c r="AFB121" s="105"/>
      <c r="AFC121" s="105"/>
      <c r="AFD121" s="105"/>
      <c r="AFE121" s="105"/>
      <c r="AFF121" s="105"/>
      <c r="AFG121" s="105"/>
      <c r="AFH121" s="105"/>
      <c r="AFI121" s="105"/>
      <c r="AFJ121" s="105"/>
      <c r="AFK121" s="105"/>
      <c r="AFL121" s="105"/>
      <c r="AFM121" s="105"/>
      <c r="AFN121" s="105"/>
      <c r="AFO121" s="105"/>
      <c r="AFP121" s="105"/>
      <c r="AFQ121" s="105"/>
      <c r="AFR121" s="105"/>
      <c r="AFS121" s="105"/>
      <c r="AFT121" s="105"/>
      <c r="AFU121" s="105"/>
      <c r="AFV121" s="105"/>
      <c r="AFW121" s="105"/>
      <c r="AFX121" s="105"/>
      <c r="AFY121" s="105"/>
      <c r="AFZ121" s="105"/>
      <c r="AGA121" s="105"/>
      <c r="AGB121" s="105"/>
      <c r="AGC121" s="105"/>
      <c r="AGD121" s="105"/>
      <c r="AGE121" s="105"/>
      <c r="AGF121" s="105"/>
      <c r="AGG121" s="105"/>
      <c r="AGH121" s="105"/>
      <c r="AGI121" s="105"/>
      <c r="AGJ121" s="105"/>
      <c r="AGK121" s="105"/>
      <c r="AGL121" s="105"/>
      <c r="AGM121" s="105"/>
      <c r="AGN121" s="105"/>
      <c r="AGO121" s="105"/>
      <c r="AGP121" s="105"/>
      <c r="AGQ121" s="105"/>
      <c r="AGR121" s="105"/>
      <c r="AGS121" s="105"/>
      <c r="AGT121" s="105"/>
      <c r="AGU121" s="105"/>
      <c r="AGV121" s="105"/>
      <c r="AGW121" s="105"/>
      <c r="AGX121" s="105"/>
      <c r="AGY121" s="105"/>
      <c r="AGZ121" s="105"/>
      <c r="AHA121" s="105"/>
      <c r="AHB121" s="105"/>
      <c r="AHC121" s="105"/>
      <c r="AHD121" s="105"/>
      <c r="AHE121" s="105"/>
      <c r="AHF121" s="105"/>
      <c r="AHG121" s="105"/>
      <c r="AHH121" s="105"/>
      <c r="AHI121" s="105"/>
      <c r="AHJ121" s="105"/>
      <c r="AHK121" s="105"/>
      <c r="AHL121" s="105"/>
      <c r="AHM121" s="105"/>
      <c r="AHN121" s="105"/>
      <c r="AHO121" s="105"/>
      <c r="AHP121" s="105"/>
      <c r="AHQ121" s="105"/>
      <c r="AHR121" s="105"/>
      <c r="AHS121" s="105"/>
      <c r="AHT121" s="105"/>
      <c r="AHU121" s="105"/>
      <c r="AHV121" s="105"/>
      <c r="AHW121" s="105"/>
      <c r="AHX121" s="105"/>
      <c r="AHY121" s="105"/>
      <c r="AHZ121" s="105"/>
      <c r="AIA121" s="105"/>
      <c r="AIB121" s="105"/>
      <c r="AIC121" s="105"/>
      <c r="AID121" s="105"/>
      <c r="AIE121" s="105"/>
      <c r="AIF121" s="105"/>
      <c r="AIG121" s="105"/>
      <c r="AIH121" s="105"/>
      <c r="AII121" s="105"/>
      <c r="AIJ121" s="105"/>
      <c r="AIK121" s="105"/>
      <c r="AIL121" s="105"/>
      <c r="AIM121" s="105"/>
      <c r="AIN121" s="105"/>
      <c r="AIO121" s="105"/>
      <c r="AIP121" s="105"/>
      <c r="AIQ121" s="105"/>
      <c r="AIR121" s="105"/>
      <c r="AIS121" s="105"/>
      <c r="AIT121" s="105"/>
      <c r="AIU121" s="105"/>
      <c r="AIV121" s="105"/>
      <c r="AIW121" s="105"/>
      <c r="AIX121" s="105"/>
      <c r="AIY121" s="105"/>
      <c r="AIZ121" s="105"/>
      <c r="AJA121" s="105"/>
      <c r="AJB121" s="105"/>
      <c r="AJC121" s="105"/>
      <c r="AJD121" s="105"/>
      <c r="AJE121" s="105"/>
      <c r="AJF121" s="105"/>
      <c r="AJG121" s="105"/>
      <c r="AJH121" s="105"/>
      <c r="AJI121" s="105"/>
      <c r="AJJ121" s="105"/>
      <c r="AJK121" s="105"/>
      <c r="AJL121" s="105"/>
      <c r="AJM121" s="105"/>
      <c r="AJN121" s="105"/>
      <c r="AJO121" s="105"/>
      <c r="AJP121" s="105"/>
      <c r="AJQ121" s="105"/>
      <c r="AJR121" s="105"/>
      <c r="AJS121" s="105"/>
      <c r="AJT121" s="105"/>
      <c r="AJU121" s="105"/>
      <c r="AJV121" s="105"/>
      <c r="AJW121" s="105"/>
      <c r="AJX121" s="105"/>
      <c r="AJY121" s="105"/>
      <c r="AJZ121" s="105"/>
      <c r="AKA121" s="105"/>
      <c r="AKB121" s="105"/>
      <c r="AKC121" s="105"/>
      <c r="AKD121" s="105"/>
      <c r="AKE121" s="105"/>
      <c r="AKF121" s="105"/>
      <c r="AKG121" s="105"/>
      <c r="AKH121" s="105"/>
      <c r="AKI121" s="105"/>
      <c r="AKJ121" s="105"/>
      <c r="AKK121" s="105"/>
      <c r="AKL121" s="105"/>
      <c r="AKM121" s="105"/>
      <c r="AKN121" s="105"/>
      <c r="AKO121" s="105"/>
      <c r="AKP121" s="105"/>
      <c r="AKQ121" s="105"/>
      <c r="AKR121" s="105"/>
      <c r="AKS121" s="105"/>
      <c r="AKT121" s="105"/>
      <c r="AKU121" s="105"/>
      <c r="AKV121" s="105"/>
      <c r="AKW121" s="105"/>
      <c r="AKX121" s="105"/>
      <c r="AKY121" s="105"/>
      <c r="AKZ121" s="105"/>
      <c r="ALA121" s="105"/>
      <c r="ALB121" s="105"/>
      <c r="ALC121" s="105"/>
      <c r="ALD121" s="105"/>
      <c r="ALE121" s="105"/>
      <c r="ALF121" s="105"/>
      <c r="ALG121" s="105"/>
      <c r="ALH121" s="105"/>
      <c r="ALI121" s="105"/>
      <c r="ALJ121" s="105"/>
      <c r="ALK121" s="105"/>
      <c r="ALL121" s="105"/>
      <c r="ALM121" s="105"/>
      <c r="ALN121" s="105"/>
      <c r="ALO121" s="105"/>
      <c r="ALP121" s="105"/>
      <c r="ALQ121" s="105"/>
      <c r="ALR121" s="105"/>
      <c r="ALS121" s="105"/>
      <c r="ALT121" s="105"/>
      <c r="ALU121" s="105"/>
      <c r="ALV121" s="105"/>
      <c r="ALW121" s="105"/>
      <c r="ALX121" s="105"/>
      <c r="ALY121" s="105"/>
      <c r="ALZ121" s="105"/>
      <c r="AMA121" s="105"/>
      <c r="AMB121" s="105"/>
      <c r="AMC121" s="105"/>
      <c r="AMD121" s="105"/>
      <c r="AME121" s="105"/>
      <c r="AMF121" s="105"/>
      <c r="AMG121" s="105"/>
      <c r="AMH121" s="105"/>
      <c r="AMI121" s="105"/>
      <c r="AMJ121" s="105"/>
      <c r="AMK121" s="105"/>
      <c r="AML121" s="105"/>
      <c r="AMM121" s="105"/>
      <c r="AMN121" s="105"/>
      <c r="AMO121" s="105"/>
      <c r="AMP121" s="105"/>
      <c r="AMQ121" s="105"/>
      <c r="AMR121" s="105"/>
      <c r="AMS121" s="105"/>
      <c r="AMT121" s="105"/>
      <c r="AMU121" s="105"/>
      <c r="AMV121" s="105"/>
      <c r="AMW121" s="105"/>
      <c r="AMX121" s="105"/>
      <c r="AMY121" s="105"/>
      <c r="AMZ121" s="105"/>
      <c r="ANA121" s="105"/>
      <c r="ANB121" s="105"/>
      <c r="ANC121" s="105"/>
      <c r="AND121" s="105"/>
      <c r="ANE121" s="105"/>
      <c r="ANF121" s="105"/>
      <c r="ANG121" s="105"/>
      <c r="ANH121" s="105"/>
      <c r="ANI121" s="105"/>
      <c r="ANJ121" s="105"/>
      <c r="ANK121" s="105"/>
      <c r="ANL121" s="105"/>
      <c r="ANM121" s="105"/>
      <c r="ANN121" s="105"/>
      <c r="ANO121" s="105"/>
      <c r="ANP121" s="105"/>
      <c r="ANQ121" s="105"/>
      <c r="ANR121" s="105"/>
      <c r="ANS121" s="105"/>
      <c r="ANT121" s="105"/>
      <c r="ANU121" s="105"/>
      <c r="ANV121" s="105"/>
      <c r="ANW121" s="105"/>
      <c r="ANX121" s="105"/>
      <c r="ANY121" s="105"/>
      <c r="ANZ121" s="105"/>
      <c r="AOA121" s="105"/>
      <c r="AOB121" s="105"/>
      <c r="AOC121" s="105"/>
      <c r="AOD121" s="105"/>
      <c r="AOE121" s="105"/>
      <c r="AOF121" s="105"/>
      <c r="AOG121" s="105"/>
      <c r="AOH121" s="105"/>
      <c r="AOI121" s="105"/>
      <c r="AOJ121" s="105"/>
      <c r="AOK121" s="105"/>
      <c r="AOL121" s="105"/>
      <c r="AOM121" s="105"/>
      <c r="AON121" s="105"/>
      <c r="AOO121" s="105"/>
      <c r="AOP121" s="105"/>
      <c r="AOQ121" s="105"/>
      <c r="AOR121" s="105"/>
      <c r="AOS121" s="105"/>
      <c r="AOT121" s="105"/>
      <c r="AOU121" s="105"/>
      <c r="AOV121" s="105"/>
      <c r="AOW121" s="105"/>
      <c r="AOX121" s="105"/>
      <c r="AOY121" s="105"/>
      <c r="AOZ121" s="105"/>
      <c r="APA121" s="105"/>
      <c r="APB121" s="105"/>
      <c r="APC121" s="105"/>
      <c r="APD121" s="105"/>
      <c r="APE121" s="105"/>
      <c r="APF121" s="105"/>
      <c r="APG121" s="105"/>
      <c r="APH121" s="105"/>
      <c r="API121" s="105"/>
      <c r="APJ121" s="105"/>
      <c r="APK121" s="105"/>
      <c r="APL121" s="105"/>
      <c r="APM121" s="105"/>
      <c r="APN121" s="105"/>
      <c r="APO121" s="105"/>
      <c r="APP121" s="105"/>
      <c r="APQ121" s="105"/>
      <c r="APR121" s="105"/>
      <c r="APS121" s="105"/>
      <c r="APT121" s="105"/>
      <c r="APU121" s="105"/>
      <c r="APV121" s="105"/>
      <c r="APW121" s="105"/>
      <c r="APX121" s="105"/>
      <c r="APY121" s="105"/>
      <c r="APZ121" s="105"/>
      <c r="AQA121" s="105"/>
      <c r="AQB121" s="105"/>
      <c r="AQC121" s="105"/>
      <c r="AQD121" s="105"/>
      <c r="AQE121" s="105"/>
      <c r="AQF121" s="105"/>
      <c r="AQG121" s="105"/>
      <c r="AQH121" s="105"/>
      <c r="AQI121" s="105"/>
      <c r="AQJ121" s="105"/>
      <c r="AQK121" s="105"/>
      <c r="AQL121" s="105"/>
      <c r="AQM121" s="105"/>
      <c r="AQN121" s="105"/>
      <c r="AQO121" s="105"/>
      <c r="AQP121" s="105"/>
      <c r="AQQ121" s="105"/>
      <c r="AQR121" s="105"/>
      <c r="AQS121" s="105"/>
      <c r="AQT121" s="105"/>
      <c r="AQU121" s="105"/>
      <c r="AQV121" s="105"/>
      <c r="AQW121" s="105"/>
      <c r="AQX121" s="105"/>
      <c r="AQY121" s="105"/>
      <c r="AQZ121" s="105"/>
      <c r="ARA121" s="105"/>
      <c r="ARB121" s="105"/>
      <c r="ARC121" s="105"/>
      <c r="ARD121" s="105"/>
      <c r="ARE121" s="105"/>
      <c r="ARF121" s="105"/>
      <c r="ARG121" s="105"/>
      <c r="ARH121" s="105"/>
      <c r="ARI121" s="105"/>
      <c r="ARJ121" s="105"/>
      <c r="ARK121" s="105"/>
      <c r="ARL121" s="105"/>
      <c r="ARM121" s="105"/>
      <c r="ARN121" s="105"/>
      <c r="ARO121" s="105"/>
      <c r="ARP121" s="105"/>
      <c r="ARQ121" s="105"/>
      <c r="ARR121" s="105"/>
      <c r="ARS121" s="105"/>
      <c r="ART121" s="105"/>
      <c r="ARU121" s="105"/>
      <c r="ARV121" s="105"/>
      <c r="ARW121" s="105"/>
      <c r="ARX121" s="105"/>
      <c r="ARY121" s="105"/>
      <c r="ARZ121" s="105"/>
      <c r="ASA121" s="105"/>
      <c r="ASB121" s="105"/>
      <c r="ASC121" s="105"/>
      <c r="ASD121" s="105"/>
      <c r="ASE121" s="105"/>
      <c r="ASF121" s="105"/>
      <c r="ASG121" s="105"/>
      <c r="ASH121" s="105"/>
      <c r="ASI121" s="105"/>
      <c r="ASJ121" s="105"/>
      <c r="ASK121" s="105"/>
      <c r="ASL121" s="105"/>
      <c r="ASM121" s="105"/>
      <c r="ASN121" s="105"/>
      <c r="ASO121" s="105"/>
      <c r="ASP121" s="105"/>
      <c r="ASQ121" s="105"/>
      <c r="ASR121" s="105"/>
      <c r="ASS121" s="105"/>
      <c r="AST121" s="105"/>
      <c r="ASU121" s="105"/>
      <c r="ASV121" s="105"/>
      <c r="ASW121" s="105"/>
      <c r="ASX121" s="105"/>
      <c r="ASY121" s="105"/>
      <c r="ASZ121" s="105"/>
      <c r="ATA121" s="105"/>
      <c r="ATB121" s="105"/>
      <c r="ATC121" s="105"/>
      <c r="ATD121" s="105"/>
      <c r="ATE121" s="105"/>
      <c r="ATF121" s="105"/>
      <c r="ATG121" s="105"/>
      <c r="ATH121" s="105"/>
      <c r="ATI121" s="105"/>
      <c r="ATJ121" s="105"/>
      <c r="ATK121" s="105"/>
      <c r="ATL121" s="105"/>
      <c r="ATM121" s="105"/>
      <c r="ATN121" s="105"/>
      <c r="ATO121" s="105"/>
      <c r="ATP121" s="105"/>
      <c r="ATQ121" s="105"/>
      <c r="ATR121" s="105"/>
      <c r="ATS121" s="105"/>
      <c r="ATT121" s="105"/>
      <c r="ATU121" s="105"/>
      <c r="ATV121" s="105"/>
      <c r="ATW121" s="105"/>
      <c r="ATX121" s="105"/>
      <c r="ATY121" s="105"/>
      <c r="ATZ121" s="105"/>
      <c r="AUA121" s="105"/>
      <c r="AUB121" s="105"/>
      <c r="AUC121" s="105"/>
      <c r="AUD121" s="105"/>
      <c r="AUE121" s="105"/>
      <c r="AUF121" s="105"/>
      <c r="AUG121" s="105"/>
      <c r="AUH121" s="105"/>
      <c r="AUI121" s="105"/>
      <c r="AUJ121" s="105"/>
      <c r="AUK121" s="105"/>
      <c r="AUL121" s="105"/>
      <c r="AUM121" s="105"/>
      <c r="AUN121" s="105"/>
      <c r="AUO121" s="105"/>
      <c r="AUP121" s="105"/>
      <c r="AUQ121" s="105"/>
      <c r="AUR121" s="105"/>
      <c r="AUS121" s="105"/>
      <c r="AUT121" s="105"/>
      <c r="AUU121" s="105"/>
      <c r="AUV121" s="105"/>
      <c r="AUW121" s="105"/>
      <c r="AUX121" s="105"/>
      <c r="AUY121" s="105"/>
      <c r="AUZ121" s="105"/>
      <c r="AVA121" s="105"/>
      <c r="AVB121" s="105"/>
      <c r="AVC121" s="105"/>
      <c r="AVD121" s="105"/>
      <c r="AVE121" s="105"/>
      <c r="AVF121" s="105"/>
      <c r="AVG121" s="105"/>
      <c r="AVH121" s="105"/>
      <c r="AVI121" s="105"/>
      <c r="AVJ121" s="105"/>
      <c r="AVK121" s="105"/>
      <c r="AVL121" s="105"/>
      <c r="AVM121" s="105"/>
      <c r="AVN121" s="105"/>
      <c r="AVO121" s="105"/>
      <c r="AVP121" s="105"/>
      <c r="AVQ121" s="105"/>
      <c r="AVR121" s="105"/>
      <c r="AVS121" s="105"/>
      <c r="AVT121" s="105"/>
      <c r="AVU121" s="105"/>
      <c r="AVV121" s="105"/>
      <c r="AVW121" s="105"/>
      <c r="AVX121" s="105"/>
      <c r="AVY121" s="105"/>
      <c r="AVZ121" s="105"/>
      <c r="AWA121" s="105"/>
      <c r="AWB121" s="105"/>
      <c r="AWC121" s="105"/>
      <c r="AWD121" s="105"/>
      <c r="AWE121" s="105"/>
      <c r="AWF121" s="105"/>
      <c r="AWG121" s="105"/>
      <c r="AWH121" s="105"/>
      <c r="AWI121" s="105"/>
      <c r="AWJ121" s="105"/>
      <c r="AWK121" s="105"/>
      <c r="AWL121" s="105"/>
      <c r="AWM121" s="105"/>
      <c r="AWN121" s="105"/>
      <c r="AWO121" s="105"/>
      <c r="AWP121" s="105"/>
      <c r="AWQ121" s="105"/>
      <c r="AWR121" s="105"/>
      <c r="AWS121" s="105"/>
      <c r="AWT121" s="105"/>
      <c r="AWU121" s="105"/>
      <c r="AWV121" s="105"/>
      <c r="AWW121" s="105"/>
      <c r="AWX121" s="105"/>
      <c r="AWY121" s="105"/>
      <c r="AWZ121" s="105"/>
      <c r="AXA121" s="105"/>
      <c r="AXB121" s="105"/>
      <c r="AXC121" s="105"/>
      <c r="AXD121" s="105"/>
      <c r="AXE121" s="105"/>
      <c r="AXF121" s="105"/>
      <c r="AXG121" s="105"/>
      <c r="AXH121" s="105"/>
      <c r="AXI121" s="105"/>
      <c r="AXJ121" s="105"/>
      <c r="AXK121" s="105"/>
      <c r="AXL121" s="105"/>
      <c r="AXM121" s="105"/>
      <c r="AXN121" s="105"/>
      <c r="AXO121" s="105"/>
      <c r="AXP121" s="105"/>
      <c r="AXQ121" s="105"/>
      <c r="AXR121" s="105"/>
      <c r="AXS121" s="105"/>
      <c r="AXT121" s="105"/>
      <c r="AXU121" s="105"/>
      <c r="AXV121" s="105"/>
      <c r="AXW121" s="105"/>
      <c r="AXX121" s="105"/>
      <c r="AXY121" s="105"/>
      <c r="AXZ121" s="105"/>
      <c r="AYA121" s="105"/>
      <c r="AYB121" s="105"/>
      <c r="AYC121" s="105"/>
      <c r="AYD121" s="105"/>
      <c r="AYE121" s="105"/>
      <c r="AYF121" s="105"/>
      <c r="AYG121" s="105"/>
      <c r="AYH121" s="105"/>
      <c r="AYI121" s="105"/>
      <c r="AYJ121" s="105"/>
      <c r="AYK121" s="105"/>
      <c r="AYL121" s="105"/>
      <c r="AYM121" s="105"/>
      <c r="AYN121" s="105"/>
      <c r="AYO121" s="105"/>
      <c r="AYP121" s="105"/>
      <c r="AYQ121" s="105"/>
      <c r="AYR121" s="105"/>
      <c r="AYS121" s="105"/>
      <c r="AYT121" s="105"/>
      <c r="AYU121" s="105"/>
      <c r="AYV121" s="105"/>
      <c r="AYW121" s="105"/>
      <c r="AYX121" s="105"/>
      <c r="AYY121" s="105"/>
      <c r="AYZ121" s="105"/>
      <c r="AZA121" s="105"/>
      <c r="AZB121" s="105"/>
      <c r="AZC121" s="105"/>
      <c r="AZD121" s="105"/>
      <c r="AZE121" s="105"/>
      <c r="AZF121" s="105"/>
      <c r="AZG121" s="105"/>
      <c r="AZH121" s="105"/>
      <c r="AZI121" s="105"/>
      <c r="AZJ121" s="105"/>
      <c r="AZK121" s="105"/>
      <c r="AZL121" s="105"/>
      <c r="AZM121" s="105"/>
      <c r="AZN121" s="105"/>
      <c r="AZO121" s="105"/>
      <c r="AZP121" s="105"/>
      <c r="AZQ121" s="105"/>
      <c r="AZR121" s="105"/>
      <c r="AZS121" s="105"/>
      <c r="AZT121" s="105"/>
      <c r="AZU121" s="105"/>
      <c r="AZV121" s="105"/>
      <c r="AZW121" s="105"/>
      <c r="AZX121" s="105"/>
      <c r="AZY121" s="105"/>
      <c r="AZZ121" s="105"/>
      <c r="BAA121" s="105"/>
      <c r="BAB121" s="105"/>
      <c r="BAC121" s="105"/>
      <c r="BAD121" s="105"/>
      <c r="BAE121" s="105"/>
      <c r="BAF121" s="105"/>
      <c r="BAG121" s="105"/>
      <c r="BAH121" s="105"/>
      <c r="BAI121" s="105"/>
      <c r="BAJ121" s="105"/>
      <c r="BAK121" s="105"/>
      <c r="BAL121" s="105"/>
      <c r="BAM121" s="105"/>
      <c r="BAN121" s="105"/>
      <c r="BAO121" s="105"/>
      <c r="BAP121" s="105"/>
      <c r="BAQ121" s="105"/>
      <c r="BAR121" s="105"/>
      <c r="BAS121" s="105"/>
      <c r="BAT121" s="105"/>
      <c r="BAU121" s="105"/>
      <c r="BAV121" s="105"/>
      <c r="BAW121" s="105"/>
      <c r="BAX121" s="105"/>
      <c r="BAY121" s="105"/>
      <c r="BAZ121" s="105"/>
      <c r="BBA121" s="105"/>
      <c r="BBB121" s="105"/>
      <c r="BBC121" s="105"/>
      <c r="BBD121" s="105"/>
      <c r="BBE121" s="105"/>
      <c r="BBF121" s="105"/>
      <c r="BBG121" s="105"/>
      <c r="BBH121" s="105"/>
      <c r="BBI121" s="105"/>
      <c r="BBJ121" s="105"/>
      <c r="BBK121" s="105"/>
      <c r="BBL121" s="105"/>
      <c r="BBM121" s="105"/>
      <c r="BBN121" s="105"/>
      <c r="BBO121" s="105"/>
      <c r="BBP121" s="105"/>
      <c r="BBQ121" s="105"/>
      <c r="BBR121" s="105"/>
      <c r="BBS121" s="105"/>
      <c r="BBT121" s="105"/>
      <c r="BBU121" s="105"/>
      <c r="BBV121" s="105"/>
      <c r="BBW121" s="105"/>
      <c r="BBX121" s="105"/>
      <c r="BBY121" s="105"/>
      <c r="BBZ121" s="105"/>
      <c r="BCA121" s="105"/>
      <c r="BCB121" s="105"/>
      <c r="BCC121" s="105"/>
      <c r="BCD121" s="105"/>
      <c r="BCE121" s="105"/>
      <c r="BCF121" s="105"/>
      <c r="BCG121" s="105"/>
      <c r="BCH121" s="105"/>
      <c r="BCI121" s="105"/>
      <c r="BCJ121" s="105"/>
      <c r="BCK121" s="105"/>
      <c r="BCL121" s="105"/>
      <c r="BCM121" s="105"/>
      <c r="BCN121" s="105"/>
      <c r="BCO121" s="105"/>
      <c r="BCP121" s="105"/>
      <c r="BCQ121" s="105"/>
      <c r="BCR121" s="105"/>
      <c r="BCS121" s="105"/>
      <c r="BCT121" s="105"/>
      <c r="BCU121" s="105"/>
      <c r="BCV121" s="105"/>
      <c r="BCW121" s="105"/>
      <c r="BCX121" s="105"/>
      <c r="BCY121" s="105"/>
      <c r="BCZ121" s="105"/>
      <c r="BDA121" s="105"/>
      <c r="BDB121" s="105"/>
      <c r="BDC121" s="105"/>
      <c r="BDD121" s="105"/>
      <c r="BDE121" s="105"/>
      <c r="BDF121" s="105"/>
      <c r="BDG121" s="105"/>
      <c r="BDH121" s="105"/>
      <c r="BDI121" s="105"/>
      <c r="BDJ121" s="105"/>
      <c r="BDK121" s="105"/>
      <c r="BDL121" s="105"/>
      <c r="BDM121" s="105"/>
      <c r="BDN121" s="105"/>
      <c r="BDO121" s="105"/>
      <c r="BDP121" s="105"/>
      <c r="BDQ121" s="105"/>
      <c r="BDR121" s="105"/>
      <c r="BDS121" s="105"/>
      <c r="BDT121" s="105"/>
      <c r="BDU121" s="105"/>
      <c r="BDV121" s="105"/>
      <c r="BDW121" s="105"/>
      <c r="BDX121" s="105"/>
      <c r="BDY121" s="105"/>
      <c r="BDZ121" s="105"/>
      <c r="BEA121" s="105"/>
      <c r="BEB121" s="105"/>
      <c r="BEC121" s="105"/>
      <c r="BED121" s="105"/>
      <c r="BEE121" s="105"/>
      <c r="BEF121" s="105"/>
      <c r="BEG121" s="105"/>
      <c r="BEH121" s="105"/>
      <c r="BEI121" s="105"/>
      <c r="BEJ121" s="105"/>
      <c r="BEK121" s="105"/>
      <c r="BEL121" s="105"/>
      <c r="BEM121" s="105"/>
      <c r="BEN121" s="105"/>
      <c r="BEO121" s="105"/>
      <c r="BEP121" s="105"/>
      <c r="BEQ121" s="105"/>
      <c r="BER121" s="105"/>
      <c r="BES121" s="105"/>
      <c r="BET121" s="105"/>
      <c r="BEU121" s="105"/>
      <c r="BEV121" s="105"/>
      <c r="BEW121" s="105"/>
      <c r="BEX121" s="105"/>
      <c r="BEY121" s="105"/>
      <c r="BEZ121" s="105"/>
      <c r="BFA121" s="105"/>
      <c r="BFB121" s="105"/>
      <c r="BFC121" s="105"/>
      <c r="BFD121" s="105"/>
      <c r="BFE121" s="105"/>
      <c r="BFF121" s="105"/>
      <c r="BFG121" s="105"/>
      <c r="BFH121" s="105"/>
      <c r="BFI121" s="105"/>
      <c r="BFJ121" s="105"/>
      <c r="BFK121" s="105"/>
      <c r="BFL121" s="105"/>
      <c r="BFM121" s="105"/>
      <c r="BFN121" s="105"/>
      <c r="BFO121" s="105"/>
      <c r="BFP121" s="105"/>
      <c r="BFQ121" s="105"/>
      <c r="BFR121" s="105"/>
      <c r="BFS121" s="105"/>
      <c r="BFT121" s="105"/>
      <c r="BFU121" s="105"/>
      <c r="BFV121" s="105"/>
      <c r="BFW121" s="105"/>
      <c r="BFX121" s="105"/>
      <c r="BFY121" s="105"/>
      <c r="BFZ121" s="105"/>
      <c r="BGA121" s="105"/>
      <c r="BGB121" s="105"/>
      <c r="BGC121" s="105"/>
      <c r="BGD121" s="105"/>
      <c r="BGE121" s="105"/>
      <c r="BGF121" s="105"/>
      <c r="BGG121" s="105"/>
      <c r="BGH121" s="105"/>
      <c r="BGI121" s="105"/>
      <c r="BGJ121" s="105"/>
      <c r="BGK121" s="105"/>
      <c r="BGL121" s="105"/>
      <c r="BGM121" s="105"/>
      <c r="BGN121" s="105"/>
      <c r="BGO121" s="105"/>
      <c r="BGP121" s="105"/>
      <c r="BGQ121" s="105"/>
      <c r="BGR121" s="105"/>
      <c r="BGS121" s="105"/>
      <c r="BGT121" s="105"/>
      <c r="BGU121" s="105"/>
      <c r="BGV121" s="105"/>
      <c r="BGW121" s="105"/>
      <c r="BGX121" s="105"/>
      <c r="BGY121" s="105"/>
      <c r="BGZ121" s="105"/>
      <c r="BHA121" s="105"/>
      <c r="BHB121" s="105"/>
      <c r="BHC121" s="105"/>
      <c r="BHD121" s="105"/>
      <c r="BHE121" s="105"/>
      <c r="BHF121" s="105"/>
      <c r="BHG121" s="105"/>
      <c r="BHH121" s="105"/>
      <c r="BHI121" s="105"/>
      <c r="BHJ121" s="105"/>
      <c r="BHK121" s="105"/>
      <c r="BHL121" s="105"/>
      <c r="BHM121" s="105"/>
      <c r="BHN121" s="105"/>
      <c r="BHO121" s="105"/>
      <c r="BHP121" s="105"/>
      <c r="BHQ121" s="105"/>
      <c r="BHR121" s="105"/>
      <c r="BHS121" s="105"/>
      <c r="BHT121" s="105"/>
      <c r="BHU121" s="105"/>
      <c r="BHV121" s="105"/>
      <c r="BHW121" s="105"/>
      <c r="BHX121" s="105"/>
      <c r="BHY121" s="105"/>
      <c r="BHZ121" s="105"/>
      <c r="BIA121" s="105"/>
      <c r="BIB121" s="105"/>
      <c r="BIC121" s="105"/>
      <c r="BID121" s="105"/>
      <c r="BIE121" s="105"/>
      <c r="BIF121" s="105"/>
      <c r="BIG121" s="105"/>
      <c r="BIH121" s="105"/>
      <c r="BII121" s="105"/>
      <c r="BIJ121" s="105"/>
      <c r="BIK121" s="105"/>
      <c r="BIL121" s="105"/>
      <c r="BIM121" s="105"/>
      <c r="BIN121" s="105"/>
      <c r="BIO121" s="105"/>
      <c r="BIP121" s="105"/>
      <c r="BIQ121" s="105"/>
      <c r="BIR121" s="105"/>
      <c r="BIS121" s="105"/>
      <c r="BIT121" s="105"/>
      <c r="BIU121" s="105"/>
      <c r="BIV121" s="105"/>
      <c r="BIW121" s="105"/>
      <c r="BIX121" s="105"/>
      <c r="BIY121" s="105"/>
      <c r="BIZ121" s="105"/>
      <c r="BJA121" s="105"/>
      <c r="BJB121" s="105"/>
      <c r="BJC121" s="105"/>
      <c r="BJD121" s="105"/>
      <c r="BJE121" s="105"/>
      <c r="BJF121" s="105"/>
      <c r="BJG121" s="105"/>
      <c r="BJH121" s="105"/>
      <c r="BJI121" s="105"/>
      <c r="BJJ121" s="105"/>
      <c r="BJK121" s="105"/>
      <c r="BJL121" s="105"/>
      <c r="BJM121" s="105"/>
      <c r="BJN121" s="105"/>
      <c r="BJO121" s="105"/>
      <c r="BJP121" s="105"/>
      <c r="BJQ121" s="105"/>
      <c r="BJR121" s="105"/>
      <c r="BJS121" s="105"/>
      <c r="BJT121" s="105"/>
      <c r="BJU121" s="105"/>
      <c r="BJV121" s="105"/>
      <c r="BJW121" s="105"/>
      <c r="BJX121" s="105"/>
      <c r="BJY121" s="105"/>
      <c r="BJZ121" s="105"/>
      <c r="BKA121" s="105"/>
      <c r="BKB121" s="105"/>
      <c r="BKC121" s="105"/>
      <c r="BKD121" s="105"/>
      <c r="BKE121" s="105"/>
      <c r="BKF121" s="105"/>
      <c r="BKG121" s="105"/>
      <c r="BKH121" s="105"/>
      <c r="BKI121" s="105"/>
      <c r="BKJ121" s="105"/>
      <c r="BKK121" s="105"/>
      <c r="BKL121" s="105"/>
      <c r="BKM121" s="105"/>
      <c r="BKN121" s="105"/>
      <c r="BKO121" s="105"/>
      <c r="BKP121" s="105"/>
      <c r="BKQ121" s="105"/>
      <c r="BKR121" s="105"/>
      <c r="BKS121" s="105"/>
      <c r="BKT121" s="105"/>
      <c r="BKU121" s="105"/>
      <c r="BKV121" s="105"/>
      <c r="BKW121" s="105"/>
      <c r="BKX121" s="105"/>
      <c r="BKY121" s="105"/>
      <c r="BKZ121" s="105"/>
      <c r="BLA121" s="105"/>
      <c r="BLB121" s="105"/>
      <c r="BLC121" s="105"/>
      <c r="BLD121" s="105"/>
      <c r="BLE121" s="105"/>
      <c r="BLF121" s="105"/>
      <c r="BLG121" s="105"/>
      <c r="BLH121" s="105"/>
      <c r="BLI121" s="105"/>
      <c r="BLJ121" s="105"/>
      <c r="BLK121" s="105"/>
      <c r="BLL121" s="105"/>
      <c r="BLM121" s="105"/>
      <c r="BLN121" s="105"/>
      <c r="BLO121" s="105"/>
      <c r="BLP121" s="105"/>
      <c r="BLQ121" s="105"/>
      <c r="BLR121" s="105"/>
      <c r="BLS121" s="105"/>
      <c r="BLT121" s="105"/>
      <c r="BLU121" s="105"/>
      <c r="BLV121" s="105"/>
      <c r="BLW121" s="105"/>
      <c r="BLX121" s="105"/>
      <c r="BLY121" s="105"/>
      <c r="BLZ121" s="105"/>
      <c r="BMA121" s="105"/>
      <c r="BMB121" s="105"/>
      <c r="BMC121" s="105"/>
      <c r="BMD121" s="105"/>
      <c r="BME121" s="105"/>
      <c r="BMF121" s="105"/>
      <c r="BMG121" s="105"/>
      <c r="BMH121" s="105"/>
      <c r="BMI121" s="105"/>
      <c r="BMJ121" s="105"/>
      <c r="BMK121" s="105"/>
      <c r="BML121" s="105"/>
      <c r="BMM121" s="105"/>
      <c r="BMN121" s="105"/>
      <c r="BMO121" s="105"/>
      <c r="BMP121" s="105"/>
      <c r="BMQ121" s="105"/>
      <c r="BMR121" s="105"/>
      <c r="BMS121" s="105"/>
      <c r="BMT121" s="105"/>
      <c r="BMU121" s="105"/>
      <c r="BMV121" s="105"/>
      <c r="BMW121" s="105"/>
      <c r="BMX121" s="105"/>
      <c r="BMY121" s="105"/>
      <c r="BMZ121" s="105"/>
      <c r="BNA121" s="105"/>
      <c r="BNB121" s="105"/>
      <c r="BNC121" s="105"/>
      <c r="BND121" s="105"/>
      <c r="BNE121" s="105"/>
      <c r="BNF121" s="105"/>
      <c r="BNG121" s="105"/>
      <c r="BNH121" s="105"/>
      <c r="BNI121" s="105"/>
      <c r="BNJ121" s="105"/>
      <c r="BNK121" s="105"/>
      <c r="BNL121" s="105"/>
      <c r="BNM121" s="105"/>
      <c r="BNN121" s="105"/>
      <c r="BNO121" s="105"/>
      <c r="BNP121" s="105"/>
      <c r="BNQ121" s="105"/>
      <c r="BNR121" s="105"/>
      <c r="BNS121" s="105"/>
      <c r="BNT121" s="105"/>
      <c r="BNU121" s="105"/>
      <c r="BNV121" s="105"/>
      <c r="BNW121" s="105"/>
      <c r="BNX121" s="105"/>
      <c r="BNY121" s="105"/>
      <c r="BNZ121" s="105"/>
      <c r="BOA121" s="105"/>
      <c r="BOB121" s="105"/>
      <c r="BOC121" s="105"/>
      <c r="BOD121" s="105"/>
      <c r="BOE121" s="105"/>
      <c r="BOF121" s="105"/>
      <c r="BOG121" s="105"/>
      <c r="BOH121" s="105"/>
      <c r="BOI121" s="105"/>
      <c r="BOJ121" s="105"/>
      <c r="BOK121" s="105"/>
      <c r="BOL121" s="105"/>
      <c r="BOM121" s="105"/>
      <c r="BON121" s="105"/>
      <c r="BOO121" s="105"/>
      <c r="BOP121" s="105"/>
      <c r="BOQ121" s="105"/>
      <c r="BOR121" s="105"/>
      <c r="BOS121" s="105"/>
      <c r="BOT121" s="105"/>
      <c r="BOU121" s="105"/>
      <c r="BOV121" s="105"/>
      <c r="BOW121" s="105"/>
      <c r="BOX121" s="105"/>
      <c r="BOY121" s="105"/>
      <c r="BOZ121" s="105"/>
      <c r="BPA121" s="105"/>
      <c r="BPB121" s="105"/>
      <c r="BPC121" s="105"/>
      <c r="BPD121" s="105"/>
      <c r="BPE121" s="105"/>
      <c r="BPF121" s="105"/>
      <c r="BPG121" s="105"/>
      <c r="BPH121" s="105"/>
      <c r="BPI121" s="105"/>
      <c r="BPJ121" s="105"/>
      <c r="BPK121" s="105"/>
      <c r="BPL121" s="105"/>
      <c r="BPM121" s="105"/>
      <c r="BPN121" s="105"/>
      <c r="BPO121" s="105"/>
      <c r="BPP121" s="105"/>
      <c r="BPQ121" s="105"/>
      <c r="BPR121" s="105"/>
      <c r="BPS121" s="105"/>
      <c r="BPT121" s="105"/>
      <c r="BPU121" s="105"/>
      <c r="BPV121" s="105"/>
      <c r="BPW121" s="105"/>
      <c r="BPX121" s="105"/>
      <c r="BPY121" s="105"/>
      <c r="BPZ121" s="105"/>
      <c r="BQA121" s="105"/>
      <c r="BQB121" s="105"/>
      <c r="BQC121" s="105"/>
      <c r="BQD121" s="105"/>
      <c r="BQE121" s="105"/>
      <c r="BQF121" s="105"/>
      <c r="BQG121" s="105"/>
      <c r="BQH121" s="105"/>
      <c r="BQI121" s="105"/>
      <c r="BQJ121" s="105"/>
      <c r="BQK121" s="105"/>
      <c r="BQL121" s="105"/>
      <c r="BQM121" s="105"/>
      <c r="BQN121" s="105"/>
      <c r="BQO121" s="105"/>
      <c r="BQP121" s="105"/>
      <c r="BQQ121" s="105"/>
      <c r="BQR121" s="105"/>
      <c r="BQS121" s="105"/>
      <c r="BQT121" s="105"/>
      <c r="BQU121" s="105"/>
      <c r="BQV121" s="105"/>
      <c r="BQW121" s="105"/>
      <c r="BQX121" s="105"/>
      <c r="BQY121" s="105"/>
      <c r="BQZ121" s="105"/>
      <c r="BRA121" s="105"/>
      <c r="BRB121" s="105"/>
      <c r="BRC121" s="105"/>
      <c r="BRD121" s="105"/>
      <c r="BRE121" s="105"/>
      <c r="BRF121" s="105"/>
      <c r="BRG121" s="105"/>
      <c r="BRH121" s="105"/>
      <c r="BRI121" s="105"/>
      <c r="BRJ121" s="105"/>
      <c r="BRK121" s="105"/>
      <c r="BRL121" s="105"/>
      <c r="BRM121" s="105"/>
      <c r="BRN121" s="105"/>
      <c r="BRO121" s="105"/>
      <c r="BRP121" s="105"/>
      <c r="BRQ121" s="105"/>
      <c r="BRR121" s="105"/>
      <c r="BRS121" s="105"/>
      <c r="BRT121" s="105"/>
      <c r="BRU121" s="105"/>
      <c r="BRV121" s="105"/>
      <c r="BRW121" s="105"/>
      <c r="BRX121" s="105"/>
      <c r="BRY121" s="105"/>
      <c r="BRZ121" s="105"/>
      <c r="BSA121" s="105"/>
      <c r="BSB121" s="105"/>
      <c r="BSC121" s="105"/>
      <c r="BSD121" s="105"/>
      <c r="BSE121" s="105"/>
      <c r="BSF121" s="105"/>
      <c r="BSG121" s="105"/>
      <c r="BSH121" s="105"/>
      <c r="BSI121" s="105"/>
      <c r="BSJ121" s="105"/>
      <c r="BSK121" s="105"/>
      <c r="BSL121" s="105"/>
      <c r="BSM121" s="105"/>
      <c r="BSN121" s="105"/>
      <c r="BSO121" s="105"/>
      <c r="BSP121" s="105"/>
      <c r="BSQ121" s="105"/>
      <c r="BSR121" s="105"/>
      <c r="BSS121" s="105"/>
      <c r="BST121" s="105"/>
      <c r="BSU121" s="105"/>
      <c r="BSV121" s="105"/>
      <c r="BSW121" s="105"/>
      <c r="BSX121" s="105"/>
      <c r="BSY121" s="105"/>
      <c r="BSZ121" s="105"/>
      <c r="BTA121" s="105"/>
      <c r="BTB121" s="105"/>
      <c r="BTC121" s="105"/>
      <c r="BTD121" s="105"/>
      <c r="BTE121" s="105"/>
      <c r="BTF121" s="105"/>
      <c r="BTG121" s="105"/>
      <c r="BTH121" s="105"/>
      <c r="BTI121" s="105"/>
      <c r="BTJ121" s="105"/>
      <c r="BTK121" s="105"/>
      <c r="BTL121" s="105"/>
      <c r="BTM121" s="105"/>
      <c r="BTN121" s="105"/>
      <c r="BTO121" s="105"/>
      <c r="BTP121" s="105"/>
      <c r="BTQ121" s="105"/>
      <c r="BTR121" s="105"/>
      <c r="BTS121" s="105"/>
      <c r="BTT121" s="105"/>
      <c r="BTU121" s="105"/>
      <c r="BTV121" s="105"/>
      <c r="BTW121" s="105"/>
      <c r="BTX121" s="105"/>
      <c r="BTY121" s="105"/>
      <c r="BTZ121" s="105"/>
      <c r="BUA121" s="105"/>
      <c r="BUB121" s="105"/>
      <c r="BUC121" s="105"/>
      <c r="BUD121" s="105"/>
      <c r="BUE121" s="105"/>
      <c r="BUF121" s="105"/>
      <c r="BUG121" s="105"/>
      <c r="BUH121" s="105"/>
      <c r="BUI121" s="105"/>
      <c r="BUJ121" s="105"/>
      <c r="BUK121" s="105"/>
      <c r="BUL121" s="105"/>
      <c r="BUM121" s="105"/>
      <c r="BUN121" s="105"/>
      <c r="BUO121" s="105"/>
      <c r="BUP121" s="105"/>
      <c r="BUQ121" s="105"/>
      <c r="BUR121" s="105"/>
      <c r="BUS121" s="105"/>
      <c r="BUT121" s="105"/>
      <c r="BUU121" s="105"/>
      <c r="BUV121" s="105"/>
      <c r="BUW121" s="105"/>
      <c r="BUX121" s="105"/>
      <c r="BUY121" s="105"/>
      <c r="BUZ121" s="105"/>
      <c r="BVA121" s="105"/>
      <c r="BVB121" s="105"/>
      <c r="BVC121" s="105"/>
      <c r="BVD121" s="105"/>
      <c r="BVE121" s="105"/>
      <c r="BVF121" s="105"/>
      <c r="BVG121" s="105"/>
      <c r="BVH121" s="105"/>
      <c r="BVI121" s="105"/>
      <c r="BVJ121" s="105"/>
      <c r="BVK121" s="105"/>
      <c r="BVL121" s="105"/>
      <c r="BVM121" s="105"/>
      <c r="BVN121" s="105"/>
      <c r="BVO121" s="105"/>
      <c r="BVP121" s="105"/>
      <c r="BVQ121" s="105"/>
      <c r="BVR121" s="105"/>
      <c r="BVS121" s="105"/>
      <c r="BVT121" s="105"/>
      <c r="BVU121" s="105"/>
      <c r="BVV121" s="105"/>
      <c r="BVW121" s="105"/>
      <c r="BVX121" s="105"/>
      <c r="BVY121" s="105"/>
      <c r="BVZ121" s="105"/>
      <c r="BWA121" s="105"/>
      <c r="BWB121" s="105"/>
      <c r="BWC121" s="105"/>
      <c r="BWD121" s="105"/>
      <c r="BWE121" s="105"/>
      <c r="BWF121" s="105"/>
      <c r="BWG121" s="105"/>
      <c r="BWH121" s="105"/>
      <c r="BWI121" s="105"/>
      <c r="BWJ121" s="105"/>
      <c r="BWK121" s="105"/>
      <c r="BWL121" s="105"/>
      <c r="BWM121" s="105"/>
      <c r="BWN121" s="105"/>
      <c r="BWO121" s="105"/>
      <c r="BWP121" s="105"/>
      <c r="BWQ121" s="105"/>
      <c r="BWR121" s="105"/>
      <c r="BWS121" s="105"/>
      <c r="BWT121" s="105"/>
      <c r="BWU121" s="105"/>
      <c r="BWV121" s="105"/>
      <c r="BWW121" s="105"/>
      <c r="BWX121" s="105"/>
    </row>
    <row r="122" spans="1:1974" s="105" customFormat="1" ht="24.75" customHeight="1">
      <c r="A122" s="99"/>
      <c r="B122" s="143" t="s">
        <v>178</v>
      </c>
      <c r="C122" s="90"/>
      <c r="D122" s="99"/>
      <c r="E122" s="99"/>
      <c r="F122" s="99"/>
      <c r="G122" s="90"/>
      <c r="H122" s="99"/>
      <c r="I122" s="99"/>
      <c r="J122" s="99"/>
      <c r="K122" s="90"/>
      <c r="L122" s="99"/>
      <c r="M122" s="99"/>
      <c r="N122" s="99"/>
      <c r="O122" s="90"/>
      <c r="P122" s="99"/>
      <c r="Q122" s="99"/>
      <c r="R122" s="99"/>
      <c r="S122" s="90"/>
      <c r="T122" s="99"/>
      <c r="U122" s="99"/>
      <c r="V122" s="99"/>
      <c r="W122" s="99"/>
      <c r="X122" s="95"/>
      <c r="Y122" s="95"/>
      <c r="Z122" s="95"/>
      <c r="AA122" s="95"/>
      <c r="AB122" s="95"/>
      <c r="AC122" s="95"/>
      <c r="AD122" s="95"/>
      <c r="AE122" s="95"/>
      <c r="AF122" s="152"/>
      <c r="AG122" s="152"/>
      <c r="AH122" s="152"/>
      <c r="AI122" s="95"/>
      <c r="AJ122" s="152"/>
      <c r="AK122" s="152"/>
      <c r="AL122" s="152"/>
      <c r="AM122" s="95"/>
      <c r="AN122" s="152"/>
      <c r="AO122" s="152"/>
      <c r="AP122" s="152"/>
      <c r="AQ122" s="98"/>
    </row>
    <row r="123" spans="1:1974" s="106" customFormat="1" ht="24.75" customHeight="1">
      <c r="A123" s="95"/>
      <c r="B123" s="375"/>
      <c r="C123" s="95"/>
      <c r="E123" s="107"/>
      <c r="F123" s="107"/>
      <c r="G123" s="95"/>
      <c r="H123" s="107"/>
      <c r="I123" s="107"/>
      <c r="J123" s="107"/>
      <c r="K123" s="95"/>
      <c r="L123" s="107"/>
      <c r="M123" s="107"/>
      <c r="N123" s="107"/>
      <c r="O123" s="95"/>
      <c r="P123" s="107"/>
      <c r="Q123" s="107"/>
      <c r="R123" s="107"/>
      <c r="S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152"/>
      <c r="AG123" s="152"/>
      <c r="AH123" s="152"/>
      <c r="AI123" s="95"/>
      <c r="AJ123" s="152"/>
      <c r="AK123" s="152"/>
      <c r="AL123" s="152"/>
      <c r="AM123" s="95"/>
      <c r="AN123" s="152"/>
      <c r="AO123" s="152"/>
      <c r="AP123" s="152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  <c r="IV123" s="105"/>
      <c r="IW123" s="105"/>
      <c r="IX123" s="105"/>
      <c r="IY123" s="105"/>
      <c r="IZ123" s="105"/>
      <c r="JA123" s="105"/>
      <c r="JB123" s="105"/>
      <c r="JC123" s="105"/>
      <c r="JD123" s="105"/>
      <c r="JE123" s="105"/>
      <c r="JF123" s="105"/>
      <c r="JG123" s="105"/>
      <c r="JH123" s="105"/>
      <c r="JI123" s="105"/>
      <c r="JJ123" s="105"/>
      <c r="JK123" s="105"/>
      <c r="JL123" s="105"/>
      <c r="JM123" s="105"/>
      <c r="JN123" s="105"/>
      <c r="JO123" s="105"/>
      <c r="JP123" s="105"/>
      <c r="JQ123" s="105"/>
      <c r="JR123" s="105"/>
      <c r="JS123" s="105"/>
      <c r="JT123" s="105"/>
      <c r="JU123" s="105"/>
      <c r="JV123" s="105"/>
      <c r="JW123" s="105"/>
      <c r="JX123" s="105"/>
      <c r="JY123" s="105"/>
      <c r="JZ123" s="105"/>
      <c r="KA123" s="105"/>
      <c r="KB123" s="105"/>
      <c r="KC123" s="105"/>
      <c r="KD123" s="105"/>
      <c r="KE123" s="105"/>
      <c r="KF123" s="105"/>
      <c r="KG123" s="105"/>
      <c r="KH123" s="105"/>
      <c r="KI123" s="105"/>
      <c r="KJ123" s="105"/>
      <c r="KK123" s="105"/>
      <c r="KL123" s="105"/>
      <c r="KM123" s="105"/>
      <c r="KN123" s="105"/>
      <c r="KO123" s="105"/>
      <c r="KP123" s="105"/>
      <c r="KQ123" s="105"/>
      <c r="KR123" s="105"/>
      <c r="KS123" s="105"/>
      <c r="KT123" s="105"/>
      <c r="KU123" s="105"/>
      <c r="KV123" s="105"/>
      <c r="KW123" s="105"/>
      <c r="KX123" s="105"/>
      <c r="KY123" s="105"/>
      <c r="KZ123" s="105"/>
      <c r="LA123" s="105"/>
      <c r="LB123" s="105"/>
      <c r="LC123" s="105"/>
      <c r="LD123" s="105"/>
      <c r="LE123" s="105"/>
      <c r="LF123" s="105"/>
      <c r="LG123" s="105"/>
      <c r="LH123" s="105"/>
      <c r="LI123" s="105"/>
      <c r="LJ123" s="105"/>
      <c r="LK123" s="105"/>
      <c r="LL123" s="105"/>
      <c r="LM123" s="105"/>
      <c r="LN123" s="105"/>
      <c r="LO123" s="105"/>
      <c r="LP123" s="105"/>
      <c r="LQ123" s="105"/>
      <c r="LR123" s="105"/>
      <c r="LS123" s="105"/>
      <c r="LT123" s="105"/>
      <c r="LU123" s="105"/>
      <c r="LV123" s="105"/>
      <c r="LW123" s="105"/>
      <c r="LX123" s="105"/>
      <c r="LY123" s="105"/>
      <c r="LZ123" s="105"/>
      <c r="MA123" s="105"/>
      <c r="MB123" s="105"/>
      <c r="MC123" s="105"/>
      <c r="MD123" s="105"/>
      <c r="ME123" s="105"/>
      <c r="MF123" s="105"/>
      <c r="MG123" s="105"/>
      <c r="MH123" s="105"/>
      <c r="MI123" s="105"/>
      <c r="MJ123" s="105"/>
      <c r="MK123" s="105"/>
      <c r="ML123" s="105"/>
      <c r="MM123" s="105"/>
      <c r="MN123" s="105"/>
      <c r="MO123" s="105"/>
      <c r="MP123" s="105"/>
      <c r="MQ123" s="105"/>
      <c r="MR123" s="105"/>
      <c r="MS123" s="105"/>
      <c r="MT123" s="105"/>
      <c r="MU123" s="105"/>
      <c r="MV123" s="105"/>
      <c r="MW123" s="105"/>
      <c r="MX123" s="105"/>
      <c r="MY123" s="105"/>
      <c r="MZ123" s="105"/>
      <c r="NA123" s="105"/>
      <c r="NB123" s="105"/>
      <c r="NC123" s="105"/>
      <c r="ND123" s="105"/>
      <c r="NE123" s="105"/>
      <c r="NF123" s="105"/>
      <c r="NG123" s="105"/>
      <c r="NH123" s="105"/>
      <c r="NI123" s="105"/>
      <c r="NJ123" s="105"/>
      <c r="NK123" s="105"/>
      <c r="NL123" s="105"/>
      <c r="NM123" s="105"/>
      <c r="NN123" s="105"/>
      <c r="NO123" s="105"/>
      <c r="NP123" s="105"/>
      <c r="NQ123" s="105"/>
      <c r="NR123" s="105"/>
      <c r="NS123" s="105"/>
      <c r="NT123" s="105"/>
      <c r="NU123" s="105"/>
      <c r="NV123" s="105"/>
      <c r="NW123" s="105"/>
      <c r="NX123" s="105"/>
      <c r="NY123" s="105"/>
      <c r="NZ123" s="105"/>
      <c r="OA123" s="105"/>
      <c r="OB123" s="105"/>
      <c r="OC123" s="105"/>
      <c r="OD123" s="105"/>
      <c r="OE123" s="105"/>
      <c r="OF123" s="105"/>
      <c r="OG123" s="105"/>
      <c r="OH123" s="105"/>
      <c r="OI123" s="105"/>
      <c r="OJ123" s="105"/>
      <c r="OK123" s="105"/>
      <c r="OL123" s="105"/>
      <c r="OM123" s="105"/>
      <c r="ON123" s="105"/>
      <c r="OO123" s="105"/>
      <c r="OP123" s="105"/>
      <c r="OQ123" s="105"/>
      <c r="OR123" s="105"/>
      <c r="OS123" s="105"/>
      <c r="OT123" s="105"/>
      <c r="OU123" s="105"/>
      <c r="OV123" s="105"/>
      <c r="OW123" s="105"/>
      <c r="OX123" s="105"/>
      <c r="OY123" s="105"/>
      <c r="OZ123" s="105"/>
      <c r="PA123" s="105"/>
      <c r="PB123" s="105"/>
      <c r="PC123" s="105"/>
      <c r="PD123" s="105"/>
      <c r="PE123" s="105"/>
      <c r="PF123" s="105"/>
      <c r="PG123" s="105"/>
      <c r="PH123" s="105"/>
      <c r="PI123" s="105"/>
      <c r="PJ123" s="105"/>
      <c r="PK123" s="105"/>
      <c r="PL123" s="105"/>
      <c r="PM123" s="105"/>
      <c r="PN123" s="105"/>
      <c r="PO123" s="105"/>
      <c r="PP123" s="105"/>
      <c r="PQ123" s="105"/>
      <c r="PR123" s="105"/>
      <c r="PS123" s="105"/>
      <c r="PT123" s="105"/>
      <c r="PU123" s="105"/>
      <c r="PV123" s="105"/>
      <c r="PW123" s="105"/>
      <c r="PX123" s="105"/>
      <c r="PY123" s="105"/>
      <c r="PZ123" s="105"/>
      <c r="QA123" s="105"/>
      <c r="QB123" s="105"/>
      <c r="QC123" s="105"/>
      <c r="QD123" s="105"/>
      <c r="QE123" s="105"/>
      <c r="QF123" s="105"/>
      <c r="QG123" s="105"/>
      <c r="QH123" s="105"/>
      <c r="QI123" s="105"/>
      <c r="QJ123" s="105"/>
      <c r="QK123" s="105"/>
      <c r="QL123" s="105"/>
      <c r="QM123" s="105"/>
      <c r="QN123" s="105"/>
      <c r="QO123" s="105"/>
      <c r="QP123" s="105"/>
      <c r="QQ123" s="105"/>
      <c r="QR123" s="105"/>
      <c r="QS123" s="105"/>
      <c r="QT123" s="105"/>
      <c r="QU123" s="105"/>
      <c r="QV123" s="105"/>
      <c r="QW123" s="105"/>
      <c r="QX123" s="105"/>
      <c r="QY123" s="105"/>
      <c r="QZ123" s="105"/>
      <c r="RA123" s="105"/>
      <c r="RB123" s="105"/>
      <c r="RC123" s="105"/>
      <c r="RD123" s="105"/>
      <c r="RE123" s="105"/>
      <c r="RF123" s="105"/>
      <c r="RG123" s="105"/>
      <c r="RH123" s="105"/>
      <c r="RI123" s="105"/>
      <c r="RJ123" s="105"/>
      <c r="RK123" s="105"/>
      <c r="RL123" s="105"/>
      <c r="RM123" s="105"/>
      <c r="RN123" s="105"/>
      <c r="RO123" s="105"/>
      <c r="RP123" s="105"/>
      <c r="RQ123" s="105"/>
      <c r="RR123" s="105"/>
      <c r="RS123" s="105"/>
      <c r="RT123" s="105"/>
      <c r="RU123" s="105"/>
      <c r="RV123" s="105"/>
      <c r="RW123" s="105"/>
      <c r="RX123" s="105"/>
      <c r="RY123" s="105"/>
      <c r="RZ123" s="105"/>
      <c r="SA123" s="105"/>
      <c r="SB123" s="105"/>
      <c r="SC123" s="105"/>
      <c r="SD123" s="105"/>
      <c r="SE123" s="105"/>
      <c r="SF123" s="105"/>
      <c r="SG123" s="105"/>
      <c r="SH123" s="105"/>
      <c r="SI123" s="105"/>
      <c r="SJ123" s="105"/>
      <c r="SK123" s="105"/>
      <c r="SL123" s="105"/>
      <c r="SM123" s="105"/>
      <c r="SN123" s="105"/>
      <c r="SO123" s="105"/>
      <c r="SP123" s="105"/>
      <c r="SQ123" s="105"/>
      <c r="SR123" s="105"/>
      <c r="SS123" s="105"/>
      <c r="ST123" s="105"/>
      <c r="SU123" s="105"/>
      <c r="SV123" s="105"/>
      <c r="SW123" s="105"/>
      <c r="SX123" s="105"/>
      <c r="SY123" s="105"/>
      <c r="SZ123" s="105"/>
      <c r="TA123" s="105"/>
      <c r="TB123" s="105"/>
      <c r="TC123" s="105"/>
      <c r="TD123" s="105"/>
      <c r="TE123" s="105"/>
      <c r="TF123" s="105"/>
      <c r="TG123" s="105"/>
      <c r="TH123" s="105"/>
      <c r="TI123" s="105"/>
      <c r="TJ123" s="105"/>
      <c r="TK123" s="105"/>
      <c r="TL123" s="105"/>
      <c r="TM123" s="105"/>
      <c r="TN123" s="105"/>
      <c r="TO123" s="105"/>
      <c r="TP123" s="105"/>
      <c r="TQ123" s="105"/>
      <c r="TR123" s="105"/>
      <c r="TS123" s="105"/>
      <c r="TT123" s="105"/>
      <c r="TU123" s="105"/>
      <c r="TV123" s="105"/>
      <c r="TW123" s="105"/>
      <c r="TX123" s="105"/>
      <c r="TY123" s="105"/>
      <c r="TZ123" s="105"/>
      <c r="UA123" s="105"/>
      <c r="UB123" s="105"/>
      <c r="UC123" s="105"/>
      <c r="UD123" s="105"/>
      <c r="UE123" s="105"/>
      <c r="UF123" s="105"/>
      <c r="UG123" s="105"/>
      <c r="UH123" s="105"/>
      <c r="UI123" s="105"/>
      <c r="UJ123" s="105"/>
      <c r="UK123" s="105"/>
      <c r="UL123" s="105"/>
      <c r="UM123" s="105"/>
      <c r="UN123" s="105"/>
      <c r="UO123" s="105"/>
      <c r="UP123" s="105"/>
      <c r="UQ123" s="105"/>
      <c r="UR123" s="105"/>
      <c r="US123" s="105"/>
      <c r="UT123" s="105"/>
      <c r="UU123" s="105"/>
      <c r="UV123" s="105"/>
      <c r="UW123" s="105"/>
      <c r="UX123" s="105"/>
      <c r="UY123" s="105"/>
      <c r="UZ123" s="105"/>
      <c r="VA123" s="105"/>
      <c r="VB123" s="105"/>
      <c r="VC123" s="105"/>
      <c r="VD123" s="105"/>
      <c r="VE123" s="105"/>
      <c r="VF123" s="105"/>
      <c r="VG123" s="105"/>
      <c r="VH123" s="105"/>
      <c r="VI123" s="105"/>
      <c r="VJ123" s="105"/>
      <c r="VK123" s="105"/>
      <c r="VL123" s="105"/>
      <c r="VM123" s="105"/>
      <c r="VN123" s="105"/>
      <c r="VO123" s="105"/>
      <c r="VP123" s="105"/>
      <c r="VQ123" s="105"/>
      <c r="VR123" s="105"/>
      <c r="VS123" s="105"/>
      <c r="VT123" s="105"/>
      <c r="VU123" s="105"/>
      <c r="VV123" s="105"/>
      <c r="VW123" s="105"/>
      <c r="VX123" s="105"/>
      <c r="VY123" s="105"/>
      <c r="VZ123" s="105"/>
      <c r="WA123" s="105"/>
      <c r="WB123" s="105"/>
      <c r="WC123" s="105"/>
      <c r="WD123" s="105"/>
      <c r="WE123" s="105"/>
      <c r="WF123" s="105"/>
      <c r="WG123" s="105"/>
      <c r="WH123" s="105"/>
      <c r="WI123" s="105"/>
      <c r="WJ123" s="105"/>
      <c r="WK123" s="105"/>
      <c r="WL123" s="105"/>
      <c r="WM123" s="105"/>
      <c r="WN123" s="105"/>
      <c r="WO123" s="105"/>
      <c r="WP123" s="105"/>
      <c r="WQ123" s="105"/>
      <c r="WR123" s="105"/>
      <c r="WS123" s="105"/>
      <c r="WT123" s="105"/>
      <c r="WU123" s="105"/>
      <c r="WV123" s="105"/>
      <c r="WW123" s="105"/>
      <c r="WX123" s="105"/>
      <c r="WY123" s="105"/>
      <c r="WZ123" s="105"/>
      <c r="XA123" s="105"/>
      <c r="XB123" s="105"/>
      <c r="XC123" s="105"/>
      <c r="XD123" s="105"/>
      <c r="XE123" s="105"/>
      <c r="XF123" s="105"/>
      <c r="XG123" s="105"/>
      <c r="XH123" s="105"/>
      <c r="XI123" s="105"/>
      <c r="XJ123" s="105"/>
      <c r="XK123" s="105"/>
      <c r="XL123" s="105"/>
      <c r="XM123" s="105"/>
      <c r="XN123" s="105"/>
      <c r="XO123" s="105"/>
      <c r="XP123" s="105"/>
      <c r="XQ123" s="105"/>
      <c r="XR123" s="105"/>
      <c r="XS123" s="105"/>
      <c r="XT123" s="105"/>
      <c r="XU123" s="105"/>
      <c r="XV123" s="105"/>
      <c r="XW123" s="105"/>
      <c r="XX123" s="105"/>
      <c r="XY123" s="105"/>
      <c r="XZ123" s="105"/>
      <c r="YA123" s="105"/>
      <c r="YB123" s="105"/>
      <c r="YC123" s="105"/>
      <c r="YD123" s="105"/>
      <c r="YE123" s="105"/>
      <c r="YF123" s="105"/>
      <c r="YG123" s="105"/>
      <c r="YH123" s="105"/>
      <c r="YI123" s="105"/>
      <c r="YJ123" s="105"/>
      <c r="YK123" s="105"/>
      <c r="YL123" s="105"/>
      <c r="YM123" s="105"/>
      <c r="YN123" s="105"/>
      <c r="YO123" s="105"/>
      <c r="YP123" s="105"/>
      <c r="YQ123" s="105"/>
      <c r="YR123" s="105"/>
      <c r="YS123" s="105"/>
      <c r="YT123" s="105"/>
      <c r="YU123" s="105"/>
      <c r="YV123" s="105"/>
      <c r="YW123" s="105"/>
      <c r="YX123" s="105"/>
      <c r="YY123" s="105"/>
      <c r="YZ123" s="105"/>
      <c r="ZA123" s="105"/>
      <c r="ZB123" s="105"/>
      <c r="ZC123" s="105"/>
      <c r="ZD123" s="105"/>
      <c r="ZE123" s="105"/>
      <c r="ZF123" s="105"/>
      <c r="ZG123" s="105"/>
      <c r="ZH123" s="105"/>
      <c r="ZI123" s="105"/>
      <c r="ZJ123" s="105"/>
      <c r="ZK123" s="105"/>
      <c r="ZL123" s="105"/>
      <c r="ZM123" s="105"/>
      <c r="ZN123" s="105"/>
      <c r="ZO123" s="105"/>
      <c r="ZP123" s="105"/>
      <c r="ZQ123" s="105"/>
      <c r="ZR123" s="105"/>
      <c r="ZS123" s="105"/>
      <c r="ZT123" s="105"/>
      <c r="ZU123" s="105"/>
      <c r="ZV123" s="105"/>
      <c r="ZW123" s="105"/>
      <c r="ZX123" s="105"/>
      <c r="ZY123" s="105"/>
      <c r="ZZ123" s="105"/>
      <c r="AAA123" s="105"/>
      <c r="AAB123" s="105"/>
      <c r="AAC123" s="105"/>
      <c r="AAD123" s="105"/>
      <c r="AAE123" s="105"/>
      <c r="AAF123" s="105"/>
      <c r="AAG123" s="105"/>
      <c r="AAH123" s="105"/>
      <c r="AAI123" s="105"/>
      <c r="AAJ123" s="105"/>
      <c r="AAK123" s="105"/>
      <c r="AAL123" s="105"/>
      <c r="AAM123" s="105"/>
      <c r="AAN123" s="105"/>
      <c r="AAO123" s="105"/>
      <c r="AAP123" s="105"/>
      <c r="AAQ123" s="105"/>
      <c r="AAR123" s="105"/>
      <c r="AAS123" s="105"/>
      <c r="AAT123" s="105"/>
      <c r="AAU123" s="105"/>
      <c r="AAV123" s="105"/>
      <c r="AAW123" s="105"/>
      <c r="AAX123" s="105"/>
      <c r="AAY123" s="105"/>
      <c r="AAZ123" s="105"/>
      <c r="ABA123" s="105"/>
      <c r="ABB123" s="105"/>
      <c r="ABC123" s="105"/>
      <c r="ABD123" s="105"/>
      <c r="ABE123" s="105"/>
      <c r="ABF123" s="105"/>
      <c r="ABG123" s="105"/>
      <c r="ABH123" s="105"/>
      <c r="ABI123" s="105"/>
      <c r="ABJ123" s="105"/>
      <c r="ABK123" s="105"/>
      <c r="ABL123" s="105"/>
      <c r="ABM123" s="105"/>
      <c r="ABN123" s="105"/>
      <c r="ABO123" s="105"/>
      <c r="ABP123" s="105"/>
      <c r="ABQ123" s="105"/>
      <c r="ABR123" s="105"/>
      <c r="ABS123" s="105"/>
      <c r="ABT123" s="105"/>
      <c r="ABU123" s="105"/>
      <c r="ABV123" s="105"/>
      <c r="ABW123" s="105"/>
      <c r="ABX123" s="105"/>
      <c r="ABY123" s="105"/>
      <c r="ABZ123" s="105"/>
      <c r="ACA123" s="105"/>
      <c r="ACB123" s="105"/>
      <c r="ACC123" s="105"/>
      <c r="ACD123" s="105"/>
      <c r="ACE123" s="105"/>
      <c r="ACF123" s="105"/>
      <c r="ACG123" s="105"/>
      <c r="ACH123" s="105"/>
      <c r="ACI123" s="105"/>
      <c r="ACJ123" s="105"/>
      <c r="ACK123" s="105"/>
      <c r="ACL123" s="105"/>
      <c r="ACM123" s="105"/>
      <c r="ACN123" s="105"/>
      <c r="ACO123" s="105"/>
      <c r="ACP123" s="105"/>
      <c r="ACQ123" s="105"/>
      <c r="ACR123" s="105"/>
      <c r="ACS123" s="105"/>
      <c r="ACT123" s="105"/>
      <c r="ACU123" s="105"/>
      <c r="ACV123" s="105"/>
      <c r="ACW123" s="105"/>
      <c r="ACX123" s="105"/>
      <c r="ACY123" s="105"/>
      <c r="ACZ123" s="105"/>
      <c r="ADA123" s="105"/>
      <c r="ADB123" s="105"/>
      <c r="ADC123" s="105"/>
      <c r="ADD123" s="105"/>
      <c r="ADE123" s="105"/>
      <c r="ADF123" s="105"/>
      <c r="ADG123" s="105"/>
      <c r="ADH123" s="105"/>
      <c r="ADI123" s="105"/>
      <c r="ADJ123" s="105"/>
      <c r="ADK123" s="105"/>
      <c r="ADL123" s="105"/>
      <c r="ADM123" s="105"/>
      <c r="ADN123" s="105"/>
      <c r="ADO123" s="105"/>
      <c r="ADP123" s="105"/>
      <c r="ADQ123" s="105"/>
      <c r="ADR123" s="105"/>
      <c r="ADS123" s="105"/>
      <c r="ADT123" s="105"/>
      <c r="ADU123" s="105"/>
      <c r="ADV123" s="105"/>
      <c r="ADW123" s="105"/>
      <c r="ADX123" s="105"/>
      <c r="ADY123" s="105"/>
      <c r="ADZ123" s="105"/>
      <c r="AEA123" s="105"/>
      <c r="AEB123" s="105"/>
      <c r="AEC123" s="105"/>
      <c r="AED123" s="105"/>
      <c r="AEE123" s="105"/>
      <c r="AEF123" s="105"/>
      <c r="AEG123" s="105"/>
      <c r="AEH123" s="105"/>
      <c r="AEI123" s="105"/>
      <c r="AEJ123" s="105"/>
      <c r="AEK123" s="105"/>
      <c r="AEL123" s="105"/>
      <c r="AEM123" s="105"/>
      <c r="AEN123" s="105"/>
      <c r="AEO123" s="105"/>
      <c r="AEP123" s="105"/>
      <c r="AEQ123" s="105"/>
      <c r="AER123" s="105"/>
      <c r="AES123" s="105"/>
      <c r="AET123" s="105"/>
      <c r="AEU123" s="105"/>
      <c r="AEV123" s="105"/>
      <c r="AEW123" s="105"/>
      <c r="AEX123" s="105"/>
      <c r="AEY123" s="105"/>
      <c r="AEZ123" s="105"/>
      <c r="AFA123" s="105"/>
      <c r="AFB123" s="105"/>
      <c r="AFC123" s="105"/>
      <c r="AFD123" s="105"/>
      <c r="AFE123" s="105"/>
      <c r="AFF123" s="105"/>
      <c r="AFG123" s="105"/>
      <c r="AFH123" s="105"/>
      <c r="AFI123" s="105"/>
      <c r="AFJ123" s="105"/>
      <c r="AFK123" s="105"/>
      <c r="AFL123" s="105"/>
      <c r="AFM123" s="105"/>
      <c r="AFN123" s="105"/>
      <c r="AFO123" s="105"/>
      <c r="AFP123" s="105"/>
      <c r="AFQ123" s="105"/>
      <c r="AFR123" s="105"/>
      <c r="AFS123" s="105"/>
      <c r="AFT123" s="105"/>
      <c r="AFU123" s="105"/>
      <c r="AFV123" s="105"/>
      <c r="AFW123" s="105"/>
      <c r="AFX123" s="105"/>
      <c r="AFY123" s="105"/>
      <c r="AFZ123" s="105"/>
      <c r="AGA123" s="105"/>
      <c r="AGB123" s="105"/>
      <c r="AGC123" s="105"/>
      <c r="AGD123" s="105"/>
      <c r="AGE123" s="105"/>
      <c r="AGF123" s="105"/>
      <c r="AGG123" s="105"/>
      <c r="AGH123" s="105"/>
      <c r="AGI123" s="105"/>
      <c r="AGJ123" s="105"/>
      <c r="AGK123" s="105"/>
      <c r="AGL123" s="105"/>
      <c r="AGM123" s="105"/>
      <c r="AGN123" s="105"/>
      <c r="AGO123" s="105"/>
      <c r="AGP123" s="105"/>
      <c r="AGQ123" s="105"/>
      <c r="AGR123" s="105"/>
      <c r="AGS123" s="105"/>
      <c r="AGT123" s="105"/>
      <c r="AGU123" s="105"/>
      <c r="AGV123" s="105"/>
      <c r="AGW123" s="105"/>
      <c r="AGX123" s="105"/>
      <c r="AGY123" s="105"/>
      <c r="AGZ123" s="105"/>
      <c r="AHA123" s="105"/>
      <c r="AHB123" s="105"/>
      <c r="AHC123" s="105"/>
      <c r="AHD123" s="105"/>
      <c r="AHE123" s="105"/>
      <c r="AHF123" s="105"/>
      <c r="AHG123" s="105"/>
      <c r="AHH123" s="105"/>
      <c r="AHI123" s="105"/>
      <c r="AHJ123" s="105"/>
      <c r="AHK123" s="105"/>
      <c r="AHL123" s="105"/>
      <c r="AHM123" s="105"/>
      <c r="AHN123" s="105"/>
      <c r="AHO123" s="105"/>
      <c r="AHP123" s="105"/>
      <c r="AHQ123" s="105"/>
      <c r="AHR123" s="105"/>
      <c r="AHS123" s="105"/>
      <c r="AHT123" s="105"/>
      <c r="AHU123" s="105"/>
      <c r="AHV123" s="105"/>
      <c r="AHW123" s="105"/>
      <c r="AHX123" s="105"/>
      <c r="AHY123" s="105"/>
      <c r="AHZ123" s="105"/>
      <c r="AIA123" s="105"/>
      <c r="AIB123" s="105"/>
      <c r="AIC123" s="105"/>
      <c r="AID123" s="105"/>
      <c r="AIE123" s="105"/>
      <c r="AIF123" s="105"/>
      <c r="AIG123" s="105"/>
      <c r="AIH123" s="105"/>
      <c r="AII123" s="105"/>
      <c r="AIJ123" s="105"/>
      <c r="AIK123" s="105"/>
      <c r="AIL123" s="105"/>
      <c r="AIM123" s="105"/>
      <c r="AIN123" s="105"/>
      <c r="AIO123" s="105"/>
      <c r="AIP123" s="105"/>
      <c r="AIQ123" s="105"/>
      <c r="AIR123" s="105"/>
      <c r="AIS123" s="105"/>
      <c r="AIT123" s="105"/>
      <c r="AIU123" s="105"/>
      <c r="AIV123" s="105"/>
      <c r="AIW123" s="105"/>
      <c r="AIX123" s="105"/>
      <c r="AIY123" s="105"/>
      <c r="AIZ123" s="105"/>
      <c r="AJA123" s="105"/>
      <c r="AJB123" s="105"/>
      <c r="AJC123" s="105"/>
      <c r="AJD123" s="105"/>
      <c r="AJE123" s="105"/>
      <c r="AJF123" s="105"/>
      <c r="AJG123" s="105"/>
      <c r="AJH123" s="105"/>
      <c r="AJI123" s="105"/>
      <c r="AJJ123" s="105"/>
      <c r="AJK123" s="105"/>
      <c r="AJL123" s="105"/>
      <c r="AJM123" s="105"/>
      <c r="AJN123" s="105"/>
      <c r="AJO123" s="105"/>
      <c r="AJP123" s="105"/>
      <c r="AJQ123" s="105"/>
      <c r="AJR123" s="105"/>
      <c r="AJS123" s="105"/>
      <c r="AJT123" s="105"/>
      <c r="AJU123" s="105"/>
      <c r="AJV123" s="105"/>
      <c r="AJW123" s="105"/>
      <c r="AJX123" s="105"/>
      <c r="AJY123" s="105"/>
      <c r="AJZ123" s="105"/>
      <c r="AKA123" s="105"/>
      <c r="AKB123" s="105"/>
      <c r="AKC123" s="105"/>
      <c r="AKD123" s="105"/>
      <c r="AKE123" s="105"/>
      <c r="AKF123" s="105"/>
      <c r="AKG123" s="105"/>
      <c r="AKH123" s="105"/>
      <c r="AKI123" s="105"/>
      <c r="AKJ123" s="105"/>
      <c r="AKK123" s="105"/>
      <c r="AKL123" s="105"/>
      <c r="AKM123" s="105"/>
      <c r="AKN123" s="105"/>
      <c r="AKO123" s="105"/>
      <c r="AKP123" s="105"/>
      <c r="AKQ123" s="105"/>
      <c r="AKR123" s="105"/>
      <c r="AKS123" s="105"/>
      <c r="AKT123" s="105"/>
      <c r="AKU123" s="105"/>
      <c r="AKV123" s="105"/>
      <c r="AKW123" s="105"/>
      <c r="AKX123" s="105"/>
      <c r="AKY123" s="105"/>
      <c r="AKZ123" s="105"/>
      <c r="ALA123" s="105"/>
      <c r="ALB123" s="105"/>
      <c r="ALC123" s="105"/>
      <c r="ALD123" s="105"/>
      <c r="ALE123" s="105"/>
      <c r="ALF123" s="105"/>
      <c r="ALG123" s="105"/>
      <c r="ALH123" s="105"/>
      <c r="ALI123" s="105"/>
      <c r="ALJ123" s="105"/>
      <c r="ALK123" s="105"/>
      <c r="ALL123" s="105"/>
      <c r="ALM123" s="105"/>
      <c r="ALN123" s="105"/>
      <c r="ALO123" s="105"/>
      <c r="ALP123" s="105"/>
      <c r="ALQ123" s="105"/>
      <c r="ALR123" s="105"/>
      <c r="ALS123" s="105"/>
      <c r="ALT123" s="105"/>
      <c r="ALU123" s="105"/>
      <c r="ALV123" s="105"/>
      <c r="ALW123" s="105"/>
      <c r="ALX123" s="105"/>
      <c r="ALY123" s="105"/>
      <c r="ALZ123" s="105"/>
      <c r="AMA123" s="105"/>
      <c r="AMB123" s="105"/>
      <c r="AMC123" s="105"/>
      <c r="AMD123" s="105"/>
      <c r="AME123" s="105"/>
      <c r="AMF123" s="105"/>
      <c r="AMG123" s="105"/>
      <c r="AMH123" s="105"/>
      <c r="AMI123" s="105"/>
      <c r="AMJ123" s="105"/>
      <c r="AMK123" s="105"/>
      <c r="AML123" s="105"/>
      <c r="AMM123" s="105"/>
      <c r="AMN123" s="105"/>
      <c r="AMO123" s="105"/>
      <c r="AMP123" s="105"/>
      <c r="AMQ123" s="105"/>
      <c r="AMR123" s="105"/>
      <c r="AMS123" s="105"/>
      <c r="AMT123" s="105"/>
      <c r="AMU123" s="105"/>
      <c r="AMV123" s="105"/>
      <c r="AMW123" s="105"/>
      <c r="AMX123" s="105"/>
      <c r="AMY123" s="105"/>
      <c r="AMZ123" s="105"/>
      <c r="ANA123" s="105"/>
      <c r="ANB123" s="105"/>
      <c r="ANC123" s="105"/>
      <c r="AND123" s="105"/>
      <c r="ANE123" s="105"/>
      <c r="ANF123" s="105"/>
      <c r="ANG123" s="105"/>
      <c r="ANH123" s="105"/>
      <c r="ANI123" s="105"/>
      <c r="ANJ123" s="105"/>
      <c r="ANK123" s="105"/>
      <c r="ANL123" s="105"/>
      <c r="ANM123" s="105"/>
      <c r="ANN123" s="105"/>
      <c r="ANO123" s="105"/>
      <c r="ANP123" s="105"/>
      <c r="ANQ123" s="105"/>
      <c r="ANR123" s="105"/>
      <c r="ANS123" s="105"/>
      <c r="ANT123" s="105"/>
      <c r="ANU123" s="105"/>
      <c r="ANV123" s="105"/>
      <c r="ANW123" s="105"/>
      <c r="ANX123" s="105"/>
      <c r="ANY123" s="105"/>
      <c r="ANZ123" s="105"/>
      <c r="AOA123" s="105"/>
      <c r="AOB123" s="105"/>
      <c r="AOC123" s="105"/>
      <c r="AOD123" s="105"/>
      <c r="AOE123" s="105"/>
      <c r="AOF123" s="105"/>
      <c r="AOG123" s="105"/>
      <c r="AOH123" s="105"/>
      <c r="AOI123" s="105"/>
      <c r="AOJ123" s="105"/>
      <c r="AOK123" s="105"/>
      <c r="AOL123" s="105"/>
      <c r="AOM123" s="105"/>
      <c r="AON123" s="105"/>
      <c r="AOO123" s="105"/>
      <c r="AOP123" s="105"/>
      <c r="AOQ123" s="105"/>
      <c r="AOR123" s="105"/>
      <c r="AOS123" s="105"/>
      <c r="AOT123" s="105"/>
      <c r="AOU123" s="105"/>
      <c r="AOV123" s="105"/>
      <c r="AOW123" s="105"/>
      <c r="AOX123" s="105"/>
      <c r="AOY123" s="105"/>
      <c r="AOZ123" s="105"/>
      <c r="APA123" s="105"/>
      <c r="APB123" s="105"/>
      <c r="APC123" s="105"/>
      <c r="APD123" s="105"/>
      <c r="APE123" s="105"/>
      <c r="APF123" s="105"/>
      <c r="APG123" s="105"/>
      <c r="APH123" s="105"/>
      <c r="API123" s="105"/>
      <c r="APJ123" s="105"/>
      <c r="APK123" s="105"/>
      <c r="APL123" s="105"/>
      <c r="APM123" s="105"/>
      <c r="APN123" s="105"/>
      <c r="APO123" s="105"/>
      <c r="APP123" s="105"/>
      <c r="APQ123" s="105"/>
      <c r="APR123" s="105"/>
      <c r="APS123" s="105"/>
      <c r="APT123" s="105"/>
      <c r="APU123" s="105"/>
      <c r="APV123" s="105"/>
      <c r="APW123" s="105"/>
      <c r="APX123" s="105"/>
      <c r="APY123" s="105"/>
      <c r="APZ123" s="105"/>
      <c r="AQA123" s="105"/>
      <c r="AQB123" s="105"/>
      <c r="AQC123" s="105"/>
      <c r="AQD123" s="105"/>
      <c r="AQE123" s="105"/>
      <c r="AQF123" s="105"/>
      <c r="AQG123" s="105"/>
      <c r="AQH123" s="105"/>
      <c r="AQI123" s="105"/>
      <c r="AQJ123" s="105"/>
      <c r="AQK123" s="105"/>
      <c r="AQL123" s="105"/>
      <c r="AQM123" s="105"/>
      <c r="AQN123" s="105"/>
      <c r="AQO123" s="105"/>
      <c r="AQP123" s="105"/>
      <c r="AQQ123" s="105"/>
      <c r="AQR123" s="105"/>
      <c r="AQS123" s="105"/>
      <c r="AQT123" s="105"/>
      <c r="AQU123" s="105"/>
      <c r="AQV123" s="105"/>
      <c r="AQW123" s="105"/>
      <c r="AQX123" s="105"/>
      <c r="AQY123" s="105"/>
      <c r="AQZ123" s="105"/>
      <c r="ARA123" s="105"/>
      <c r="ARB123" s="105"/>
      <c r="ARC123" s="105"/>
      <c r="ARD123" s="105"/>
      <c r="ARE123" s="105"/>
      <c r="ARF123" s="105"/>
      <c r="ARG123" s="105"/>
      <c r="ARH123" s="105"/>
      <c r="ARI123" s="105"/>
      <c r="ARJ123" s="105"/>
      <c r="ARK123" s="105"/>
      <c r="ARL123" s="105"/>
      <c r="ARM123" s="105"/>
      <c r="ARN123" s="105"/>
      <c r="ARO123" s="105"/>
      <c r="ARP123" s="105"/>
      <c r="ARQ123" s="105"/>
      <c r="ARR123" s="105"/>
      <c r="ARS123" s="105"/>
      <c r="ART123" s="105"/>
      <c r="ARU123" s="105"/>
      <c r="ARV123" s="105"/>
      <c r="ARW123" s="105"/>
      <c r="ARX123" s="105"/>
      <c r="ARY123" s="105"/>
      <c r="ARZ123" s="105"/>
      <c r="ASA123" s="105"/>
      <c r="ASB123" s="105"/>
      <c r="ASC123" s="105"/>
      <c r="ASD123" s="105"/>
      <c r="ASE123" s="105"/>
      <c r="ASF123" s="105"/>
      <c r="ASG123" s="105"/>
      <c r="ASH123" s="105"/>
      <c r="ASI123" s="105"/>
      <c r="ASJ123" s="105"/>
      <c r="ASK123" s="105"/>
      <c r="ASL123" s="105"/>
      <c r="ASM123" s="105"/>
      <c r="ASN123" s="105"/>
      <c r="ASO123" s="105"/>
      <c r="ASP123" s="105"/>
      <c r="ASQ123" s="105"/>
      <c r="ASR123" s="105"/>
      <c r="ASS123" s="105"/>
      <c r="AST123" s="105"/>
      <c r="ASU123" s="105"/>
      <c r="ASV123" s="105"/>
      <c r="ASW123" s="105"/>
      <c r="ASX123" s="105"/>
      <c r="ASY123" s="105"/>
      <c r="ASZ123" s="105"/>
      <c r="ATA123" s="105"/>
      <c r="ATB123" s="105"/>
      <c r="ATC123" s="105"/>
      <c r="ATD123" s="105"/>
      <c r="ATE123" s="105"/>
      <c r="ATF123" s="105"/>
      <c r="ATG123" s="105"/>
      <c r="ATH123" s="105"/>
      <c r="ATI123" s="105"/>
      <c r="ATJ123" s="105"/>
      <c r="ATK123" s="105"/>
      <c r="ATL123" s="105"/>
      <c r="ATM123" s="105"/>
      <c r="ATN123" s="105"/>
      <c r="ATO123" s="105"/>
      <c r="ATP123" s="105"/>
      <c r="ATQ123" s="105"/>
      <c r="ATR123" s="105"/>
      <c r="ATS123" s="105"/>
      <c r="ATT123" s="105"/>
      <c r="ATU123" s="105"/>
      <c r="ATV123" s="105"/>
      <c r="ATW123" s="105"/>
      <c r="ATX123" s="105"/>
      <c r="ATY123" s="105"/>
      <c r="ATZ123" s="105"/>
      <c r="AUA123" s="105"/>
      <c r="AUB123" s="105"/>
      <c r="AUC123" s="105"/>
      <c r="AUD123" s="105"/>
      <c r="AUE123" s="105"/>
      <c r="AUF123" s="105"/>
      <c r="AUG123" s="105"/>
      <c r="AUH123" s="105"/>
      <c r="AUI123" s="105"/>
      <c r="AUJ123" s="105"/>
      <c r="AUK123" s="105"/>
      <c r="AUL123" s="105"/>
      <c r="AUM123" s="105"/>
      <c r="AUN123" s="105"/>
      <c r="AUO123" s="105"/>
      <c r="AUP123" s="105"/>
      <c r="AUQ123" s="105"/>
      <c r="AUR123" s="105"/>
      <c r="AUS123" s="105"/>
      <c r="AUT123" s="105"/>
      <c r="AUU123" s="105"/>
      <c r="AUV123" s="105"/>
      <c r="AUW123" s="105"/>
      <c r="AUX123" s="105"/>
      <c r="AUY123" s="105"/>
      <c r="AUZ123" s="105"/>
      <c r="AVA123" s="105"/>
      <c r="AVB123" s="105"/>
      <c r="AVC123" s="105"/>
      <c r="AVD123" s="105"/>
      <c r="AVE123" s="105"/>
      <c r="AVF123" s="105"/>
      <c r="AVG123" s="105"/>
      <c r="AVH123" s="105"/>
      <c r="AVI123" s="105"/>
      <c r="AVJ123" s="105"/>
      <c r="AVK123" s="105"/>
      <c r="AVL123" s="105"/>
      <c r="AVM123" s="105"/>
      <c r="AVN123" s="105"/>
      <c r="AVO123" s="105"/>
      <c r="AVP123" s="105"/>
      <c r="AVQ123" s="105"/>
      <c r="AVR123" s="105"/>
      <c r="AVS123" s="105"/>
      <c r="AVT123" s="105"/>
      <c r="AVU123" s="105"/>
      <c r="AVV123" s="105"/>
      <c r="AVW123" s="105"/>
      <c r="AVX123" s="105"/>
      <c r="AVY123" s="105"/>
      <c r="AVZ123" s="105"/>
      <c r="AWA123" s="105"/>
      <c r="AWB123" s="105"/>
      <c r="AWC123" s="105"/>
      <c r="AWD123" s="105"/>
      <c r="AWE123" s="105"/>
      <c r="AWF123" s="105"/>
      <c r="AWG123" s="105"/>
      <c r="AWH123" s="105"/>
      <c r="AWI123" s="105"/>
      <c r="AWJ123" s="105"/>
      <c r="AWK123" s="105"/>
      <c r="AWL123" s="105"/>
      <c r="AWM123" s="105"/>
      <c r="AWN123" s="105"/>
      <c r="AWO123" s="105"/>
      <c r="AWP123" s="105"/>
      <c r="AWQ123" s="105"/>
      <c r="AWR123" s="105"/>
      <c r="AWS123" s="105"/>
      <c r="AWT123" s="105"/>
      <c r="AWU123" s="105"/>
      <c r="AWV123" s="105"/>
      <c r="AWW123" s="105"/>
      <c r="AWX123" s="105"/>
      <c r="AWY123" s="105"/>
      <c r="AWZ123" s="105"/>
      <c r="AXA123" s="105"/>
      <c r="AXB123" s="105"/>
      <c r="AXC123" s="105"/>
      <c r="AXD123" s="105"/>
      <c r="AXE123" s="105"/>
      <c r="AXF123" s="105"/>
      <c r="AXG123" s="105"/>
      <c r="AXH123" s="105"/>
      <c r="AXI123" s="105"/>
      <c r="AXJ123" s="105"/>
      <c r="AXK123" s="105"/>
      <c r="AXL123" s="105"/>
      <c r="AXM123" s="105"/>
      <c r="AXN123" s="105"/>
      <c r="AXO123" s="105"/>
      <c r="AXP123" s="105"/>
      <c r="AXQ123" s="105"/>
      <c r="AXR123" s="105"/>
      <c r="AXS123" s="105"/>
      <c r="AXT123" s="105"/>
      <c r="AXU123" s="105"/>
      <c r="AXV123" s="105"/>
      <c r="AXW123" s="105"/>
      <c r="AXX123" s="105"/>
      <c r="AXY123" s="105"/>
      <c r="AXZ123" s="105"/>
      <c r="AYA123" s="105"/>
      <c r="AYB123" s="105"/>
      <c r="AYC123" s="105"/>
      <c r="AYD123" s="105"/>
      <c r="AYE123" s="105"/>
      <c r="AYF123" s="105"/>
      <c r="AYG123" s="105"/>
      <c r="AYH123" s="105"/>
      <c r="AYI123" s="105"/>
      <c r="AYJ123" s="105"/>
      <c r="AYK123" s="105"/>
      <c r="AYL123" s="105"/>
      <c r="AYM123" s="105"/>
      <c r="AYN123" s="105"/>
      <c r="AYO123" s="105"/>
      <c r="AYP123" s="105"/>
      <c r="AYQ123" s="105"/>
      <c r="AYR123" s="105"/>
      <c r="AYS123" s="105"/>
      <c r="AYT123" s="105"/>
      <c r="AYU123" s="105"/>
      <c r="AYV123" s="105"/>
      <c r="AYW123" s="105"/>
      <c r="AYX123" s="105"/>
      <c r="AYY123" s="105"/>
      <c r="AYZ123" s="105"/>
      <c r="AZA123" s="105"/>
      <c r="AZB123" s="105"/>
      <c r="AZC123" s="105"/>
      <c r="AZD123" s="105"/>
      <c r="AZE123" s="105"/>
      <c r="AZF123" s="105"/>
      <c r="AZG123" s="105"/>
      <c r="AZH123" s="105"/>
      <c r="AZI123" s="105"/>
      <c r="AZJ123" s="105"/>
      <c r="AZK123" s="105"/>
      <c r="AZL123" s="105"/>
      <c r="AZM123" s="105"/>
      <c r="AZN123" s="105"/>
      <c r="AZO123" s="105"/>
      <c r="AZP123" s="105"/>
      <c r="AZQ123" s="105"/>
      <c r="AZR123" s="105"/>
      <c r="AZS123" s="105"/>
      <c r="AZT123" s="105"/>
      <c r="AZU123" s="105"/>
      <c r="AZV123" s="105"/>
      <c r="AZW123" s="105"/>
      <c r="AZX123" s="105"/>
      <c r="AZY123" s="105"/>
      <c r="AZZ123" s="105"/>
      <c r="BAA123" s="105"/>
      <c r="BAB123" s="105"/>
      <c r="BAC123" s="105"/>
      <c r="BAD123" s="105"/>
      <c r="BAE123" s="105"/>
      <c r="BAF123" s="105"/>
      <c r="BAG123" s="105"/>
      <c r="BAH123" s="105"/>
      <c r="BAI123" s="105"/>
      <c r="BAJ123" s="105"/>
      <c r="BAK123" s="105"/>
      <c r="BAL123" s="105"/>
      <c r="BAM123" s="105"/>
      <c r="BAN123" s="105"/>
      <c r="BAO123" s="105"/>
      <c r="BAP123" s="105"/>
      <c r="BAQ123" s="105"/>
      <c r="BAR123" s="105"/>
      <c r="BAS123" s="105"/>
      <c r="BAT123" s="105"/>
      <c r="BAU123" s="105"/>
      <c r="BAV123" s="105"/>
      <c r="BAW123" s="105"/>
      <c r="BAX123" s="105"/>
      <c r="BAY123" s="105"/>
      <c r="BAZ123" s="105"/>
      <c r="BBA123" s="105"/>
      <c r="BBB123" s="105"/>
      <c r="BBC123" s="105"/>
      <c r="BBD123" s="105"/>
      <c r="BBE123" s="105"/>
      <c r="BBF123" s="105"/>
      <c r="BBG123" s="105"/>
      <c r="BBH123" s="105"/>
      <c r="BBI123" s="105"/>
      <c r="BBJ123" s="105"/>
      <c r="BBK123" s="105"/>
      <c r="BBL123" s="105"/>
      <c r="BBM123" s="105"/>
      <c r="BBN123" s="105"/>
      <c r="BBO123" s="105"/>
      <c r="BBP123" s="105"/>
      <c r="BBQ123" s="105"/>
      <c r="BBR123" s="105"/>
      <c r="BBS123" s="105"/>
      <c r="BBT123" s="105"/>
      <c r="BBU123" s="105"/>
      <c r="BBV123" s="105"/>
      <c r="BBW123" s="105"/>
      <c r="BBX123" s="105"/>
      <c r="BBY123" s="105"/>
      <c r="BBZ123" s="105"/>
      <c r="BCA123" s="105"/>
      <c r="BCB123" s="105"/>
      <c r="BCC123" s="105"/>
      <c r="BCD123" s="105"/>
      <c r="BCE123" s="105"/>
      <c r="BCF123" s="105"/>
      <c r="BCG123" s="105"/>
      <c r="BCH123" s="105"/>
      <c r="BCI123" s="105"/>
      <c r="BCJ123" s="105"/>
      <c r="BCK123" s="105"/>
      <c r="BCL123" s="105"/>
      <c r="BCM123" s="105"/>
      <c r="BCN123" s="105"/>
      <c r="BCO123" s="105"/>
      <c r="BCP123" s="105"/>
      <c r="BCQ123" s="105"/>
      <c r="BCR123" s="105"/>
      <c r="BCS123" s="105"/>
      <c r="BCT123" s="105"/>
      <c r="BCU123" s="105"/>
      <c r="BCV123" s="105"/>
      <c r="BCW123" s="105"/>
      <c r="BCX123" s="105"/>
      <c r="BCY123" s="105"/>
      <c r="BCZ123" s="105"/>
      <c r="BDA123" s="105"/>
      <c r="BDB123" s="105"/>
      <c r="BDC123" s="105"/>
      <c r="BDD123" s="105"/>
      <c r="BDE123" s="105"/>
      <c r="BDF123" s="105"/>
      <c r="BDG123" s="105"/>
      <c r="BDH123" s="105"/>
      <c r="BDI123" s="105"/>
      <c r="BDJ123" s="105"/>
      <c r="BDK123" s="105"/>
      <c r="BDL123" s="105"/>
      <c r="BDM123" s="105"/>
      <c r="BDN123" s="105"/>
      <c r="BDO123" s="105"/>
      <c r="BDP123" s="105"/>
      <c r="BDQ123" s="105"/>
      <c r="BDR123" s="105"/>
      <c r="BDS123" s="105"/>
      <c r="BDT123" s="105"/>
      <c r="BDU123" s="105"/>
      <c r="BDV123" s="105"/>
      <c r="BDW123" s="105"/>
      <c r="BDX123" s="105"/>
      <c r="BDY123" s="105"/>
      <c r="BDZ123" s="105"/>
      <c r="BEA123" s="105"/>
      <c r="BEB123" s="105"/>
      <c r="BEC123" s="105"/>
      <c r="BED123" s="105"/>
      <c r="BEE123" s="105"/>
      <c r="BEF123" s="105"/>
      <c r="BEG123" s="105"/>
      <c r="BEH123" s="105"/>
      <c r="BEI123" s="105"/>
      <c r="BEJ123" s="105"/>
      <c r="BEK123" s="105"/>
      <c r="BEL123" s="105"/>
      <c r="BEM123" s="105"/>
      <c r="BEN123" s="105"/>
      <c r="BEO123" s="105"/>
      <c r="BEP123" s="105"/>
      <c r="BEQ123" s="105"/>
      <c r="BER123" s="105"/>
      <c r="BES123" s="105"/>
      <c r="BET123" s="105"/>
      <c r="BEU123" s="105"/>
      <c r="BEV123" s="105"/>
      <c r="BEW123" s="105"/>
      <c r="BEX123" s="105"/>
      <c r="BEY123" s="105"/>
      <c r="BEZ123" s="105"/>
      <c r="BFA123" s="105"/>
      <c r="BFB123" s="105"/>
      <c r="BFC123" s="105"/>
      <c r="BFD123" s="105"/>
      <c r="BFE123" s="105"/>
      <c r="BFF123" s="105"/>
      <c r="BFG123" s="105"/>
      <c r="BFH123" s="105"/>
      <c r="BFI123" s="105"/>
      <c r="BFJ123" s="105"/>
      <c r="BFK123" s="105"/>
      <c r="BFL123" s="105"/>
      <c r="BFM123" s="105"/>
      <c r="BFN123" s="105"/>
      <c r="BFO123" s="105"/>
      <c r="BFP123" s="105"/>
      <c r="BFQ123" s="105"/>
      <c r="BFR123" s="105"/>
      <c r="BFS123" s="105"/>
      <c r="BFT123" s="105"/>
      <c r="BFU123" s="105"/>
      <c r="BFV123" s="105"/>
      <c r="BFW123" s="105"/>
      <c r="BFX123" s="105"/>
      <c r="BFY123" s="105"/>
      <c r="BFZ123" s="105"/>
      <c r="BGA123" s="105"/>
      <c r="BGB123" s="105"/>
      <c r="BGC123" s="105"/>
      <c r="BGD123" s="105"/>
      <c r="BGE123" s="105"/>
      <c r="BGF123" s="105"/>
      <c r="BGG123" s="105"/>
      <c r="BGH123" s="105"/>
      <c r="BGI123" s="105"/>
      <c r="BGJ123" s="105"/>
      <c r="BGK123" s="105"/>
      <c r="BGL123" s="105"/>
      <c r="BGM123" s="105"/>
      <c r="BGN123" s="105"/>
      <c r="BGO123" s="105"/>
      <c r="BGP123" s="105"/>
      <c r="BGQ123" s="105"/>
      <c r="BGR123" s="105"/>
      <c r="BGS123" s="105"/>
      <c r="BGT123" s="105"/>
      <c r="BGU123" s="105"/>
      <c r="BGV123" s="105"/>
      <c r="BGW123" s="105"/>
      <c r="BGX123" s="105"/>
      <c r="BGY123" s="105"/>
      <c r="BGZ123" s="105"/>
      <c r="BHA123" s="105"/>
      <c r="BHB123" s="105"/>
      <c r="BHC123" s="105"/>
      <c r="BHD123" s="105"/>
      <c r="BHE123" s="105"/>
      <c r="BHF123" s="105"/>
      <c r="BHG123" s="105"/>
      <c r="BHH123" s="105"/>
      <c r="BHI123" s="105"/>
      <c r="BHJ123" s="105"/>
      <c r="BHK123" s="105"/>
      <c r="BHL123" s="105"/>
      <c r="BHM123" s="105"/>
      <c r="BHN123" s="105"/>
      <c r="BHO123" s="105"/>
      <c r="BHP123" s="105"/>
      <c r="BHQ123" s="105"/>
      <c r="BHR123" s="105"/>
      <c r="BHS123" s="105"/>
      <c r="BHT123" s="105"/>
      <c r="BHU123" s="105"/>
      <c r="BHV123" s="105"/>
      <c r="BHW123" s="105"/>
      <c r="BHX123" s="105"/>
      <c r="BHY123" s="105"/>
      <c r="BHZ123" s="105"/>
      <c r="BIA123" s="105"/>
      <c r="BIB123" s="105"/>
      <c r="BIC123" s="105"/>
      <c r="BID123" s="105"/>
      <c r="BIE123" s="105"/>
      <c r="BIF123" s="105"/>
      <c r="BIG123" s="105"/>
      <c r="BIH123" s="105"/>
      <c r="BII123" s="105"/>
      <c r="BIJ123" s="105"/>
      <c r="BIK123" s="105"/>
      <c r="BIL123" s="105"/>
      <c r="BIM123" s="105"/>
      <c r="BIN123" s="105"/>
      <c r="BIO123" s="105"/>
      <c r="BIP123" s="105"/>
      <c r="BIQ123" s="105"/>
      <c r="BIR123" s="105"/>
      <c r="BIS123" s="105"/>
      <c r="BIT123" s="105"/>
      <c r="BIU123" s="105"/>
      <c r="BIV123" s="105"/>
      <c r="BIW123" s="105"/>
      <c r="BIX123" s="105"/>
      <c r="BIY123" s="105"/>
      <c r="BIZ123" s="105"/>
      <c r="BJA123" s="105"/>
      <c r="BJB123" s="105"/>
      <c r="BJC123" s="105"/>
      <c r="BJD123" s="105"/>
      <c r="BJE123" s="105"/>
      <c r="BJF123" s="105"/>
      <c r="BJG123" s="105"/>
      <c r="BJH123" s="105"/>
      <c r="BJI123" s="105"/>
      <c r="BJJ123" s="105"/>
      <c r="BJK123" s="105"/>
      <c r="BJL123" s="105"/>
      <c r="BJM123" s="105"/>
      <c r="BJN123" s="105"/>
      <c r="BJO123" s="105"/>
      <c r="BJP123" s="105"/>
      <c r="BJQ123" s="105"/>
      <c r="BJR123" s="105"/>
      <c r="BJS123" s="105"/>
      <c r="BJT123" s="105"/>
      <c r="BJU123" s="105"/>
      <c r="BJV123" s="105"/>
      <c r="BJW123" s="105"/>
      <c r="BJX123" s="105"/>
      <c r="BJY123" s="105"/>
      <c r="BJZ123" s="105"/>
      <c r="BKA123" s="105"/>
      <c r="BKB123" s="105"/>
      <c r="BKC123" s="105"/>
      <c r="BKD123" s="105"/>
      <c r="BKE123" s="105"/>
      <c r="BKF123" s="105"/>
      <c r="BKG123" s="105"/>
      <c r="BKH123" s="105"/>
      <c r="BKI123" s="105"/>
      <c r="BKJ123" s="105"/>
      <c r="BKK123" s="105"/>
      <c r="BKL123" s="105"/>
      <c r="BKM123" s="105"/>
      <c r="BKN123" s="105"/>
      <c r="BKO123" s="105"/>
      <c r="BKP123" s="105"/>
      <c r="BKQ123" s="105"/>
      <c r="BKR123" s="105"/>
      <c r="BKS123" s="105"/>
      <c r="BKT123" s="105"/>
      <c r="BKU123" s="105"/>
      <c r="BKV123" s="105"/>
      <c r="BKW123" s="105"/>
      <c r="BKX123" s="105"/>
      <c r="BKY123" s="105"/>
      <c r="BKZ123" s="105"/>
      <c r="BLA123" s="105"/>
      <c r="BLB123" s="105"/>
      <c r="BLC123" s="105"/>
      <c r="BLD123" s="105"/>
      <c r="BLE123" s="105"/>
      <c r="BLF123" s="105"/>
      <c r="BLG123" s="105"/>
      <c r="BLH123" s="105"/>
      <c r="BLI123" s="105"/>
      <c r="BLJ123" s="105"/>
      <c r="BLK123" s="105"/>
      <c r="BLL123" s="105"/>
      <c r="BLM123" s="105"/>
      <c r="BLN123" s="105"/>
      <c r="BLO123" s="105"/>
      <c r="BLP123" s="105"/>
      <c r="BLQ123" s="105"/>
      <c r="BLR123" s="105"/>
      <c r="BLS123" s="105"/>
      <c r="BLT123" s="105"/>
      <c r="BLU123" s="105"/>
      <c r="BLV123" s="105"/>
      <c r="BLW123" s="105"/>
      <c r="BLX123" s="105"/>
      <c r="BLY123" s="105"/>
      <c r="BLZ123" s="105"/>
      <c r="BMA123" s="105"/>
      <c r="BMB123" s="105"/>
      <c r="BMC123" s="105"/>
      <c r="BMD123" s="105"/>
      <c r="BME123" s="105"/>
      <c r="BMF123" s="105"/>
      <c r="BMG123" s="105"/>
      <c r="BMH123" s="105"/>
      <c r="BMI123" s="105"/>
      <c r="BMJ123" s="105"/>
      <c r="BMK123" s="105"/>
      <c r="BML123" s="105"/>
      <c r="BMM123" s="105"/>
      <c r="BMN123" s="105"/>
      <c r="BMO123" s="105"/>
      <c r="BMP123" s="105"/>
      <c r="BMQ123" s="105"/>
      <c r="BMR123" s="105"/>
      <c r="BMS123" s="105"/>
      <c r="BMT123" s="105"/>
      <c r="BMU123" s="105"/>
      <c r="BMV123" s="105"/>
      <c r="BMW123" s="105"/>
      <c r="BMX123" s="105"/>
      <c r="BMY123" s="105"/>
      <c r="BMZ123" s="105"/>
      <c r="BNA123" s="105"/>
      <c r="BNB123" s="105"/>
      <c r="BNC123" s="105"/>
      <c r="BND123" s="105"/>
      <c r="BNE123" s="105"/>
      <c r="BNF123" s="105"/>
      <c r="BNG123" s="105"/>
      <c r="BNH123" s="105"/>
      <c r="BNI123" s="105"/>
      <c r="BNJ123" s="105"/>
      <c r="BNK123" s="105"/>
      <c r="BNL123" s="105"/>
      <c r="BNM123" s="105"/>
      <c r="BNN123" s="105"/>
      <c r="BNO123" s="105"/>
      <c r="BNP123" s="105"/>
      <c r="BNQ123" s="105"/>
      <c r="BNR123" s="105"/>
      <c r="BNS123" s="105"/>
      <c r="BNT123" s="105"/>
      <c r="BNU123" s="105"/>
      <c r="BNV123" s="105"/>
      <c r="BNW123" s="105"/>
      <c r="BNX123" s="105"/>
      <c r="BNY123" s="105"/>
      <c r="BNZ123" s="105"/>
      <c r="BOA123" s="105"/>
      <c r="BOB123" s="105"/>
      <c r="BOC123" s="105"/>
      <c r="BOD123" s="105"/>
      <c r="BOE123" s="105"/>
      <c r="BOF123" s="105"/>
      <c r="BOG123" s="105"/>
      <c r="BOH123" s="105"/>
      <c r="BOI123" s="105"/>
      <c r="BOJ123" s="105"/>
      <c r="BOK123" s="105"/>
      <c r="BOL123" s="105"/>
      <c r="BOM123" s="105"/>
      <c r="BON123" s="105"/>
      <c r="BOO123" s="105"/>
      <c r="BOP123" s="105"/>
      <c r="BOQ123" s="105"/>
      <c r="BOR123" s="105"/>
      <c r="BOS123" s="105"/>
      <c r="BOT123" s="105"/>
      <c r="BOU123" s="105"/>
      <c r="BOV123" s="105"/>
      <c r="BOW123" s="105"/>
      <c r="BOX123" s="105"/>
      <c r="BOY123" s="105"/>
      <c r="BOZ123" s="105"/>
      <c r="BPA123" s="105"/>
      <c r="BPB123" s="105"/>
      <c r="BPC123" s="105"/>
      <c r="BPD123" s="105"/>
      <c r="BPE123" s="105"/>
      <c r="BPF123" s="105"/>
      <c r="BPG123" s="105"/>
      <c r="BPH123" s="105"/>
      <c r="BPI123" s="105"/>
      <c r="BPJ123" s="105"/>
      <c r="BPK123" s="105"/>
      <c r="BPL123" s="105"/>
      <c r="BPM123" s="105"/>
      <c r="BPN123" s="105"/>
      <c r="BPO123" s="105"/>
      <c r="BPP123" s="105"/>
      <c r="BPQ123" s="105"/>
      <c r="BPR123" s="105"/>
      <c r="BPS123" s="105"/>
      <c r="BPT123" s="105"/>
      <c r="BPU123" s="105"/>
      <c r="BPV123" s="105"/>
      <c r="BPW123" s="105"/>
      <c r="BPX123" s="105"/>
      <c r="BPY123" s="105"/>
      <c r="BPZ123" s="105"/>
      <c r="BQA123" s="105"/>
      <c r="BQB123" s="105"/>
      <c r="BQC123" s="105"/>
      <c r="BQD123" s="105"/>
      <c r="BQE123" s="105"/>
      <c r="BQF123" s="105"/>
      <c r="BQG123" s="105"/>
      <c r="BQH123" s="105"/>
      <c r="BQI123" s="105"/>
      <c r="BQJ123" s="105"/>
      <c r="BQK123" s="105"/>
      <c r="BQL123" s="105"/>
      <c r="BQM123" s="105"/>
      <c r="BQN123" s="105"/>
      <c r="BQO123" s="105"/>
      <c r="BQP123" s="105"/>
      <c r="BQQ123" s="105"/>
      <c r="BQR123" s="105"/>
      <c r="BQS123" s="105"/>
      <c r="BQT123" s="105"/>
      <c r="BQU123" s="105"/>
      <c r="BQV123" s="105"/>
      <c r="BQW123" s="105"/>
      <c r="BQX123" s="105"/>
      <c r="BQY123" s="105"/>
      <c r="BQZ123" s="105"/>
      <c r="BRA123" s="105"/>
      <c r="BRB123" s="105"/>
      <c r="BRC123" s="105"/>
      <c r="BRD123" s="105"/>
      <c r="BRE123" s="105"/>
      <c r="BRF123" s="105"/>
      <c r="BRG123" s="105"/>
      <c r="BRH123" s="105"/>
      <c r="BRI123" s="105"/>
      <c r="BRJ123" s="105"/>
      <c r="BRK123" s="105"/>
      <c r="BRL123" s="105"/>
      <c r="BRM123" s="105"/>
      <c r="BRN123" s="105"/>
      <c r="BRO123" s="105"/>
      <c r="BRP123" s="105"/>
      <c r="BRQ123" s="105"/>
      <c r="BRR123" s="105"/>
      <c r="BRS123" s="105"/>
      <c r="BRT123" s="105"/>
      <c r="BRU123" s="105"/>
      <c r="BRV123" s="105"/>
      <c r="BRW123" s="105"/>
      <c r="BRX123" s="105"/>
      <c r="BRY123" s="105"/>
      <c r="BRZ123" s="105"/>
      <c r="BSA123" s="105"/>
      <c r="BSB123" s="105"/>
      <c r="BSC123" s="105"/>
      <c r="BSD123" s="105"/>
      <c r="BSE123" s="105"/>
      <c r="BSF123" s="105"/>
      <c r="BSG123" s="105"/>
      <c r="BSH123" s="105"/>
      <c r="BSI123" s="105"/>
      <c r="BSJ123" s="105"/>
      <c r="BSK123" s="105"/>
      <c r="BSL123" s="105"/>
      <c r="BSM123" s="105"/>
      <c r="BSN123" s="105"/>
      <c r="BSO123" s="105"/>
      <c r="BSP123" s="105"/>
      <c r="BSQ123" s="105"/>
      <c r="BSR123" s="105"/>
      <c r="BSS123" s="105"/>
      <c r="BST123" s="105"/>
      <c r="BSU123" s="105"/>
      <c r="BSV123" s="105"/>
      <c r="BSW123" s="105"/>
      <c r="BSX123" s="105"/>
      <c r="BSY123" s="105"/>
      <c r="BSZ123" s="105"/>
      <c r="BTA123" s="105"/>
      <c r="BTB123" s="105"/>
      <c r="BTC123" s="105"/>
      <c r="BTD123" s="105"/>
      <c r="BTE123" s="105"/>
      <c r="BTF123" s="105"/>
      <c r="BTG123" s="105"/>
      <c r="BTH123" s="105"/>
      <c r="BTI123" s="105"/>
      <c r="BTJ123" s="105"/>
      <c r="BTK123" s="105"/>
      <c r="BTL123" s="105"/>
      <c r="BTM123" s="105"/>
      <c r="BTN123" s="105"/>
      <c r="BTO123" s="105"/>
      <c r="BTP123" s="105"/>
      <c r="BTQ123" s="105"/>
      <c r="BTR123" s="105"/>
      <c r="BTS123" s="105"/>
      <c r="BTT123" s="105"/>
      <c r="BTU123" s="105"/>
      <c r="BTV123" s="105"/>
      <c r="BTW123" s="105"/>
      <c r="BTX123" s="105"/>
      <c r="BTY123" s="105"/>
      <c r="BTZ123" s="105"/>
      <c r="BUA123" s="105"/>
      <c r="BUB123" s="105"/>
      <c r="BUC123" s="105"/>
      <c r="BUD123" s="105"/>
      <c r="BUE123" s="105"/>
      <c r="BUF123" s="105"/>
      <c r="BUG123" s="105"/>
      <c r="BUH123" s="105"/>
      <c r="BUI123" s="105"/>
      <c r="BUJ123" s="105"/>
      <c r="BUK123" s="105"/>
      <c r="BUL123" s="105"/>
      <c r="BUM123" s="105"/>
      <c r="BUN123" s="105"/>
      <c r="BUO123" s="105"/>
      <c r="BUP123" s="105"/>
      <c r="BUQ123" s="105"/>
      <c r="BUR123" s="105"/>
      <c r="BUS123" s="105"/>
      <c r="BUT123" s="105"/>
      <c r="BUU123" s="105"/>
      <c r="BUV123" s="105"/>
      <c r="BUW123" s="105"/>
      <c r="BUX123" s="105"/>
      <c r="BUY123" s="105"/>
      <c r="BUZ123" s="105"/>
      <c r="BVA123" s="105"/>
      <c r="BVB123" s="105"/>
      <c r="BVC123" s="105"/>
      <c r="BVD123" s="105"/>
      <c r="BVE123" s="105"/>
      <c r="BVF123" s="105"/>
      <c r="BVG123" s="105"/>
      <c r="BVH123" s="105"/>
      <c r="BVI123" s="105"/>
      <c r="BVJ123" s="105"/>
      <c r="BVK123" s="105"/>
      <c r="BVL123" s="105"/>
      <c r="BVM123" s="105"/>
      <c r="BVN123" s="105"/>
      <c r="BVO123" s="105"/>
      <c r="BVP123" s="105"/>
      <c r="BVQ123" s="105"/>
      <c r="BVR123" s="105"/>
      <c r="BVS123" s="105"/>
      <c r="BVT123" s="105"/>
      <c r="BVU123" s="105"/>
      <c r="BVV123" s="105"/>
      <c r="BVW123" s="105"/>
      <c r="BVX123" s="105"/>
      <c r="BVY123" s="105"/>
      <c r="BVZ123" s="105"/>
      <c r="BWA123" s="105"/>
      <c r="BWB123" s="105"/>
      <c r="BWC123" s="105"/>
      <c r="BWD123" s="105"/>
      <c r="BWE123" s="105"/>
      <c r="BWF123" s="105"/>
      <c r="BWG123" s="105"/>
      <c r="BWH123" s="105"/>
      <c r="BWI123" s="105"/>
      <c r="BWJ123" s="105"/>
      <c r="BWK123" s="105"/>
      <c r="BWL123" s="105"/>
      <c r="BWM123" s="105"/>
      <c r="BWN123" s="105"/>
      <c r="BWO123" s="105"/>
      <c r="BWP123" s="105"/>
      <c r="BWQ123" s="105"/>
      <c r="BWR123" s="105"/>
      <c r="BWS123" s="105"/>
      <c r="BWT123" s="105"/>
      <c r="BWU123" s="105"/>
      <c r="BWV123" s="105"/>
      <c r="BWW123" s="105"/>
      <c r="BWX123" s="105"/>
    </row>
    <row r="124" spans="1:1974" ht="24.75" customHeight="1">
      <c r="B124" s="108" t="s">
        <v>125</v>
      </c>
      <c r="X124" s="225"/>
      <c r="Y124" s="225"/>
      <c r="Z124" s="225"/>
      <c r="AA124" s="224"/>
      <c r="AB124" s="225"/>
      <c r="AC124" s="225"/>
      <c r="AD124" s="225"/>
      <c r="AE124" s="224"/>
      <c r="AF124" s="223"/>
      <c r="AG124" s="223"/>
      <c r="AH124" s="223"/>
      <c r="AI124" s="224"/>
      <c r="AJ124" s="223"/>
      <c r="AK124" s="223"/>
      <c r="AL124" s="223"/>
      <c r="AM124" s="224"/>
      <c r="AN124" s="223"/>
      <c r="AO124" s="223"/>
      <c r="AP124" s="223"/>
    </row>
    <row r="125" spans="1:1974" ht="24.75" customHeight="1">
      <c r="A125" s="221"/>
      <c r="B125" s="222" t="s">
        <v>194</v>
      </c>
      <c r="C125" s="221"/>
      <c r="D125" s="223"/>
      <c r="E125" s="223"/>
      <c r="F125" s="223"/>
      <c r="G125" s="221"/>
      <c r="H125" s="223"/>
      <c r="I125" s="223"/>
      <c r="J125" s="223"/>
      <c r="K125" s="221"/>
      <c r="L125" s="223"/>
      <c r="M125" s="223"/>
      <c r="N125" s="223"/>
      <c r="O125" s="221"/>
      <c r="P125" s="223"/>
      <c r="Q125" s="223"/>
      <c r="R125" s="223"/>
      <c r="S125" s="221"/>
      <c r="T125" s="223"/>
      <c r="U125" s="223"/>
      <c r="V125" s="223"/>
      <c r="W125" s="224"/>
      <c r="X125" s="225"/>
      <c r="Y125" s="225"/>
      <c r="Z125" s="225"/>
      <c r="AA125" s="224"/>
      <c r="AB125" s="225"/>
      <c r="AC125" s="225"/>
      <c r="AD125" s="225"/>
      <c r="AE125" s="224"/>
      <c r="AF125" s="223"/>
      <c r="AG125" s="223"/>
      <c r="AH125" s="223"/>
      <c r="AI125" s="224"/>
      <c r="AJ125" s="223"/>
      <c r="AK125" s="223"/>
      <c r="AL125" s="223"/>
      <c r="AM125" s="224"/>
      <c r="AN125" s="223"/>
      <c r="AO125" s="223"/>
      <c r="AP125" s="223"/>
    </row>
    <row r="126" spans="1:1974" ht="24.75" customHeight="1">
      <c r="A126" s="221"/>
      <c r="B126" s="109" t="s">
        <v>46</v>
      </c>
      <c r="C126" s="221"/>
      <c r="D126" s="223"/>
      <c r="E126" s="223"/>
      <c r="F126" s="223"/>
      <c r="G126" s="221"/>
      <c r="H126" s="223"/>
      <c r="I126" s="223"/>
      <c r="J126" s="223"/>
      <c r="K126" s="221"/>
      <c r="L126" s="223"/>
      <c r="M126" s="223"/>
      <c r="N126" s="223"/>
      <c r="O126" s="221"/>
      <c r="P126" s="223"/>
      <c r="Q126" s="223"/>
      <c r="R126" s="223"/>
      <c r="S126" s="221"/>
      <c r="T126" s="223"/>
      <c r="U126" s="223"/>
      <c r="V126" s="223"/>
      <c r="W126" s="224"/>
      <c r="X126" s="225"/>
      <c r="Y126" s="225"/>
      <c r="Z126" s="225"/>
      <c r="AA126" s="224"/>
      <c r="AB126" s="225"/>
      <c r="AC126" s="225"/>
      <c r="AD126" s="225"/>
      <c r="AE126" s="224"/>
      <c r="AF126" s="223"/>
      <c r="AG126" s="223"/>
      <c r="AH126" s="223"/>
      <c r="AI126" s="224"/>
      <c r="AJ126" s="223"/>
      <c r="AK126" s="223"/>
      <c r="AL126" s="223"/>
      <c r="AM126" s="224"/>
      <c r="AN126" s="223"/>
      <c r="AO126" s="223"/>
      <c r="AP126" s="223"/>
    </row>
    <row r="127" spans="1:1974" ht="24.75" customHeight="1" thickBot="1">
      <c r="A127" s="221"/>
      <c r="B127" s="109"/>
      <c r="C127" s="221"/>
      <c r="D127" s="223"/>
      <c r="E127" s="223"/>
      <c r="F127" s="223"/>
      <c r="G127" s="221"/>
      <c r="H127" s="223"/>
      <c r="I127" s="223"/>
      <c r="J127" s="223"/>
      <c r="K127" s="221"/>
      <c r="L127" s="223"/>
      <c r="M127" s="223"/>
      <c r="N127" s="223"/>
      <c r="O127" s="221"/>
      <c r="P127" s="223"/>
      <c r="Q127" s="223"/>
      <c r="R127" s="223"/>
      <c r="S127" s="221"/>
      <c r="T127" s="223"/>
      <c r="U127" s="223"/>
      <c r="V127" s="223"/>
      <c r="W127" s="224"/>
      <c r="X127" s="225"/>
      <c r="Y127" s="225"/>
      <c r="Z127" s="225"/>
      <c r="AA127" s="224"/>
      <c r="AB127" s="225"/>
      <c r="AC127" s="225"/>
      <c r="AD127" s="225"/>
      <c r="AE127" s="224"/>
      <c r="AF127" s="223"/>
      <c r="AG127" s="223"/>
      <c r="AH127" s="223"/>
      <c r="AI127" s="224"/>
      <c r="AJ127" s="223"/>
      <c r="AK127" s="223"/>
      <c r="AL127" s="223"/>
      <c r="AM127" s="224"/>
      <c r="AN127" s="223"/>
      <c r="AO127" s="223"/>
      <c r="AP127" s="223"/>
    </row>
    <row r="128" spans="1:1974" ht="24.75" customHeight="1" thickTop="1">
      <c r="A128" s="83"/>
      <c r="B128" s="182"/>
      <c r="C128" s="83"/>
      <c r="D128" s="131"/>
      <c r="E128" s="131">
        <v>2016</v>
      </c>
      <c r="F128" s="131"/>
      <c r="G128" s="83"/>
      <c r="H128" s="131"/>
      <c r="I128" s="131">
        <v>2017</v>
      </c>
      <c r="J128" s="131"/>
      <c r="K128" s="221"/>
      <c r="L128" s="223"/>
      <c r="M128" s="223"/>
      <c r="N128" s="223"/>
      <c r="O128" s="221"/>
      <c r="P128" s="223"/>
      <c r="Q128" s="223"/>
      <c r="R128" s="223"/>
      <c r="S128" s="83"/>
      <c r="W128" s="83"/>
      <c r="X128" s="225"/>
      <c r="Y128" s="225"/>
      <c r="Z128" s="225"/>
      <c r="AA128" s="224"/>
      <c r="AB128" s="225"/>
      <c r="AC128" s="225"/>
      <c r="AD128" s="225"/>
      <c r="AE128" s="224"/>
      <c r="AF128" s="223"/>
      <c r="AG128" s="223"/>
      <c r="AH128" s="223"/>
      <c r="AI128" s="224"/>
      <c r="AJ128" s="223"/>
      <c r="AK128" s="223"/>
      <c r="AL128" s="223"/>
      <c r="AM128" s="224"/>
      <c r="AN128" s="223"/>
      <c r="AO128" s="223"/>
      <c r="AP128" s="223"/>
    </row>
    <row r="129" spans="1:42" ht="24.75" customHeight="1" thickBot="1">
      <c r="A129" s="84"/>
      <c r="B129" s="183"/>
      <c r="C129" s="84"/>
      <c r="D129" s="132">
        <v>605</v>
      </c>
      <c r="E129" s="132" t="s">
        <v>109</v>
      </c>
      <c r="F129" s="132">
        <v>606</v>
      </c>
      <c r="G129" s="84"/>
      <c r="H129" s="132">
        <v>605</v>
      </c>
      <c r="I129" s="132" t="s">
        <v>109</v>
      </c>
      <c r="J129" s="132">
        <v>606</v>
      </c>
      <c r="K129" s="221"/>
      <c r="L129" s="223"/>
      <c r="M129" s="223"/>
      <c r="N129" s="223"/>
      <c r="O129" s="221"/>
      <c r="P129" s="223"/>
      <c r="Q129" s="223"/>
      <c r="R129" s="223"/>
      <c r="S129" s="84"/>
      <c r="W129" s="84"/>
      <c r="X129" s="225"/>
      <c r="Y129" s="225"/>
      <c r="Z129" s="225"/>
      <c r="AA129" s="224"/>
      <c r="AB129" s="225"/>
      <c r="AC129" s="225"/>
      <c r="AD129" s="225"/>
      <c r="AE129" s="224"/>
      <c r="AF129" s="223"/>
      <c r="AG129" s="223"/>
      <c r="AH129" s="223"/>
      <c r="AI129" s="224"/>
      <c r="AJ129" s="223"/>
      <c r="AK129" s="223"/>
      <c r="AL129" s="223"/>
      <c r="AM129" s="224"/>
      <c r="AN129" s="223"/>
      <c r="AO129" s="223"/>
      <c r="AP129" s="223"/>
    </row>
    <row r="130" spans="1:42" ht="24.75" customHeight="1" thickTop="1">
      <c r="A130" s="226"/>
      <c r="B130" s="227"/>
      <c r="C130" s="226"/>
      <c r="D130" s="227"/>
      <c r="E130" s="228"/>
      <c r="F130" s="227"/>
      <c r="G130" s="226"/>
      <c r="H130" s="227"/>
      <c r="I130" s="228"/>
      <c r="J130" s="227"/>
      <c r="K130" s="221"/>
      <c r="L130" s="223"/>
      <c r="M130" s="223"/>
      <c r="N130" s="223"/>
      <c r="O130" s="221"/>
      <c r="P130" s="223"/>
      <c r="Q130" s="223"/>
      <c r="R130" s="223"/>
      <c r="S130" s="226"/>
      <c r="W130" s="87"/>
      <c r="X130" s="225"/>
      <c r="Y130" s="225"/>
      <c r="Z130" s="225"/>
      <c r="AA130" s="224"/>
      <c r="AB130" s="225"/>
      <c r="AC130" s="225"/>
      <c r="AD130" s="225"/>
      <c r="AE130" s="224"/>
      <c r="AF130" s="223"/>
      <c r="AG130" s="223"/>
      <c r="AH130" s="223"/>
      <c r="AI130" s="224"/>
      <c r="AJ130" s="223"/>
      <c r="AK130" s="223"/>
      <c r="AL130" s="223"/>
      <c r="AM130" s="224"/>
      <c r="AN130" s="223"/>
      <c r="AO130" s="223"/>
      <c r="AP130" s="223"/>
    </row>
    <row r="131" spans="1:42" ht="24.75" customHeight="1">
      <c r="A131" s="229"/>
      <c r="B131" s="230" t="s">
        <v>51</v>
      </c>
      <c r="C131" s="229"/>
      <c r="D131" s="231"/>
      <c r="E131" s="232"/>
      <c r="F131" s="231"/>
      <c r="G131" s="229"/>
      <c r="H131" s="231"/>
      <c r="I131" s="232"/>
      <c r="J131" s="231"/>
      <c r="K131" s="221"/>
      <c r="L131" s="223"/>
      <c r="M131" s="223"/>
      <c r="N131" s="223"/>
      <c r="O131" s="221"/>
      <c r="P131" s="223"/>
      <c r="Q131" s="223"/>
      <c r="R131" s="223"/>
      <c r="S131" s="229"/>
      <c r="W131" s="89"/>
      <c r="X131" s="225"/>
      <c r="Y131" s="225"/>
      <c r="Z131" s="225"/>
      <c r="AA131" s="224"/>
      <c r="AB131" s="225"/>
      <c r="AC131" s="225"/>
      <c r="AD131" s="225"/>
      <c r="AE131" s="224"/>
      <c r="AF131" s="223"/>
      <c r="AG131" s="223"/>
      <c r="AH131" s="223"/>
      <c r="AI131" s="224"/>
      <c r="AJ131" s="223"/>
      <c r="AK131" s="223"/>
      <c r="AL131" s="223"/>
      <c r="AM131" s="224"/>
      <c r="AN131" s="223"/>
      <c r="AO131" s="223"/>
      <c r="AP131" s="223"/>
    </row>
    <row r="132" spans="1:42" ht="24.75" customHeight="1">
      <c r="B132" s="233" t="s">
        <v>28</v>
      </c>
      <c r="D132" s="234">
        <v>1967</v>
      </c>
      <c r="E132" s="235">
        <v>21</v>
      </c>
      <c r="F132" s="234">
        <v>1988</v>
      </c>
      <c r="H132" s="234">
        <v>3029</v>
      </c>
      <c r="I132" s="235">
        <v>-52</v>
      </c>
      <c r="J132" s="234">
        <v>2977</v>
      </c>
      <c r="K132" s="221"/>
      <c r="L132" s="223"/>
      <c r="M132" s="223"/>
      <c r="N132" s="223"/>
      <c r="O132" s="221"/>
      <c r="P132" s="223"/>
      <c r="Q132" s="223"/>
      <c r="R132" s="223"/>
      <c r="W132" s="90"/>
      <c r="X132" s="225"/>
      <c r="Y132" s="225"/>
      <c r="Z132" s="225"/>
      <c r="AA132" s="224"/>
      <c r="AB132" s="225"/>
      <c r="AC132" s="225"/>
      <c r="AD132" s="225"/>
      <c r="AE132" s="224"/>
      <c r="AF132" s="223"/>
      <c r="AG132" s="223"/>
      <c r="AH132" s="223"/>
      <c r="AI132" s="224"/>
      <c r="AJ132" s="223"/>
      <c r="AK132" s="223"/>
      <c r="AL132" s="223"/>
      <c r="AM132" s="224"/>
      <c r="AN132" s="223"/>
      <c r="AO132" s="223"/>
      <c r="AP132" s="223"/>
    </row>
    <row r="133" spans="1:42" ht="24.75" customHeight="1">
      <c r="B133" s="236" t="s">
        <v>36</v>
      </c>
      <c r="D133" s="150">
        <v>-238</v>
      </c>
      <c r="E133" s="168">
        <v>-5</v>
      </c>
      <c r="F133" s="150">
        <v>-243</v>
      </c>
      <c r="H133" s="150">
        <v>147</v>
      </c>
      <c r="I133" s="168">
        <v>-55</v>
      </c>
      <c r="J133" s="150">
        <v>92</v>
      </c>
      <c r="K133" s="221"/>
      <c r="L133" s="223"/>
      <c r="M133" s="223"/>
      <c r="N133" s="223"/>
      <c r="O133" s="221"/>
      <c r="P133" s="223"/>
      <c r="Q133" s="223"/>
      <c r="R133" s="223"/>
      <c r="W133" s="90"/>
      <c r="X133" s="225"/>
      <c r="Y133" s="225"/>
      <c r="Z133" s="225"/>
      <c r="AA133" s="224"/>
      <c r="AB133" s="225"/>
      <c r="AC133" s="225"/>
      <c r="AD133" s="225"/>
      <c r="AE133" s="224"/>
      <c r="AF133" s="223"/>
      <c r="AG133" s="223"/>
      <c r="AH133" s="223"/>
      <c r="AI133" s="224"/>
      <c r="AJ133" s="223"/>
      <c r="AK133" s="223"/>
      <c r="AL133" s="223"/>
      <c r="AM133" s="224"/>
      <c r="AN133" s="223"/>
      <c r="AO133" s="223"/>
      <c r="AP133" s="223"/>
    </row>
    <row r="134" spans="1:42" ht="24.75" customHeight="1">
      <c r="A134" s="224"/>
      <c r="B134" s="231"/>
      <c r="C134" s="224"/>
      <c r="D134" s="237"/>
      <c r="E134" s="238"/>
      <c r="F134" s="237"/>
      <c r="G134" s="224"/>
      <c r="H134" s="237"/>
      <c r="I134" s="238"/>
      <c r="J134" s="237"/>
      <c r="K134" s="221"/>
      <c r="L134" s="223"/>
      <c r="M134" s="223"/>
      <c r="N134" s="223"/>
      <c r="O134" s="221"/>
      <c r="P134" s="223"/>
      <c r="Q134" s="223"/>
      <c r="R134" s="223"/>
      <c r="S134" s="224"/>
      <c r="W134" s="90"/>
      <c r="X134" s="225"/>
      <c r="Y134" s="225"/>
      <c r="Z134" s="225"/>
      <c r="AA134" s="224"/>
      <c r="AB134" s="225"/>
      <c r="AC134" s="225"/>
      <c r="AD134" s="225"/>
      <c r="AE134" s="224"/>
      <c r="AF134" s="223"/>
      <c r="AG134" s="223"/>
      <c r="AH134" s="223"/>
      <c r="AI134" s="224"/>
      <c r="AJ134" s="223"/>
      <c r="AK134" s="223"/>
      <c r="AL134" s="223"/>
      <c r="AM134" s="224"/>
      <c r="AN134" s="223"/>
      <c r="AO134" s="223"/>
      <c r="AP134" s="223"/>
    </row>
    <row r="135" spans="1:42" ht="24.75" customHeight="1">
      <c r="A135" s="229"/>
      <c r="B135" s="230" t="s">
        <v>52</v>
      </c>
      <c r="C135" s="229"/>
      <c r="D135" s="237"/>
      <c r="E135" s="238"/>
      <c r="F135" s="237"/>
      <c r="G135" s="229"/>
      <c r="H135" s="237"/>
      <c r="I135" s="238"/>
      <c r="J135" s="237"/>
      <c r="K135" s="221"/>
      <c r="L135" s="223"/>
      <c r="M135" s="223"/>
      <c r="N135" s="223"/>
      <c r="O135" s="221"/>
      <c r="P135" s="223"/>
      <c r="Q135" s="223"/>
      <c r="R135" s="223"/>
      <c r="S135" s="229"/>
      <c r="W135" s="90"/>
      <c r="X135" s="225"/>
      <c r="Y135" s="225"/>
      <c r="Z135" s="225"/>
      <c r="AA135" s="224"/>
      <c r="AB135" s="225"/>
      <c r="AC135" s="225"/>
      <c r="AD135" s="225"/>
      <c r="AE135" s="224"/>
      <c r="AF135" s="223"/>
      <c r="AG135" s="223"/>
      <c r="AH135" s="223"/>
      <c r="AI135" s="224"/>
      <c r="AJ135" s="223"/>
      <c r="AK135" s="223"/>
      <c r="AL135" s="223"/>
      <c r="AM135" s="224"/>
      <c r="AN135" s="223"/>
      <c r="AO135" s="223"/>
      <c r="AP135" s="223"/>
    </row>
    <row r="136" spans="1:42" ht="24.75" customHeight="1">
      <c r="B136" s="233" t="s">
        <v>28</v>
      </c>
      <c r="D136" s="150">
        <v>2305</v>
      </c>
      <c r="E136" s="168">
        <v>26</v>
      </c>
      <c r="F136" s="150">
        <v>2331</v>
      </c>
      <c r="H136" s="150">
        <v>2300</v>
      </c>
      <c r="I136" s="168">
        <v>-24</v>
      </c>
      <c r="J136" s="150">
        <v>2276</v>
      </c>
      <c r="K136" s="221"/>
      <c r="L136" s="223"/>
      <c r="M136" s="223"/>
      <c r="N136" s="223"/>
      <c r="O136" s="221"/>
      <c r="P136" s="223"/>
      <c r="Q136" s="223"/>
      <c r="R136" s="223"/>
      <c r="W136" s="90"/>
      <c r="X136" s="225"/>
      <c r="Y136" s="225"/>
      <c r="Z136" s="225"/>
      <c r="AA136" s="224"/>
      <c r="AB136" s="225"/>
      <c r="AC136" s="225"/>
      <c r="AD136" s="225"/>
      <c r="AE136" s="224"/>
      <c r="AF136" s="223"/>
      <c r="AG136" s="223"/>
      <c r="AH136" s="223"/>
      <c r="AI136" s="224"/>
      <c r="AJ136" s="223"/>
      <c r="AK136" s="223"/>
      <c r="AL136" s="223"/>
      <c r="AM136" s="224"/>
      <c r="AN136" s="223"/>
      <c r="AO136" s="223"/>
      <c r="AP136" s="223"/>
    </row>
    <row r="137" spans="1:42" ht="24.75" customHeight="1">
      <c r="B137" s="236" t="s">
        <v>53</v>
      </c>
      <c r="D137" s="150">
        <v>283</v>
      </c>
      <c r="E137" s="168">
        <v>4</v>
      </c>
      <c r="F137" s="150">
        <v>287</v>
      </c>
      <c r="H137" s="150">
        <v>154</v>
      </c>
      <c r="I137" s="168">
        <v>-22</v>
      </c>
      <c r="J137" s="150">
        <v>132</v>
      </c>
      <c r="K137" s="221"/>
      <c r="L137" s="223"/>
      <c r="M137" s="223"/>
      <c r="N137" s="223"/>
      <c r="O137" s="221"/>
      <c r="P137" s="223"/>
      <c r="Q137" s="223"/>
      <c r="R137" s="223"/>
      <c r="W137" s="90"/>
      <c r="X137" s="225"/>
      <c r="Y137" s="225"/>
      <c r="Z137" s="225"/>
      <c r="AA137" s="224"/>
      <c r="AB137" s="225"/>
      <c r="AC137" s="225"/>
      <c r="AD137" s="225"/>
      <c r="AE137" s="224"/>
      <c r="AF137" s="223"/>
      <c r="AG137" s="223"/>
      <c r="AH137" s="223"/>
      <c r="AI137" s="224"/>
      <c r="AJ137" s="223"/>
      <c r="AK137" s="223"/>
      <c r="AL137" s="223"/>
      <c r="AM137" s="224"/>
      <c r="AN137" s="223"/>
      <c r="AO137" s="223"/>
      <c r="AP137" s="223"/>
    </row>
    <row r="138" spans="1:42" ht="24.75" customHeight="1">
      <c r="A138" s="224"/>
      <c r="B138" s="231"/>
      <c r="C138" s="224"/>
      <c r="D138" s="239"/>
      <c r="E138" s="240"/>
      <c r="F138" s="239"/>
      <c r="G138" s="224"/>
      <c r="H138" s="239"/>
      <c r="I138" s="240"/>
      <c r="J138" s="239"/>
      <c r="K138" s="221"/>
      <c r="L138" s="223"/>
      <c r="M138" s="223"/>
      <c r="N138" s="223"/>
      <c r="O138" s="221"/>
      <c r="P138" s="223"/>
      <c r="Q138" s="223"/>
      <c r="R138" s="223"/>
      <c r="S138" s="224"/>
      <c r="W138" s="90"/>
      <c r="X138" s="225"/>
      <c r="Y138" s="225"/>
      <c r="Z138" s="225"/>
      <c r="AA138" s="224"/>
      <c r="AB138" s="225"/>
      <c r="AC138" s="225"/>
      <c r="AD138" s="225"/>
      <c r="AE138" s="224"/>
      <c r="AF138" s="223"/>
      <c r="AG138" s="223"/>
      <c r="AH138" s="223"/>
      <c r="AI138" s="224"/>
      <c r="AJ138" s="223"/>
      <c r="AK138" s="223"/>
      <c r="AL138" s="223"/>
      <c r="AM138" s="224"/>
      <c r="AN138" s="223"/>
      <c r="AO138" s="223"/>
      <c r="AP138" s="223"/>
    </row>
    <row r="139" spans="1:42" ht="24.75" customHeight="1">
      <c r="A139" s="229"/>
      <c r="B139" s="230" t="s">
        <v>54</v>
      </c>
      <c r="C139" s="229"/>
      <c r="D139" s="239"/>
      <c r="E139" s="240"/>
      <c r="F139" s="239"/>
      <c r="G139" s="229"/>
      <c r="H139" s="239"/>
      <c r="I139" s="240"/>
      <c r="J139" s="239"/>
      <c r="K139" s="221"/>
      <c r="L139" s="223"/>
      <c r="M139" s="223"/>
      <c r="N139" s="223"/>
      <c r="O139" s="221"/>
      <c r="P139" s="223"/>
      <c r="Q139" s="223"/>
      <c r="R139" s="223"/>
      <c r="S139" s="229"/>
      <c r="W139" s="90"/>
      <c r="X139" s="225"/>
      <c r="Y139" s="225"/>
      <c r="Z139" s="225"/>
      <c r="AA139" s="224"/>
      <c r="AB139" s="225"/>
      <c r="AC139" s="225"/>
      <c r="AD139" s="225"/>
      <c r="AE139" s="224"/>
      <c r="AF139" s="223"/>
      <c r="AG139" s="223"/>
      <c r="AH139" s="223"/>
      <c r="AI139" s="224"/>
      <c r="AJ139" s="223"/>
      <c r="AK139" s="223"/>
      <c r="AL139" s="223"/>
      <c r="AM139" s="224"/>
      <c r="AN139" s="223"/>
      <c r="AO139" s="223"/>
      <c r="AP139" s="223"/>
    </row>
    <row r="140" spans="1:42" ht="24.75" customHeight="1">
      <c r="B140" s="233" t="s">
        <v>28</v>
      </c>
      <c r="D140" s="150">
        <v>0</v>
      </c>
      <c r="E140" s="168">
        <v>0</v>
      </c>
      <c r="F140" s="150">
        <v>0</v>
      </c>
      <c r="H140" s="150">
        <v>0</v>
      </c>
      <c r="I140" s="168">
        <v>0</v>
      </c>
      <c r="J140" s="150">
        <v>0</v>
      </c>
      <c r="K140" s="221"/>
      <c r="L140" s="223"/>
      <c r="M140" s="223"/>
      <c r="N140" s="223"/>
      <c r="O140" s="221"/>
      <c r="P140" s="223"/>
      <c r="Q140" s="223"/>
      <c r="R140" s="223"/>
      <c r="W140" s="90"/>
      <c r="X140" s="225"/>
      <c r="Y140" s="225"/>
      <c r="Z140" s="225"/>
      <c r="AA140" s="224"/>
      <c r="AB140" s="225"/>
      <c r="AC140" s="225"/>
      <c r="AD140" s="225"/>
      <c r="AE140" s="224"/>
      <c r="AF140" s="223"/>
      <c r="AG140" s="223"/>
      <c r="AH140" s="223"/>
      <c r="AI140" s="224"/>
      <c r="AJ140" s="223"/>
      <c r="AK140" s="223"/>
      <c r="AL140" s="223"/>
      <c r="AM140" s="224"/>
      <c r="AN140" s="223"/>
      <c r="AO140" s="223"/>
      <c r="AP140" s="223"/>
    </row>
    <row r="141" spans="1:42" ht="24.75" customHeight="1">
      <c r="B141" s="236" t="s">
        <v>55</v>
      </c>
      <c r="D141" s="150">
        <v>-417</v>
      </c>
      <c r="E141" s="168">
        <v>0</v>
      </c>
      <c r="F141" s="150">
        <v>-417.22900000000004</v>
      </c>
      <c r="H141" s="150">
        <v>-97</v>
      </c>
      <c r="I141" s="168">
        <v>0</v>
      </c>
      <c r="J141" s="150">
        <v>-96.850999999999999</v>
      </c>
      <c r="K141" s="221"/>
      <c r="L141" s="223"/>
      <c r="M141" s="223"/>
      <c r="N141" s="223"/>
      <c r="O141" s="221"/>
      <c r="P141" s="223"/>
      <c r="Q141" s="223"/>
      <c r="R141" s="223"/>
      <c r="W141" s="90"/>
      <c r="X141" s="225"/>
      <c r="Y141" s="225"/>
      <c r="Z141" s="225"/>
      <c r="AA141" s="224"/>
      <c r="AB141" s="225"/>
      <c r="AC141" s="225"/>
      <c r="AD141" s="225"/>
      <c r="AE141" s="224"/>
      <c r="AF141" s="223"/>
      <c r="AG141" s="223"/>
      <c r="AH141" s="223"/>
      <c r="AI141" s="224"/>
      <c r="AJ141" s="223"/>
      <c r="AK141" s="223"/>
      <c r="AL141" s="223"/>
      <c r="AM141" s="224"/>
      <c r="AN141" s="223"/>
      <c r="AO141" s="223"/>
      <c r="AP141" s="223"/>
    </row>
    <row r="142" spans="1:42" ht="24.75" customHeight="1">
      <c r="A142" s="224"/>
      <c r="B142" s="231"/>
      <c r="D142" s="151"/>
      <c r="E142" s="169"/>
      <c r="F142" s="151"/>
      <c r="H142" s="151"/>
      <c r="I142" s="169"/>
      <c r="J142" s="151"/>
      <c r="K142" s="221"/>
      <c r="L142" s="223"/>
      <c r="M142" s="223"/>
      <c r="N142" s="223"/>
      <c r="O142" s="221"/>
      <c r="P142" s="223"/>
      <c r="Q142" s="223"/>
      <c r="R142" s="223"/>
      <c r="W142" s="90"/>
      <c r="X142" s="225"/>
      <c r="Y142" s="225"/>
      <c r="Z142" s="225"/>
      <c r="AA142" s="224"/>
      <c r="AB142" s="225"/>
      <c r="AC142" s="225"/>
      <c r="AD142" s="225"/>
      <c r="AE142" s="224"/>
      <c r="AF142" s="223"/>
      <c r="AG142" s="223"/>
      <c r="AH142" s="223"/>
      <c r="AI142" s="224"/>
      <c r="AJ142" s="223"/>
      <c r="AK142" s="223"/>
      <c r="AL142" s="223"/>
      <c r="AM142" s="224"/>
      <c r="AN142" s="223"/>
      <c r="AO142" s="223"/>
      <c r="AP142" s="223"/>
    </row>
    <row r="143" spans="1:42" ht="24.75" customHeight="1">
      <c r="A143" s="229"/>
      <c r="B143" s="242" t="s">
        <v>28</v>
      </c>
      <c r="D143" s="170">
        <v>4272</v>
      </c>
      <c r="E143" s="188">
        <v>47</v>
      </c>
      <c r="F143" s="170">
        <v>4319</v>
      </c>
      <c r="H143" s="170">
        <v>5329</v>
      </c>
      <c r="I143" s="188">
        <v>-76</v>
      </c>
      <c r="J143" s="170">
        <v>5253</v>
      </c>
      <c r="K143" s="221"/>
      <c r="L143" s="223"/>
      <c r="M143" s="223"/>
      <c r="N143" s="223"/>
      <c r="O143" s="221"/>
      <c r="P143" s="223"/>
      <c r="Q143" s="223"/>
      <c r="R143" s="223"/>
      <c r="W143" s="118"/>
      <c r="X143" s="225"/>
      <c r="Y143" s="225"/>
      <c r="Z143" s="225"/>
      <c r="AA143" s="224"/>
      <c r="AB143" s="225"/>
      <c r="AC143" s="225"/>
      <c r="AD143" s="225"/>
      <c r="AE143" s="224"/>
      <c r="AF143" s="223"/>
      <c r="AG143" s="223"/>
      <c r="AH143" s="223"/>
      <c r="AI143" s="224"/>
      <c r="AJ143" s="223"/>
      <c r="AK143" s="223"/>
      <c r="AL143" s="223"/>
      <c r="AM143" s="224"/>
      <c r="AN143" s="223"/>
      <c r="AO143" s="223"/>
      <c r="AP143" s="223"/>
    </row>
    <row r="144" spans="1:42" ht="24.75" customHeight="1" thickBot="1">
      <c r="A144" s="229"/>
      <c r="B144" s="243" t="s">
        <v>36</v>
      </c>
      <c r="D144" s="241">
        <v>-372</v>
      </c>
      <c r="E144" s="244">
        <v>-1.2290000000000418</v>
      </c>
      <c r="F144" s="241">
        <v>-373.22900000000004</v>
      </c>
      <c r="H144" s="241">
        <v>204</v>
      </c>
      <c r="I144" s="244">
        <v>-76.850999999999999</v>
      </c>
      <c r="J144" s="241">
        <v>127.149</v>
      </c>
      <c r="K144" s="221"/>
      <c r="L144" s="223"/>
      <c r="M144" s="223"/>
      <c r="N144" s="223"/>
      <c r="O144" s="221"/>
      <c r="P144" s="223"/>
      <c r="Q144" s="223"/>
      <c r="R144" s="223"/>
      <c r="W144" s="118"/>
      <c r="X144" s="225"/>
      <c r="Y144" s="225"/>
      <c r="Z144" s="225"/>
      <c r="AA144" s="224"/>
      <c r="AB144" s="225"/>
      <c r="AC144" s="225"/>
      <c r="AD144" s="225"/>
      <c r="AE144" s="224"/>
      <c r="AF144" s="223"/>
      <c r="AG144" s="223"/>
      <c r="AH144" s="223"/>
      <c r="AI144" s="224"/>
      <c r="AJ144" s="223"/>
      <c r="AK144" s="223"/>
      <c r="AL144" s="223"/>
      <c r="AM144" s="224"/>
      <c r="AN144" s="223"/>
      <c r="AO144" s="223"/>
      <c r="AP144" s="223"/>
    </row>
    <row r="145" spans="1:1974" ht="24.75" customHeight="1">
      <c r="X145" s="225"/>
      <c r="Y145" s="225"/>
      <c r="Z145" s="225"/>
      <c r="AA145" s="224"/>
      <c r="AB145" s="225"/>
      <c r="AC145" s="225"/>
      <c r="AD145" s="225"/>
      <c r="AE145" s="224"/>
      <c r="AF145" s="223"/>
      <c r="AG145" s="223"/>
      <c r="AH145" s="223"/>
      <c r="AI145" s="224"/>
      <c r="AJ145" s="223"/>
      <c r="AK145" s="223"/>
      <c r="AL145" s="223"/>
      <c r="AM145" s="224"/>
      <c r="AN145" s="223"/>
      <c r="AO145" s="223"/>
      <c r="AP145" s="223"/>
    </row>
    <row r="146" spans="1:1974" s="106" customFormat="1" ht="24.75" customHeight="1">
      <c r="A146" s="95"/>
      <c r="B146" s="108" t="s">
        <v>125</v>
      </c>
      <c r="C146" s="95"/>
      <c r="E146" s="107"/>
      <c r="F146" s="107"/>
      <c r="G146" s="95"/>
      <c r="H146" s="107"/>
      <c r="I146" s="107"/>
      <c r="J146" s="107"/>
      <c r="K146" s="95"/>
      <c r="L146" s="107"/>
      <c r="M146" s="107"/>
      <c r="N146" s="107"/>
      <c r="O146" s="95"/>
      <c r="P146" s="107"/>
      <c r="Q146" s="107"/>
      <c r="R146" s="107"/>
      <c r="S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152"/>
      <c r="AG146" s="152"/>
      <c r="AH146" s="152"/>
      <c r="AI146" s="95"/>
      <c r="AJ146" s="152"/>
      <c r="AK146" s="152"/>
      <c r="AL146" s="152"/>
      <c r="AM146" s="95"/>
      <c r="AN146" s="152"/>
      <c r="AO146" s="152"/>
      <c r="AP146" s="152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5"/>
      <c r="FK146" s="105"/>
      <c r="FL146" s="105"/>
      <c r="FM146" s="105"/>
      <c r="FN146" s="105"/>
      <c r="FO146" s="105"/>
      <c r="FP146" s="105"/>
      <c r="FQ146" s="105"/>
      <c r="FR146" s="105"/>
      <c r="FS146" s="105"/>
      <c r="FT146" s="105"/>
      <c r="FU146" s="105"/>
      <c r="FV146" s="105"/>
      <c r="FW146" s="105"/>
      <c r="FX146" s="105"/>
      <c r="FY146" s="105"/>
      <c r="FZ146" s="105"/>
      <c r="GA146" s="105"/>
      <c r="GB146" s="105"/>
      <c r="GC146" s="105"/>
      <c r="GD146" s="105"/>
      <c r="GE146" s="105"/>
      <c r="GF146" s="105"/>
      <c r="GG146" s="105"/>
      <c r="GH146" s="105"/>
      <c r="GI146" s="105"/>
      <c r="GJ146" s="105"/>
      <c r="GK146" s="105"/>
      <c r="GL146" s="105"/>
      <c r="GM146" s="105"/>
      <c r="GN146" s="105"/>
      <c r="GO146" s="105"/>
      <c r="GP146" s="105"/>
      <c r="GQ146" s="105"/>
      <c r="GR146" s="105"/>
      <c r="GS146" s="105"/>
      <c r="GT146" s="105"/>
      <c r="GU146" s="105"/>
      <c r="GV146" s="105"/>
      <c r="GW146" s="105"/>
      <c r="GX146" s="105"/>
      <c r="GY146" s="105"/>
      <c r="GZ146" s="105"/>
      <c r="HA146" s="105"/>
      <c r="HB146" s="105"/>
      <c r="HC146" s="105"/>
      <c r="HD146" s="105"/>
      <c r="HE146" s="105"/>
      <c r="HF146" s="105"/>
      <c r="HG146" s="105"/>
      <c r="HH146" s="105"/>
      <c r="HI146" s="105"/>
      <c r="HJ146" s="105"/>
      <c r="HK146" s="105"/>
      <c r="HL146" s="105"/>
      <c r="HM146" s="105"/>
      <c r="HN146" s="105"/>
      <c r="HO146" s="105"/>
      <c r="HP146" s="105"/>
      <c r="HQ146" s="105"/>
      <c r="HR146" s="105"/>
      <c r="HS146" s="105"/>
      <c r="HT146" s="105"/>
      <c r="HU146" s="105"/>
      <c r="HV146" s="105"/>
      <c r="HW146" s="105"/>
      <c r="HX146" s="105"/>
      <c r="HY146" s="105"/>
      <c r="HZ146" s="105"/>
      <c r="IA146" s="105"/>
      <c r="IB146" s="105"/>
      <c r="IC146" s="105"/>
      <c r="ID146" s="105"/>
      <c r="IE146" s="105"/>
      <c r="IF146" s="105"/>
      <c r="IG146" s="105"/>
      <c r="IH146" s="105"/>
      <c r="II146" s="105"/>
      <c r="IJ146" s="105"/>
      <c r="IK146" s="105"/>
      <c r="IL146" s="105"/>
      <c r="IM146" s="105"/>
      <c r="IN146" s="105"/>
      <c r="IO146" s="105"/>
      <c r="IP146" s="105"/>
      <c r="IQ146" s="105"/>
      <c r="IR146" s="105"/>
      <c r="IS146" s="105"/>
      <c r="IT146" s="105"/>
      <c r="IU146" s="105"/>
      <c r="IV146" s="105"/>
      <c r="IW146" s="105"/>
      <c r="IX146" s="105"/>
      <c r="IY146" s="105"/>
      <c r="IZ146" s="105"/>
      <c r="JA146" s="105"/>
      <c r="JB146" s="105"/>
      <c r="JC146" s="105"/>
      <c r="JD146" s="105"/>
      <c r="JE146" s="105"/>
      <c r="JF146" s="105"/>
      <c r="JG146" s="105"/>
      <c r="JH146" s="105"/>
      <c r="JI146" s="105"/>
      <c r="JJ146" s="105"/>
      <c r="JK146" s="105"/>
      <c r="JL146" s="105"/>
      <c r="JM146" s="105"/>
      <c r="JN146" s="105"/>
      <c r="JO146" s="105"/>
      <c r="JP146" s="105"/>
      <c r="JQ146" s="105"/>
      <c r="JR146" s="105"/>
      <c r="JS146" s="105"/>
      <c r="JT146" s="105"/>
      <c r="JU146" s="105"/>
      <c r="JV146" s="105"/>
      <c r="JW146" s="105"/>
      <c r="JX146" s="105"/>
      <c r="JY146" s="105"/>
      <c r="JZ146" s="105"/>
      <c r="KA146" s="105"/>
      <c r="KB146" s="105"/>
      <c r="KC146" s="105"/>
      <c r="KD146" s="105"/>
      <c r="KE146" s="105"/>
      <c r="KF146" s="105"/>
      <c r="KG146" s="105"/>
      <c r="KH146" s="105"/>
      <c r="KI146" s="105"/>
      <c r="KJ146" s="105"/>
      <c r="KK146" s="105"/>
      <c r="KL146" s="105"/>
      <c r="KM146" s="105"/>
      <c r="KN146" s="105"/>
      <c r="KO146" s="105"/>
      <c r="KP146" s="105"/>
      <c r="KQ146" s="105"/>
      <c r="KR146" s="105"/>
      <c r="KS146" s="105"/>
      <c r="KT146" s="105"/>
      <c r="KU146" s="105"/>
      <c r="KV146" s="105"/>
      <c r="KW146" s="105"/>
      <c r="KX146" s="105"/>
      <c r="KY146" s="105"/>
      <c r="KZ146" s="105"/>
      <c r="LA146" s="105"/>
      <c r="LB146" s="105"/>
      <c r="LC146" s="105"/>
      <c r="LD146" s="105"/>
      <c r="LE146" s="105"/>
      <c r="LF146" s="105"/>
      <c r="LG146" s="105"/>
      <c r="LH146" s="105"/>
      <c r="LI146" s="105"/>
      <c r="LJ146" s="105"/>
      <c r="LK146" s="105"/>
      <c r="LL146" s="105"/>
      <c r="LM146" s="105"/>
      <c r="LN146" s="105"/>
      <c r="LO146" s="105"/>
      <c r="LP146" s="105"/>
      <c r="LQ146" s="105"/>
      <c r="LR146" s="105"/>
      <c r="LS146" s="105"/>
      <c r="LT146" s="105"/>
      <c r="LU146" s="105"/>
      <c r="LV146" s="105"/>
      <c r="LW146" s="105"/>
      <c r="LX146" s="105"/>
      <c r="LY146" s="105"/>
      <c r="LZ146" s="105"/>
      <c r="MA146" s="105"/>
      <c r="MB146" s="105"/>
      <c r="MC146" s="105"/>
      <c r="MD146" s="105"/>
      <c r="ME146" s="105"/>
      <c r="MF146" s="105"/>
      <c r="MG146" s="105"/>
      <c r="MH146" s="105"/>
      <c r="MI146" s="105"/>
      <c r="MJ146" s="105"/>
      <c r="MK146" s="105"/>
      <c r="ML146" s="105"/>
      <c r="MM146" s="105"/>
      <c r="MN146" s="105"/>
      <c r="MO146" s="105"/>
      <c r="MP146" s="105"/>
      <c r="MQ146" s="105"/>
      <c r="MR146" s="105"/>
      <c r="MS146" s="105"/>
      <c r="MT146" s="105"/>
      <c r="MU146" s="105"/>
      <c r="MV146" s="105"/>
      <c r="MW146" s="105"/>
      <c r="MX146" s="105"/>
      <c r="MY146" s="105"/>
      <c r="MZ146" s="105"/>
      <c r="NA146" s="105"/>
      <c r="NB146" s="105"/>
      <c r="NC146" s="105"/>
      <c r="ND146" s="105"/>
      <c r="NE146" s="105"/>
      <c r="NF146" s="105"/>
      <c r="NG146" s="105"/>
      <c r="NH146" s="105"/>
      <c r="NI146" s="105"/>
      <c r="NJ146" s="105"/>
      <c r="NK146" s="105"/>
      <c r="NL146" s="105"/>
      <c r="NM146" s="105"/>
      <c r="NN146" s="105"/>
      <c r="NO146" s="105"/>
      <c r="NP146" s="105"/>
      <c r="NQ146" s="105"/>
      <c r="NR146" s="105"/>
      <c r="NS146" s="105"/>
      <c r="NT146" s="105"/>
      <c r="NU146" s="105"/>
      <c r="NV146" s="105"/>
      <c r="NW146" s="105"/>
      <c r="NX146" s="105"/>
      <c r="NY146" s="105"/>
      <c r="NZ146" s="105"/>
      <c r="OA146" s="105"/>
      <c r="OB146" s="105"/>
      <c r="OC146" s="105"/>
      <c r="OD146" s="105"/>
      <c r="OE146" s="105"/>
      <c r="OF146" s="105"/>
      <c r="OG146" s="105"/>
      <c r="OH146" s="105"/>
      <c r="OI146" s="105"/>
      <c r="OJ146" s="105"/>
      <c r="OK146" s="105"/>
      <c r="OL146" s="105"/>
      <c r="OM146" s="105"/>
      <c r="ON146" s="105"/>
      <c r="OO146" s="105"/>
      <c r="OP146" s="105"/>
      <c r="OQ146" s="105"/>
      <c r="OR146" s="105"/>
      <c r="OS146" s="105"/>
      <c r="OT146" s="105"/>
      <c r="OU146" s="105"/>
      <c r="OV146" s="105"/>
      <c r="OW146" s="105"/>
      <c r="OX146" s="105"/>
      <c r="OY146" s="105"/>
      <c r="OZ146" s="105"/>
      <c r="PA146" s="105"/>
      <c r="PB146" s="105"/>
      <c r="PC146" s="105"/>
      <c r="PD146" s="105"/>
      <c r="PE146" s="105"/>
      <c r="PF146" s="105"/>
      <c r="PG146" s="105"/>
      <c r="PH146" s="105"/>
      <c r="PI146" s="105"/>
      <c r="PJ146" s="105"/>
      <c r="PK146" s="105"/>
      <c r="PL146" s="105"/>
      <c r="PM146" s="105"/>
      <c r="PN146" s="105"/>
      <c r="PO146" s="105"/>
      <c r="PP146" s="105"/>
      <c r="PQ146" s="105"/>
      <c r="PR146" s="105"/>
      <c r="PS146" s="105"/>
      <c r="PT146" s="105"/>
      <c r="PU146" s="105"/>
      <c r="PV146" s="105"/>
      <c r="PW146" s="105"/>
      <c r="PX146" s="105"/>
      <c r="PY146" s="105"/>
      <c r="PZ146" s="105"/>
      <c r="QA146" s="105"/>
      <c r="QB146" s="105"/>
      <c r="QC146" s="105"/>
      <c r="QD146" s="105"/>
      <c r="QE146" s="105"/>
      <c r="QF146" s="105"/>
      <c r="QG146" s="105"/>
      <c r="QH146" s="105"/>
      <c r="QI146" s="105"/>
      <c r="QJ146" s="105"/>
      <c r="QK146" s="105"/>
      <c r="QL146" s="105"/>
      <c r="QM146" s="105"/>
      <c r="QN146" s="105"/>
      <c r="QO146" s="105"/>
      <c r="QP146" s="105"/>
      <c r="QQ146" s="105"/>
      <c r="QR146" s="105"/>
      <c r="QS146" s="105"/>
      <c r="QT146" s="105"/>
      <c r="QU146" s="105"/>
      <c r="QV146" s="105"/>
      <c r="QW146" s="105"/>
      <c r="QX146" s="105"/>
      <c r="QY146" s="105"/>
      <c r="QZ146" s="105"/>
      <c r="RA146" s="105"/>
      <c r="RB146" s="105"/>
      <c r="RC146" s="105"/>
      <c r="RD146" s="105"/>
      <c r="RE146" s="105"/>
      <c r="RF146" s="105"/>
      <c r="RG146" s="105"/>
      <c r="RH146" s="105"/>
      <c r="RI146" s="105"/>
      <c r="RJ146" s="105"/>
      <c r="RK146" s="105"/>
      <c r="RL146" s="105"/>
      <c r="RM146" s="105"/>
      <c r="RN146" s="105"/>
      <c r="RO146" s="105"/>
      <c r="RP146" s="105"/>
      <c r="RQ146" s="105"/>
      <c r="RR146" s="105"/>
      <c r="RS146" s="105"/>
      <c r="RT146" s="105"/>
      <c r="RU146" s="105"/>
      <c r="RV146" s="105"/>
      <c r="RW146" s="105"/>
      <c r="RX146" s="105"/>
      <c r="RY146" s="105"/>
      <c r="RZ146" s="105"/>
      <c r="SA146" s="105"/>
      <c r="SB146" s="105"/>
      <c r="SC146" s="105"/>
      <c r="SD146" s="105"/>
      <c r="SE146" s="105"/>
      <c r="SF146" s="105"/>
      <c r="SG146" s="105"/>
      <c r="SH146" s="105"/>
      <c r="SI146" s="105"/>
      <c r="SJ146" s="105"/>
      <c r="SK146" s="105"/>
      <c r="SL146" s="105"/>
      <c r="SM146" s="105"/>
      <c r="SN146" s="105"/>
      <c r="SO146" s="105"/>
      <c r="SP146" s="105"/>
      <c r="SQ146" s="105"/>
      <c r="SR146" s="105"/>
      <c r="SS146" s="105"/>
      <c r="ST146" s="105"/>
      <c r="SU146" s="105"/>
      <c r="SV146" s="105"/>
      <c r="SW146" s="105"/>
      <c r="SX146" s="105"/>
      <c r="SY146" s="105"/>
      <c r="SZ146" s="105"/>
      <c r="TA146" s="105"/>
      <c r="TB146" s="105"/>
      <c r="TC146" s="105"/>
      <c r="TD146" s="105"/>
      <c r="TE146" s="105"/>
      <c r="TF146" s="105"/>
      <c r="TG146" s="105"/>
      <c r="TH146" s="105"/>
      <c r="TI146" s="105"/>
      <c r="TJ146" s="105"/>
      <c r="TK146" s="105"/>
      <c r="TL146" s="105"/>
      <c r="TM146" s="105"/>
      <c r="TN146" s="105"/>
      <c r="TO146" s="105"/>
      <c r="TP146" s="105"/>
      <c r="TQ146" s="105"/>
      <c r="TR146" s="105"/>
      <c r="TS146" s="105"/>
      <c r="TT146" s="105"/>
      <c r="TU146" s="105"/>
      <c r="TV146" s="105"/>
      <c r="TW146" s="105"/>
      <c r="TX146" s="105"/>
      <c r="TY146" s="105"/>
      <c r="TZ146" s="105"/>
      <c r="UA146" s="105"/>
      <c r="UB146" s="105"/>
      <c r="UC146" s="105"/>
      <c r="UD146" s="105"/>
      <c r="UE146" s="105"/>
      <c r="UF146" s="105"/>
      <c r="UG146" s="105"/>
      <c r="UH146" s="105"/>
      <c r="UI146" s="105"/>
      <c r="UJ146" s="105"/>
      <c r="UK146" s="105"/>
      <c r="UL146" s="105"/>
      <c r="UM146" s="105"/>
      <c r="UN146" s="105"/>
      <c r="UO146" s="105"/>
      <c r="UP146" s="105"/>
      <c r="UQ146" s="105"/>
      <c r="UR146" s="105"/>
      <c r="US146" s="105"/>
      <c r="UT146" s="105"/>
      <c r="UU146" s="105"/>
      <c r="UV146" s="105"/>
      <c r="UW146" s="105"/>
      <c r="UX146" s="105"/>
      <c r="UY146" s="105"/>
      <c r="UZ146" s="105"/>
      <c r="VA146" s="105"/>
      <c r="VB146" s="105"/>
      <c r="VC146" s="105"/>
      <c r="VD146" s="105"/>
      <c r="VE146" s="105"/>
      <c r="VF146" s="105"/>
      <c r="VG146" s="105"/>
      <c r="VH146" s="105"/>
      <c r="VI146" s="105"/>
      <c r="VJ146" s="105"/>
      <c r="VK146" s="105"/>
      <c r="VL146" s="105"/>
      <c r="VM146" s="105"/>
      <c r="VN146" s="105"/>
      <c r="VO146" s="105"/>
      <c r="VP146" s="105"/>
      <c r="VQ146" s="105"/>
      <c r="VR146" s="105"/>
      <c r="VS146" s="105"/>
      <c r="VT146" s="105"/>
      <c r="VU146" s="105"/>
      <c r="VV146" s="105"/>
      <c r="VW146" s="105"/>
      <c r="VX146" s="105"/>
      <c r="VY146" s="105"/>
      <c r="VZ146" s="105"/>
      <c r="WA146" s="105"/>
      <c r="WB146" s="105"/>
      <c r="WC146" s="105"/>
      <c r="WD146" s="105"/>
      <c r="WE146" s="105"/>
      <c r="WF146" s="105"/>
      <c r="WG146" s="105"/>
      <c r="WH146" s="105"/>
      <c r="WI146" s="105"/>
      <c r="WJ146" s="105"/>
      <c r="WK146" s="105"/>
      <c r="WL146" s="105"/>
      <c r="WM146" s="105"/>
      <c r="WN146" s="105"/>
      <c r="WO146" s="105"/>
      <c r="WP146" s="105"/>
      <c r="WQ146" s="105"/>
      <c r="WR146" s="105"/>
      <c r="WS146" s="105"/>
      <c r="WT146" s="105"/>
      <c r="WU146" s="105"/>
      <c r="WV146" s="105"/>
      <c r="WW146" s="105"/>
      <c r="WX146" s="105"/>
      <c r="WY146" s="105"/>
      <c r="WZ146" s="105"/>
      <c r="XA146" s="105"/>
      <c r="XB146" s="105"/>
      <c r="XC146" s="105"/>
      <c r="XD146" s="105"/>
      <c r="XE146" s="105"/>
      <c r="XF146" s="105"/>
      <c r="XG146" s="105"/>
      <c r="XH146" s="105"/>
      <c r="XI146" s="105"/>
      <c r="XJ146" s="105"/>
      <c r="XK146" s="105"/>
      <c r="XL146" s="105"/>
      <c r="XM146" s="105"/>
      <c r="XN146" s="105"/>
      <c r="XO146" s="105"/>
      <c r="XP146" s="105"/>
      <c r="XQ146" s="105"/>
      <c r="XR146" s="105"/>
      <c r="XS146" s="105"/>
      <c r="XT146" s="105"/>
      <c r="XU146" s="105"/>
      <c r="XV146" s="105"/>
      <c r="XW146" s="105"/>
      <c r="XX146" s="105"/>
      <c r="XY146" s="105"/>
      <c r="XZ146" s="105"/>
      <c r="YA146" s="105"/>
      <c r="YB146" s="105"/>
      <c r="YC146" s="105"/>
      <c r="YD146" s="105"/>
      <c r="YE146" s="105"/>
      <c r="YF146" s="105"/>
      <c r="YG146" s="105"/>
      <c r="YH146" s="105"/>
      <c r="YI146" s="105"/>
      <c r="YJ146" s="105"/>
      <c r="YK146" s="105"/>
      <c r="YL146" s="105"/>
      <c r="YM146" s="105"/>
      <c r="YN146" s="105"/>
      <c r="YO146" s="105"/>
      <c r="YP146" s="105"/>
      <c r="YQ146" s="105"/>
      <c r="YR146" s="105"/>
      <c r="YS146" s="105"/>
      <c r="YT146" s="105"/>
      <c r="YU146" s="105"/>
      <c r="YV146" s="105"/>
      <c r="YW146" s="105"/>
      <c r="YX146" s="105"/>
      <c r="YY146" s="105"/>
      <c r="YZ146" s="105"/>
      <c r="ZA146" s="105"/>
      <c r="ZB146" s="105"/>
      <c r="ZC146" s="105"/>
      <c r="ZD146" s="105"/>
      <c r="ZE146" s="105"/>
      <c r="ZF146" s="105"/>
      <c r="ZG146" s="105"/>
      <c r="ZH146" s="105"/>
      <c r="ZI146" s="105"/>
      <c r="ZJ146" s="105"/>
      <c r="ZK146" s="105"/>
      <c r="ZL146" s="105"/>
      <c r="ZM146" s="105"/>
      <c r="ZN146" s="105"/>
      <c r="ZO146" s="105"/>
      <c r="ZP146" s="105"/>
      <c r="ZQ146" s="105"/>
      <c r="ZR146" s="105"/>
      <c r="ZS146" s="105"/>
      <c r="ZT146" s="105"/>
      <c r="ZU146" s="105"/>
      <c r="ZV146" s="105"/>
      <c r="ZW146" s="105"/>
      <c r="ZX146" s="105"/>
      <c r="ZY146" s="105"/>
      <c r="ZZ146" s="105"/>
      <c r="AAA146" s="105"/>
      <c r="AAB146" s="105"/>
      <c r="AAC146" s="105"/>
      <c r="AAD146" s="105"/>
      <c r="AAE146" s="105"/>
      <c r="AAF146" s="105"/>
      <c r="AAG146" s="105"/>
      <c r="AAH146" s="105"/>
      <c r="AAI146" s="105"/>
      <c r="AAJ146" s="105"/>
      <c r="AAK146" s="105"/>
      <c r="AAL146" s="105"/>
      <c r="AAM146" s="105"/>
      <c r="AAN146" s="105"/>
      <c r="AAO146" s="105"/>
      <c r="AAP146" s="105"/>
      <c r="AAQ146" s="105"/>
      <c r="AAR146" s="105"/>
      <c r="AAS146" s="105"/>
      <c r="AAT146" s="105"/>
      <c r="AAU146" s="105"/>
      <c r="AAV146" s="105"/>
      <c r="AAW146" s="105"/>
      <c r="AAX146" s="105"/>
      <c r="AAY146" s="105"/>
      <c r="AAZ146" s="105"/>
      <c r="ABA146" s="105"/>
      <c r="ABB146" s="105"/>
      <c r="ABC146" s="105"/>
      <c r="ABD146" s="105"/>
      <c r="ABE146" s="105"/>
      <c r="ABF146" s="105"/>
      <c r="ABG146" s="105"/>
      <c r="ABH146" s="105"/>
      <c r="ABI146" s="105"/>
      <c r="ABJ146" s="105"/>
      <c r="ABK146" s="105"/>
      <c r="ABL146" s="105"/>
      <c r="ABM146" s="105"/>
      <c r="ABN146" s="105"/>
      <c r="ABO146" s="105"/>
      <c r="ABP146" s="105"/>
      <c r="ABQ146" s="105"/>
      <c r="ABR146" s="105"/>
      <c r="ABS146" s="105"/>
      <c r="ABT146" s="105"/>
      <c r="ABU146" s="105"/>
      <c r="ABV146" s="105"/>
      <c r="ABW146" s="105"/>
      <c r="ABX146" s="105"/>
      <c r="ABY146" s="105"/>
      <c r="ABZ146" s="105"/>
      <c r="ACA146" s="105"/>
      <c r="ACB146" s="105"/>
      <c r="ACC146" s="105"/>
      <c r="ACD146" s="105"/>
      <c r="ACE146" s="105"/>
      <c r="ACF146" s="105"/>
      <c r="ACG146" s="105"/>
      <c r="ACH146" s="105"/>
      <c r="ACI146" s="105"/>
      <c r="ACJ146" s="105"/>
      <c r="ACK146" s="105"/>
      <c r="ACL146" s="105"/>
      <c r="ACM146" s="105"/>
      <c r="ACN146" s="105"/>
      <c r="ACO146" s="105"/>
      <c r="ACP146" s="105"/>
      <c r="ACQ146" s="105"/>
      <c r="ACR146" s="105"/>
      <c r="ACS146" s="105"/>
      <c r="ACT146" s="105"/>
      <c r="ACU146" s="105"/>
      <c r="ACV146" s="105"/>
      <c r="ACW146" s="105"/>
      <c r="ACX146" s="105"/>
      <c r="ACY146" s="105"/>
      <c r="ACZ146" s="105"/>
      <c r="ADA146" s="105"/>
      <c r="ADB146" s="105"/>
      <c r="ADC146" s="105"/>
      <c r="ADD146" s="105"/>
      <c r="ADE146" s="105"/>
      <c r="ADF146" s="105"/>
      <c r="ADG146" s="105"/>
      <c r="ADH146" s="105"/>
      <c r="ADI146" s="105"/>
      <c r="ADJ146" s="105"/>
      <c r="ADK146" s="105"/>
      <c r="ADL146" s="105"/>
      <c r="ADM146" s="105"/>
      <c r="ADN146" s="105"/>
      <c r="ADO146" s="105"/>
      <c r="ADP146" s="105"/>
      <c r="ADQ146" s="105"/>
      <c r="ADR146" s="105"/>
      <c r="ADS146" s="105"/>
      <c r="ADT146" s="105"/>
      <c r="ADU146" s="105"/>
      <c r="ADV146" s="105"/>
      <c r="ADW146" s="105"/>
      <c r="ADX146" s="105"/>
      <c r="ADY146" s="105"/>
      <c r="ADZ146" s="105"/>
      <c r="AEA146" s="105"/>
      <c r="AEB146" s="105"/>
      <c r="AEC146" s="105"/>
      <c r="AED146" s="105"/>
      <c r="AEE146" s="105"/>
      <c r="AEF146" s="105"/>
      <c r="AEG146" s="105"/>
      <c r="AEH146" s="105"/>
      <c r="AEI146" s="105"/>
      <c r="AEJ146" s="105"/>
      <c r="AEK146" s="105"/>
      <c r="AEL146" s="105"/>
      <c r="AEM146" s="105"/>
      <c r="AEN146" s="105"/>
      <c r="AEO146" s="105"/>
      <c r="AEP146" s="105"/>
      <c r="AEQ146" s="105"/>
      <c r="AER146" s="105"/>
      <c r="AES146" s="105"/>
      <c r="AET146" s="105"/>
      <c r="AEU146" s="105"/>
      <c r="AEV146" s="105"/>
      <c r="AEW146" s="105"/>
      <c r="AEX146" s="105"/>
      <c r="AEY146" s="105"/>
      <c r="AEZ146" s="105"/>
      <c r="AFA146" s="105"/>
      <c r="AFB146" s="105"/>
      <c r="AFC146" s="105"/>
      <c r="AFD146" s="105"/>
      <c r="AFE146" s="105"/>
      <c r="AFF146" s="105"/>
      <c r="AFG146" s="105"/>
      <c r="AFH146" s="105"/>
      <c r="AFI146" s="105"/>
      <c r="AFJ146" s="105"/>
      <c r="AFK146" s="105"/>
      <c r="AFL146" s="105"/>
      <c r="AFM146" s="105"/>
      <c r="AFN146" s="105"/>
      <c r="AFO146" s="105"/>
      <c r="AFP146" s="105"/>
      <c r="AFQ146" s="105"/>
      <c r="AFR146" s="105"/>
      <c r="AFS146" s="105"/>
      <c r="AFT146" s="105"/>
      <c r="AFU146" s="105"/>
      <c r="AFV146" s="105"/>
      <c r="AFW146" s="105"/>
      <c r="AFX146" s="105"/>
      <c r="AFY146" s="105"/>
      <c r="AFZ146" s="105"/>
      <c r="AGA146" s="105"/>
      <c r="AGB146" s="105"/>
      <c r="AGC146" s="105"/>
      <c r="AGD146" s="105"/>
      <c r="AGE146" s="105"/>
      <c r="AGF146" s="105"/>
      <c r="AGG146" s="105"/>
      <c r="AGH146" s="105"/>
      <c r="AGI146" s="105"/>
      <c r="AGJ146" s="105"/>
      <c r="AGK146" s="105"/>
      <c r="AGL146" s="105"/>
      <c r="AGM146" s="105"/>
      <c r="AGN146" s="105"/>
      <c r="AGO146" s="105"/>
      <c r="AGP146" s="105"/>
      <c r="AGQ146" s="105"/>
      <c r="AGR146" s="105"/>
      <c r="AGS146" s="105"/>
      <c r="AGT146" s="105"/>
      <c r="AGU146" s="105"/>
      <c r="AGV146" s="105"/>
      <c r="AGW146" s="105"/>
      <c r="AGX146" s="105"/>
      <c r="AGY146" s="105"/>
      <c r="AGZ146" s="105"/>
      <c r="AHA146" s="105"/>
      <c r="AHB146" s="105"/>
      <c r="AHC146" s="105"/>
      <c r="AHD146" s="105"/>
      <c r="AHE146" s="105"/>
      <c r="AHF146" s="105"/>
      <c r="AHG146" s="105"/>
      <c r="AHH146" s="105"/>
      <c r="AHI146" s="105"/>
      <c r="AHJ146" s="105"/>
      <c r="AHK146" s="105"/>
      <c r="AHL146" s="105"/>
      <c r="AHM146" s="105"/>
      <c r="AHN146" s="105"/>
      <c r="AHO146" s="105"/>
      <c r="AHP146" s="105"/>
      <c r="AHQ146" s="105"/>
      <c r="AHR146" s="105"/>
      <c r="AHS146" s="105"/>
      <c r="AHT146" s="105"/>
      <c r="AHU146" s="105"/>
      <c r="AHV146" s="105"/>
      <c r="AHW146" s="105"/>
      <c r="AHX146" s="105"/>
      <c r="AHY146" s="105"/>
      <c r="AHZ146" s="105"/>
      <c r="AIA146" s="105"/>
      <c r="AIB146" s="105"/>
      <c r="AIC146" s="105"/>
      <c r="AID146" s="105"/>
      <c r="AIE146" s="105"/>
      <c r="AIF146" s="105"/>
      <c r="AIG146" s="105"/>
      <c r="AIH146" s="105"/>
      <c r="AII146" s="105"/>
      <c r="AIJ146" s="105"/>
      <c r="AIK146" s="105"/>
      <c r="AIL146" s="105"/>
      <c r="AIM146" s="105"/>
      <c r="AIN146" s="105"/>
      <c r="AIO146" s="105"/>
      <c r="AIP146" s="105"/>
      <c r="AIQ146" s="105"/>
      <c r="AIR146" s="105"/>
      <c r="AIS146" s="105"/>
      <c r="AIT146" s="105"/>
      <c r="AIU146" s="105"/>
      <c r="AIV146" s="105"/>
      <c r="AIW146" s="105"/>
      <c r="AIX146" s="105"/>
      <c r="AIY146" s="105"/>
      <c r="AIZ146" s="105"/>
      <c r="AJA146" s="105"/>
      <c r="AJB146" s="105"/>
      <c r="AJC146" s="105"/>
      <c r="AJD146" s="105"/>
      <c r="AJE146" s="105"/>
      <c r="AJF146" s="105"/>
      <c r="AJG146" s="105"/>
      <c r="AJH146" s="105"/>
      <c r="AJI146" s="105"/>
      <c r="AJJ146" s="105"/>
      <c r="AJK146" s="105"/>
      <c r="AJL146" s="105"/>
      <c r="AJM146" s="105"/>
      <c r="AJN146" s="105"/>
      <c r="AJO146" s="105"/>
      <c r="AJP146" s="105"/>
      <c r="AJQ146" s="105"/>
      <c r="AJR146" s="105"/>
      <c r="AJS146" s="105"/>
      <c r="AJT146" s="105"/>
      <c r="AJU146" s="105"/>
      <c r="AJV146" s="105"/>
      <c r="AJW146" s="105"/>
      <c r="AJX146" s="105"/>
      <c r="AJY146" s="105"/>
      <c r="AJZ146" s="105"/>
      <c r="AKA146" s="105"/>
      <c r="AKB146" s="105"/>
      <c r="AKC146" s="105"/>
      <c r="AKD146" s="105"/>
      <c r="AKE146" s="105"/>
      <c r="AKF146" s="105"/>
      <c r="AKG146" s="105"/>
      <c r="AKH146" s="105"/>
      <c r="AKI146" s="105"/>
      <c r="AKJ146" s="105"/>
      <c r="AKK146" s="105"/>
      <c r="AKL146" s="105"/>
      <c r="AKM146" s="105"/>
      <c r="AKN146" s="105"/>
      <c r="AKO146" s="105"/>
      <c r="AKP146" s="105"/>
      <c r="AKQ146" s="105"/>
      <c r="AKR146" s="105"/>
      <c r="AKS146" s="105"/>
      <c r="AKT146" s="105"/>
      <c r="AKU146" s="105"/>
      <c r="AKV146" s="105"/>
      <c r="AKW146" s="105"/>
      <c r="AKX146" s="105"/>
      <c r="AKY146" s="105"/>
      <c r="AKZ146" s="105"/>
      <c r="ALA146" s="105"/>
      <c r="ALB146" s="105"/>
      <c r="ALC146" s="105"/>
      <c r="ALD146" s="105"/>
      <c r="ALE146" s="105"/>
      <c r="ALF146" s="105"/>
      <c r="ALG146" s="105"/>
      <c r="ALH146" s="105"/>
      <c r="ALI146" s="105"/>
      <c r="ALJ146" s="105"/>
      <c r="ALK146" s="105"/>
      <c r="ALL146" s="105"/>
      <c r="ALM146" s="105"/>
      <c r="ALN146" s="105"/>
      <c r="ALO146" s="105"/>
      <c r="ALP146" s="105"/>
      <c r="ALQ146" s="105"/>
      <c r="ALR146" s="105"/>
      <c r="ALS146" s="105"/>
      <c r="ALT146" s="105"/>
      <c r="ALU146" s="105"/>
      <c r="ALV146" s="105"/>
      <c r="ALW146" s="105"/>
      <c r="ALX146" s="105"/>
      <c r="ALY146" s="105"/>
      <c r="ALZ146" s="105"/>
      <c r="AMA146" s="105"/>
      <c r="AMB146" s="105"/>
      <c r="AMC146" s="105"/>
      <c r="AMD146" s="105"/>
      <c r="AME146" s="105"/>
      <c r="AMF146" s="105"/>
      <c r="AMG146" s="105"/>
      <c r="AMH146" s="105"/>
      <c r="AMI146" s="105"/>
      <c r="AMJ146" s="105"/>
      <c r="AMK146" s="105"/>
      <c r="AML146" s="105"/>
      <c r="AMM146" s="105"/>
      <c r="AMN146" s="105"/>
      <c r="AMO146" s="105"/>
      <c r="AMP146" s="105"/>
      <c r="AMQ146" s="105"/>
      <c r="AMR146" s="105"/>
      <c r="AMS146" s="105"/>
      <c r="AMT146" s="105"/>
      <c r="AMU146" s="105"/>
      <c r="AMV146" s="105"/>
      <c r="AMW146" s="105"/>
      <c r="AMX146" s="105"/>
      <c r="AMY146" s="105"/>
      <c r="AMZ146" s="105"/>
      <c r="ANA146" s="105"/>
      <c r="ANB146" s="105"/>
      <c r="ANC146" s="105"/>
      <c r="AND146" s="105"/>
      <c r="ANE146" s="105"/>
      <c r="ANF146" s="105"/>
      <c r="ANG146" s="105"/>
      <c r="ANH146" s="105"/>
      <c r="ANI146" s="105"/>
      <c r="ANJ146" s="105"/>
      <c r="ANK146" s="105"/>
      <c r="ANL146" s="105"/>
      <c r="ANM146" s="105"/>
      <c r="ANN146" s="105"/>
      <c r="ANO146" s="105"/>
      <c r="ANP146" s="105"/>
      <c r="ANQ146" s="105"/>
      <c r="ANR146" s="105"/>
      <c r="ANS146" s="105"/>
      <c r="ANT146" s="105"/>
      <c r="ANU146" s="105"/>
      <c r="ANV146" s="105"/>
      <c r="ANW146" s="105"/>
      <c r="ANX146" s="105"/>
      <c r="ANY146" s="105"/>
      <c r="ANZ146" s="105"/>
      <c r="AOA146" s="105"/>
      <c r="AOB146" s="105"/>
      <c r="AOC146" s="105"/>
      <c r="AOD146" s="105"/>
      <c r="AOE146" s="105"/>
      <c r="AOF146" s="105"/>
      <c r="AOG146" s="105"/>
      <c r="AOH146" s="105"/>
      <c r="AOI146" s="105"/>
      <c r="AOJ146" s="105"/>
      <c r="AOK146" s="105"/>
      <c r="AOL146" s="105"/>
      <c r="AOM146" s="105"/>
      <c r="AON146" s="105"/>
      <c r="AOO146" s="105"/>
      <c r="AOP146" s="105"/>
      <c r="AOQ146" s="105"/>
      <c r="AOR146" s="105"/>
      <c r="AOS146" s="105"/>
      <c r="AOT146" s="105"/>
      <c r="AOU146" s="105"/>
      <c r="AOV146" s="105"/>
      <c r="AOW146" s="105"/>
      <c r="AOX146" s="105"/>
      <c r="AOY146" s="105"/>
      <c r="AOZ146" s="105"/>
      <c r="APA146" s="105"/>
      <c r="APB146" s="105"/>
      <c r="APC146" s="105"/>
      <c r="APD146" s="105"/>
      <c r="APE146" s="105"/>
      <c r="APF146" s="105"/>
      <c r="APG146" s="105"/>
      <c r="APH146" s="105"/>
      <c r="API146" s="105"/>
      <c r="APJ146" s="105"/>
      <c r="APK146" s="105"/>
      <c r="APL146" s="105"/>
      <c r="APM146" s="105"/>
      <c r="APN146" s="105"/>
      <c r="APO146" s="105"/>
      <c r="APP146" s="105"/>
      <c r="APQ146" s="105"/>
      <c r="APR146" s="105"/>
      <c r="APS146" s="105"/>
      <c r="APT146" s="105"/>
      <c r="APU146" s="105"/>
      <c r="APV146" s="105"/>
      <c r="APW146" s="105"/>
      <c r="APX146" s="105"/>
      <c r="APY146" s="105"/>
      <c r="APZ146" s="105"/>
      <c r="AQA146" s="105"/>
      <c r="AQB146" s="105"/>
      <c r="AQC146" s="105"/>
      <c r="AQD146" s="105"/>
      <c r="AQE146" s="105"/>
      <c r="AQF146" s="105"/>
      <c r="AQG146" s="105"/>
      <c r="AQH146" s="105"/>
      <c r="AQI146" s="105"/>
      <c r="AQJ146" s="105"/>
      <c r="AQK146" s="105"/>
      <c r="AQL146" s="105"/>
      <c r="AQM146" s="105"/>
      <c r="AQN146" s="105"/>
      <c r="AQO146" s="105"/>
      <c r="AQP146" s="105"/>
      <c r="AQQ146" s="105"/>
      <c r="AQR146" s="105"/>
      <c r="AQS146" s="105"/>
      <c r="AQT146" s="105"/>
      <c r="AQU146" s="105"/>
      <c r="AQV146" s="105"/>
      <c r="AQW146" s="105"/>
      <c r="AQX146" s="105"/>
      <c r="AQY146" s="105"/>
      <c r="AQZ146" s="105"/>
      <c r="ARA146" s="105"/>
      <c r="ARB146" s="105"/>
      <c r="ARC146" s="105"/>
      <c r="ARD146" s="105"/>
      <c r="ARE146" s="105"/>
      <c r="ARF146" s="105"/>
      <c r="ARG146" s="105"/>
      <c r="ARH146" s="105"/>
      <c r="ARI146" s="105"/>
      <c r="ARJ146" s="105"/>
      <c r="ARK146" s="105"/>
      <c r="ARL146" s="105"/>
      <c r="ARM146" s="105"/>
      <c r="ARN146" s="105"/>
      <c r="ARO146" s="105"/>
      <c r="ARP146" s="105"/>
      <c r="ARQ146" s="105"/>
      <c r="ARR146" s="105"/>
      <c r="ARS146" s="105"/>
      <c r="ART146" s="105"/>
      <c r="ARU146" s="105"/>
      <c r="ARV146" s="105"/>
      <c r="ARW146" s="105"/>
      <c r="ARX146" s="105"/>
      <c r="ARY146" s="105"/>
      <c r="ARZ146" s="105"/>
      <c r="ASA146" s="105"/>
      <c r="ASB146" s="105"/>
      <c r="ASC146" s="105"/>
      <c r="ASD146" s="105"/>
      <c r="ASE146" s="105"/>
      <c r="ASF146" s="105"/>
      <c r="ASG146" s="105"/>
      <c r="ASH146" s="105"/>
      <c r="ASI146" s="105"/>
      <c r="ASJ146" s="105"/>
      <c r="ASK146" s="105"/>
      <c r="ASL146" s="105"/>
      <c r="ASM146" s="105"/>
      <c r="ASN146" s="105"/>
      <c r="ASO146" s="105"/>
      <c r="ASP146" s="105"/>
      <c r="ASQ146" s="105"/>
      <c r="ASR146" s="105"/>
      <c r="ASS146" s="105"/>
      <c r="AST146" s="105"/>
      <c r="ASU146" s="105"/>
      <c r="ASV146" s="105"/>
      <c r="ASW146" s="105"/>
      <c r="ASX146" s="105"/>
      <c r="ASY146" s="105"/>
      <c r="ASZ146" s="105"/>
      <c r="ATA146" s="105"/>
      <c r="ATB146" s="105"/>
      <c r="ATC146" s="105"/>
      <c r="ATD146" s="105"/>
      <c r="ATE146" s="105"/>
      <c r="ATF146" s="105"/>
      <c r="ATG146" s="105"/>
      <c r="ATH146" s="105"/>
      <c r="ATI146" s="105"/>
      <c r="ATJ146" s="105"/>
      <c r="ATK146" s="105"/>
      <c r="ATL146" s="105"/>
      <c r="ATM146" s="105"/>
      <c r="ATN146" s="105"/>
      <c r="ATO146" s="105"/>
      <c r="ATP146" s="105"/>
      <c r="ATQ146" s="105"/>
      <c r="ATR146" s="105"/>
      <c r="ATS146" s="105"/>
      <c r="ATT146" s="105"/>
      <c r="ATU146" s="105"/>
      <c r="ATV146" s="105"/>
      <c r="ATW146" s="105"/>
      <c r="ATX146" s="105"/>
      <c r="ATY146" s="105"/>
      <c r="ATZ146" s="105"/>
      <c r="AUA146" s="105"/>
      <c r="AUB146" s="105"/>
      <c r="AUC146" s="105"/>
      <c r="AUD146" s="105"/>
      <c r="AUE146" s="105"/>
      <c r="AUF146" s="105"/>
      <c r="AUG146" s="105"/>
      <c r="AUH146" s="105"/>
      <c r="AUI146" s="105"/>
      <c r="AUJ146" s="105"/>
      <c r="AUK146" s="105"/>
      <c r="AUL146" s="105"/>
      <c r="AUM146" s="105"/>
      <c r="AUN146" s="105"/>
      <c r="AUO146" s="105"/>
      <c r="AUP146" s="105"/>
      <c r="AUQ146" s="105"/>
      <c r="AUR146" s="105"/>
      <c r="AUS146" s="105"/>
      <c r="AUT146" s="105"/>
      <c r="AUU146" s="105"/>
      <c r="AUV146" s="105"/>
      <c r="AUW146" s="105"/>
      <c r="AUX146" s="105"/>
      <c r="AUY146" s="105"/>
      <c r="AUZ146" s="105"/>
      <c r="AVA146" s="105"/>
      <c r="AVB146" s="105"/>
      <c r="AVC146" s="105"/>
      <c r="AVD146" s="105"/>
      <c r="AVE146" s="105"/>
      <c r="AVF146" s="105"/>
      <c r="AVG146" s="105"/>
      <c r="AVH146" s="105"/>
      <c r="AVI146" s="105"/>
      <c r="AVJ146" s="105"/>
      <c r="AVK146" s="105"/>
      <c r="AVL146" s="105"/>
      <c r="AVM146" s="105"/>
      <c r="AVN146" s="105"/>
      <c r="AVO146" s="105"/>
      <c r="AVP146" s="105"/>
      <c r="AVQ146" s="105"/>
      <c r="AVR146" s="105"/>
      <c r="AVS146" s="105"/>
      <c r="AVT146" s="105"/>
      <c r="AVU146" s="105"/>
      <c r="AVV146" s="105"/>
      <c r="AVW146" s="105"/>
      <c r="AVX146" s="105"/>
      <c r="AVY146" s="105"/>
      <c r="AVZ146" s="105"/>
      <c r="AWA146" s="105"/>
      <c r="AWB146" s="105"/>
      <c r="AWC146" s="105"/>
      <c r="AWD146" s="105"/>
      <c r="AWE146" s="105"/>
      <c r="AWF146" s="105"/>
      <c r="AWG146" s="105"/>
      <c r="AWH146" s="105"/>
      <c r="AWI146" s="105"/>
      <c r="AWJ146" s="105"/>
      <c r="AWK146" s="105"/>
      <c r="AWL146" s="105"/>
      <c r="AWM146" s="105"/>
      <c r="AWN146" s="105"/>
      <c r="AWO146" s="105"/>
      <c r="AWP146" s="105"/>
      <c r="AWQ146" s="105"/>
      <c r="AWR146" s="105"/>
      <c r="AWS146" s="105"/>
      <c r="AWT146" s="105"/>
      <c r="AWU146" s="105"/>
      <c r="AWV146" s="105"/>
      <c r="AWW146" s="105"/>
      <c r="AWX146" s="105"/>
      <c r="AWY146" s="105"/>
      <c r="AWZ146" s="105"/>
      <c r="AXA146" s="105"/>
      <c r="AXB146" s="105"/>
      <c r="AXC146" s="105"/>
      <c r="AXD146" s="105"/>
      <c r="AXE146" s="105"/>
      <c r="AXF146" s="105"/>
      <c r="AXG146" s="105"/>
      <c r="AXH146" s="105"/>
      <c r="AXI146" s="105"/>
      <c r="AXJ146" s="105"/>
      <c r="AXK146" s="105"/>
      <c r="AXL146" s="105"/>
      <c r="AXM146" s="105"/>
      <c r="AXN146" s="105"/>
      <c r="AXO146" s="105"/>
      <c r="AXP146" s="105"/>
      <c r="AXQ146" s="105"/>
      <c r="AXR146" s="105"/>
      <c r="AXS146" s="105"/>
      <c r="AXT146" s="105"/>
      <c r="AXU146" s="105"/>
      <c r="AXV146" s="105"/>
      <c r="AXW146" s="105"/>
      <c r="AXX146" s="105"/>
      <c r="AXY146" s="105"/>
      <c r="AXZ146" s="105"/>
      <c r="AYA146" s="105"/>
      <c r="AYB146" s="105"/>
      <c r="AYC146" s="105"/>
      <c r="AYD146" s="105"/>
      <c r="AYE146" s="105"/>
      <c r="AYF146" s="105"/>
      <c r="AYG146" s="105"/>
      <c r="AYH146" s="105"/>
      <c r="AYI146" s="105"/>
      <c r="AYJ146" s="105"/>
      <c r="AYK146" s="105"/>
      <c r="AYL146" s="105"/>
      <c r="AYM146" s="105"/>
      <c r="AYN146" s="105"/>
      <c r="AYO146" s="105"/>
      <c r="AYP146" s="105"/>
      <c r="AYQ146" s="105"/>
      <c r="AYR146" s="105"/>
      <c r="AYS146" s="105"/>
      <c r="AYT146" s="105"/>
      <c r="AYU146" s="105"/>
      <c r="AYV146" s="105"/>
      <c r="AYW146" s="105"/>
      <c r="AYX146" s="105"/>
      <c r="AYY146" s="105"/>
      <c r="AYZ146" s="105"/>
      <c r="AZA146" s="105"/>
      <c r="AZB146" s="105"/>
      <c r="AZC146" s="105"/>
      <c r="AZD146" s="105"/>
      <c r="AZE146" s="105"/>
      <c r="AZF146" s="105"/>
      <c r="AZG146" s="105"/>
      <c r="AZH146" s="105"/>
      <c r="AZI146" s="105"/>
      <c r="AZJ146" s="105"/>
      <c r="AZK146" s="105"/>
      <c r="AZL146" s="105"/>
      <c r="AZM146" s="105"/>
      <c r="AZN146" s="105"/>
      <c r="AZO146" s="105"/>
      <c r="AZP146" s="105"/>
      <c r="AZQ146" s="105"/>
      <c r="AZR146" s="105"/>
      <c r="AZS146" s="105"/>
      <c r="AZT146" s="105"/>
      <c r="AZU146" s="105"/>
      <c r="AZV146" s="105"/>
      <c r="AZW146" s="105"/>
      <c r="AZX146" s="105"/>
      <c r="AZY146" s="105"/>
      <c r="AZZ146" s="105"/>
      <c r="BAA146" s="105"/>
      <c r="BAB146" s="105"/>
      <c r="BAC146" s="105"/>
      <c r="BAD146" s="105"/>
      <c r="BAE146" s="105"/>
      <c r="BAF146" s="105"/>
      <c r="BAG146" s="105"/>
      <c r="BAH146" s="105"/>
      <c r="BAI146" s="105"/>
      <c r="BAJ146" s="105"/>
      <c r="BAK146" s="105"/>
      <c r="BAL146" s="105"/>
      <c r="BAM146" s="105"/>
      <c r="BAN146" s="105"/>
      <c r="BAO146" s="105"/>
      <c r="BAP146" s="105"/>
      <c r="BAQ146" s="105"/>
      <c r="BAR146" s="105"/>
      <c r="BAS146" s="105"/>
      <c r="BAT146" s="105"/>
      <c r="BAU146" s="105"/>
      <c r="BAV146" s="105"/>
      <c r="BAW146" s="105"/>
      <c r="BAX146" s="105"/>
      <c r="BAY146" s="105"/>
      <c r="BAZ146" s="105"/>
      <c r="BBA146" s="105"/>
      <c r="BBB146" s="105"/>
      <c r="BBC146" s="105"/>
      <c r="BBD146" s="105"/>
      <c r="BBE146" s="105"/>
      <c r="BBF146" s="105"/>
      <c r="BBG146" s="105"/>
      <c r="BBH146" s="105"/>
      <c r="BBI146" s="105"/>
      <c r="BBJ146" s="105"/>
      <c r="BBK146" s="105"/>
      <c r="BBL146" s="105"/>
      <c r="BBM146" s="105"/>
      <c r="BBN146" s="105"/>
      <c r="BBO146" s="105"/>
      <c r="BBP146" s="105"/>
      <c r="BBQ146" s="105"/>
      <c r="BBR146" s="105"/>
      <c r="BBS146" s="105"/>
      <c r="BBT146" s="105"/>
      <c r="BBU146" s="105"/>
      <c r="BBV146" s="105"/>
      <c r="BBW146" s="105"/>
      <c r="BBX146" s="105"/>
      <c r="BBY146" s="105"/>
      <c r="BBZ146" s="105"/>
      <c r="BCA146" s="105"/>
      <c r="BCB146" s="105"/>
      <c r="BCC146" s="105"/>
      <c r="BCD146" s="105"/>
      <c r="BCE146" s="105"/>
      <c r="BCF146" s="105"/>
      <c r="BCG146" s="105"/>
      <c r="BCH146" s="105"/>
      <c r="BCI146" s="105"/>
      <c r="BCJ146" s="105"/>
      <c r="BCK146" s="105"/>
      <c r="BCL146" s="105"/>
      <c r="BCM146" s="105"/>
      <c r="BCN146" s="105"/>
      <c r="BCO146" s="105"/>
      <c r="BCP146" s="105"/>
      <c r="BCQ146" s="105"/>
      <c r="BCR146" s="105"/>
      <c r="BCS146" s="105"/>
      <c r="BCT146" s="105"/>
      <c r="BCU146" s="105"/>
      <c r="BCV146" s="105"/>
      <c r="BCW146" s="105"/>
      <c r="BCX146" s="105"/>
      <c r="BCY146" s="105"/>
      <c r="BCZ146" s="105"/>
      <c r="BDA146" s="105"/>
      <c r="BDB146" s="105"/>
      <c r="BDC146" s="105"/>
      <c r="BDD146" s="105"/>
      <c r="BDE146" s="105"/>
      <c r="BDF146" s="105"/>
      <c r="BDG146" s="105"/>
      <c r="BDH146" s="105"/>
      <c r="BDI146" s="105"/>
      <c r="BDJ146" s="105"/>
      <c r="BDK146" s="105"/>
      <c r="BDL146" s="105"/>
      <c r="BDM146" s="105"/>
      <c r="BDN146" s="105"/>
      <c r="BDO146" s="105"/>
      <c r="BDP146" s="105"/>
      <c r="BDQ146" s="105"/>
      <c r="BDR146" s="105"/>
      <c r="BDS146" s="105"/>
      <c r="BDT146" s="105"/>
      <c r="BDU146" s="105"/>
      <c r="BDV146" s="105"/>
      <c r="BDW146" s="105"/>
      <c r="BDX146" s="105"/>
      <c r="BDY146" s="105"/>
      <c r="BDZ146" s="105"/>
      <c r="BEA146" s="105"/>
      <c r="BEB146" s="105"/>
      <c r="BEC146" s="105"/>
      <c r="BED146" s="105"/>
      <c r="BEE146" s="105"/>
      <c r="BEF146" s="105"/>
      <c r="BEG146" s="105"/>
      <c r="BEH146" s="105"/>
      <c r="BEI146" s="105"/>
      <c r="BEJ146" s="105"/>
      <c r="BEK146" s="105"/>
      <c r="BEL146" s="105"/>
      <c r="BEM146" s="105"/>
      <c r="BEN146" s="105"/>
      <c r="BEO146" s="105"/>
      <c r="BEP146" s="105"/>
      <c r="BEQ146" s="105"/>
      <c r="BER146" s="105"/>
      <c r="BES146" s="105"/>
      <c r="BET146" s="105"/>
      <c r="BEU146" s="105"/>
      <c r="BEV146" s="105"/>
      <c r="BEW146" s="105"/>
      <c r="BEX146" s="105"/>
      <c r="BEY146" s="105"/>
      <c r="BEZ146" s="105"/>
      <c r="BFA146" s="105"/>
      <c r="BFB146" s="105"/>
      <c r="BFC146" s="105"/>
      <c r="BFD146" s="105"/>
      <c r="BFE146" s="105"/>
      <c r="BFF146" s="105"/>
      <c r="BFG146" s="105"/>
      <c r="BFH146" s="105"/>
      <c r="BFI146" s="105"/>
      <c r="BFJ146" s="105"/>
      <c r="BFK146" s="105"/>
      <c r="BFL146" s="105"/>
      <c r="BFM146" s="105"/>
      <c r="BFN146" s="105"/>
      <c r="BFO146" s="105"/>
      <c r="BFP146" s="105"/>
      <c r="BFQ146" s="105"/>
      <c r="BFR146" s="105"/>
      <c r="BFS146" s="105"/>
      <c r="BFT146" s="105"/>
      <c r="BFU146" s="105"/>
      <c r="BFV146" s="105"/>
      <c r="BFW146" s="105"/>
      <c r="BFX146" s="105"/>
      <c r="BFY146" s="105"/>
      <c r="BFZ146" s="105"/>
      <c r="BGA146" s="105"/>
      <c r="BGB146" s="105"/>
      <c r="BGC146" s="105"/>
      <c r="BGD146" s="105"/>
      <c r="BGE146" s="105"/>
      <c r="BGF146" s="105"/>
      <c r="BGG146" s="105"/>
      <c r="BGH146" s="105"/>
      <c r="BGI146" s="105"/>
      <c r="BGJ146" s="105"/>
      <c r="BGK146" s="105"/>
      <c r="BGL146" s="105"/>
      <c r="BGM146" s="105"/>
      <c r="BGN146" s="105"/>
      <c r="BGO146" s="105"/>
      <c r="BGP146" s="105"/>
      <c r="BGQ146" s="105"/>
      <c r="BGR146" s="105"/>
      <c r="BGS146" s="105"/>
      <c r="BGT146" s="105"/>
      <c r="BGU146" s="105"/>
      <c r="BGV146" s="105"/>
      <c r="BGW146" s="105"/>
      <c r="BGX146" s="105"/>
      <c r="BGY146" s="105"/>
      <c r="BGZ146" s="105"/>
      <c r="BHA146" s="105"/>
      <c r="BHB146" s="105"/>
      <c r="BHC146" s="105"/>
      <c r="BHD146" s="105"/>
      <c r="BHE146" s="105"/>
      <c r="BHF146" s="105"/>
      <c r="BHG146" s="105"/>
      <c r="BHH146" s="105"/>
      <c r="BHI146" s="105"/>
      <c r="BHJ146" s="105"/>
      <c r="BHK146" s="105"/>
      <c r="BHL146" s="105"/>
      <c r="BHM146" s="105"/>
      <c r="BHN146" s="105"/>
      <c r="BHO146" s="105"/>
      <c r="BHP146" s="105"/>
      <c r="BHQ146" s="105"/>
      <c r="BHR146" s="105"/>
      <c r="BHS146" s="105"/>
      <c r="BHT146" s="105"/>
      <c r="BHU146" s="105"/>
      <c r="BHV146" s="105"/>
      <c r="BHW146" s="105"/>
      <c r="BHX146" s="105"/>
      <c r="BHY146" s="105"/>
      <c r="BHZ146" s="105"/>
      <c r="BIA146" s="105"/>
      <c r="BIB146" s="105"/>
      <c r="BIC146" s="105"/>
      <c r="BID146" s="105"/>
      <c r="BIE146" s="105"/>
      <c r="BIF146" s="105"/>
      <c r="BIG146" s="105"/>
      <c r="BIH146" s="105"/>
      <c r="BII146" s="105"/>
      <c r="BIJ146" s="105"/>
      <c r="BIK146" s="105"/>
      <c r="BIL146" s="105"/>
      <c r="BIM146" s="105"/>
      <c r="BIN146" s="105"/>
      <c r="BIO146" s="105"/>
      <c r="BIP146" s="105"/>
      <c r="BIQ146" s="105"/>
      <c r="BIR146" s="105"/>
      <c r="BIS146" s="105"/>
      <c r="BIT146" s="105"/>
      <c r="BIU146" s="105"/>
      <c r="BIV146" s="105"/>
      <c r="BIW146" s="105"/>
      <c r="BIX146" s="105"/>
      <c r="BIY146" s="105"/>
      <c r="BIZ146" s="105"/>
      <c r="BJA146" s="105"/>
      <c r="BJB146" s="105"/>
      <c r="BJC146" s="105"/>
      <c r="BJD146" s="105"/>
      <c r="BJE146" s="105"/>
      <c r="BJF146" s="105"/>
      <c r="BJG146" s="105"/>
      <c r="BJH146" s="105"/>
      <c r="BJI146" s="105"/>
      <c r="BJJ146" s="105"/>
      <c r="BJK146" s="105"/>
      <c r="BJL146" s="105"/>
      <c r="BJM146" s="105"/>
      <c r="BJN146" s="105"/>
      <c r="BJO146" s="105"/>
      <c r="BJP146" s="105"/>
      <c r="BJQ146" s="105"/>
      <c r="BJR146" s="105"/>
      <c r="BJS146" s="105"/>
      <c r="BJT146" s="105"/>
      <c r="BJU146" s="105"/>
      <c r="BJV146" s="105"/>
      <c r="BJW146" s="105"/>
      <c r="BJX146" s="105"/>
      <c r="BJY146" s="105"/>
      <c r="BJZ146" s="105"/>
      <c r="BKA146" s="105"/>
      <c r="BKB146" s="105"/>
      <c r="BKC146" s="105"/>
      <c r="BKD146" s="105"/>
      <c r="BKE146" s="105"/>
      <c r="BKF146" s="105"/>
      <c r="BKG146" s="105"/>
      <c r="BKH146" s="105"/>
      <c r="BKI146" s="105"/>
      <c r="BKJ146" s="105"/>
      <c r="BKK146" s="105"/>
      <c r="BKL146" s="105"/>
      <c r="BKM146" s="105"/>
      <c r="BKN146" s="105"/>
      <c r="BKO146" s="105"/>
      <c r="BKP146" s="105"/>
      <c r="BKQ146" s="105"/>
      <c r="BKR146" s="105"/>
      <c r="BKS146" s="105"/>
      <c r="BKT146" s="105"/>
      <c r="BKU146" s="105"/>
      <c r="BKV146" s="105"/>
      <c r="BKW146" s="105"/>
      <c r="BKX146" s="105"/>
      <c r="BKY146" s="105"/>
      <c r="BKZ146" s="105"/>
      <c r="BLA146" s="105"/>
      <c r="BLB146" s="105"/>
      <c r="BLC146" s="105"/>
      <c r="BLD146" s="105"/>
      <c r="BLE146" s="105"/>
      <c r="BLF146" s="105"/>
      <c r="BLG146" s="105"/>
      <c r="BLH146" s="105"/>
      <c r="BLI146" s="105"/>
      <c r="BLJ146" s="105"/>
      <c r="BLK146" s="105"/>
      <c r="BLL146" s="105"/>
      <c r="BLM146" s="105"/>
      <c r="BLN146" s="105"/>
      <c r="BLO146" s="105"/>
      <c r="BLP146" s="105"/>
      <c r="BLQ146" s="105"/>
      <c r="BLR146" s="105"/>
      <c r="BLS146" s="105"/>
      <c r="BLT146" s="105"/>
      <c r="BLU146" s="105"/>
      <c r="BLV146" s="105"/>
      <c r="BLW146" s="105"/>
      <c r="BLX146" s="105"/>
      <c r="BLY146" s="105"/>
      <c r="BLZ146" s="105"/>
      <c r="BMA146" s="105"/>
      <c r="BMB146" s="105"/>
      <c r="BMC146" s="105"/>
      <c r="BMD146" s="105"/>
      <c r="BME146" s="105"/>
      <c r="BMF146" s="105"/>
      <c r="BMG146" s="105"/>
      <c r="BMH146" s="105"/>
      <c r="BMI146" s="105"/>
      <c r="BMJ146" s="105"/>
      <c r="BMK146" s="105"/>
      <c r="BML146" s="105"/>
      <c r="BMM146" s="105"/>
      <c r="BMN146" s="105"/>
      <c r="BMO146" s="105"/>
      <c r="BMP146" s="105"/>
      <c r="BMQ146" s="105"/>
      <c r="BMR146" s="105"/>
      <c r="BMS146" s="105"/>
      <c r="BMT146" s="105"/>
      <c r="BMU146" s="105"/>
      <c r="BMV146" s="105"/>
      <c r="BMW146" s="105"/>
      <c r="BMX146" s="105"/>
      <c r="BMY146" s="105"/>
      <c r="BMZ146" s="105"/>
      <c r="BNA146" s="105"/>
      <c r="BNB146" s="105"/>
      <c r="BNC146" s="105"/>
      <c r="BND146" s="105"/>
      <c r="BNE146" s="105"/>
      <c r="BNF146" s="105"/>
      <c r="BNG146" s="105"/>
      <c r="BNH146" s="105"/>
      <c r="BNI146" s="105"/>
      <c r="BNJ146" s="105"/>
      <c r="BNK146" s="105"/>
      <c r="BNL146" s="105"/>
      <c r="BNM146" s="105"/>
      <c r="BNN146" s="105"/>
      <c r="BNO146" s="105"/>
      <c r="BNP146" s="105"/>
      <c r="BNQ146" s="105"/>
      <c r="BNR146" s="105"/>
      <c r="BNS146" s="105"/>
      <c r="BNT146" s="105"/>
      <c r="BNU146" s="105"/>
      <c r="BNV146" s="105"/>
      <c r="BNW146" s="105"/>
      <c r="BNX146" s="105"/>
      <c r="BNY146" s="105"/>
      <c r="BNZ146" s="105"/>
      <c r="BOA146" s="105"/>
      <c r="BOB146" s="105"/>
      <c r="BOC146" s="105"/>
      <c r="BOD146" s="105"/>
      <c r="BOE146" s="105"/>
      <c r="BOF146" s="105"/>
      <c r="BOG146" s="105"/>
      <c r="BOH146" s="105"/>
      <c r="BOI146" s="105"/>
      <c r="BOJ146" s="105"/>
      <c r="BOK146" s="105"/>
      <c r="BOL146" s="105"/>
      <c r="BOM146" s="105"/>
      <c r="BON146" s="105"/>
      <c r="BOO146" s="105"/>
      <c r="BOP146" s="105"/>
      <c r="BOQ146" s="105"/>
      <c r="BOR146" s="105"/>
      <c r="BOS146" s="105"/>
      <c r="BOT146" s="105"/>
      <c r="BOU146" s="105"/>
      <c r="BOV146" s="105"/>
      <c r="BOW146" s="105"/>
      <c r="BOX146" s="105"/>
      <c r="BOY146" s="105"/>
      <c r="BOZ146" s="105"/>
      <c r="BPA146" s="105"/>
      <c r="BPB146" s="105"/>
      <c r="BPC146" s="105"/>
      <c r="BPD146" s="105"/>
      <c r="BPE146" s="105"/>
      <c r="BPF146" s="105"/>
      <c r="BPG146" s="105"/>
      <c r="BPH146" s="105"/>
      <c r="BPI146" s="105"/>
      <c r="BPJ146" s="105"/>
      <c r="BPK146" s="105"/>
      <c r="BPL146" s="105"/>
      <c r="BPM146" s="105"/>
      <c r="BPN146" s="105"/>
      <c r="BPO146" s="105"/>
      <c r="BPP146" s="105"/>
      <c r="BPQ146" s="105"/>
      <c r="BPR146" s="105"/>
      <c r="BPS146" s="105"/>
      <c r="BPT146" s="105"/>
      <c r="BPU146" s="105"/>
      <c r="BPV146" s="105"/>
      <c r="BPW146" s="105"/>
      <c r="BPX146" s="105"/>
      <c r="BPY146" s="105"/>
      <c r="BPZ146" s="105"/>
      <c r="BQA146" s="105"/>
      <c r="BQB146" s="105"/>
      <c r="BQC146" s="105"/>
      <c r="BQD146" s="105"/>
      <c r="BQE146" s="105"/>
      <c r="BQF146" s="105"/>
      <c r="BQG146" s="105"/>
      <c r="BQH146" s="105"/>
      <c r="BQI146" s="105"/>
      <c r="BQJ146" s="105"/>
      <c r="BQK146" s="105"/>
      <c r="BQL146" s="105"/>
      <c r="BQM146" s="105"/>
      <c r="BQN146" s="105"/>
      <c r="BQO146" s="105"/>
      <c r="BQP146" s="105"/>
      <c r="BQQ146" s="105"/>
      <c r="BQR146" s="105"/>
      <c r="BQS146" s="105"/>
      <c r="BQT146" s="105"/>
      <c r="BQU146" s="105"/>
      <c r="BQV146" s="105"/>
      <c r="BQW146" s="105"/>
      <c r="BQX146" s="105"/>
      <c r="BQY146" s="105"/>
      <c r="BQZ146" s="105"/>
      <c r="BRA146" s="105"/>
      <c r="BRB146" s="105"/>
      <c r="BRC146" s="105"/>
      <c r="BRD146" s="105"/>
      <c r="BRE146" s="105"/>
      <c r="BRF146" s="105"/>
      <c r="BRG146" s="105"/>
      <c r="BRH146" s="105"/>
      <c r="BRI146" s="105"/>
      <c r="BRJ146" s="105"/>
      <c r="BRK146" s="105"/>
      <c r="BRL146" s="105"/>
      <c r="BRM146" s="105"/>
      <c r="BRN146" s="105"/>
      <c r="BRO146" s="105"/>
      <c r="BRP146" s="105"/>
      <c r="BRQ146" s="105"/>
      <c r="BRR146" s="105"/>
      <c r="BRS146" s="105"/>
      <c r="BRT146" s="105"/>
      <c r="BRU146" s="105"/>
      <c r="BRV146" s="105"/>
      <c r="BRW146" s="105"/>
      <c r="BRX146" s="105"/>
      <c r="BRY146" s="105"/>
      <c r="BRZ146" s="105"/>
      <c r="BSA146" s="105"/>
      <c r="BSB146" s="105"/>
      <c r="BSC146" s="105"/>
      <c r="BSD146" s="105"/>
      <c r="BSE146" s="105"/>
      <c r="BSF146" s="105"/>
      <c r="BSG146" s="105"/>
      <c r="BSH146" s="105"/>
      <c r="BSI146" s="105"/>
      <c r="BSJ146" s="105"/>
      <c r="BSK146" s="105"/>
      <c r="BSL146" s="105"/>
      <c r="BSM146" s="105"/>
      <c r="BSN146" s="105"/>
      <c r="BSO146" s="105"/>
      <c r="BSP146" s="105"/>
      <c r="BSQ146" s="105"/>
      <c r="BSR146" s="105"/>
      <c r="BSS146" s="105"/>
      <c r="BST146" s="105"/>
      <c r="BSU146" s="105"/>
      <c r="BSV146" s="105"/>
      <c r="BSW146" s="105"/>
      <c r="BSX146" s="105"/>
      <c r="BSY146" s="105"/>
      <c r="BSZ146" s="105"/>
      <c r="BTA146" s="105"/>
      <c r="BTB146" s="105"/>
      <c r="BTC146" s="105"/>
      <c r="BTD146" s="105"/>
      <c r="BTE146" s="105"/>
      <c r="BTF146" s="105"/>
      <c r="BTG146" s="105"/>
      <c r="BTH146" s="105"/>
      <c r="BTI146" s="105"/>
      <c r="BTJ146" s="105"/>
      <c r="BTK146" s="105"/>
      <c r="BTL146" s="105"/>
      <c r="BTM146" s="105"/>
      <c r="BTN146" s="105"/>
      <c r="BTO146" s="105"/>
      <c r="BTP146" s="105"/>
      <c r="BTQ146" s="105"/>
      <c r="BTR146" s="105"/>
      <c r="BTS146" s="105"/>
      <c r="BTT146" s="105"/>
      <c r="BTU146" s="105"/>
      <c r="BTV146" s="105"/>
      <c r="BTW146" s="105"/>
      <c r="BTX146" s="105"/>
      <c r="BTY146" s="105"/>
      <c r="BTZ146" s="105"/>
      <c r="BUA146" s="105"/>
      <c r="BUB146" s="105"/>
      <c r="BUC146" s="105"/>
      <c r="BUD146" s="105"/>
      <c r="BUE146" s="105"/>
      <c r="BUF146" s="105"/>
      <c r="BUG146" s="105"/>
      <c r="BUH146" s="105"/>
      <c r="BUI146" s="105"/>
      <c r="BUJ146" s="105"/>
      <c r="BUK146" s="105"/>
      <c r="BUL146" s="105"/>
      <c r="BUM146" s="105"/>
      <c r="BUN146" s="105"/>
      <c r="BUO146" s="105"/>
      <c r="BUP146" s="105"/>
      <c r="BUQ146" s="105"/>
      <c r="BUR146" s="105"/>
      <c r="BUS146" s="105"/>
      <c r="BUT146" s="105"/>
      <c r="BUU146" s="105"/>
      <c r="BUV146" s="105"/>
      <c r="BUW146" s="105"/>
      <c r="BUX146" s="105"/>
      <c r="BUY146" s="105"/>
      <c r="BUZ146" s="105"/>
      <c r="BVA146" s="105"/>
      <c r="BVB146" s="105"/>
      <c r="BVC146" s="105"/>
      <c r="BVD146" s="105"/>
      <c r="BVE146" s="105"/>
      <c r="BVF146" s="105"/>
      <c r="BVG146" s="105"/>
      <c r="BVH146" s="105"/>
      <c r="BVI146" s="105"/>
      <c r="BVJ146" s="105"/>
      <c r="BVK146" s="105"/>
      <c r="BVL146" s="105"/>
      <c r="BVM146" s="105"/>
      <c r="BVN146" s="105"/>
      <c r="BVO146" s="105"/>
      <c r="BVP146" s="105"/>
      <c r="BVQ146" s="105"/>
      <c r="BVR146" s="105"/>
      <c r="BVS146" s="105"/>
      <c r="BVT146" s="105"/>
      <c r="BVU146" s="105"/>
      <c r="BVV146" s="105"/>
      <c r="BVW146" s="105"/>
      <c r="BVX146" s="105"/>
      <c r="BVY146" s="105"/>
      <c r="BVZ146" s="105"/>
      <c r="BWA146" s="105"/>
      <c r="BWB146" s="105"/>
      <c r="BWC146" s="105"/>
      <c r="BWD146" s="105"/>
      <c r="BWE146" s="105"/>
      <c r="BWF146" s="105"/>
      <c r="BWG146" s="105"/>
      <c r="BWH146" s="105"/>
      <c r="BWI146" s="105"/>
      <c r="BWJ146" s="105"/>
      <c r="BWK146" s="105"/>
      <c r="BWL146" s="105"/>
      <c r="BWM146" s="105"/>
      <c r="BWN146" s="105"/>
      <c r="BWO146" s="105"/>
      <c r="BWP146" s="105"/>
      <c r="BWQ146" s="105"/>
      <c r="BWR146" s="105"/>
      <c r="BWS146" s="105"/>
      <c r="BWT146" s="105"/>
      <c r="BWU146" s="105"/>
      <c r="BWV146" s="105"/>
      <c r="BWW146" s="105"/>
      <c r="BWX146" s="105"/>
    </row>
    <row r="147" spans="1:1974" ht="24.75" customHeight="1">
      <c r="A147" s="221"/>
      <c r="B147" s="222" t="s">
        <v>193</v>
      </c>
      <c r="C147" s="221"/>
      <c r="D147" s="223"/>
      <c r="E147" s="223"/>
      <c r="F147" s="223"/>
      <c r="G147" s="221"/>
      <c r="H147" s="223"/>
      <c r="I147" s="223"/>
      <c r="J147" s="223"/>
      <c r="K147" s="221"/>
      <c r="L147" s="223"/>
      <c r="M147" s="223"/>
      <c r="N147" s="223"/>
      <c r="O147" s="221"/>
      <c r="P147" s="223"/>
      <c r="Q147" s="223"/>
      <c r="R147" s="223"/>
      <c r="S147" s="221"/>
      <c r="T147" s="223"/>
      <c r="U147" s="223"/>
      <c r="V147" s="223"/>
      <c r="W147" s="224"/>
      <c r="X147" s="225"/>
      <c r="Y147" s="225"/>
      <c r="Z147" s="225"/>
      <c r="AA147" s="224"/>
      <c r="AB147" s="225"/>
      <c r="AC147" s="225"/>
      <c r="AD147" s="225"/>
      <c r="AE147" s="224"/>
      <c r="AF147" s="223"/>
      <c r="AG147" s="223"/>
      <c r="AH147" s="223"/>
      <c r="AI147" s="224"/>
      <c r="AJ147" s="223"/>
      <c r="AK147" s="223"/>
      <c r="AL147" s="223"/>
      <c r="AM147" s="224"/>
      <c r="AN147" s="223"/>
      <c r="AO147" s="223"/>
      <c r="AP147" s="223"/>
    </row>
    <row r="148" spans="1:1974" ht="24.75" customHeight="1">
      <c r="A148" s="221"/>
      <c r="B148" s="109" t="s">
        <v>46</v>
      </c>
      <c r="C148" s="221"/>
      <c r="D148" s="223"/>
      <c r="E148" s="223"/>
      <c r="F148" s="223"/>
      <c r="G148" s="221"/>
      <c r="H148" s="223"/>
      <c r="I148" s="223"/>
      <c r="J148" s="223"/>
      <c r="K148" s="221"/>
      <c r="L148" s="223"/>
      <c r="M148" s="223"/>
      <c r="N148" s="223"/>
      <c r="O148" s="221"/>
      <c r="P148" s="223"/>
      <c r="Q148" s="223"/>
      <c r="R148" s="223"/>
      <c r="S148" s="221"/>
      <c r="T148" s="223"/>
      <c r="U148" s="223"/>
      <c r="V148" s="223"/>
      <c r="W148" s="224"/>
      <c r="X148" s="225"/>
      <c r="Y148" s="225"/>
      <c r="Z148" s="225"/>
      <c r="AA148" s="224"/>
      <c r="AB148" s="225"/>
      <c r="AC148" s="225"/>
      <c r="AD148" s="225"/>
      <c r="AE148" s="224"/>
      <c r="AF148" s="223"/>
      <c r="AG148" s="223"/>
      <c r="AH148" s="223"/>
      <c r="AI148" s="224"/>
      <c r="AJ148" s="223"/>
      <c r="AK148" s="223"/>
      <c r="AL148" s="223"/>
      <c r="AM148" s="224"/>
      <c r="AN148" s="223"/>
      <c r="AO148" s="223"/>
      <c r="AP148" s="223"/>
    </row>
    <row r="149" spans="1:1974" ht="24.75" customHeight="1" thickBot="1">
      <c r="A149" s="221"/>
      <c r="B149" s="109"/>
      <c r="C149" s="221"/>
      <c r="D149" s="223"/>
      <c r="E149" s="223"/>
      <c r="F149" s="223"/>
      <c r="G149" s="221"/>
      <c r="H149" s="223"/>
      <c r="I149" s="223"/>
      <c r="J149" s="223"/>
      <c r="K149" s="221"/>
      <c r="L149" s="223"/>
      <c r="M149" s="223"/>
      <c r="N149" s="223"/>
      <c r="O149" s="221"/>
      <c r="P149" s="223"/>
      <c r="Q149" s="223"/>
      <c r="R149" s="223"/>
      <c r="S149" s="221"/>
      <c r="T149" s="223"/>
      <c r="U149" s="223"/>
      <c r="V149" s="223"/>
      <c r="W149" s="224"/>
      <c r="X149" s="225"/>
      <c r="Y149" s="225"/>
      <c r="Z149" s="225"/>
      <c r="AA149" s="224"/>
      <c r="AB149" s="225"/>
      <c r="AC149" s="225"/>
      <c r="AD149" s="225"/>
      <c r="AE149" s="224"/>
      <c r="AF149" s="223"/>
      <c r="AG149" s="223"/>
      <c r="AH149" s="223"/>
      <c r="AI149" s="224"/>
      <c r="AJ149" s="223"/>
      <c r="AK149" s="223"/>
      <c r="AL149" s="223"/>
      <c r="AM149" s="224"/>
      <c r="AN149" s="223"/>
      <c r="AO149" s="223"/>
      <c r="AP149" s="223"/>
    </row>
    <row r="150" spans="1:1974" ht="24.75" customHeight="1" thickTop="1">
      <c r="A150" s="83"/>
      <c r="B150" s="182"/>
      <c r="C150" s="83"/>
      <c r="D150" s="131"/>
      <c r="E150" s="131" t="s">
        <v>114</v>
      </c>
      <c r="F150" s="131"/>
      <c r="G150" s="83"/>
      <c r="H150" s="131"/>
      <c r="I150" s="131" t="s">
        <v>115</v>
      </c>
      <c r="J150" s="131"/>
      <c r="K150" s="83"/>
      <c r="L150" s="131"/>
      <c r="M150" s="131" t="s">
        <v>116</v>
      </c>
      <c r="N150" s="131"/>
      <c r="O150" s="83"/>
      <c r="P150" s="131"/>
      <c r="Q150" s="131" t="s">
        <v>117</v>
      </c>
      <c r="R150" s="131"/>
      <c r="S150" s="83"/>
      <c r="W150" s="83"/>
      <c r="X150" s="225"/>
      <c r="Y150" s="225"/>
      <c r="Z150" s="225"/>
      <c r="AA150" s="224"/>
      <c r="AB150" s="225"/>
      <c r="AC150" s="225"/>
      <c r="AD150" s="225"/>
      <c r="AE150" s="224"/>
      <c r="AF150" s="223"/>
      <c r="AG150" s="223"/>
      <c r="AH150" s="223"/>
      <c r="AI150" s="224"/>
      <c r="AJ150" s="223"/>
      <c r="AK150" s="223"/>
      <c r="AL150" s="223"/>
      <c r="AM150" s="224"/>
      <c r="AN150" s="223"/>
      <c r="AO150" s="223"/>
      <c r="AP150" s="223"/>
    </row>
    <row r="151" spans="1:1974" ht="24.75" customHeight="1" thickBot="1">
      <c r="A151" s="84"/>
      <c r="B151" s="183"/>
      <c r="C151" s="84"/>
      <c r="D151" s="132">
        <v>605</v>
      </c>
      <c r="E151" s="132" t="s">
        <v>109</v>
      </c>
      <c r="F151" s="132">
        <v>606</v>
      </c>
      <c r="G151" s="84"/>
      <c r="H151" s="132">
        <v>605</v>
      </c>
      <c r="I151" s="132" t="s">
        <v>109</v>
      </c>
      <c r="J151" s="132">
        <v>606</v>
      </c>
      <c r="K151" s="84"/>
      <c r="L151" s="132">
        <v>605</v>
      </c>
      <c r="M151" s="132" t="s">
        <v>109</v>
      </c>
      <c r="N151" s="132">
        <v>606</v>
      </c>
      <c r="O151" s="84"/>
      <c r="P151" s="132">
        <v>605</v>
      </c>
      <c r="Q151" s="132" t="s">
        <v>109</v>
      </c>
      <c r="R151" s="132">
        <v>606</v>
      </c>
      <c r="S151" s="84"/>
      <c r="W151" s="84"/>
      <c r="X151" s="225"/>
      <c r="Y151" s="225"/>
      <c r="Z151" s="225"/>
      <c r="AA151" s="224"/>
      <c r="AB151" s="225"/>
      <c r="AC151" s="225"/>
      <c r="AD151" s="225"/>
      <c r="AE151" s="224"/>
      <c r="AF151" s="223"/>
      <c r="AG151" s="223"/>
      <c r="AH151" s="223"/>
      <c r="AI151" s="224"/>
      <c r="AJ151" s="223"/>
      <c r="AK151" s="223"/>
      <c r="AL151" s="223"/>
      <c r="AM151" s="224"/>
      <c r="AN151" s="223"/>
      <c r="AO151" s="223"/>
      <c r="AP151" s="223"/>
    </row>
    <row r="152" spans="1:1974" ht="24.75" customHeight="1" thickTop="1">
      <c r="A152" s="226"/>
      <c r="B152" s="227"/>
      <c r="C152" s="226"/>
      <c r="D152" s="227"/>
      <c r="E152" s="228"/>
      <c r="F152" s="227"/>
      <c r="G152" s="226"/>
      <c r="H152" s="227"/>
      <c r="I152" s="228"/>
      <c r="J152" s="227"/>
      <c r="K152" s="226"/>
      <c r="L152" s="227"/>
      <c r="M152" s="228"/>
      <c r="N152" s="227"/>
      <c r="O152" s="226"/>
      <c r="P152" s="227"/>
      <c r="Q152" s="228"/>
      <c r="R152" s="227"/>
      <c r="S152" s="226"/>
      <c r="W152" s="87"/>
      <c r="X152" s="225"/>
      <c r="Y152" s="225"/>
      <c r="Z152" s="225"/>
      <c r="AA152" s="224"/>
      <c r="AB152" s="225"/>
      <c r="AC152" s="225"/>
      <c r="AD152" s="225"/>
      <c r="AE152" s="224"/>
      <c r="AF152" s="223"/>
      <c r="AG152" s="223"/>
      <c r="AH152" s="223"/>
      <c r="AI152" s="224"/>
      <c r="AJ152" s="223"/>
      <c r="AK152" s="223"/>
      <c r="AL152" s="223"/>
      <c r="AM152" s="224"/>
      <c r="AN152" s="223"/>
      <c r="AO152" s="223"/>
      <c r="AP152" s="223"/>
    </row>
    <row r="153" spans="1:1974" ht="24.75" customHeight="1">
      <c r="A153" s="229"/>
      <c r="B153" s="230" t="s">
        <v>51</v>
      </c>
      <c r="C153" s="229"/>
      <c r="D153" s="231"/>
      <c r="E153" s="232"/>
      <c r="F153" s="231"/>
      <c r="G153" s="229"/>
      <c r="H153" s="231"/>
      <c r="I153" s="232"/>
      <c r="J153" s="231"/>
      <c r="K153" s="229"/>
      <c r="L153" s="231"/>
      <c r="M153" s="232"/>
      <c r="N153" s="231"/>
      <c r="O153" s="229"/>
      <c r="P153" s="231"/>
      <c r="Q153" s="232"/>
      <c r="R153" s="231"/>
      <c r="S153" s="229"/>
      <c r="W153" s="89"/>
      <c r="X153" s="225"/>
      <c r="Y153" s="225"/>
      <c r="Z153" s="225"/>
      <c r="AA153" s="224"/>
      <c r="AB153" s="225"/>
      <c r="AC153" s="225"/>
      <c r="AD153" s="225"/>
      <c r="AE153" s="224"/>
      <c r="AF153" s="223"/>
      <c r="AG153" s="223"/>
      <c r="AH153" s="223"/>
      <c r="AI153" s="224"/>
      <c r="AJ153" s="223"/>
      <c r="AK153" s="223"/>
      <c r="AL153" s="223"/>
      <c r="AM153" s="224"/>
      <c r="AN153" s="223"/>
      <c r="AO153" s="223"/>
      <c r="AP153" s="223"/>
    </row>
    <row r="154" spans="1:1974" ht="24.75" customHeight="1">
      <c r="B154" s="233" t="s">
        <v>28</v>
      </c>
      <c r="D154" s="234">
        <v>593</v>
      </c>
      <c r="E154" s="235">
        <v>-20</v>
      </c>
      <c r="F154" s="234">
        <v>573</v>
      </c>
      <c r="H154" s="234">
        <v>659</v>
      </c>
      <c r="I154" s="235">
        <v>2</v>
      </c>
      <c r="J154" s="234">
        <v>661</v>
      </c>
      <c r="L154" s="234">
        <v>819</v>
      </c>
      <c r="M154" s="235">
        <v>16</v>
      </c>
      <c r="N154" s="234">
        <v>835</v>
      </c>
      <c r="P154" s="234">
        <v>958</v>
      </c>
      <c r="Q154" s="235">
        <v>-50</v>
      </c>
      <c r="R154" s="234">
        <v>908</v>
      </c>
      <c r="W154" s="90"/>
      <c r="X154" s="225"/>
      <c r="Y154" s="225"/>
      <c r="Z154" s="225"/>
      <c r="AA154" s="224"/>
      <c r="AB154" s="225"/>
      <c r="AC154" s="225"/>
      <c r="AD154" s="225"/>
      <c r="AE154" s="224"/>
      <c r="AF154" s="223"/>
      <c r="AG154" s="223"/>
      <c r="AH154" s="223"/>
      <c r="AI154" s="224"/>
      <c r="AJ154" s="223"/>
      <c r="AK154" s="223"/>
      <c r="AL154" s="223"/>
      <c r="AM154" s="224"/>
      <c r="AN154" s="223"/>
      <c r="AO154" s="223"/>
      <c r="AP154" s="223"/>
    </row>
    <row r="155" spans="1:1974" ht="24.75" customHeight="1">
      <c r="B155" s="236" t="s">
        <v>36</v>
      </c>
      <c r="D155" s="150">
        <v>-15</v>
      </c>
      <c r="E155" s="168">
        <v>-6</v>
      </c>
      <c r="F155" s="150">
        <v>-21</v>
      </c>
      <c r="H155" s="150">
        <v>7</v>
      </c>
      <c r="I155" s="168">
        <v>0</v>
      </c>
      <c r="J155" s="150">
        <v>7</v>
      </c>
      <c r="L155" s="150">
        <v>70</v>
      </c>
      <c r="M155" s="168">
        <v>3</v>
      </c>
      <c r="N155" s="150">
        <v>73</v>
      </c>
      <c r="P155" s="150">
        <v>85</v>
      </c>
      <c r="Q155" s="168">
        <v>-52</v>
      </c>
      <c r="R155" s="150">
        <v>33</v>
      </c>
      <c r="W155" s="90"/>
      <c r="X155" s="225"/>
      <c r="Y155" s="225"/>
      <c r="Z155" s="225"/>
      <c r="AA155" s="224"/>
      <c r="AB155" s="225"/>
      <c r="AC155" s="225"/>
      <c r="AD155" s="225"/>
      <c r="AE155" s="224"/>
      <c r="AF155" s="223"/>
      <c r="AG155" s="223"/>
      <c r="AH155" s="223"/>
      <c r="AI155" s="224"/>
      <c r="AJ155" s="223"/>
      <c r="AK155" s="223"/>
      <c r="AL155" s="223"/>
      <c r="AM155" s="224"/>
      <c r="AN155" s="223"/>
      <c r="AO155" s="223"/>
      <c r="AP155" s="223"/>
    </row>
    <row r="156" spans="1:1974" ht="24.75" customHeight="1">
      <c r="A156" s="224"/>
      <c r="B156" s="231"/>
      <c r="C156" s="224"/>
      <c r="D156" s="237"/>
      <c r="E156" s="238"/>
      <c r="F156" s="237"/>
      <c r="G156" s="224"/>
      <c r="H156" s="237"/>
      <c r="I156" s="238"/>
      <c r="J156" s="237"/>
      <c r="K156" s="224"/>
      <c r="L156" s="237"/>
      <c r="M156" s="238"/>
      <c r="N156" s="237"/>
      <c r="O156" s="224"/>
      <c r="P156" s="237"/>
      <c r="Q156" s="238"/>
      <c r="R156" s="237"/>
      <c r="S156" s="224"/>
      <c r="W156" s="90"/>
      <c r="X156" s="225"/>
      <c r="Y156" s="225"/>
      <c r="Z156" s="225"/>
      <c r="AA156" s="224"/>
      <c r="AB156" s="225"/>
      <c r="AC156" s="225"/>
      <c r="AD156" s="225"/>
      <c r="AE156" s="224"/>
      <c r="AF156" s="223"/>
      <c r="AG156" s="223"/>
      <c r="AH156" s="223"/>
      <c r="AI156" s="224"/>
      <c r="AJ156" s="223"/>
      <c r="AK156" s="223"/>
      <c r="AL156" s="223"/>
      <c r="AM156" s="224"/>
      <c r="AN156" s="223"/>
      <c r="AO156" s="223"/>
      <c r="AP156" s="223"/>
    </row>
    <row r="157" spans="1:1974" ht="24.75" customHeight="1">
      <c r="A157" s="229"/>
      <c r="B157" s="230" t="s">
        <v>52</v>
      </c>
      <c r="C157" s="229"/>
      <c r="D157" s="237"/>
      <c r="E157" s="238"/>
      <c r="F157" s="237"/>
      <c r="G157" s="229"/>
      <c r="H157" s="237"/>
      <c r="I157" s="238"/>
      <c r="J157" s="237"/>
      <c r="K157" s="229"/>
      <c r="L157" s="237"/>
      <c r="M157" s="238"/>
      <c r="N157" s="237"/>
      <c r="O157" s="229"/>
      <c r="P157" s="237"/>
      <c r="Q157" s="238"/>
      <c r="R157" s="237"/>
      <c r="S157" s="229"/>
      <c r="W157" s="90"/>
      <c r="X157" s="225"/>
      <c r="Y157" s="225"/>
      <c r="Z157" s="225"/>
      <c r="AA157" s="224"/>
      <c r="AB157" s="225"/>
      <c r="AC157" s="225"/>
      <c r="AD157" s="225"/>
      <c r="AE157" s="224"/>
      <c r="AF157" s="223"/>
      <c r="AG157" s="223"/>
      <c r="AH157" s="223"/>
      <c r="AI157" s="224"/>
      <c r="AJ157" s="223"/>
      <c r="AK157" s="223"/>
      <c r="AL157" s="223"/>
      <c r="AM157" s="224"/>
      <c r="AN157" s="223"/>
      <c r="AO157" s="223"/>
      <c r="AP157" s="223"/>
    </row>
    <row r="158" spans="1:1974" ht="24.75" customHeight="1">
      <c r="B158" s="233" t="s">
        <v>28</v>
      </c>
      <c r="D158" s="150">
        <v>391</v>
      </c>
      <c r="E158" s="168">
        <v>214</v>
      </c>
      <c r="F158" s="150">
        <v>605</v>
      </c>
      <c r="H158" s="150">
        <v>563</v>
      </c>
      <c r="I158" s="168">
        <v>-73</v>
      </c>
      <c r="J158" s="150">
        <v>490</v>
      </c>
      <c r="L158" s="150">
        <v>824</v>
      </c>
      <c r="M158" s="168">
        <v>-75</v>
      </c>
      <c r="N158" s="150">
        <v>749</v>
      </c>
      <c r="P158" s="150">
        <v>522</v>
      </c>
      <c r="Q158" s="168">
        <v>-90</v>
      </c>
      <c r="R158" s="150">
        <v>432</v>
      </c>
      <c r="W158" s="90"/>
      <c r="X158" s="225"/>
      <c r="Y158" s="225"/>
      <c r="Z158" s="225"/>
      <c r="AA158" s="224"/>
      <c r="AB158" s="225"/>
      <c r="AC158" s="225"/>
      <c r="AD158" s="225"/>
      <c r="AE158" s="224"/>
      <c r="AF158" s="223"/>
      <c r="AG158" s="223"/>
      <c r="AH158" s="223"/>
      <c r="AI158" s="224"/>
      <c r="AJ158" s="223"/>
      <c r="AK158" s="223"/>
      <c r="AL158" s="223"/>
      <c r="AM158" s="224"/>
      <c r="AN158" s="223"/>
      <c r="AO158" s="223"/>
      <c r="AP158" s="223"/>
    </row>
    <row r="159" spans="1:1974" ht="24.75" customHeight="1">
      <c r="B159" s="236" t="s">
        <v>36</v>
      </c>
      <c r="D159" s="150">
        <v>9</v>
      </c>
      <c r="E159" s="168">
        <v>46</v>
      </c>
      <c r="F159" s="150">
        <v>55</v>
      </c>
      <c r="H159" s="150">
        <v>42</v>
      </c>
      <c r="I159" s="168">
        <v>-26</v>
      </c>
      <c r="J159" s="150">
        <v>16</v>
      </c>
      <c r="L159" s="150">
        <v>84</v>
      </c>
      <c r="M159" s="168">
        <v>-10</v>
      </c>
      <c r="N159" s="150">
        <v>74</v>
      </c>
      <c r="P159" s="150">
        <v>19</v>
      </c>
      <c r="Q159" s="168">
        <v>-32</v>
      </c>
      <c r="R159" s="150">
        <v>-13</v>
      </c>
      <c r="W159" s="90"/>
      <c r="X159" s="225"/>
      <c r="Y159" s="225"/>
      <c r="Z159" s="225"/>
      <c r="AA159" s="224"/>
      <c r="AB159" s="225"/>
      <c r="AC159" s="225"/>
      <c r="AD159" s="225"/>
      <c r="AE159" s="224"/>
      <c r="AF159" s="223"/>
      <c r="AG159" s="223"/>
      <c r="AH159" s="223"/>
      <c r="AI159" s="224"/>
      <c r="AJ159" s="223"/>
      <c r="AK159" s="223"/>
      <c r="AL159" s="223"/>
      <c r="AM159" s="224"/>
      <c r="AN159" s="223"/>
      <c r="AO159" s="223"/>
      <c r="AP159" s="223"/>
    </row>
    <row r="160" spans="1:1974" ht="24.75" customHeight="1">
      <c r="A160" s="224"/>
      <c r="B160" s="231"/>
      <c r="C160" s="224"/>
      <c r="D160" s="239"/>
      <c r="E160" s="240"/>
      <c r="F160" s="239"/>
      <c r="G160" s="224"/>
      <c r="H160" s="239"/>
      <c r="I160" s="240"/>
      <c r="J160" s="239"/>
      <c r="K160" s="224"/>
      <c r="L160" s="239"/>
      <c r="M160" s="240"/>
      <c r="N160" s="239"/>
      <c r="O160" s="224"/>
      <c r="P160" s="239"/>
      <c r="Q160" s="240"/>
      <c r="R160" s="239"/>
      <c r="S160" s="224"/>
      <c r="W160" s="90"/>
      <c r="X160" s="225"/>
      <c r="Y160" s="225"/>
      <c r="Z160" s="225"/>
      <c r="AA160" s="224"/>
      <c r="AB160" s="225"/>
      <c r="AC160" s="225"/>
      <c r="AD160" s="225"/>
      <c r="AE160" s="224"/>
      <c r="AF160" s="223"/>
      <c r="AG160" s="223"/>
      <c r="AH160" s="223"/>
      <c r="AI160" s="224"/>
      <c r="AJ160" s="223"/>
      <c r="AK160" s="223"/>
      <c r="AL160" s="223"/>
      <c r="AM160" s="224"/>
      <c r="AN160" s="223"/>
      <c r="AO160" s="223"/>
      <c r="AP160" s="223"/>
    </row>
    <row r="161" spans="1:1974" ht="24.75" customHeight="1">
      <c r="A161" s="229"/>
      <c r="B161" s="230" t="s">
        <v>54</v>
      </c>
      <c r="C161" s="229"/>
      <c r="D161" s="239"/>
      <c r="E161" s="240"/>
      <c r="F161" s="239"/>
      <c r="G161" s="229"/>
      <c r="H161" s="239"/>
      <c r="I161" s="240"/>
      <c r="J161" s="239"/>
      <c r="K161" s="229"/>
      <c r="L161" s="239"/>
      <c r="M161" s="240"/>
      <c r="N161" s="239"/>
      <c r="O161" s="229"/>
      <c r="P161" s="239"/>
      <c r="Q161" s="240"/>
      <c r="R161" s="239"/>
      <c r="S161" s="229"/>
      <c r="W161" s="90"/>
      <c r="X161" s="225"/>
      <c r="Y161" s="225"/>
      <c r="Z161" s="225"/>
      <c r="AA161" s="224"/>
      <c r="AB161" s="225"/>
      <c r="AC161" s="225"/>
      <c r="AD161" s="225"/>
      <c r="AE161" s="224"/>
      <c r="AF161" s="223"/>
      <c r="AG161" s="223"/>
      <c r="AH161" s="223"/>
      <c r="AI161" s="224"/>
      <c r="AJ161" s="223"/>
      <c r="AK161" s="223"/>
      <c r="AL161" s="223"/>
      <c r="AM161" s="224"/>
      <c r="AN161" s="223"/>
      <c r="AO161" s="223"/>
      <c r="AP161" s="223"/>
    </row>
    <row r="162" spans="1:1974" ht="24.75" customHeight="1">
      <c r="B162" s="233" t="s">
        <v>28</v>
      </c>
      <c r="D162" s="150">
        <v>0</v>
      </c>
      <c r="E162" s="168">
        <v>0</v>
      </c>
      <c r="F162" s="150">
        <v>0</v>
      </c>
      <c r="H162" s="150">
        <v>0</v>
      </c>
      <c r="I162" s="168">
        <v>0</v>
      </c>
      <c r="J162" s="150">
        <v>0</v>
      </c>
      <c r="L162" s="150">
        <v>0</v>
      </c>
      <c r="M162" s="168">
        <v>0</v>
      </c>
      <c r="N162" s="150">
        <v>0</v>
      </c>
      <c r="P162" s="150">
        <v>0</v>
      </c>
      <c r="Q162" s="168">
        <v>0</v>
      </c>
      <c r="R162" s="150">
        <v>0</v>
      </c>
      <c r="W162" s="90"/>
      <c r="X162" s="225"/>
      <c r="Y162" s="225"/>
      <c r="Z162" s="225"/>
      <c r="AA162" s="224"/>
      <c r="AB162" s="225"/>
      <c r="AC162" s="225"/>
      <c r="AD162" s="225"/>
      <c r="AE162" s="224"/>
      <c r="AF162" s="223"/>
      <c r="AG162" s="223"/>
      <c r="AH162" s="223"/>
      <c r="AI162" s="224"/>
      <c r="AJ162" s="223"/>
      <c r="AK162" s="223"/>
      <c r="AL162" s="223"/>
      <c r="AM162" s="224"/>
      <c r="AN162" s="223"/>
      <c r="AO162" s="223"/>
      <c r="AP162" s="223"/>
    </row>
    <row r="163" spans="1:1974" ht="24.75" customHeight="1">
      <c r="B163" s="236" t="s">
        <v>55</v>
      </c>
      <c r="D163" s="150">
        <v>-23</v>
      </c>
      <c r="E163" s="168">
        <v>0</v>
      </c>
      <c r="F163" s="150">
        <v>-23</v>
      </c>
      <c r="H163" s="150">
        <v>-24</v>
      </c>
      <c r="I163" s="168">
        <v>0</v>
      </c>
      <c r="J163" s="150">
        <v>-23.851000000000003</v>
      </c>
      <c r="L163" s="150">
        <v>-28</v>
      </c>
      <c r="M163" s="168">
        <v>0</v>
      </c>
      <c r="N163" s="150">
        <v>-28</v>
      </c>
      <c r="P163" s="150">
        <v>-22</v>
      </c>
      <c r="Q163" s="168">
        <v>0</v>
      </c>
      <c r="R163" s="150">
        <v>-22</v>
      </c>
      <c r="W163" s="90"/>
      <c r="X163" s="225"/>
      <c r="Y163" s="225"/>
      <c r="Z163" s="225"/>
      <c r="AA163" s="224"/>
      <c r="AB163" s="225"/>
      <c r="AC163" s="225"/>
      <c r="AD163" s="225"/>
      <c r="AE163" s="224"/>
      <c r="AF163" s="223"/>
      <c r="AG163" s="223"/>
      <c r="AH163" s="223"/>
      <c r="AI163" s="224"/>
      <c r="AJ163" s="223"/>
      <c r="AK163" s="223"/>
      <c r="AL163" s="223"/>
      <c r="AM163" s="224"/>
      <c r="AN163" s="223"/>
      <c r="AO163" s="223"/>
      <c r="AP163" s="223"/>
    </row>
    <row r="164" spans="1:1974" ht="24.75" customHeight="1">
      <c r="A164" s="224"/>
      <c r="B164" s="231"/>
      <c r="C164" s="224"/>
      <c r="D164" s="151"/>
      <c r="E164" s="169"/>
      <c r="F164" s="151"/>
      <c r="G164" s="224"/>
      <c r="H164" s="151"/>
      <c r="I164" s="169"/>
      <c r="J164" s="151"/>
      <c r="K164" s="224"/>
      <c r="L164" s="151"/>
      <c r="M164" s="169"/>
      <c r="N164" s="151"/>
      <c r="O164" s="224"/>
      <c r="P164" s="151"/>
      <c r="Q164" s="169"/>
      <c r="R164" s="151"/>
      <c r="S164" s="224"/>
      <c r="W164" s="90"/>
      <c r="X164" s="225"/>
      <c r="Y164" s="225"/>
      <c r="Z164" s="225"/>
      <c r="AA164" s="224"/>
      <c r="AB164" s="225"/>
      <c r="AC164" s="225"/>
      <c r="AD164" s="225"/>
      <c r="AE164" s="224"/>
      <c r="AF164" s="223"/>
      <c r="AG164" s="223"/>
      <c r="AH164" s="223"/>
      <c r="AI164" s="224"/>
      <c r="AJ164" s="223"/>
      <c r="AK164" s="223"/>
      <c r="AL164" s="223"/>
      <c r="AM164" s="224"/>
      <c r="AN164" s="223"/>
      <c r="AO164" s="223"/>
      <c r="AP164" s="223"/>
    </row>
    <row r="165" spans="1:1974" ht="24.75" customHeight="1">
      <c r="A165" s="229"/>
      <c r="B165" s="242" t="s">
        <v>28</v>
      </c>
      <c r="D165" s="170">
        <v>984</v>
      </c>
      <c r="E165" s="188">
        <v>194</v>
      </c>
      <c r="F165" s="170">
        <v>1178</v>
      </c>
      <c r="H165" s="170">
        <v>1222</v>
      </c>
      <c r="I165" s="188">
        <v>-71</v>
      </c>
      <c r="J165" s="170">
        <v>1151</v>
      </c>
      <c r="L165" s="170">
        <v>1643</v>
      </c>
      <c r="M165" s="188">
        <v>-59</v>
      </c>
      <c r="N165" s="170">
        <v>1584</v>
      </c>
      <c r="P165" s="170">
        <v>1480</v>
      </c>
      <c r="Q165" s="188">
        <v>-140</v>
      </c>
      <c r="R165" s="170">
        <v>1340</v>
      </c>
      <c r="W165" s="118"/>
      <c r="X165" s="225"/>
      <c r="Y165" s="225"/>
      <c r="Z165" s="225"/>
      <c r="AA165" s="224"/>
      <c r="AB165" s="225"/>
      <c r="AC165" s="225"/>
      <c r="AD165" s="225"/>
      <c r="AE165" s="224"/>
      <c r="AF165" s="223"/>
      <c r="AG165" s="223"/>
      <c r="AH165" s="223"/>
      <c r="AI165" s="224"/>
      <c r="AJ165" s="223"/>
      <c r="AK165" s="223"/>
      <c r="AL165" s="223"/>
      <c r="AM165" s="224"/>
      <c r="AN165" s="223"/>
      <c r="AO165" s="223"/>
      <c r="AP165" s="223"/>
    </row>
    <row r="166" spans="1:1974" ht="24.75" customHeight="1" thickBot="1">
      <c r="A166" s="229"/>
      <c r="B166" s="243" t="s">
        <v>36</v>
      </c>
      <c r="D166" s="241">
        <v>-29</v>
      </c>
      <c r="E166" s="244">
        <v>40</v>
      </c>
      <c r="F166" s="241">
        <v>11</v>
      </c>
      <c r="H166" s="241">
        <v>25</v>
      </c>
      <c r="I166" s="244">
        <v>-25.851000000000003</v>
      </c>
      <c r="J166" s="241">
        <v>-0.85100000000000264</v>
      </c>
      <c r="L166" s="241">
        <v>126</v>
      </c>
      <c r="M166" s="244">
        <v>-7</v>
      </c>
      <c r="N166" s="241">
        <v>119</v>
      </c>
      <c r="P166" s="241">
        <v>82</v>
      </c>
      <c r="Q166" s="244">
        <v>-84</v>
      </c>
      <c r="R166" s="241">
        <v>-2</v>
      </c>
      <c r="W166" s="118"/>
      <c r="X166" s="225"/>
      <c r="Y166" s="225"/>
      <c r="Z166" s="225"/>
      <c r="AA166" s="224"/>
      <c r="AB166" s="225"/>
      <c r="AC166" s="225"/>
      <c r="AD166" s="225"/>
      <c r="AE166" s="224"/>
      <c r="AF166" s="223"/>
      <c r="AG166" s="223"/>
      <c r="AH166" s="223"/>
      <c r="AI166" s="224"/>
      <c r="AJ166" s="223"/>
      <c r="AK166" s="223"/>
      <c r="AL166" s="223"/>
      <c r="AM166" s="224"/>
      <c r="AN166" s="223"/>
      <c r="AO166" s="223"/>
      <c r="AP166" s="223"/>
    </row>
    <row r="167" spans="1:1974" ht="24.75" customHeight="1">
      <c r="X167" s="225"/>
      <c r="Y167" s="225"/>
      <c r="Z167" s="225"/>
      <c r="AA167" s="224"/>
      <c r="AB167" s="225"/>
      <c r="AC167" s="225"/>
      <c r="AD167" s="225"/>
      <c r="AE167" s="224"/>
      <c r="AF167" s="223"/>
      <c r="AG167" s="223"/>
      <c r="AH167" s="223"/>
      <c r="AI167" s="224"/>
      <c r="AJ167" s="223"/>
      <c r="AK167" s="223"/>
      <c r="AL167" s="223"/>
      <c r="AM167" s="224"/>
      <c r="AN167" s="223"/>
      <c r="AO167" s="223"/>
      <c r="AP167" s="223"/>
    </row>
    <row r="168" spans="1:1974" ht="24.75" customHeight="1">
      <c r="B168" s="108" t="s">
        <v>125</v>
      </c>
      <c r="X168" s="225"/>
      <c r="Y168" s="225"/>
      <c r="Z168" s="225"/>
      <c r="AA168" s="224"/>
      <c r="AB168" s="225"/>
      <c r="AC168" s="225"/>
      <c r="AD168" s="225"/>
      <c r="AE168" s="224"/>
      <c r="AF168" s="223"/>
      <c r="AG168" s="223"/>
      <c r="AH168" s="223"/>
      <c r="AI168" s="171"/>
      <c r="AJ168" s="171"/>
      <c r="AK168" s="171"/>
      <c r="AL168" s="171"/>
    </row>
    <row r="169" spans="1:1974" ht="24.75" customHeight="1">
      <c r="B169" s="409" t="s">
        <v>195</v>
      </c>
      <c r="X169" s="225"/>
      <c r="Y169" s="225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</row>
    <row r="170" spans="1:1974" ht="24.75" customHeight="1">
      <c r="B170" s="109" t="s">
        <v>46</v>
      </c>
      <c r="X170" s="225"/>
      <c r="Y170" s="225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</row>
    <row r="171" spans="1:1974" ht="24.75" customHeight="1" thickBot="1">
      <c r="B171" s="109"/>
      <c r="X171" s="225"/>
      <c r="Y171" s="225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</row>
    <row r="172" spans="1:1974" ht="24.75" customHeight="1" thickTop="1">
      <c r="B172" s="182"/>
      <c r="D172" s="131"/>
      <c r="E172" s="131" t="s">
        <v>113</v>
      </c>
      <c r="F172" s="131"/>
      <c r="H172" s="407"/>
      <c r="I172" s="407" t="s">
        <v>114</v>
      </c>
      <c r="J172" s="407"/>
      <c r="L172" s="407"/>
      <c r="M172" s="407" t="s">
        <v>115</v>
      </c>
      <c r="N172" s="407"/>
      <c r="P172" s="407"/>
      <c r="Q172" s="407" t="s">
        <v>116</v>
      </c>
      <c r="R172" s="407"/>
      <c r="T172" s="407"/>
      <c r="U172" s="407" t="s">
        <v>117</v>
      </c>
      <c r="V172" s="407"/>
      <c r="X172" s="225"/>
      <c r="Y172" s="225"/>
      <c r="Z172" s="152"/>
      <c r="AA172" s="152"/>
      <c r="AB172" s="152"/>
      <c r="AC172" s="152"/>
      <c r="AD172" s="152"/>
      <c r="AE172" s="152"/>
      <c r="AI172" s="171"/>
      <c r="AJ172" s="171"/>
      <c r="AK172" s="171"/>
      <c r="AL172" s="171"/>
      <c r="AM172" s="224"/>
      <c r="AN172" s="223"/>
      <c r="AO172" s="223"/>
      <c r="AP172" s="223"/>
    </row>
    <row r="173" spans="1:1974" ht="24.75" customHeight="1" thickBot="1">
      <c r="B173" s="183"/>
      <c r="D173" s="132">
        <v>605</v>
      </c>
      <c r="E173" s="132" t="s">
        <v>109</v>
      </c>
      <c r="F173" s="132">
        <v>606</v>
      </c>
      <c r="H173" s="404">
        <v>605</v>
      </c>
      <c r="I173" s="404" t="s">
        <v>109</v>
      </c>
      <c r="J173" s="404">
        <v>606</v>
      </c>
      <c r="L173" s="404">
        <v>605</v>
      </c>
      <c r="M173" s="404" t="s">
        <v>109</v>
      </c>
      <c r="N173" s="404">
        <v>606</v>
      </c>
      <c r="P173" s="404">
        <v>605</v>
      </c>
      <c r="Q173" s="404" t="s">
        <v>109</v>
      </c>
      <c r="R173" s="404">
        <v>606</v>
      </c>
      <c r="T173" s="404">
        <v>605</v>
      </c>
      <c r="U173" s="404" t="s">
        <v>109</v>
      </c>
      <c r="V173" s="404">
        <v>606</v>
      </c>
      <c r="X173" s="225"/>
      <c r="Y173" s="225"/>
      <c r="Z173" s="152"/>
      <c r="AA173" s="152"/>
      <c r="AB173" s="152"/>
      <c r="AC173" s="152"/>
      <c r="AD173" s="152"/>
      <c r="AE173" s="152"/>
      <c r="AI173" s="171"/>
      <c r="AJ173" s="171"/>
      <c r="AK173" s="171"/>
      <c r="AL173" s="171"/>
    </row>
    <row r="174" spans="1:1974" s="130" customFormat="1" ht="13.5" customHeight="1" thickTop="1">
      <c r="A174" s="154"/>
      <c r="B174" s="119"/>
      <c r="C174" s="121"/>
      <c r="D174" s="120"/>
      <c r="E174" s="185"/>
      <c r="F174" s="120"/>
      <c r="G174" s="95"/>
      <c r="H174" s="86"/>
      <c r="I174" s="245"/>
      <c r="J174" s="86"/>
      <c r="K174" s="95"/>
      <c r="L174" s="86"/>
      <c r="M174" s="245"/>
      <c r="N174" s="86"/>
      <c r="O174" s="95"/>
      <c r="P174" s="86"/>
      <c r="Q174" s="245"/>
      <c r="R174" s="86"/>
      <c r="S174" s="95"/>
      <c r="T174" s="86"/>
      <c r="U174" s="245"/>
      <c r="V174" s="86"/>
      <c r="W174" s="121"/>
      <c r="X174" s="402"/>
      <c r="Y174" s="402"/>
      <c r="Z174" s="402"/>
      <c r="AA174" s="154"/>
      <c r="AB174" s="402"/>
      <c r="AC174" s="402"/>
      <c r="AD174" s="402"/>
      <c r="AE174" s="154"/>
      <c r="AF174" s="402"/>
      <c r="AG174" s="402"/>
      <c r="AH174" s="402"/>
      <c r="AI174" s="154"/>
      <c r="AJ174" s="402"/>
      <c r="AK174" s="402"/>
      <c r="AL174" s="402"/>
      <c r="AM174" s="154"/>
      <c r="AN174" s="402"/>
      <c r="AO174" s="402"/>
      <c r="AP174" s="402"/>
      <c r="AQ174" s="120"/>
      <c r="AR174" s="403"/>
      <c r="AS174" s="403"/>
      <c r="AT174" s="403"/>
      <c r="AU174" s="403"/>
      <c r="AV174" s="403"/>
      <c r="AW174" s="403"/>
      <c r="AX174" s="403"/>
      <c r="AY174" s="403"/>
      <c r="AZ174" s="403"/>
      <c r="BA174" s="403"/>
      <c r="BB174" s="403"/>
      <c r="BC174" s="403"/>
      <c r="BD174" s="403"/>
      <c r="BE174" s="403"/>
      <c r="BF174" s="403"/>
      <c r="BG174" s="403"/>
      <c r="BH174" s="403"/>
      <c r="BI174" s="403"/>
      <c r="BJ174" s="403"/>
      <c r="BK174" s="403"/>
      <c r="BL174" s="403"/>
      <c r="BM174" s="403"/>
      <c r="BN174" s="403"/>
      <c r="BO174" s="403"/>
      <c r="BP174" s="403"/>
      <c r="BQ174" s="403"/>
      <c r="BR174" s="403"/>
      <c r="BS174" s="403"/>
      <c r="BT174" s="403"/>
      <c r="BU174" s="403"/>
      <c r="BV174" s="403"/>
      <c r="BW174" s="403"/>
      <c r="BX174" s="403"/>
      <c r="BY174" s="403"/>
      <c r="BZ174" s="403"/>
      <c r="CA174" s="403"/>
      <c r="CB174" s="403"/>
      <c r="CC174" s="403"/>
      <c r="CD174" s="403"/>
      <c r="CE174" s="403"/>
      <c r="CF174" s="403"/>
      <c r="CG174" s="403"/>
      <c r="CH174" s="403"/>
      <c r="CI174" s="403"/>
      <c r="CJ174" s="403"/>
      <c r="CK174" s="403"/>
      <c r="CL174" s="403"/>
      <c r="CM174" s="403"/>
      <c r="CN174" s="403"/>
      <c r="CO174" s="403"/>
      <c r="CP174" s="403"/>
      <c r="CQ174" s="403"/>
      <c r="CR174" s="403"/>
      <c r="CS174" s="403"/>
      <c r="CT174" s="403"/>
      <c r="CU174" s="403"/>
      <c r="CV174" s="403"/>
      <c r="CW174" s="403"/>
      <c r="CX174" s="403"/>
      <c r="CY174" s="403"/>
      <c r="CZ174" s="403"/>
      <c r="DA174" s="403"/>
      <c r="DB174" s="403"/>
      <c r="DC174" s="403"/>
      <c r="DD174" s="403"/>
      <c r="DE174" s="403"/>
      <c r="DF174" s="403"/>
      <c r="DG174" s="403"/>
      <c r="DH174" s="403"/>
      <c r="DI174" s="403"/>
      <c r="DJ174" s="403"/>
      <c r="DK174" s="403"/>
      <c r="DL174" s="403"/>
      <c r="DM174" s="403"/>
      <c r="DN174" s="403"/>
      <c r="DO174" s="403"/>
      <c r="DP174" s="403"/>
      <c r="DQ174" s="403"/>
      <c r="DR174" s="403"/>
      <c r="DS174" s="403"/>
      <c r="DT174" s="403"/>
      <c r="DU174" s="403"/>
      <c r="DV174" s="403"/>
      <c r="DW174" s="403"/>
      <c r="DX174" s="403"/>
      <c r="DY174" s="403"/>
      <c r="DZ174" s="403"/>
      <c r="EA174" s="403"/>
      <c r="EB174" s="403"/>
      <c r="EC174" s="403"/>
      <c r="ED174" s="403"/>
      <c r="EE174" s="403"/>
      <c r="EF174" s="403"/>
      <c r="EG174" s="403"/>
      <c r="EH174" s="403"/>
      <c r="EI174" s="403"/>
      <c r="EJ174" s="403"/>
      <c r="EK174" s="403"/>
      <c r="EL174" s="403"/>
      <c r="EM174" s="403"/>
      <c r="EN174" s="403"/>
      <c r="EO174" s="403"/>
      <c r="EP174" s="403"/>
      <c r="EQ174" s="403"/>
      <c r="ER174" s="403"/>
      <c r="ES174" s="403"/>
      <c r="ET174" s="403"/>
      <c r="EU174" s="403"/>
      <c r="EV174" s="403"/>
      <c r="EW174" s="403"/>
      <c r="EX174" s="403"/>
      <c r="EY174" s="403"/>
      <c r="EZ174" s="403"/>
      <c r="FA174" s="403"/>
      <c r="FB174" s="403"/>
      <c r="FC174" s="403"/>
      <c r="FD174" s="403"/>
      <c r="FE174" s="403"/>
      <c r="FF174" s="403"/>
      <c r="FG174" s="403"/>
      <c r="FH174" s="403"/>
      <c r="FI174" s="403"/>
      <c r="FJ174" s="403"/>
      <c r="FK174" s="403"/>
      <c r="FL174" s="403"/>
      <c r="FM174" s="403"/>
      <c r="FN174" s="403"/>
      <c r="FO174" s="403"/>
      <c r="FP174" s="403"/>
      <c r="FQ174" s="403"/>
      <c r="FR174" s="403"/>
      <c r="FS174" s="403"/>
      <c r="FT174" s="403"/>
      <c r="FU174" s="403"/>
      <c r="FV174" s="403"/>
      <c r="FW174" s="403"/>
      <c r="FX174" s="403"/>
      <c r="FY174" s="403"/>
      <c r="FZ174" s="403"/>
      <c r="GA174" s="403"/>
      <c r="GB174" s="403"/>
      <c r="GC174" s="403"/>
      <c r="GD174" s="403"/>
      <c r="GE174" s="403"/>
      <c r="GF174" s="403"/>
      <c r="GG174" s="403"/>
      <c r="GH174" s="403"/>
      <c r="GI174" s="403"/>
      <c r="GJ174" s="403"/>
      <c r="GK174" s="403"/>
      <c r="GL174" s="403"/>
      <c r="GM174" s="403"/>
      <c r="GN174" s="403"/>
      <c r="GO174" s="403"/>
      <c r="GP174" s="403"/>
      <c r="GQ174" s="403"/>
      <c r="GR174" s="403"/>
      <c r="GS174" s="403"/>
      <c r="GT174" s="403"/>
      <c r="GU174" s="403"/>
      <c r="GV174" s="403"/>
      <c r="GW174" s="403"/>
      <c r="GX174" s="403"/>
      <c r="GY174" s="403"/>
      <c r="GZ174" s="403"/>
      <c r="HA174" s="403"/>
      <c r="HB174" s="403"/>
      <c r="HC174" s="403"/>
      <c r="HD174" s="403"/>
      <c r="HE174" s="403"/>
      <c r="HF174" s="403"/>
      <c r="HG174" s="403"/>
      <c r="HH174" s="403"/>
      <c r="HI174" s="403"/>
      <c r="HJ174" s="403"/>
      <c r="HK174" s="403"/>
      <c r="HL174" s="403"/>
      <c r="HM174" s="403"/>
      <c r="HN174" s="403"/>
      <c r="HO174" s="403"/>
      <c r="HP174" s="403"/>
      <c r="HQ174" s="403"/>
      <c r="HR174" s="403"/>
      <c r="HS174" s="403"/>
      <c r="HT174" s="403"/>
      <c r="HU174" s="403"/>
      <c r="HV174" s="403"/>
      <c r="HW174" s="403"/>
      <c r="HX174" s="403"/>
      <c r="HY174" s="403"/>
      <c r="HZ174" s="403"/>
      <c r="IA174" s="403"/>
      <c r="IB174" s="403"/>
      <c r="IC174" s="403"/>
      <c r="ID174" s="403"/>
      <c r="IE174" s="403"/>
      <c r="IF174" s="403"/>
      <c r="IG174" s="403"/>
      <c r="IH174" s="403"/>
      <c r="II174" s="403"/>
      <c r="IJ174" s="403"/>
      <c r="IK174" s="403"/>
      <c r="IL174" s="403"/>
      <c r="IM174" s="403"/>
      <c r="IN174" s="403"/>
      <c r="IO174" s="403"/>
      <c r="IP174" s="403"/>
      <c r="IQ174" s="403"/>
      <c r="IR174" s="403"/>
      <c r="IS174" s="403"/>
      <c r="IT174" s="403"/>
      <c r="IU174" s="403"/>
      <c r="IV174" s="403"/>
      <c r="IW174" s="403"/>
      <c r="IX174" s="403"/>
      <c r="IY174" s="403"/>
      <c r="IZ174" s="403"/>
      <c r="JA174" s="403"/>
      <c r="JB174" s="403"/>
      <c r="JC174" s="403"/>
      <c r="JD174" s="403"/>
      <c r="JE174" s="403"/>
      <c r="JF174" s="403"/>
      <c r="JG174" s="403"/>
      <c r="JH174" s="403"/>
      <c r="JI174" s="403"/>
      <c r="JJ174" s="403"/>
      <c r="JK174" s="403"/>
      <c r="JL174" s="403"/>
      <c r="JM174" s="403"/>
      <c r="JN174" s="403"/>
      <c r="JO174" s="403"/>
      <c r="JP174" s="403"/>
      <c r="JQ174" s="403"/>
      <c r="JR174" s="403"/>
      <c r="JS174" s="403"/>
      <c r="JT174" s="403"/>
      <c r="JU174" s="403"/>
      <c r="JV174" s="403"/>
      <c r="JW174" s="403"/>
      <c r="JX174" s="403"/>
      <c r="JY174" s="403"/>
      <c r="JZ174" s="403"/>
      <c r="KA174" s="403"/>
      <c r="KB174" s="403"/>
      <c r="KC174" s="403"/>
      <c r="KD174" s="403"/>
      <c r="KE174" s="403"/>
      <c r="KF174" s="403"/>
      <c r="KG174" s="403"/>
      <c r="KH174" s="403"/>
      <c r="KI174" s="403"/>
      <c r="KJ174" s="403"/>
      <c r="KK174" s="403"/>
      <c r="KL174" s="403"/>
      <c r="KM174" s="403"/>
      <c r="KN174" s="403"/>
      <c r="KO174" s="403"/>
      <c r="KP174" s="403"/>
      <c r="KQ174" s="403"/>
      <c r="KR174" s="403"/>
      <c r="KS174" s="403"/>
      <c r="KT174" s="403"/>
      <c r="KU174" s="403"/>
      <c r="KV174" s="403"/>
      <c r="KW174" s="403"/>
      <c r="KX174" s="403"/>
      <c r="KY174" s="403"/>
      <c r="KZ174" s="403"/>
      <c r="LA174" s="403"/>
      <c r="LB174" s="403"/>
      <c r="LC174" s="403"/>
      <c r="LD174" s="403"/>
      <c r="LE174" s="403"/>
      <c r="LF174" s="403"/>
      <c r="LG174" s="403"/>
      <c r="LH174" s="403"/>
      <c r="LI174" s="403"/>
      <c r="LJ174" s="403"/>
      <c r="LK174" s="403"/>
      <c r="LL174" s="403"/>
      <c r="LM174" s="403"/>
      <c r="LN174" s="403"/>
      <c r="LO174" s="403"/>
      <c r="LP174" s="403"/>
      <c r="LQ174" s="403"/>
      <c r="LR174" s="403"/>
      <c r="LS174" s="403"/>
      <c r="LT174" s="403"/>
      <c r="LU174" s="403"/>
      <c r="LV174" s="403"/>
      <c r="LW174" s="403"/>
      <c r="LX174" s="403"/>
      <c r="LY174" s="403"/>
      <c r="LZ174" s="403"/>
      <c r="MA174" s="403"/>
      <c r="MB174" s="403"/>
      <c r="MC174" s="403"/>
      <c r="MD174" s="403"/>
      <c r="ME174" s="403"/>
      <c r="MF174" s="403"/>
      <c r="MG174" s="403"/>
      <c r="MH174" s="403"/>
      <c r="MI174" s="403"/>
      <c r="MJ174" s="403"/>
      <c r="MK174" s="403"/>
      <c r="ML174" s="403"/>
      <c r="MM174" s="403"/>
      <c r="MN174" s="403"/>
      <c r="MO174" s="403"/>
      <c r="MP174" s="403"/>
      <c r="MQ174" s="403"/>
      <c r="MR174" s="403"/>
      <c r="MS174" s="403"/>
      <c r="MT174" s="403"/>
      <c r="MU174" s="403"/>
      <c r="MV174" s="403"/>
      <c r="MW174" s="403"/>
      <c r="MX174" s="403"/>
      <c r="MY174" s="403"/>
      <c r="MZ174" s="403"/>
      <c r="NA174" s="403"/>
      <c r="NB174" s="403"/>
      <c r="NC174" s="403"/>
      <c r="ND174" s="403"/>
      <c r="NE174" s="403"/>
      <c r="NF174" s="403"/>
      <c r="NG174" s="403"/>
      <c r="NH174" s="403"/>
      <c r="NI174" s="403"/>
      <c r="NJ174" s="403"/>
      <c r="NK174" s="403"/>
      <c r="NL174" s="403"/>
      <c r="NM174" s="403"/>
      <c r="NN174" s="403"/>
      <c r="NO174" s="403"/>
      <c r="NP174" s="403"/>
      <c r="NQ174" s="403"/>
      <c r="NR174" s="403"/>
      <c r="NS174" s="403"/>
      <c r="NT174" s="403"/>
      <c r="NU174" s="403"/>
      <c r="NV174" s="403"/>
      <c r="NW174" s="403"/>
      <c r="NX174" s="403"/>
      <c r="NY174" s="403"/>
      <c r="NZ174" s="403"/>
      <c r="OA174" s="403"/>
      <c r="OB174" s="403"/>
      <c r="OC174" s="403"/>
      <c r="OD174" s="403"/>
      <c r="OE174" s="403"/>
      <c r="OF174" s="403"/>
      <c r="OG174" s="403"/>
      <c r="OH174" s="403"/>
      <c r="OI174" s="403"/>
      <c r="OJ174" s="403"/>
      <c r="OK174" s="403"/>
      <c r="OL174" s="403"/>
      <c r="OM174" s="403"/>
      <c r="ON174" s="403"/>
      <c r="OO174" s="403"/>
      <c r="OP174" s="403"/>
      <c r="OQ174" s="403"/>
      <c r="OR174" s="403"/>
      <c r="OS174" s="403"/>
      <c r="OT174" s="403"/>
      <c r="OU174" s="403"/>
      <c r="OV174" s="403"/>
      <c r="OW174" s="403"/>
      <c r="OX174" s="403"/>
      <c r="OY174" s="403"/>
      <c r="OZ174" s="403"/>
      <c r="PA174" s="403"/>
      <c r="PB174" s="403"/>
      <c r="PC174" s="403"/>
      <c r="PD174" s="403"/>
      <c r="PE174" s="403"/>
      <c r="PF174" s="403"/>
      <c r="PG174" s="403"/>
      <c r="PH174" s="403"/>
      <c r="PI174" s="403"/>
      <c r="PJ174" s="403"/>
      <c r="PK174" s="403"/>
      <c r="PL174" s="403"/>
      <c r="PM174" s="403"/>
      <c r="PN174" s="403"/>
      <c r="PO174" s="403"/>
      <c r="PP174" s="403"/>
      <c r="PQ174" s="403"/>
      <c r="PR174" s="403"/>
      <c r="PS174" s="403"/>
      <c r="PT174" s="403"/>
      <c r="PU174" s="403"/>
      <c r="PV174" s="403"/>
      <c r="PW174" s="403"/>
      <c r="PX174" s="403"/>
      <c r="PY174" s="403"/>
      <c r="PZ174" s="403"/>
      <c r="QA174" s="403"/>
      <c r="QB174" s="403"/>
      <c r="QC174" s="403"/>
      <c r="QD174" s="403"/>
      <c r="QE174" s="403"/>
      <c r="QF174" s="403"/>
      <c r="QG174" s="403"/>
      <c r="QH174" s="403"/>
      <c r="QI174" s="403"/>
      <c r="QJ174" s="403"/>
      <c r="QK174" s="403"/>
      <c r="QL174" s="403"/>
      <c r="QM174" s="403"/>
      <c r="QN174" s="403"/>
      <c r="QO174" s="403"/>
      <c r="QP174" s="403"/>
      <c r="QQ174" s="403"/>
      <c r="QR174" s="403"/>
      <c r="QS174" s="403"/>
      <c r="QT174" s="403"/>
      <c r="QU174" s="403"/>
      <c r="QV174" s="403"/>
      <c r="QW174" s="403"/>
      <c r="QX174" s="403"/>
      <c r="QY174" s="403"/>
      <c r="QZ174" s="403"/>
      <c r="RA174" s="403"/>
      <c r="RB174" s="403"/>
      <c r="RC174" s="403"/>
      <c r="RD174" s="403"/>
      <c r="RE174" s="403"/>
      <c r="RF174" s="403"/>
      <c r="RG174" s="403"/>
      <c r="RH174" s="403"/>
      <c r="RI174" s="403"/>
      <c r="RJ174" s="403"/>
      <c r="RK174" s="403"/>
      <c r="RL174" s="403"/>
      <c r="RM174" s="403"/>
      <c r="RN174" s="403"/>
      <c r="RO174" s="403"/>
      <c r="RP174" s="403"/>
      <c r="RQ174" s="403"/>
      <c r="RR174" s="403"/>
      <c r="RS174" s="403"/>
      <c r="RT174" s="403"/>
      <c r="RU174" s="403"/>
      <c r="RV174" s="403"/>
      <c r="RW174" s="403"/>
      <c r="RX174" s="403"/>
      <c r="RY174" s="403"/>
      <c r="RZ174" s="403"/>
      <c r="SA174" s="403"/>
      <c r="SB174" s="403"/>
      <c r="SC174" s="403"/>
      <c r="SD174" s="403"/>
      <c r="SE174" s="403"/>
      <c r="SF174" s="403"/>
      <c r="SG174" s="403"/>
      <c r="SH174" s="403"/>
      <c r="SI174" s="403"/>
      <c r="SJ174" s="403"/>
      <c r="SK174" s="403"/>
      <c r="SL174" s="403"/>
      <c r="SM174" s="403"/>
      <c r="SN174" s="403"/>
      <c r="SO174" s="403"/>
      <c r="SP174" s="403"/>
      <c r="SQ174" s="403"/>
      <c r="SR174" s="403"/>
      <c r="SS174" s="403"/>
      <c r="ST174" s="403"/>
      <c r="SU174" s="403"/>
      <c r="SV174" s="403"/>
      <c r="SW174" s="403"/>
      <c r="SX174" s="403"/>
      <c r="SY174" s="403"/>
      <c r="SZ174" s="403"/>
      <c r="TA174" s="403"/>
      <c r="TB174" s="403"/>
      <c r="TC174" s="403"/>
      <c r="TD174" s="403"/>
      <c r="TE174" s="403"/>
      <c r="TF174" s="403"/>
      <c r="TG174" s="403"/>
      <c r="TH174" s="403"/>
      <c r="TI174" s="403"/>
      <c r="TJ174" s="403"/>
      <c r="TK174" s="403"/>
      <c r="TL174" s="403"/>
      <c r="TM174" s="403"/>
      <c r="TN174" s="403"/>
      <c r="TO174" s="403"/>
      <c r="TP174" s="403"/>
      <c r="TQ174" s="403"/>
      <c r="TR174" s="403"/>
      <c r="TS174" s="403"/>
      <c r="TT174" s="403"/>
      <c r="TU174" s="403"/>
      <c r="TV174" s="403"/>
      <c r="TW174" s="403"/>
      <c r="TX174" s="403"/>
      <c r="TY174" s="403"/>
      <c r="TZ174" s="403"/>
      <c r="UA174" s="403"/>
      <c r="UB174" s="403"/>
      <c r="UC174" s="403"/>
      <c r="UD174" s="403"/>
      <c r="UE174" s="403"/>
      <c r="UF174" s="403"/>
      <c r="UG174" s="403"/>
      <c r="UH174" s="403"/>
      <c r="UI174" s="403"/>
      <c r="UJ174" s="403"/>
      <c r="UK174" s="403"/>
      <c r="UL174" s="403"/>
      <c r="UM174" s="403"/>
      <c r="UN174" s="403"/>
      <c r="UO174" s="403"/>
      <c r="UP174" s="403"/>
      <c r="UQ174" s="403"/>
      <c r="UR174" s="403"/>
      <c r="US174" s="403"/>
      <c r="UT174" s="403"/>
      <c r="UU174" s="403"/>
      <c r="UV174" s="403"/>
      <c r="UW174" s="403"/>
      <c r="UX174" s="403"/>
      <c r="UY174" s="403"/>
      <c r="UZ174" s="403"/>
      <c r="VA174" s="403"/>
      <c r="VB174" s="403"/>
      <c r="VC174" s="403"/>
      <c r="VD174" s="403"/>
      <c r="VE174" s="403"/>
      <c r="VF174" s="403"/>
      <c r="VG174" s="403"/>
      <c r="VH174" s="403"/>
      <c r="VI174" s="403"/>
      <c r="VJ174" s="403"/>
      <c r="VK174" s="403"/>
      <c r="VL174" s="403"/>
      <c r="VM174" s="403"/>
      <c r="VN174" s="403"/>
      <c r="VO174" s="403"/>
      <c r="VP174" s="403"/>
      <c r="VQ174" s="403"/>
      <c r="VR174" s="403"/>
      <c r="VS174" s="403"/>
      <c r="VT174" s="403"/>
      <c r="VU174" s="403"/>
      <c r="VV174" s="403"/>
      <c r="VW174" s="403"/>
      <c r="VX174" s="403"/>
      <c r="VY174" s="403"/>
      <c r="VZ174" s="403"/>
      <c r="WA174" s="403"/>
      <c r="WB174" s="403"/>
      <c r="WC174" s="403"/>
      <c r="WD174" s="403"/>
      <c r="WE174" s="403"/>
      <c r="WF174" s="403"/>
      <c r="WG174" s="403"/>
      <c r="WH174" s="403"/>
      <c r="WI174" s="403"/>
      <c r="WJ174" s="403"/>
      <c r="WK174" s="403"/>
      <c r="WL174" s="403"/>
      <c r="WM174" s="403"/>
      <c r="WN174" s="403"/>
      <c r="WO174" s="403"/>
      <c r="WP174" s="403"/>
      <c r="WQ174" s="403"/>
      <c r="WR174" s="403"/>
      <c r="WS174" s="403"/>
      <c r="WT174" s="403"/>
      <c r="WU174" s="403"/>
      <c r="WV174" s="403"/>
      <c r="WW174" s="403"/>
      <c r="WX174" s="403"/>
      <c r="WY174" s="403"/>
      <c r="WZ174" s="403"/>
      <c r="XA174" s="403"/>
      <c r="XB174" s="403"/>
      <c r="XC174" s="403"/>
      <c r="XD174" s="403"/>
      <c r="XE174" s="403"/>
      <c r="XF174" s="403"/>
      <c r="XG174" s="403"/>
      <c r="XH174" s="403"/>
      <c r="XI174" s="403"/>
      <c r="XJ174" s="403"/>
      <c r="XK174" s="403"/>
      <c r="XL174" s="403"/>
      <c r="XM174" s="403"/>
      <c r="XN174" s="403"/>
      <c r="XO174" s="403"/>
      <c r="XP174" s="403"/>
      <c r="XQ174" s="403"/>
      <c r="XR174" s="403"/>
      <c r="XS174" s="403"/>
      <c r="XT174" s="403"/>
      <c r="XU174" s="403"/>
      <c r="XV174" s="403"/>
      <c r="XW174" s="403"/>
      <c r="XX174" s="403"/>
      <c r="XY174" s="403"/>
      <c r="XZ174" s="403"/>
      <c r="YA174" s="403"/>
      <c r="YB174" s="403"/>
      <c r="YC174" s="403"/>
      <c r="YD174" s="403"/>
      <c r="YE174" s="403"/>
      <c r="YF174" s="403"/>
      <c r="YG174" s="403"/>
      <c r="YH174" s="403"/>
      <c r="YI174" s="403"/>
      <c r="YJ174" s="403"/>
      <c r="YK174" s="403"/>
      <c r="YL174" s="403"/>
      <c r="YM174" s="403"/>
      <c r="YN174" s="403"/>
      <c r="YO174" s="403"/>
      <c r="YP174" s="403"/>
      <c r="YQ174" s="403"/>
      <c r="YR174" s="403"/>
      <c r="YS174" s="403"/>
      <c r="YT174" s="403"/>
      <c r="YU174" s="403"/>
      <c r="YV174" s="403"/>
      <c r="YW174" s="403"/>
      <c r="YX174" s="403"/>
      <c r="YY174" s="403"/>
      <c r="YZ174" s="403"/>
      <c r="ZA174" s="403"/>
      <c r="ZB174" s="403"/>
      <c r="ZC174" s="403"/>
      <c r="ZD174" s="403"/>
      <c r="ZE174" s="403"/>
      <c r="ZF174" s="403"/>
      <c r="ZG174" s="403"/>
      <c r="ZH174" s="403"/>
      <c r="ZI174" s="403"/>
      <c r="ZJ174" s="403"/>
      <c r="ZK174" s="403"/>
      <c r="ZL174" s="403"/>
      <c r="ZM174" s="403"/>
      <c r="ZN174" s="403"/>
      <c r="ZO174" s="403"/>
      <c r="ZP174" s="403"/>
      <c r="ZQ174" s="403"/>
      <c r="ZR174" s="403"/>
      <c r="ZS174" s="403"/>
      <c r="ZT174" s="403"/>
      <c r="ZU174" s="403"/>
      <c r="ZV174" s="403"/>
      <c r="ZW174" s="403"/>
      <c r="ZX174" s="403"/>
      <c r="ZY174" s="403"/>
      <c r="ZZ174" s="403"/>
      <c r="AAA174" s="403"/>
      <c r="AAB174" s="403"/>
      <c r="AAC174" s="403"/>
      <c r="AAD174" s="403"/>
      <c r="AAE174" s="403"/>
      <c r="AAF174" s="403"/>
      <c r="AAG174" s="403"/>
      <c r="AAH174" s="403"/>
      <c r="AAI174" s="403"/>
      <c r="AAJ174" s="403"/>
      <c r="AAK174" s="403"/>
      <c r="AAL174" s="403"/>
      <c r="AAM174" s="403"/>
      <c r="AAN174" s="403"/>
      <c r="AAO174" s="403"/>
      <c r="AAP174" s="403"/>
      <c r="AAQ174" s="403"/>
      <c r="AAR174" s="403"/>
      <c r="AAS174" s="403"/>
      <c r="AAT174" s="403"/>
      <c r="AAU174" s="403"/>
      <c r="AAV174" s="403"/>
      <c r="AAW174" s="403"/>
      <c r="AAX174" s="403"/>
      <c r="AAY174" s="403"/>
      <c r="AAZ174" s="403"/>
      <c r="ABA174" s="403"/>
      <c r="ABB174" s="403"/>
      <c r="ABC174" s="403"/>
      <c r="ABD174" s="403"/>
      <c r="ABE174" s="403"/>
      <c r="ABF174" s="403"/>
      <c r="ABG174" s="403"/>
      <c r="ABH174" s="403"/>
      <c r="ABI174" s="403"/>
      <c r="ABJ174" s="403"/>
      <c r="ABK174" s="403"/>
      <c r="ABL174" s="403"/>
      <c r="ABM174" s="403"/>
      <c r="ABN174" s="403"/>
      <c r="ABO174" s="403"/>
      <c r="ABP174" s="403"/>
      <c r="ABQ174" s="403"/>
      <c r="ABR174" s="403"/>
      <c r="ABS174" s="403"/>
      <c r="ABT174" s="403"/>
      <c r="ABU174" s="403"/>
      <c r="ABV174" s="403"/>
      <c r="ABW174" s="403"/>
      <c r="ABX174" s="403"/>
      <c r="ABY174" s="403"/>
      <c r="ABZ174" s="403"/>
      <c r="ACA174" s="403"/>
      <c r="ACB174" s="403"/>
      <c r="ACC174" s="403"/>
      <c r="ACD174" s="403"/>
      <c r="ACE174" s="403"/>
      <c r="ACF174" s="403"/>
      <c r="ACG174" s="403"/>
      <c r="ACH174" s="403"/>
      <c r="ACI174" s="403"/>
      <c r="ACJ174" s="403"/>
      <c r="ACK174" s="403"/>
      <c r="ACL174" s="403"/>
      <c r="ACM174" s="403"/>
      <c r="ACN174" s="403"/>
      <c r="ACO174" s="403"/>
      <c r="ACP174" s="403"/>
      <c r="ACQ174" s="403"/>
      <c r="ACR174" s="403"/>
      <c r="ACS174" s="403"/>
      <c r="ACT174" s="403"/>
      <c r="ACU174" s="403"/>
      <c r="ACV174" s="403"/>
      <c r="ACW174" s="403"/>
      <c r="ACX174" s="403"/>
      <c r="ACY174" s="403"/>
      <c r="ACZ174" s="403"/>
      <c r="ADA174" s="403"/>
      <c r="ADB174" s="403"/>
      <c r="ADC174" s="403"/>
      <c r="ADD174" s="403"/>
      <c r="ADE174" s="403"/>
      <c r="ADF174" s="403"/>
      <c r="ADG174" s="403"/>
      <c r="ADH174" s="403"/>
      <c r="ADI174" s="403"/>
      <c r="ADJ174" s="403"/>
      <c r="ADK174" s="403"/>
      <c r="ADL174" s="403"/>
      <c r="ADM174" s="403"/>
      <c r="ADN174" s="403"/>
      <c r="ADO174" s="403"/>
      <c r="ADP174" s="403"/>
      <c r="ADQ174" s="403"/>
      <c r="ADR174" s="403"/>
      <c r="ADS174" s="403"/>
      <c r="ADT174" s="403"/>
      <c r="ADU174" s="403"/>
      <c r="ADV174" s="403"/>
      <c r="ADW174" s="403"/>
      <c r="ADX174" s="403"/>
      <c r="ADY174" s="403"/>
      <c r="ADZ174" s="403"/>
      <c r="AEA174" s="403"/>
      <c r="AEB174" s="403"/>
      <c r="AEC174" s="403"/>
      <c r="AED174" s="403"/>
      <c r="AEE174" s="403"/>
      <c r="AEF174" s="403"/>
      <c r="AEG174" s="403"/>
      <c r="AEH174" s="403"/>
      <c r="AEI174" s="403"/>
      <c r="AEJ174" s="403"/>
      <c r="AEK174" s="403"/>
      <c r="AEL174" s="403"/>
      <c r="AEM174" s="403"/>
      <c r="AEN174" s="403"/>
      <c r="AEO174" s="403"/>
      <c r="AEP174" s="403"/>
      <c r="AEQ174" s="403"/>
      <c r="AER174" s="403"/>
      <c r="AES174" s="403"/>
      <c r="AET174" s="403"/>
      <c r="AEU174" s="403"/>
      <c r="AEV174" s="403"/>
      <c r="AEW174" s="403"/>
      <c r="AEX174" s="403"/>
      <c r="AEY174" s="403"/>
      <c r="AEZ174" s="403"/>
      <c r="AFA174" s="403"/>
      <c r="AFB174" s="403"/>
      <c r="AFC174" s="403"/>
      <c r="AFD174" s="403"/>
      <c r="AFE174" s="403"/>
      <c r="AFF174" s="403"/>
      <c r="AFG174" s="403"/>
      <c r="AFH174" s="403"/>
      <c r="AFI174" s="403"/>
      <c r="AFJ174" s="403"/>
      <c r="AFK174" s="403"/>
      <c r="AFL174" s="403"/>
      <c r="AFM174" s="403"/>
      <c r="AFN174" s="403"/>
      <c r="AFO174" s="403"/>
      <c r="AFP174" s="403"/>
      <c r="AFQ174" s="403"/>
      <c r="AFR174" s="403"/>
      <c r="AFS174" s="403"/>
      <c r="AFT174" s="403"/>
      <c r="AFU174" s="403"/>
      <c r="AFV174" s="403"/>
      <c r="AFW174" s="403"/>
      <c r="AFX174" s="403"/>
      <c r="AFY174" s="403"/>
      <c r="AFZ174" s="403"/>
      <c r="AGA174" s="403"/>
      <c r="AGB174" s="403"/>
      <c r="AGC174" s="403"/>
      <c r="AGD174" s="403"/>
      <c r="AGE174" s="403"/>
      <c r="AGF174" s="403"/>
      <c r="AGG174" s="403"/>
      <c r="AGH174" s="403"/>
      <c r="AGI174" s="403"/>
      <c r="AGJ174" s="403"/>
      <c r="AGK174" s="403"/>
      <c r="AGL174" s="403"/>
      <c r="AGM174" s="403"/>
      <c r="AGN174" s="403"/>
      <c r="AGO174" s="403"/>
      <c r="AGP174" s="403"/>
      <c r="AGQ174" s="403"/>
      <c r="AGR174" s="403"/>
      <c r="AGS174" s="403"/>
      <c r="AGT174" s="403"/>
      <c r="AGU174" s="403"/>
      <c r="AGV174" s="403"/>
      <c r="AGW174" s="403"/>
      <c r="AGX174" s="403"/>
      <c r="AGY174" s="403"/>
      <c r="AGZ174" s="403"/>
      <c r="AHA174" s="403"/>
      <c r="AHB174" s="403"/>
      <c r="AHC174" s="403"/>
      <c r="AHD174" s="403"/>
      <c r="AHE174" s="403"/>
      <c r="AHF174" s="403"/>
      <c r="AHG174" s="403"/>
      <c r="AHH174" s="403"/>
      <c r="AHI174" s="403"/>
      <c r="AHJ174" s="403"/>
      <c r="AHK174" s="403"/>
      <c r="AHL174" s="403"/>
      <c r="AHM174" s="403"/>
      <c r="AHN174" s="403"/>
      <c r="AHO174" s="403"/>
      <c r="AHP174" s="403"/>
      <c r="AHQ174" s="403"/>
      <c r="AHR174" s="403"/>
      <c r="AHS174" s="403"/>
      <c r="AHT174" s="403"/>
      <c r="AHU174" s="403"/>
      <c r="AHV174" s="403"/>
      <c r="AHW174" s="403"/>
      <c r="AHX174" s="403"/>
      <c r="AHY174" s="403"/>
      <c r="AHZ174" s="403"/>
      <c r="AIA174" s="403"/>
      <c r="AIB174" s="403"/>
      <c r="AIC174" s="403"/>
      <c r="AID174" s="403"/>
      <c r="AIE174" s="403"/>
      <c r="AIF174" s="403"/>
      <c r="AIG174" s="403"/>
      <c r="AIH174" s="403"/>
      <c r="AII174" s="403"/>
      <c r="AIJ174" s="403"/>
      <c r="AIK174" s="403"/>
      <c r="AIL174" s="403"/>
      <c r="AIM174" s="403"/>
      <c r="AIN174" s="403"/>
      <c r="AIO174" s="403"/>
      <c r="AIP174" s="403"/>
      <c r="AIQ174" s="403"/>
      <c r="AIR174" s="403"/>
      <c r="AIS174" s="403"/>
      <c r="AIT174" s="403"/>
      <c r="AIU174" s="403"/>
      <c r="AIV174" s="403"/>
      <c r="AIW174" s="403"/>
      <c r="AIX174" s="403"/>
      <c r="AIY174" s="403"/>
      <c r="AIZ174" s="403"/>
      <c r="AJA174" s="403"/>
      <c r="AJB174" s="403"/>
      <c r="AJC174" s="403"/>
      <c r="AJD174" s="403"/>
      <c r="AJE174" s="403"/>
      <c r="AJF174" s="403"/>
      <c r="AJG174" s="403"/>
      <c r="AJH174" s="403"/>
      <c r="AJI174" s="403"/>
      <c r="AJJ174" s="403"/>
      <c r="AJK174" s="403"/>
      <c r="AJL174" s="403"/>
      <c r="AJM174" s="403"/>
      <c r="AJN174" s="403"/>
      <c r="AJO174" s="403"/>
      <c r="AJP174" s="403"/>
      <c r="AJQ174" s="403"/>
      <c r="AJR174" s="403"/>
      <c r="AJS174" s="403"/>
      <c r="AJT174" s="403"/>
      <c r="AJU174" s="403"/>
      <c r="AJV174" s="403"/>
      <c r="AJW174" s="403"/>
      <c r="AJX174" s="403"/>
      <c r="AJY174" s="403"/>
      <c r="AJZ174" s="403"/>
      <c r="AKA174" s="403"/>
      <c r="AKB174" s="403"/>
      <c r="AKC174" s="403"/>
      <c r="AKD174" s="403"/>
      <c r="AKE174" s="403"/>
      <c r="AKF174" s="403"/>
      <c r="AKG174" s="403"/>
      <c r="AKH174" s="403"/>
      <c r="AKI174" s="403"/>
      <c r="AKJ174" s="403"/>
      <c r="AKK174" s="403"/>
      <c r="AKL174" s="403"/>
      <c r="AKM174" s="403"/>
      <c r="AKN174" s="403"/>
      <c r="AKO174" s="403"/>
      <c r="AKP174" s="403"/>
      <c r="AKQ174" s="403"/>
      <c r="AKR174" s="403"/>
      <c r="AKS174" s="403"/>
      <c r="AKT174" s="403"/>
      <c r="AKU174" s="403"/>
      <c r="AKV174" s="403"/>
      <c r="AKW174" s="403"/>
      <c r="AKX174" s="403"/>
      <c r="AKY174" s="403"/>
      <c r="AKZ174" s="403"/>
      <c r="ALA174" s="403"/>
      <c r="ALB174" s="403"/>
      <c r="ALC174" s="403"/>
      <c r="ALD174" s="403"/>
      <c r="ALE174" s="403"/>
      <c r="ALF174" s="403"/>
      <c r="ALG174" s="403"/>
      <c r="ALH174" s="403"/>
      <c r="ALI174" s="403"/>
      <c r="ALJ174" s="403"/>
      <c r="ALK174" s="403"/>
      <c r="ALL174" s="403"/>
      <c r="ALM174" s="403"/>
      <c r="ALN174" s="403"/>
      <c r="ALO174" s="403"/>
      <c r="ALP174" s="403"/>
      <c r="ALQ174" s="403"/>
      <c r="ALR174" s="403"/>
      <c r="ALS174" s="403"/>
      <c r="ALT174" s="403"/>
      <c r="ALU174" s="403"/>
      <c r="ALV174" s="403"/>
      <c r="ALW174" s="403"/>
      <c r="ALX174" s="403"/>
      <c r="ALY174" s="403"/>
      <c r="ALZ174" s="403"/>
      <c r="AMA174" s="403"/>
      <c r="AMB174" s="403"/>
      <c r="AMC174" s="403"/>
      <c r="AMD174" s="403"/>
      <c r="AME174" s="403"/>
      <c r="AMF174" s="403"/>
      <c r="AMG174" s="403"/>
      <c r="AMH174" s="403"/>
      <c r="AMI174" s="403"/>
      <c r="AMJ174" s="403"/>
      <c r="AMK174" s="403"/>
      <c r="AML174" s="403"/>
      <c r="AMM174" s="403"/>
      <c r="AMN174" s="403"/>
      <c r="AMO174" s="403"/>
      <c r="AMP174" s="403"/>
      <c r="AMQ174" s="403"/>
      <c r="AMR174" s="403"/>
      <c r="AMS174" s="403"/>
      <c r="AMT174" s="403"/>
      <c r="AMU174" s="403"/>
      <c r="AMV174" s="403"/>
      <c r="AMW174" s="403"/>
      <c r="AMX174" s="403"/>
      <c r="AMY174" s="403"/>
      <c r="AMZ174" s="403"/>
      <c r="ANA174" s="403"/>
      <c r="ANB174" s="403"/>
      <c r="ANC174" s="403"/>
      <c r="AND174" s="403"/>
      <c r="ANE174" s="403"/>
      <c r="ANF174" s="403"/>
      <c r="ANG174" s="403"/>
      <c r="ANH174" s="403"/>
      <c r="ANI174" s="403"/>
      <c r="ANJ174" s="403"/>
      <c r="ANK174" s="403"/>
      <c r="ANL174" s="403"/>
      <c r="ANM174" s="403"/>
      <c r="ANN174" s="403"/>
      <c r="ANO174" s="403"/>
      <c r="ANP174" s="403"/>
      <c r="ANQ174" s="403"/>
      <c r="ANR174" s="403"/>
      <c r="ANS174" s="403"/>
      <c r="ANT174" s="403"/>
      <c r="ANU174" s="403"/>
      <c r="ANV174" s="403"/>
      <c r="ANW174" s="403"/>
      <c r="ANX174" s="403"/>
      <c r="ANY174" s="403"/>
      <c r="ANZ174" s="403"/>
      <c r="AOA174" s="403"/>
      <c r="AOB174" s="403"/>
      <c r="AOC174" s="403"/>
      <c r="AOD174" s="403"/>
      <c r="AOE174" s="403"/>
      <c r="AOF174" s="403"/>
      <c r="AOG174" s="403"/>
      <c r="AOH174" s="403"/>
      <c r="AOI174" s="403"/>
      <c r="AOJ174" s="403"/>
      <c r="AOK174" s="403"/>
      <c r="AOL174" s="403"/>
      <c r="AOM174" s="403"/>
      <c r="AON174" s="403"/>
      <c r="AOO174" s="403"/>
      <c r="AOP174" s="403"/>
      <c r="AOQ174" s="403"/>
      <c r="AOR174" s="403"/>
      <c r="AOS174" s="403"/>
      <c r="AOT174" s="403"/>
      <c r="AOU174" s="403"/>
      <c r="AOV174" s="403"/>
      <c r="AOW174" s="403"/>
      <c r="AOX174" s="403"/>
      <c r="AOY174" s="403"/>
      <c r="AOZ174" s="403"/>
      <c r="APA174" s="403"/>
      <c r="APB174" s="403"/>
      <c r="APC174" s="403"/>
      <c r="APD174" s="403"/>
      <c r="APE174" s="403"/>
      <c r="APF174" s="403"/>
      <c r="APG174" s="403"/>
      <c r="APH174" s="403"/>
      <c r="API174" s="403"/>
      <c r="APJ174" s="403"/>
      <c r="APK174" s="403"/>
      <c r="APL174" s="403"/>
      <c r="APM174" s="403"/>
      <c r="APN174" s="403"/>
      <c r="APO174" s="403"/>
      <c r="APP174" s="403"/>
      <c r="APQ174" s="403"/>
      <c r="APR174" s="403"/>
      <c r="APS174" s="403"/>
      <c r="APT174" s="403"/>
      <c r="APU174" s="403"/>
      <c r="APV174" s="403"/>
      <c r="APW174" s="403"/>
      <c r="APX174" s="403"/>
      <c r="APY174" s="403"/>
      <c r="APZ174" s="403"/>
      <c r="AQA174" s="403"/>
      <c r="AQB174" s="403"/>
      <c r="AQC174" s="403"/>
      <c r="AQD174" s="403"/>
      <c r="AQE174" s="403"/>
      <c r="AQF174" s="403"/>
      <c r="AQG174" s="403"/>
      <c r="AQH174" s="403"/>
      <c r="AQI174" s="403"/>
      <c r="AQJ174" s="403"/>
      <c r="AQK174" s="403"/>
      <c r="AQL174" s="403"/>
      <c r="AQM174" s="403"/>
      <c r="AQN174" s="403"/>
      <c r="AQO174" s="403"/>
      <c r="AQP174" s="403"/>
      <c r="AQQ174" s="403"/>
      <c r="AQR174" s="403"/>
      <c r="AQS174" s="403"/>
      <c r="AQT174" s="403"/>
      <c r="AQU174" s="403"/>
      <c r="AQV174" s="403"/>
      <c r="AQW174" s="403"/>
      <c r="AQX174" s="403"/>
      <c r="AQY174" s="403"/>
      <c r="AQZ174" s="403"/>
      <c r="ARA174" s="403"/>
      <c r="ARB174" s="403"/>
      <c r="ARC174" s="403"/>
      <c r="ARD174" s="403"/>
      <c r="ARE174" s="403"/>
      <c r="ARF174" s="403"/>
      <c r="ARG174" s="403"/>
      <c r="ARH174" s="403"/>
      <c r="ARI174" s="403"/>
      <c r="ARJ174" s="403"/>
      <c r="ARK174" s="403"/>
      <c r="ARL174" s="403"/>
      <c r="ARM174" s="403"/>
      <c r="ARN174" s="403"/>
      <c r="ARO174" s="403"/>
      <c r="ARP174" s="403"/>
      <c r="ARQ174" s="403"/>
      <c r="ARR174" s="403"/>
      <c r="ARS174" s="403"/>
      <c r="ART174" s="403"/>
      <c r="ARU174" s="403"/>
      <c r="ARV174" s="403"/>
      <c r="ARW174" s="403"/>
      <c r="ARX174" s="403"/>
      <c r="ARY174" s="403"/>
      <c r="ARZ174" s="403"/>
      <c r="ASA174" s="403"/>
      <c r="ASB174" s="403"/>
      <c r="ASC174" s="403"/>
      <c r="ASD174" s="403"/>
      <c r="ASE174" s="403"/>
      <c r="ASF174" s="403"/>
      <c r="ASG174" s="403"/>
      <c r="ASH174" s="403"/>
      <c r="ASI174" s="403"/>
      <c r="ASJ174" s="403"/>
      <c r="ASK174" s="403"/>
      <c r="ASL174" s="403"/>
      <c r="ASM174" s="403"/>
      <c r="ASN174" s="403"/>
      <c r="ASO174" s="403"/>
      <c r="ASP174" s="403"/>
      <c r="ASQ174" s="403"/>
      <c r="ASR174" s="403"/>
      <c r="ASS174" s="403"/>
      <c r="AST174" s="403"/>
      <c r="ASU174" s="403"/>
      <c r="ASV174" s="403"/>
      <c r="ASW174" s="403"/>
      <c r="ASX174" s="403"/>
      <c r="ASY174" s="403"/>
      <c r="ASZ174" s="403"/>
      <c r="ATA174" s="403"/>
      <c r="ATB174" s="403"/>
      <c r="ATC174" s="403"/>
      <c r="ATD174" s="403"/>
      <c r="ATE174" s="403"/>
      <c r="ATF174" s="403"/>
      <c r="ATG174" s="403"/>
      <c r="ATH174" s="403"/>
      <c r="ATI174" s="403"/>
      <c r="ATJ174" s="403"/>
      <c r="ATK174" s="403"/>
      <c r="ATL174" s="403"/>
      <c r="ATM174" s="403"/>
      <c r="ATN174" s="403"/>
      <c r="ATO174" s="403"/>
      <c r="ATP174" s="403"/>
      <c r="ATQ174" s="403"/>
      <c r="ATR174" s="403"/>
      <c r="ATS174" s="403"/>
      <c r="ATT174" s="403"/>
      <c r="ATU174" s="403"/>
      <c r="ATV174" s="403"/>
      <c r="ATW174" s="403"/>
      <c r="ATX174" s="403"/>
      <c r="ATY174" s="403"/>
      <c r="ATZ174" s="403"/>
      <c r="AUA174" s="403"/>
      <c r="AUB174" s="403"/>
      <c r="AUC174" s="403"/>
      <c r="AUD174" s="403"/>
      <c r="AUE174" s="403"/>
      <c r="AUF174" s="403"/>
      <c r="AUG174" s="403"/>
      <c r="AUH174" s="403"/>
      <c r="AUI174" s="403"/>
      <c r="AUJ174" s="403"/>
      <c r="AUK174" s="403"/>
      <c r="AUL174" s="403"/>
      <c r="AUM174" s="403"/>
      <c r="AUN174" s="403"/>
      <c r="AUO174" s="403"/>
      <c r="AUP174" s="403"/>
      <c r="AUQ174" s="403"/>
      <c r="AUR174" s="403"/>
      <c r="AUS174" s="403"/>
      <c r="AUT174" s="403"/>
      <c r="AUU174" s="403"/>
      <c r="AUV174" s="403"/>
      <c r="AUW174" s="403"/>
      <c r="AUX174" s="403"/>
      <c r="AUY174" s="403"/>
      <c r="AUZ174" s="403"/>
      <c r="AVA174" s="403"/>
      <c r="AVB174" s="403"/>
      <c r="AVC174" s="403"/>
      <c r="AVD174" s="403"/>
      <c r="AVE174" s="403"/>
      <c r="AVF174" s="403"/>
      <c r="AVG174" s="403"/>
      <c r="AVH174" s="403"/>
      <c r="AVI174" s="403"/>
      <c r="AVJ174" s="403"/>
      <c r="AVK174" s="403"/>
      <c r="AVL174" s="403"/>
      <c r="AVM174" s="403"/>
      <c r="AVN174" s="403"/>
      <c r="AVO174" s="403"/>
      <c r="AVP174" s="403"/>
      <c r="AVQ174" s="403"/>
      <c r="AVR174" s="403"/>
      <c r="AVS174" s="403"/>
      <c r="AVT174" s="403"/>
      <c r="AVU174" s="403"/>
      <c r="AVV174" s="403"/>
      <c r="AVW174" s="403"/>
      <c r="AVX174" s="403"/>
      <c r="AVY174" s="403"/>
      <c r="AVZ174" s="403"/>
      <c r="AWA174" s="403"/>
      <c r="AWB174" s="403"/>
      <c r="AWC174" s="403"/>
      <c r="AWD174" s="403"/>
      <c r="AWE174" s="403"/>
      <c r="AWF174" s="403"/>
      <c r="AWG174" s="403"/>
      <c r="AWH174" s="403"/>
      <c r="AWI174" s="403"/>
      <c r="AWJ174" s="403"/>
      <c r="AWK174" s="403"/>
      <c r="AWL174" s="403"/>
      <c r="AWM174" s="403"/>
      <c r="AWN174" s="403"/>
      <c r="AWO174" s="403"/>
      <c r="AWP174" s="403"/>
      <c r="AWQ174" s="403"/>
      <c r="AWR174" s="403"/>
      <c r="AWS174" s="403"/>
      <c r="AWT174" s="403"/>
      <c r="AWU174" s="403"/>
      <c r="AWV174" s="403"/>
      <c r="AWW174" s="403"/>
      <c r="AWX174" s="403"/>
      <c r="AWY174" s="403"/>
      <c r="AWZ174" s="403"/>
      <c r="AXA174" s="403"/>
      <c r="AXB174" s="403"/>
      <c r="AXC174" s="403"/>
      <c r="AXD174" s="403"/>
      <c r="AXE174" s="403"/>
      <c r="AXF174" s="403"/>
      <c r="AXG174" s="403"/>
      <c r="AXH174" s="403"/>
      <c r="AXI174" s="403"/>
      <c r="AXJ174" s="403"/>
      <c r="AXK174" s="403"/>
      <c r="AXL174" s="403"/>
      <c r="AXM174" s="403"/>
      <c r="AXN174" s="403"/>
      <c r="AXO174" s="403"/>
      <c r="AXP174" s="403"/>
      <c r="AXQ174" s="403"/>
      <c r="AXR174" s="403"/>
      <c r="AXS174" s="403"/>
      <c r="AXT174" s="403"/>
      <c r="AXU174" s="403"/>
      <c r="AXV174" s="403"/>
      <c r="AXW174" s="403"/>
      <c r="AXX174" s="403"/>
      <c r="AXY174" s="403"/>
      <c r="AXZ174" s="403"/>
      <c r="AYA174" s="403"/>
      <c r="AYB174" s="403"/>
      <c r="AYC174" s="403"/>
      <c r="AYD174" s="403"/>
      <c r="AYE174" s="403"/>
      <c r="AYF174" s="403"/>
      <c r="AYG174" s="403"/>
      <c r="AYH174" s="403"/>
      <c r="AYI174" s="403"/>
      <c r="AYJ174" s="403"/>
      <c r="AYK174" s="403"/>
      <c r="AYL174" s="403"/>
      <c r="AYM174" s="403"/>
      <c r="AYN174" s="403"/>
      <c r="AYO174" s="403"/>
      <c r="AYP174" s="403"/>
      <c r="AYQ174" s="403"/>
      <c r="AYR174" s="403"/>
      <c r="AYS174" s="403"/>
      <c r="AYT174" s="403"/>
      <c r="AYU174" s="403"/>
      <c r="AYV174" s="403"/>
      <c r="AYW174" s="403"/>
      <c r="AYX174" s="403"/>
      <c r="AYY174" s="403"/>
      <c r="AYZ174" s="403"/>
      <c r="AZA174" s="403"/>
      <c r="AZB174" s="403"/>
      <c r="AZC174" s="403"/>
      <c r="AZD174" s="403"/>
      <c r="AZE174" s="403"/>
      <c r="AZF174" s="403"/>
      <c r="AZG174" s="403"/>
      <c r="AZH174" s="403"/>
      <c r="AZI174" s="403"/>
      <c r="AZJ174" s="403"/>
      <c r="AZK174" s="403"/>
      <c r="AZL174" s="403"/>
      <c r="AZM174" s="403"/>
      <c r="AZN174" s="403"/>
      <c r="AZO174" s="403"/>
      <c r="AZP174" s="403"/>
      <c r="AZQ174" s="403"/>
      <c r="AZR174" s="403"/>
      <c r="AZS174" s="403"/>
      <c r="AZT174" s="403"/>
      <c r="AZU174" s="403"/>
      <c r="AZV174" s="403"/>
      <c r="AZW174" s="403"/>
      <c r="AZX174" s="403"/>
      <c r="AZY174" s="403"/>
      <c r="AZZ174" s="403"/>
      <c r="BAA174" s="403"/>
      <c r="BAB174" s="403"/>
      <c r="BAC174" s="403"/>
      <c r="BAD174" s="403"/>
      <c r="BAE174" s="403"/>
      <c r="BAF174" s="403"/>
      <c r="BAG174" s="403"/>
      <c r="BAH174" s="403"/>
      <c r="BAI174" s="403"/>
      <c r="BAJ174" s="403"/>
      <c r="BAK174" s="403"/>
      <c r="BAL174" s="403"/>
      <c r="BAM174" s="403"/>
      <c r="BAN174" s="403"/>
      <c r="BAO174" s="403"/>
      <c r="BAP174" s="403"/>
      <c r="BAQ174" s="403"/>
      <c r="BAR174" s="403"/>
      <c r="BAS174" s="403"/>
      <c r="BAT174" s="403"/>
      <c r="BAU174" s="403"/>
      <c r="BAV174" s="403"/>
      <c r="BAW174" s="403"/>
      <c r="BAX174" s="403"/>
      <c r="BAY174" s="403"/>
      <c r="BAZ174" s="403"/>
      <c r="BBA174" s="403"/>
      <c r="BBB174" s="403"/>
      <c r="BBC174" s="403"/>
      <c r="BBD174" s="403"/>
      <c r="BBE174" s="403"/>
      <c r="BBF174" s="403"/>
      <c r="BBG174" s="403"/>
      <c r="BBH174" s="403"/>
      <c r="BBI174" s="403"/>
      <c r="BBJ174" s="403"/>
      <c r="BBK174" s="403"/>
      <c r="BBL174" s="403"/>
      <c r="BBM174" s="403"/>
      <c r="BBN174" s="403"/>
      <c r="BBO174" s="403"/>
      <c r="BBP174" s="403"/>
      <c r="BBQ174" s="403"/>
      <c r="BBR174" s="403"/>
      <c r="BBS174" s="403"/>
      <c r="BBT174" s="403"/>
      <c r="BBU174" s="403"/>
      <c r="BBV174" s="403"/>
      <c r="BBW174" s="403"/>
      <c r="BBX174" s="403"/>
      <c r="BBY174" s="403"/>
      <c r="BBZ174" s="403"/>
      <c r="BCA174" s="403"/>
      <c r="BCB174" s="403"/>
      <c r="BCC174" s="403"/>
      <c r="BCD174" s="403"/>
      <c r="BCE174" s="403"/>
      <c r="BCF174" s="403"/>
      <c r="BCG174" s="403"/>
      <c r="BCH174" s="403"/>
      <c r="BCI174" s="403"/>
      <c r="BCJ174" s="403"/>
      <c r="BCK174" s="403"/>
      <c r="BCL174" s="403"/>
      <c r="BCM174" s="403"/>
      <c r="BCN174" s="403"/>
      <c r="BCO174" s="403"/>
      <c r="BCP174" s="403"/>
      <c r="BCQ174" s="403"/>
      <c r="BCR174" s="403"/>
      <c r="BCS174" s="403"/>
      <c r="BCT174" s="403"/>
      <c r="BCU174" s="403"/>
      <c r="BCV174" s="403"/>
      <c r="BCW174" s="403"/>
      <c r="BCX174" s="403"/>
      <c r="BCY174" s="403"/>
      <c r="BCZ174" s="403"/>
      <c r="BDA174" s="403"/>
      <c r="BDB174" s="403"/>
      <c r="BDC174" s="403"/>
      <c r="BDD174" s="403"/>
      <c r="BDE174" s="403"/>
      <c r="BDF174" s="403"/>
      <c r="BDG174" s="403"/>
      <c r="BDH174" s="403"/>
      <c r="BDI174" s="403"/>
      <c r="BDJ174" s="403"/>
      <c r="BDK174" s="403"/>
      <c r="BDL174" s="403"/>
      <c r="BDM174" s="403"/>
      <c r="BDN174" s="403"/>
      <c r="BDO174" s="403"/>
      <c r="BDP174" s="403"/>
      <c r="BDQ174" s="403"/>
      <c r="BDR174" s="403"/>
      <c r="BDS174" s="403"/>
      <c r="BDT174" s="403"/>
      <c r="BDU174" s="403"/>
      <c r="BDV174" s="403"/>
      <c r="BDW174" s="403"/>
      <c r="BDX174" s="403"/>
      <c r="BDY174" s="403"/>
      <c r="BDZ174" s="403"/>
      <c r="BEA174" s="403"/>
      <c r="BEB174" s="403"/>
      <c r="BEC174" s="403"/>
      <c r="BED174" s="403"/>
      <c r="BEE174" s="403"/>
      <c r="BEF174" s="403"/>
      <c r="BEG174" s="403"/>
      <c r="BEH174" s="403"/>
      <c r="BEI174" s="403"/>
      <c r="BEJ174" s="403"/>
      <c r="BEK174" s="403"/>
      <c r="BEL174" s="403"/>
      <c r="BEM174" s="403"/>
      <c r="BEN174" s="403"/>
      <c r="BEO174" s="403"/>
      <c r="BEP174" s="403"/>
      <c r="BEQ174" s="403"/>
      <c r="BER174" s="403"/>
      <c r="BES174" s="403"/>
      <c r="BET174" s="403"/>
      <c r="BEU174" s="403"/>
      <c r="BEV174" s="403"/>
      <c r="BEW174" s="403"/>
      <c r="BEX174" s="403"/>
      <c r="BEY174" s="403"/>
      <c r="BEZ174" s="403"/>
      <c r="BFA174" s="403"/>
      <c r="BFB174" s="403"/>
      <c r="BFC174" s="403"/>
      <c r="BFD174" s="403"/>
      <c r="BFE174" s="403"/>
      <c r="BFF174" s="403"/>
      <c r="BFG174" s="403"/>
      <c r="BFH174" s="403"/>
      <c r="BFI174" s="403"/>
      <c r="BFJ174" s="403"/>
      <c r="BFK174" s="403"/>
      <c r="BFL174" s="403"/>
      <c r="BFM174" s="403"/>
      <c r="BFN174" s="403"/>
      <c r="BFO174" s="403"/>
      <c r="BFP174" s="403"/>
      <c r="BFQ174" s="403"/>
      <c r="BFR174" s="403"/>
      <c r="BFS174" s="403"/>
      <c r="BFT174" s="403"/>
      <c r="BFU174" s="403"/>
      <c r="BFV174" s="403"/>
      <c r="BFW174" s="403"/>
      <c r="BFX174" s="403"/>
      <c r="BFY174" s="403"/>
      <c r="BFZ174" s="403"/>
      <c r="BGA174" s="403"/>
      <c r="BGB174" s="403"/>
      <c r="BGC174" s="403"/>
      <c r="BGD174" s="403"/>
      <c r="BGE174" s="403"/>
      <c r="BGF174" s="403"/>
      <c r="BGG174" s="403"/>
      <c r="BGH174" s="403"/>
      <c r="BGI174" s="403"/>
      <c r="BGJ174" s="403"/>
      <c r="BGK174" s="403"/>
      <c r="BGL174" s="403"/>
      <c r="BGM174" s="403"/>
      <c r="BGN174" s="403"/>
      <c r="BGO174" s="403"/>
      <c r="BGP174" s="403"/>
      <c r="BGQ174" s="403"/>
      <c r="BGR174" s="403"/>
      <c r="BGS174" s="403"/>
      <c r="BGT174" s="403"/>
      <c r="BGU174" s="403"/>
      <c r="BGV174" s="403"/>
      <c r="BGW174" s="403"/>
      <c r="BGX174" s="403"/>
      <c r="BGY174" s="403"/>
      <c r="BGZ174" s="403"/>
      <c r="BHA174" s="403"/>
      <c r="BHB174" s="403"/>
      <c r="BHC174" s="403"/>
      <c r="BHD174" s="403"/>
      <c r="BHE174" s="403"/>
      <c r="BHF174" s="403"/>
      <c r="BHG174" s="403"/>
      <c r="BHH174" s="403"/>
      <c r="BHI174" s="403"/>
      <c r="BHJ174" s="403"/>
      <c r="BHK174" s="403"/>
      <c r="BHL174" s="403"/>
      <c r="BHM174" s="403"/>
      <c r="BHN174" s="403"/>
      <c r="BHO174" s="403"/>
      <c r="BHP174" s="403"/>
      <c r="BHQ174" s="403"/>
      <c r="BHR174" s="403"/>
      <c r="BHS174" s="403"/>
      <c r="BHT174" s="403"/>
      <c r="BHU174" s="403"/>
      <c r="BHV174" s="403"/>
      <c r="BHW174" s="403"/>
      <c r="BHX174" s="403"/>
      <c r="BHY174" s="403"/>
      <c r="BHZ174" s="403"/>
      <c r="BIA174" s="403"/>
      <c r="BIB174" s="403"/>
      <c r="BIC174" s="403"/>
      <c r="BID174" s="403"/>
      <c r="BIE174" s="403"/>
      <c r="BIF174" s="403"/>
      <c r="BIG174" s="403"/>
      <c r="BIH174" s="403"/>
      <c r="BII174" s="403"/>
      <c r="BIJ174" s="403"/>
      <c r="BIK174" s="403"/>
      <c r="BIL174" s="403"/>
      <c r="BIM174" s="403"/>
      <c r="BIN174" s="403"/>
      <c r="BIO174" s="403"/>
      <c r="BIP174" s="403"/>
      <c r="BIQ174" s="403"/>
      <c r="BIR174" s="403"/>
      <c r="BIS174" s="403"/>
      <c r="BIT174" s="403"/>
      <c r="BIU174" s="403"/>
      <c r="BIV174" s="403"/>
      <c r="BIW174" s="403"/>
      <c r="BIX174" s="403"/>
      <c r="BIY174" s="403"/>
      <c r="BIZ174" s="403"/>
      <c r="BJA174" s="403"/>
      <c r="BJB174" s="403"/>
      <c r="BJC174" s="403"/>
      <c r="BJD174" s="403"/>
      <c r="BJE174" s="403"/>
      <c r="BJF174" s="403"/>
      <c r="BJG174" s="403"/>
      <c r="BJH174" s="403"/>
      <c r="BJI174" s="403"/>
      <c r="BJJ174" s="403"/>
      <c r="BJK174" s="403"/>
      <c r="BJL174" s="403"/>
      <c r="BJM174" s="403"/>
      <c r="BJN174" s="403"/>
      <c r="BJO174" s="403"/>
      <c r="BJP174" s="403"/>
      <c r="BJQ174" s="403"/>
      <c r="BJR174" s="403"/>
      <c r="BJS174" s="403"/>
      <c r="BJT174" s="403"/>
      <c r="BJU174" s="403"/>
      <c r="BJV174" s="403"/>
      <c r="BJW174" s="403"/>
      <c r="BJX174" s="403"/>
      <c r="BJY174" s="403"/>
      <c r="BJZ174" s="403"/>
      <c r="BKA174" s="403"/>
      <c r="BKB174" s="403"/>
      <c r="BKC174" s="403"/>
      <c r="BKD174" s="403"/>
      <c r="BKE174" s="403"/>
      <c r="BKF174" s="403"/>
      <c r="BKG174" s="403"/>
      <c r="BKH174" s="403"/>
      <c r="BKI174" s="403"/>
      <c r="BKJ174" s="403"/>
      <c r="BKK174" s="403"/>
      <c r="BKL174" s="403"/>
      <c r="BKM174" s="403"/>
      <c r="BKN174" s="403"/>
      <c r="BKO174" s="403"/>
      <c r="BKP174" s="403"/>
      <c r="BKQ174" s="403"/>
      <c r="BKR174" s="403"/>
      <c r="BKS174" s="403"/>
      <c r="BKT174" s="403"/>
      <c r="BKU174" s="403"/>
      <c r="BKV174" s="403"/>
      <c r="BKW174" s="403"/>
      <c r="BKX174" s="403"/>
      <c r="BKY174" s="403"/>
      <c r="BKZ174" s="403"/>
      <c r="BLA174" s="403"/>
      <c r="BLB174" s="403"/>
      <c r="BLC174" s="403"/>
      <c r="BLD174" s="403"/>
      <c r="BLE174" s="403"/>
      <c r="BLF174" s="403"/>
      <c r="BLG174" s="403"/>
      <c r="BLH174" s="403"/>
      <c r="BLI174" s="403"/>
      <c r="BLJ174" s="403"/>
      <c r="BLK174" s="403"/>
      <c r="BLL174" s="403"/>
      <c r="BLM174" s="403"/>
      <c r="BLN174" s="403"/>
      <c r="BLO174" s="403"/>
      <c r="BLP174" s="403"/>
      <c r="BLQ174" s="403"/>
      <c r="BLR174" s="403"/>
      <c r="BLS174" s="403"/>
      <c r="BLT174" s="403"/>
      <c r="BLU174" s="403"/>
      <c r="BLV174" s="403"/>
      <c r="BLW174" s="403"/>
      <c r="BLX174" s="403"/>
      <c r="BLY174" s="403"/>
      <c r="BLZ174" s="403"/>
      <c r="BMA174" s="403"/>
      <c r="BMB174" s="403"/>
      <c r="BMC174" s="403"/>
      <c r="BMD174" s="403"/>
      <c r="BME174" s="403"/>
      <c r="BMF174" s="403"/>
      <c r="BMG174" s="403"/>
      <c r="BMH174" s="403"/>
      <c r="BMI174" s="403"/>
      <c r="BMJ174" s="403"/>
      <c r="BMK174" s="403"/>
      <c r="BML174" s="403"/>
      <c r="BMM174" s="403"/>
      <c r="BMN174" s="403"/>
      <c r="BMO174" s="403"/>
      <c r="BMP174" s="403"/>
      <c r="BMQ174" s="403"/>
      <c r="BMR174" s="403"/>
      <c r="BMS174" s="403"/>
      <c r="BMT174" s="403"/>
      <c r="BMU174" s="403"/>
      <c r="BMV174" s="403"/>
      <c r="BMW174" s="403"/>
      <c r="BMX174" s="403"/>
      <c r="BMY174" s="403"/>
      <c r="BMZ174" s="403"/>
      <c r="BNA174" s="403"/>
      <c r="BNB174" s="403"/>
      <c r="BNC174" s="403"/>
      <c r="BND174" s="403"/>
      <c r="BNE174" s="403"/>
      <c r="BNF174" s="403"/>
      <c r="BNG174" s="403"/>
      <c r="BNH174" s="403"/>
      <c r="BNI174" s="403"/>
      <c r="BNJ174" s="403"/>
      <c r="BNK174" s="403"/>
      <c r="BNL174" s="403"/>
      <c r="BNM174" s="403"/>
      <c r="BNN174" s="403"/>
      <c r="BNO174" s="403"/>
      <c r="BNP174" s="403"/>
      <c r="BNQ174" s="403"/>
      <c r="BNR174" s="403"/>
      <c r="BNS174" s="403"/>
      <c r="BNT174" s="403"/>
      <c r="BNU174" s="403"/>
      <c r="BNV174" s="403"/>
      <c r="BNW174" s="403"/>
      <c r="BNX174" s="403"/>
      <c r="BNY174" s="403"/>
      <c r="BNZ174" s="403"/>
      <c r="BOA174" s="403"/>
      <c r="BOB174" s="403"/>
      <c r="BOC174" s="403"/>
      <c r="BOD174" s="403"/>
      <c r="BOE174" s="403"/>
      <c r="BOF174" s="403"/>
      <c r="BOG174" s="403"/>
      <c r="BOH174" s="403"/>
      <c r="BOI174" s="403"/>
      <c r="BOJ174" s="403"/>
      <c r="BOK174" s="403"/>
      <c r="BOL174" s="403"/>
      <c r="BOM174" s="403"/>
      <c r="BON174" s="403"/>
      <c r="BOO174" s="403"/>
      <c r="BOP174" s="403"/>
      <c r="BOQ174" s="403"/>
      <c r="BOR174" s="403"/>
      <c r="BOS174" s="403"/>
      <c r="BOT174" s="403"/>
      <c r="BOU174" s="403"/>
      <c r="BOV174" s="403"/>
      <c r="BOW174" s="403"/>
      <c r="BOX174" s="403"/>
      <c r="BOY174" s="403"/>
      <c r="BOZ174" s="403"/>
      <c r="BPA174" s="403"/>
      <c r="BPB174" s="403"/>
      <c r="BPC174" s="403"/>
      <c r="BPD174" s="403"/>
      <c r="BPE174" s="403"/>
      <c r="BPF174" s="403"/>
      <c r="BPG174" s="403"/>
      <c r="BPH174" s="403"/>
      <c r="BPI174" s="403"/>
      <c r="BPJ174" s="403"/>
      <c r="BPK174" s="403"/>
      <c r="BPL174" s="403"/>
      <c r="BPM174" s="403"/>
      <c r="BPN174" s="403"/>
      <c r="BPO174" s="403"/>
      <c r="BPP174" s="403"/>
      <c r="BPQ174" s="403"/>
      <c r="BPR174" s="403"/>
      <c r="BPS174" s="403"/>
      <c r="BPT174" s="403"/>
      <c r="BPU174" s="403"/>
      <c r="BPV174" s="403"/>
      <c r="BPW174" s="403"/>
      <c r="BPX174" s="403"/>
      <c r="BPY174" s="403"/>
      <c r="BPZ174" s="403"/>
      <c r="BQA174" s="403"/>
      <c r="BQB174" s="403"/>
      <c r="BQC174" s="403"/>
      <c r="BQD174" s="403"/>
      <c r="BQE174" s="403"/>
      <c r="BQF174" s="403"/>
      <c r="BQG174" s="403"/>
      <c r="BQH174" s="403"/>
      <c r="BQI174" s="403"/>
      <c r="BQJ174" s="403"/>
      <c r="BQK174" s="403"/>
      <c r="BQL174" s="403"/>
      <c r="BQM174" s="403"/>
      <c r="BQN174" s="403"/>
      <c r="BQO174" s="403"/>
      <c r="BQP174" s="403"/>
      <c r="BQQ174" s="403"/>
      <c r="BQR174" s="403"/>
      <c r="BQS174" s="403"/>
      <c r="BQT174" s="403"/>
      <c r="BQU174" s="403"/>
      <c r="BQV174" s="403"/>
      <c r="BQW174" s="403"/>
      <c r="BQX174" s="403"/>
      <c r="BQY174" s="403"/>
      <c r="BQZ174" s="403"/>
      <c r="BRA174" s="403"/>
      <c r="BRB174" s="403"/>
      <c r="BRC174" s="403"/>
      <c r="BRD174" s="403"/>
      <c r="BRE174" s="403"/>
      <c r="BRF174" s="403"/>
      <c r="BRG174" s="403"/>
      <c r="BRH174" s="403"/>
      <c r="BRI174" s="403"/>
      <c r="BRJ174" s="403"/>
      <c r="BRK174" s="403"/>
      <c r="BRL174" s="403"/>
      <c r="BRM174" s="403"/>
      <c r="BRN174" s="403"/>
      <c r="BRO174" s="403"/>
      <c r="BRP174" s="403"/>
      <c r="BRQ174" s="403"/>
      <c r="BRR174" s="403"/>
      <c r="BRS174" s="403"/>
      <c r="BRT174" s="403"/>
      <c r="BRU174" s="403"/>
      <c r="BRV174" s="403"/>
      <c r="BRW174" s="403"/>
      <c r="BRX174" s="403"/>
      <c r="BRY174" s="403"/>
      <c r="BRZ174" s="403"/>
      <c r="BSA174" s="403"/>
      <c r="BSB174" s="403"/>
      <c r="BSC174" s="403"/>
      <c r="BSD174" s="403"/>
      <c r="BSE174" s="403"/>
      <c r="BSF174" s="403"/>
      <c r="BSG174" s="403"/>
      <c r="BSH174" s="403"/>
      <c r="BSI174" s="403"/>
      <c r="BSJ174" s="403"/>
      <c r="BSK174" s="403"/>
      <c r="BSL174" s="403"/>
      <c r="BSM174" s="403"/>
      <c r="BSN174" s="403"/>
      <c r="BSO174" s="403"/>
      <c r="BSP174" s="403"/>
      <c r="BSQ174" s="403"/>
      <c r="BSR174" s="403"/>
      <c r="BSS174" s="403"/>
      <c r="BST174" s="403"/>
      <c r="BSU174" s="403"/>
      <c r="BSV174" s="403"/>
      <c r="BSW174" s="403"/>
      <c r="BSX174" s="403"/>
      <c r="BSY174" s="403"/>
      <c r="BSZ174" s="403"/>
      <c r="BTA174" s="403"/>
      <c r="BTB174" s="403"/>
      <c r="BTC174" s="403"/>
      <c r="BTD174" s="403"/>
      <c r="BTE174" s="403"/>
      <c r="BTF174" s="403"/>
      <c r="BTG174" s="403"/>
      <c r="BTH174" s="403"/>
      <c r="BTI174" s="403"/>
      <c r="BTJ174" s="403"/>
      <c r="BTK174" s="403"/>
      <c r="BTL174" s="403"/>
      <c r="BTM174" s="403"/>
      <c r="BTN174" s="403"/>
      <c r="BTO174" s="403"/>
      <c r="BTP174" s="403"/>
      <c r="BTQ174" s="403"/>
      <c r="BTR174" s="403"/>
      <c r="BTS174" s="403"/>
      <c r="BTT174" s="403"/>
      <c r="BTU174" s="403"/>
      <c r="BTV174" s="403"/>
      <c r="BTW174" s="403"/>
      <c r="BTX174" s="403"/>
      <c r="BTY174" s="403"/>
      <c r="BTZ174" s="403"/>
      <c r="BUA174" s="403"/>
      <c r="BUB174" s="403"/>
      <c r="BUC174" s="403"/>
      <c r="BUD174" s="403"/>
      <c r="BUE174" s="403"/>
      <c r="BUF174" s="403"/>
      <c r="BUG174" s="403"/>
      <c r="BUH174" s="403"/>
      <c r="BUI174" s="403"/>
      <c r="BUJ174" s="403"/>
      <c r="BUK174" s="403"/>
      <c r="BUL174" s="403"/>
      <c r="BUM174" s="403"/>
      <c r="BUN174" s="403"/>
      <c r="BUO174" s="403"/>
      <c r="BUP174" s="403"/>
      <c r="BUQ174" s="403"/>
      <c r="BUR174" s="403"/>
      <c r="BUS174" s="403"/>
      <c r="BUT174" s="403"/>
      <c r="BUU174" s="403"/>
      <c r="BUV174" s="403"/>
      <c r="BUW174" s="403"/>
      <c r="BUX174" s="403"/>
      <c r="BUY174" s="403"/>
      <c r="BUZ174" s="403"/>
      <c r="BVA174" s="403"/>
      <c r="BVB174" s="403"/>
      <c r="BVC174" s="403"/>
      <c r="BVD174" s="403"/>
      <c r="BVE174" s="403"/>
      <c r="BVF174" s="403"/>
      <c r="BVG174" s="403"/>
      <c r="BVH174" s="403"/>
      <c r="BVI174" s="403"/>
      <c r="BVJ174" s="403"/>
      <c r="BVK174" s="403"/>
      <c r="BVL174" s="403"/>
      <c r="BVM174" s="403"/>
      <c r="BVN174" s="403"/>
      <c r="BVO174" s="403"/>
      <c r="BVP174" s="403"/>
      <c r="BVQ174" s="403"/>
      <c r="BVR174" s="403"/>
      <c r="BVS174" s="403"/>
      <c r="BVT174" s="403"/>
      <c r="BVU174" s="403"/>
      <c r="BVV174" s="403"/>
      <c r="BVW174" s="403"/>
      <c r="BVX174" s="403"/>
      <c r="BVY174" s="403"/>
      <c r="BVZ174" s="403"/>
      <c r="BWA174" s="403"/>
      <c r="BWB174" s="403"/>
      <c r="BWC174" s="403"/>
      <c r="BWD174" s="403"/>
      <c r="BWE174" s="403"/>
      <c r="BWF174" s="403"/>
      <c r="BWG174" s="403"/>
      <c r="BWH174" s="403"/>
      <c r="BWI174" s="403"/>
      <c r="BWJ174" s="403"/>
      <c r="BWK174" s="403"/>
      <c r="BWL174" s="403"/>
      <c r="BWM174" s="403"/>
      <c r="BWN174" s="403"/>
      <c r="BWO174" s="403"/>
      <c r="BWP174" s="403"/>
      <c r="BWQ174" s="403"/>
      <c r="BWR174" s="403"/>
      <c r="BWS174" s="403"/>
      <c r="BWT174" s="403"/>
      <c r="BWU174" s="403"/>
      <c r="BWV174" s="403"/>
      <c r="BWW174" s="403"/>
      <c r="BWX174" s="403"/>
    </row>
    <row r="175" spans="1:1974" ht="24.75" customHeight="1">
      <c r="B175" s="246" t="s">
        <v>118</v>
      </c>
      <c r="D175" s="86"/>
      <c r="E175" s="245"/>
      <c r="F175" s="86"/>
      <c r="H175" s="86"/>
      <c r="I175" s="245"/>
      <c r="J175" s="86"/>
      <c r="L175" s="86"/>
      <c r="M175" s="245"/>
      <c r="N175" s="86"/>
      <c r="P175" s="86"/>
      <c r="Q175" s="245"/>
      <c r="R175" s="86"/>
      <c r="T175" s="86"/>
      <c r="U175" s="245"/>
      <c r="V175" s="86"/>
      <c r="X175" s="225"/>
      <c r="Y175" s="225"/>
      <c r="Z175" s="152"/>
      <c r="AA175" s="152"/>
      <c r="AB175" s="152"/>
      <c r="AC175" s="152"/>
      <c r="AD175" s="152"/>
      <c r="AE175" s="152"/>
      <c r="AI175" s="171"/>
      <c r="AJ175" s="171"/>
      <c r="AK175" s="171"/>
      <c r="AL175" s="171"/>
    </row>
    <row r="176" spans="1:1974" ht="24.75" customHeight="1">
      <c r="B176" s="172" t="s">
        <v>119</v>
      </c>
      <c r="D176" s="247"/>
      <c r="E176" s="248"/>
      <c r="F176" s="247"/>
      <c r="H176" s="247"/>
      <c r="I176" s="248"/>
      <c r="J176" s="247"/>
      <c r="L176" s="247"/>
      <c r="M176" s="248"/>
      <c r="N176" s="247"/>
      <c r="P176" s="247"/>
      <c r="Q176" s="248"/>
      <c r="R176" s="247"/>
      <c r="T176" s="247"/>
      <c r="U176" s="248"/>
      <c r="V176" s="247"/>
      <c r="X176" s="225"/>
      <c r="Y176" s="225"/>
      <c r="Z176" s="152"/>
      <c r="AA176" s="152"/>
      <c r="AB176" s="152"/>
      <c r="AC176" s="152"/>
      <c r="AD176" s="152"/>
      <c r="AE176" s="152"/>
      <c r="AI176" s="171"/>
      <c r="AJ176" s="171"/>
      <c r="AK176" s="171"/>
      <c r="AL176" s="171"/>
    </row>
    <row r="177" spans="1:1974" ht="24.75" customHeight="1">
      <c r="B177" s="338" t="s">
        <v>57</v>
      </c>
      <c r="D177" s="247">
        <v>1264</v>
      </c>
      <c r="E177" s="248">
        <v>0</v>
      </c>
      <c r="F177" s="247">
        <v>1264</v>
      </c>
      <c r="H177" s="247">
        <v>722</v>
      </c>
      <c r="I177" s="248">
        <v>0</v>
      </c>
      <c r="J177" s="247">
        <v>722</v>
      </c>
      <c r="L177" s="247">
        <v>760</v>
      </c>
      <c r="M177" s="248">
        <v>0</v>
      </c>
      <c r="N177" s="247">
        <v>760</v>
      </c>
      <c r="P177" s="247">
        <v>879</v>
      </c>
      <c r="Q177" s="248">
        <v>0</v>
      </c>
      <c r="R177" s="247">
        <v>879</v>
      </c>
      <c r="T177" s="247">
        <v>1185</v>
      </c>
      <c r="U177" s="248">
        <v>0</v>
      </c>
      <c r="V177" s="247">
        <v>1185</v>
      </c>
      <c r="X177" s="225"/>
      <c r="Y177" s="225"/>
      <c r="Z177" s="152"/>
      <c r="AA177" s="152"/>
      <c r="AB177" s="152"/>
      <c r="AC177" s="152"/>
      <c r="AD177" s="152"/>
      <c r="AE177" s="152"/>
      <c r="AI177" s="171"/>
      <c r="AJ177" s="171"/>
      <c r="AK177" s="171"/>
      <c r="AL177" s="171"/>
    </row>
    <row r="178" spans="1:1974" ht="24.75" customHeight="1">
      <c r="B178" s="177" t="s">
        <v>58</v>
      </c>
      <c r="D178" s="126">
        <v>0</v>
      </c>
      <c r="E178" s="249">
        <v>0</v>
      </c>
      <c r="F178" s="126">
        <v>0</v>
      </c>
      <c r="H178" s="126">
        <v>221</v>
      </c>
      <c r="I178" s="249">
        <v>0</v>
      </c>
      <c r="J178" s="126">
        <v>221</v>
      </c>
      <c r="L178" s="126">
        <v>84</v>
      </c>
      <c r="M178" s="249">
        <v>0</v>
      </c>
      <c r="N178" s="126">
        <v>84</v>
      </c>
      <c r="P178" s="126">
        <v>0</v>
      </c>
      <c r="Q178" s="249">
        <v>0</v>
      </c>
      <c r="R178" s="126">
        <v>0</v>
      </c>
      <c r="T178" s="126">
        <v>0</v>
      </c>
      <c r="U178" s="249">
        <v>0</v>
      </c>
      <c r="V178" s="126">
        <v>0</v>
      </c>
      <c r="X178" s="225"/>
      <c r="Y178" s="225"/>
      <c r="Z178" s="152"/>
      <c r="AA178" s="152"/>
      <c r="AB178" s="152"/>
      <c r="AC178" s="152"/>
      <c r="AD178" s="152"/>
      <c r="AE178" s="152"/>
      <c r="AI178" s="171"/>
      <c r="AJ178" s="171"/>
      <c r="AK178" s="171"/>
      <c r="AL178" s="171"/>
    </row>
    <row r="179" spans="1:1974" ht="24.75" customHeight="1">
      <c r="B179" s="177" t="s">
        <v>59</v>
      </c>
      <c r="D179" s="126">
        <v>311</v>
      </c>
      <c r="E179" s="249">
        <v>61</v>
      </c>
      <c r="F179" s="126">
        <v>372</v>
      </c>
      <c r="H179" s="126">
        <v>494</v>
      </c>
      <c r="I179" s="249">
        <v>273</v>
      </c>
      <c r="J179" s="126">
        <v>767</v>
      </c>
      <c r="L179" s="126">
        <v>614</v>
      </c>
      <c r="M179" s="249">
        <v>196</v>
      </c>
      <c r="N179" s="126">
        <v>810</v>
      </c>
      <c r="P179" s="126">
        <v>771</v>
      </c>
      <c r="Q179" s="249">
        <v>128</v>
      </c>
      <c r="R179" s="126">
        <v>899</v>
      </c>
      <c r="T179" s="126">
        <v>400</v>
      </c>
      <c r="U179" s="249">
        <v>54</v>
      </c>
      <c r="V179" s="126">
        <v>454</v>
      </c>
      <c r="X179" s="225"/>
      <c r="Y179" s="225"/>
      <c r="Z179" s="152"/>
      <c r="AA179" s="152"/>
      <c r="AB179" s="152"/>
      <c r="AC179" s="152"/>
      <c r="AD179" s="152"/>
      <c r="AE179" s="152"/>
      <c r="AI179" s="171"/>
      <c r="AJ179" s="171"/>
      <c r="AK179" s="171"/>
      <c r="AL179" s="171"/>
    </row>
    <row r="180" spans="1:1974" ht="24.75" customHeight="1">
      <c r="B180" s="177" t="s">
        <v>60</v>
      </c>
      <c r="D180" s="126">
        <v>751</v>
      </c>
      <c r="E180" s="249">
        <v>-60</v>
      </c>
      <c r="F180" s="126">
        <v>691</v>
      </c>
      <c r="H180" s="126">
        <v>839</v>
      </c>
      <c r="I180" s="249">
        <v>-224</v>
      </c>
      <c r="J180" s="126">
        <v>615</v>
      </c>
      <c r="L180" s="126">
        <v>833</v>
      </c>
      <c r="M180" s="249">
        <v>-175</v>
      </c>
      <c r="N180" s="126">
        <v>658</v>
      </c>
      <c r="P180" s="126">
        <v>794</v>
      </c>
      <c r="Q180" s="249">
        <v>-108</v>
      </c>
      <c r="R180" s="126">
        <v>686</v>
      </c>
      <c r="T180" s="126">
        <v>739</v>
      </c>
      <c r="U180" s="249">
        <v>-45</v>
      </c>
      <c r="V180" s="126">
        <v>694</v>
      </c>
      <c r="X180" s="225"/>
      <c r="Y180" s="225"/>
      <c r="Z180" s="152"/>
      <c r="AA180" s="152"/>
      <c r="AB180" s="152"/>
      <c r="AC180" s="152"/>
      <c r="AD180" s="152"/>
      <c r="AE180" s="152"/>
      <c r="AI180" s="171"/>
      <c r="AJ180" s="171"/>
      <c r="AK180" s="171"/>
      <c r="AL180" s="171"/>
    </row>
    <row r="181" spans="1:1974" ht="42.75" customHeight="1">
      <c r="B181" s="177" t="s">
        <v>61</v>
      </c>
      <c r="D181" s="126">
        <v>32</v>
      </c>
      <c r="E181" s="249">
        <v>0</v>
      </c>
      <c r="F181" s="126">
        <v>32</v>
      </c>
      <c r="H181" s="126">
        <v>31</v>
      </c>
      <c r="I181" s="249">
        <v>0</v>
      </c>
      <c r="J181" s="126">
        <v>31</v>
      </c>
      <c r="L181" s="126">
        <v>10</v>
      </c>
      <c r="M181" s="249">
        <v>0</v>
      </c>
      <c r="N181" s="126">
        <v>10</v>
      </c>
      <c r="P181" s="126">
        <v>26</v>
      </c>
      <c r="Q181" s="249">
        <v>0</v>
      </c>
      <c r="R181" s="126">
        <v>26</v>
      </c>
      <c r="T181" s="126">
        <v>33</v>
      </c>
      <c r="U181" s="249">
        <v>0</v>
      </c>
      <c r="V181" s="126">
        <v>33</v>
      </c>
      <c r="X181" s="225"/>
      <c r="Y181" s="225"/>
      <c r="Z181" s="152"/>
      <c r="AA181" s="152"/>
      <c r="AB181" s="152"/>
      <c r="AC181" s="152"/>
      <c r="AD181" s="152"/>
      <c r="AE181" s="152"/>
      <c r="AI181" s="171"/>
      <c r="AJ181" s="171"/>
      <c r="AK181" s="171"/>
      <c r="AL181" s="171"/>
    </row>
    <row r="182" spans="1:1974" ht="24.75" customHeight="1">
      <c r="B182" s="177" t="s">
        <v>62</v>
      </c>
      <c r="D182" s="126">
        <v>63</v>
      </c>
      <c r="E182" s="249">
        <v>0</v>
      </c>
      <c r="F182" s="126">
        <v>63</v>
      </c>
      <c r="H182" s="126">
        <v>73</v>
      </c>
      <c r="I182" s="249">
        <v>0</v>
      </c>
      <c r="J182" s="126">
        <v>73</v>
      </c>
      <c r="L182" s="126">
        <v>68</v>
      </c>
      <c r="M182" s="249">
        <v>0</v>
      </c>
      <c r="N182" s="126">
        <v>68</v>
      </c>
      <c r="P182" s="126">
        <v>72</v>
      </c>
      <c r="Q182" s="249">
        <v>0</v>
      </c>
      <c r="R182" s="126">
        <v>72</v>
      </c>
      <c r="T182" s="126">
        <v>77</v>
      </c>
      <c r="U182" s="249">
        <v>0</v>
      </c>
      <c r="V182" s="126">
        <v>77</v>
      </c>
      <c r="X182" s="225"/>
      <c r="Y182" s="225"/>
      <c r="Z182" s="152"/>
      <c r="AA182" s="152"/>
      <c r="AB182" s="152"/>
      <c r="AC182" s="152"/>
      <c r="AD182" s="152"/>
      <c r="AE182" s="152"/>
      <c r="AI182" s="171"/>
      <c r="AJ182" s="171"/>
      <c r="AK182" s="171"/>
      <c r="AL182" s="171"/>
    </row>
    <row r="183" spans="1:1974" ht="24.75" customHeight="1">
      <c r="B183" s="339" t="s">
        <v>63</v>
      </c>
      <c r="D183" s="195">
        <v>109</v>
      </c>
      <c r="E183" s="196">
        <v>6</v>
      </c>
      <c r="F183" s="195">
        <v>115</v>
      </c>
      <c r="H183" s="195">
        <v>118</v>
      </c>
      <c r="I183" s="196">
        <v>5</v>
      </c>
      <c r="J183" s="195">
        <v>123</v>
      </c>
      <c r="L183" s="195">
        <v>142</v>
      </c>
      <c r="M183" s="196">
        <v>4</v>
      </c>
      <c r="N183" s="195">
        <v>146</v>
      </c>
      <c r="P183" s="195">
        <v>157</v>
      </c>
      <c r="Q183" s="196">
        <v>5</v>
      </c>
      <c r="R183" s="195">
        <v>162</v>
      </c>
      <c r="T183" s="195">
        <v>188</v>
      </c>
      <c r="U183" s="196">
        <v>3</v>
      </c>
      <c r="V183" s="195">
        <v>191</v>
      </c>
      <c r="X183" s="225"/>
      <c r="Y183" s="225"/>
      <c r="Z183" s="152"/>
      <c r="AA183" s="152"/>
      <c r="AB183" s="152"/>
      <c r="AC183" s="152"/>
      <c r="AD183" s="152"/>
      <c r="AE183" s="152"/>
      <c r="AI183" s="171"/>
      <c r="AJ183" s="171"/>
      <c r="AK183" s="171"/>
      <c r="AL183" s="171"/>
    </row>
    <row r="184" spans="1:1974" ht="24.75" customHeight="1">
      <c r="B184" s="340" t="s">
        <v>64</v>
      </c>
      <c r="D184" s="169">
        <v>2530</v>
      </c>
      <c r="E184" s="250">
        <v>7</v>
      </c>
      <c r="F184" s="169">
        <v>2537</v>
      </c>
      <c r="H184" s="169">
        <v>2498</v>
      </c>
      <c r="I184" s="250">
        <v>54</v>
      </c>
      <c r="J184" s="169">
        <v>2552</v>
      </c>
      <c r="L184" s="169">
        <v>2511</v>
      </c>
      <c r="M184" s="250">
        <v>25</v>
      </c>
      <c r="N184" s="169">
        <v>2536</v>
      </c>
      <c r="P184" s="169">
        <v>2699</v>
      </c>
      <c r="Q184" s="250">
        <v>25</v>
      </c>
      <c r="R184" s="169">
        <v>2724</v>
      </c>
      <c r="T184" s="169">
        <v>2622</v>
      </c>
      <c r="U184" s="250">
        <v>12</v>
      </c>
      <c r="V184" s="169">
        <v>2634</v>
      </c>
      <c r="X184" s="225"/>
      <c r="Y184" s="225"/>
      <c r="Z184" s="152"/>
      <c r="AA184" s="152"/>
      <c r="AB184" s="152"/>
      <c r="AC184" s="152"/>
      <c r="AD184" s="152"/>
      <c r="AE184" s="152"/>
      <c r="AI184" s="171"/>
      <c r="AJ184" s="171"/>
      <c r="AK184" s="171"/>
      <c r="AL184" s="171"/>
    </row>
    <row r="185" spans="1:1974" ht="24.75" customHeight="1">
      <c r="B185" s="175"/>
      <c r="D185" s="94"/>
      <c r="E185" s="136"/>
      <c r="F185" s="94"/>
      <c r="H185" s="94"/>
      <c r="I185" s="136"/>
      <c r="J185" s="94"/>
      <c r="L185" s="94"/>
      <c r="M185" s="136"/>
      <c r="N185" s="94"/>
      <c r="P185" s="94"/>
      <c r="Q185" s="136"/>
      <c r="R185" s="94"/>
      <c r="T185" s="94"/>
      <c r="U185" s="136"/>
      <c r="V185" s="94"/>
      <c r="X185" s="225"/>
      <c r="Y185" s="225"/>
      <c r="Z185" s="152"/>
      <c r="AA185" s="152"/>
      <c r="AB185" s="152"/>
      <c r="AC185" s="152"/>
      <c r="AD185" s="152"/>
      <c r="AE185" s="152"/>
      <c r="AI185" s="171"/>
      <c r="AJ185" s="171"/>
      <c r="AK185" s="171"/>
      <c r="AL185" s="171"/>
    </row>
    <row r="186" spans="1:1974" ht="24.75" customHeight="1">
      <c r="B186" s="172" t="s">
        <v>66</v>
      </c>
      <c r="D186" s="251">
        <v>164</v>
      </c>
      <c r="E186" s="252">
        <v>0</v>
      </c>
      <c r="F186" s="251">
        <v>164</v>
      </c>
      <c r="H186" s="251">
        <v>180</v>
      </c>
      <c r="I186" s="252">
        <v>0</v>
      </c>
      <c r="J186" s="251">
        <v>180</v>
      </c>
      <c r="L186" s="251">
        <v>200</v>
      </c>
      <c r="M186" s="252">
        <v>0</v>
      </c>
      <c r="N186" s="251">
        <v>200</v>
      </c>
      <c r="P186" s="251">
        <v>236</v>
      </c>
      <c r="Q186" s="252">
        <v>0</v>
      </c>
      <c r="R186" s="251">
        <v>236</v>
      </c>
      <c r="T186" s="251">
        <v>261</v>
      </c>
      <c r="U186" s="252">
        <v>0</v>
      </c>
      <c r="V186" s="251">
        <v>261</v>
      </c>
      <c r="X186" s="225"/>
      <c r="Y186" s="225"/>
      <c r="Z186" s="152"/>
      <c r="AA186" s="152"/>
      <c r="AB186" s="152"/>
      <c r="AC186" s="152"/>
      <c r="AD186" s="152"/>
      <c r="AE186" s="152"/>
      <c r="AI186" s="171"/>
      <c r="AJ186" s="171"/>
      <c r="AK186" s="171"/>
      <c r="AL186" s="171"/>
    </row>
    <row r="187" spans="1:1974" ht="24.75" customHeight="1">
      <c r="B187" s="173" t="s">
        <v>68</v>
      </c>
      <c r="D187" s="126">
        <v>289</v>
      </c>
      <c r="E187" s="249">
        <v>0</v>
      </c>
      <c r="F187" s="126">
        <v>289</v>
      </c>
      <c r="H187" s="126">
        <v>289</v>
      </c>
      <c r="I187" s="249">
        <v>0</v>
      </c>
      <c r="J187" s="126">
        <v>289</v>
      </c>
      <c r="L187" s="126">
        <v>289</v>
      </c>
      <c r="M187" s="249">
        <v>0</v>
      </c>
      <c r="N187" s="126">
        <v>289</v>
      </c>
      <c r="P187" s="126">
        <v>289</v>
      </c>
      <c r="Q187" s="249">
        <v>0</v>
      </c>
      <c r="R187" s="126">
        <v>289</v>
      </c>
      <c r="T187" s="126">
        <v>289</v>
      </c>
      <c r="U187" s="249">
        <v>0</v>
      </c>
      <c r="V187" s="126">
        <v>289</v>
      </c>
      <c r="X187" s="225"/>
      <c r="Y187" s="225"/>
      <c r="Z187" s="152"/>
      <c r="AA187" s="152"/>
      <c r="AB187" s="152"/>
      <c r="AC187" s="152"/>
      <c r="AD187" s="152"/>
      <c r="AE187" s="152"/>
      <c r="AI187" s="171"/>
      <c r="AJ187" s="171"/>
      <c r="AK187" s="171"/>
      <c r="AL187" s="171"/>
    </row>
    <row r="188" spans="1:1974" ht="24.75" customHeight="1">
      <c r="B188" s="173" t="s">
        <v>69</v>
      </c>
      <c r="D188" s="126">
        <v>59</v>
      </c>
      <c r="E188" s="249">
        <v>0</v>
      </c>
      <c r="F188" s="126">
        <v>59</v>
      </c>
      <c r="H188" s="126">
        <v>58</v>
      </c>
      <c r="I188" s="249">
        <v>0</v>
      </c>
      <c r="J188" s="126">
        <v>58</v>
      </c>
      <c r="L188" s="126">
        <v>58</v>
      </c>
      <c r="M188" s="249">
        <v>0</v>
      </c>
      <c r="N188" s="126">
        <v>58</v>
      </c>
      <c r="P188" s="126">
        <v>57</v>
      </c>
      <c r="Q188" s="249">
        <v>0</v>
      </c>
      <c r="R188" s="126">
        <v>57</v>
      </c>
      <c r="T188" s="126">
        <v>58</v>
      </c>
      <c r="U188" s="249">
        <v>0</v>
      </c>
      <c r="V188" s="126">
        <v>58</v>
      </c>
      <c r="X188" s="225"/>
      <c r="Y188" s="225"/>
      <c r="Z188" s="152"/>
      <c r="AA188" s="152"/>
      <c r="AB188" s="152"/>
      <c r="AC188" s="152"/>
      <c r="AD188" s="152"/>
      <c r="AE188" s="152"/>
      <c r="AI188" s="171"/>
      <c r="AJ188" s="171"/>
      <c r="AK188" s="171"/>
      <c r="AL188" s="171"/>
    </row>
    <row r="189" spans="1:1974" ht="24.75" customHeight="1">
      <c r="B189" s="174" t="s">
        <v>70</v>
      </c>
      <c r="D189" s="195">
        <v>279</v>
      </c>
      <c r="E189" s="196">
        <v>0</v>
      </c>
      <c r="F189" s="195">
        <v>279</v>
      </c>
      <c r="H189" s="195">
        <v>274</v>
      </c>
      <c r="I189" s="196">
        <v>0</v>
      </c>
      <c r="J189" s="195">
        <v>274</v>
      </c>
      <c r="L189" s="195">
        <v>312</v>
      </c>
      <c r="M189" s="196">
        <v>0</v>
      </c>
      <c r="N189" s="195">
        <v>312</v>
      </c>
      <c r="P189" s="195">
        <v>305</v>
      </c>
      <c r="Q189" s="196">
        <v>0</v>
      </c>
      <c r="R189" s="195">
        <v>305</v>
      </c>
      <c r="T189" s="195">
        <v>310</v>
      </c>
      <c r="U189" s="196">
        <v>0</v>
      </c>
      <c r="V189" s="195">
        <v>310</v>
      </c>
      <c r="X189" s="225"/>
      <c r="Y189" s="225"/>
      <c r="Z189" s="152"/>
      <c r="AA189" s="152"/>
      <c r="AB189" s="152"/>
      <c r="AC189" s="152"/>
      <c r="AD189" s="152"/>
      <c r="AE189" s="152"/>
      <c r="AI189" s="171"/>
      <c r="AJ189" s="171"/>
      <c r="AK189" s="171"/>
      <c r="AL189" s="171"/>
    </row>
    <row r="190" spans="1:1974" s="108" customFormat="1" ht="24.75" customHeight="1" thickBot="1">
      <c r="A190" s="179"/>
      <c r="B190" s="184" t="s">
        <v>71</v>
      </c>
      <c r="C190" s="179"/>
      <c r="D190" s="255">
        <v>3321</v>
      </c>
      <c r="E190" s="256">
        <v>7</v>
      </c>
      <c r="F190" s="255">
        <v>3328</v>
      </c>
      <c r="G190" s="95"/>
      <c r="H190" s="255">
        <v>3299</v>
      </c>
      <c r="I190" s="256">
        <v>54</v>
      </c>
      <c r="J190" s="255">
        <v>3353</v>
      </c>
      <c r="K190" s="179"/>
      <c r="L190" s="255">
        <v>3370</v>
      </c>
      <c r="M190" s="256">
        <v>25</v>
      </c>
      <c r="N190" s="255">
        <v>3395</v>
      </c>
      <c r="O190" s="179"/>
      <c r="P190" s="255">
        <v>3586</v>
      </c>
      <c r="Q190" s="256">
        <v>25</v>
      </c>
      <c r="R190" s="255">
        <v>3611</v>
      </c>
      <c r="S190" s="179"/>
      <c r="T190" s="255">
        <v>3540</v>
      </c>
      <c r="U190" s="256">
        <v>12</v>
      </c>
      <c r="V190" s="255">
        <v>3552</v>
      </c>
      <c r="W190" s="95"/>
      <c r="X190" s="225"/>
      <c r="Y190" s="225"/>
      <c r="Z190" s="399"/>
      <c r="AA190" s="399"/>
      <c r="AB190" s="399"/>
      <c r="AC190" s="399"/>
      <c r="AD190" s="399"/>
      <c r="AE190" s="399"/>
      <c r="AF190" s="399"/>
      <c r="AG190" s="399"/>
      <c r="AH190" s="399"/>
      <c r="AI190" s="171"/>
      <c r="AJ190" s="171"/>
      <c r="AK190" s="171"/>
      <c r="AL190" s="171"/>
      <c r="AM190" s="179"/>
      <c r="AN190" s="399"/>
      <c r="AO190" s="399"/>
      <c r="AP190" s="399"/>
      <c r="AQ190" s="180"/>
      <c r="AR190" s="399"/>
      <c r="AS190" s="399"/>
      <c r="AT190" s="399"/>
      <c r="AU190" s="399"/>
      <c r="AV190" s="399"/>
      <c r="AW190" s="399"/>
      <c r="AX190" s="399"/>
      <c r="AY190" s="399"/>
      <c r="AZ190" s="399"/>
      <c r="BA190" s="399"/>
      <c r="BB190" s="399"/>
      <c r="BC190" s="399"/>
      <c r="BD190" s="399"/>
      <c r="BE190" s="399"/>
      <c r="BF190" s="399"/>
      <c r="BG190" s="399"/>
      <c r="BH190" s="399"/>
      <c r="BI190" s="399"/>
      <c r="BJ190" s="399"/>
      <c r="BK190" s="399"/>
      <c r="BL190" s="399"/>
      <c r="BM190" s="399"/>
      <c r="BN190" s="399"/>
      <c r="BO190" s="399"/>
      <c r="BP190" s="399"/>
      <c r="BQ190" s="399"/>
      <c r="BR190" s="399"/>
      <c r="BS190" s="399"/>
      <c r="BT190" s="399"/>
      <c r="BU190" s="399"/>
      <c r="BV190" s="399"/>
      <c r="BW190" s="399"/>
      <c r="BX190" s="399"/>
      <c r="BY190" s="399"/>
      <c r="BZ190" s="399"/>
      <c r="CA190" s="399"/>
      <c r="CB190" s="399"/>
      <c r="CC190" s="399"/>
      <c r="CD190" s="399"/>
      <c r="CE190" s="399"/>
      <c r="CF190" s="399"/>
      <c r="CG190" s="399"/>
      <c r="CH190" s="399"/>
      <c r="CI190" s="399"/>
      <c r="CJ190" s="399"/>
      <c r="CK190" s="399"/>
      <c r="CL190" s="399"/>
      <c r="CM190" s="399"/>
      <c r="CN190" s="399"/>
      <c r="CO190" s="399"/>
      <c r="CP190" s="399"/>
      <c r="CQ190" s="399"/>
      <c r="CR190" s="399"/>
      <c r="CS190" s="399"/>
      <c r="CT190" s="399"/>
      <c r="CU190" s="399"/>
      <c r="CV190" s="399"/>
      <c r="CW190" s="399"/>
      <c r="CX190" s="399"/>
      <c r="CY190" s="399"/>
      <c r="CZ190" s="399"/>
      <c r="DA190" s="399"/>
      <c r="DB190" s="399"/>
      <c r="DC190" s="399"/>
      <c r="DD190" s="399"/>
      <c r="DE190" s="399"/>
      <c r="DF190" s="399"/>
      <c r="DG190" s="399"/>
      <c r="DH190" s="399"/>
      <c r="DI190" s="399"/>
      <c r="DJ190" s="399"/>
      <c r="DK190" s="399"/>
      <c r="DL190" s="399"/>
      <c r="DM190" s="399"/>
      <c r="DN190" s="399"/>
      <c r="DO190" s="399"/>
      <c r="DP190" s="399"/>
      <c r="DQ190" s="399"/>
      <c r="DR190" s="399"/>
      <c r="DS190" s="399"/>
      <c r="DT190" s="399"/>
      <c r="DU190" s="399"/>
      <c r="DV190" s="399"/>
      <c r="DW190" s="399"/>
      <c r="DX190" s="399"/>
      <c r="DY190" s="399"/>
      <c r="DZ190" s="399"/>
      <c r="EA190" s="399"/>
      <c r="EB190" s="399"/>
      <c r="EC190" s="399"/>
      <c r="ED190" s="399"/>
      <c r="EE190" s="399"/>
      <c r="EF190" s="399"/>
      <c r="EG190" s="399"/>
      <c r="EH190" s="399"/>
      <c r="EI190" s="399"/>
      <c r="EJ190" s="399"/>
      <c r="EK190" s="399"/>
      <c r="EL190" s="399"/>
      <c r="EM190" s="399"/>
      <c r="EN190" s="399"/>
      <c r="EO190" s="399"/>
      <c r="EP190" s="399"/>
      <c r="EQ190" s="399"/>
      <c r="ER190" s="399"/>
      <c r="ES190" s="399"/>
      <c r="ET190" s="399"/>
      <c r="EU190" s="399"/>
      <c r="EV190" s="399"/>
      <c r="EW190" s="399"/>
      <c r="EX190" s="399"/>
      <c r="EY190" s="399"/>
      <c r="EZ190" s="399"/>
      <c r="FA190" s="399"/>
      <c r="FB190" s="399"/>
      <c r="FC190" s="399"/>
      <c r="FD190" s="399"/>
      <c r="FE190" s="399"/>
      <c r="FF190" s="399"/>
      <c r="FG190" s="399"/>
      <c r="FH190" s="399"/>
      <c r="FI190" s="399"/>
      <c r="FJ190" s="399"/>
      <c r="FK190" s="399"/>
      <c r="FL190" s="399"/>
      <c r="FM190" s="399"/>
      <c r="FN190" s="399"/>
      <c r="FO190" s="399"/>
      <c r="FP190" s="399"/>
      <c r="FQ190" s="399"/>
      <c r="FR190" s="399"/>
      <c r="FS190" s="399"/>
      <c r="FT190" s="399"/>
      <c r="FU190" s="399"/>
      <c r="FV190" s="399"/>
      <c r="FW190" s="399"/>
      <c r="FX190" s="399"/>
      <c r="FY190" s="399"/>
      <c r="FZ190" s="399"/>
      <c r="GA190" s="399"/>
      <c r="GB190" s="399"/>
      <c r="GC190" s="399"/>
      <c r="GD190" s="399"/>
      <c r="GE190" s="399"/>
      <c r="GF190" s="399"/>
      <c r="GG190" s="399"/>
      <c r="GH190" s="399"/>
      <c r="GI190" s="399"/>
      <c r="GJ190" s="399"/>
      <c r="GK190" s="399"/>
      <c r="GL190" s="399"/>
      <c r="GM190" s="399"/>
      <c r="GN190" s="399"/>
      <c r="GO190" s="399"/>
      <c r="GP190" s="399"/>
      <c r="GQ190" s="399"/>
      <c r="GR190" s="399"/>
      <c r="GS190" s="399"/>
      <c r="GT190" s="399"/>
      <c r="GU190" s="399"/>
      <c r="GV190" s="399"/>
      <c r="GW190" s="399"/>
      <c r="GX190" s="399"/>
      <c r="GY190" s="399"/>
      <c r="GZ190" s="399"/>
      <c r="HA190" s="399"/>
      <c r="HB190" s="399"/>
      <c r="HC190" s="399"/>
      <c r="HD190" s="399"/>
      <c r="HE190" s="399"/>
      <c r="HF190" s="399"/>
      <c r="HG190" s="399"/>
      <c r="HH190" s="399"/>
      <c r="HI190" s="399"/>
      <c r="HJ190" s="399"/>
      <c r="HK190" s="399"/>
      <c r="HL190" s="399"/>
      <c r="HM190" s="399"/>
      <c r="HN190" s="399"/>
      <c r="HO190" s="399"/>
      <c r="HP190" s="399"/>
      <c r="HQ190" s="399"/>
      <c r="HR190" s="399"/>
      <c r="HS190" s="399"/>
      <c r="HT190" s="399"/>
      <c r="HU190" s="399"/>
      <c r="HV190" s="399"/>
      <c r="HW190" s="399"/>
      <c r="HX190" s="399"/>
      <c r="HY190" s="399"/>
      <c r="HZ190" s="399"/>
      <c r="IA190" s="399"/>
      <c r="IB190" s="399"/>
      <c r="IC190" s="399"/>
      <c r="ID190" s="399"/>
      <c r="IE190" s="399"/>
      <c r="IF190" s="399"/>
      <c r="IG190" s="399"/>
      <c r="IH190" s="399"/>
      <c r="II190" s="399"/>
      <c r="IJ190" s="399"/>
      <c r="IK190" s="399"/>
      <c r="IL190" s="399"/>
      <c r="IM190" s="399"/>
      <c r="IN190" s="399"/>
      <c r="IO190" s="399"/>
      <c r="IP190" s="399"/>
      <c r="IQ190" s="399"/>
      <c r="IR190" s="399"/>
      <c r="IS190" s="399"/>
      <c r="IT190" s="399"/>
      <c r="IU190" s="399"/>
      <c r="IV190" s="399"/>
      <c r="IW190" s="399"/>
      <c r="IX190" s="399"/>
      <c r="IY190" s="399"/>
      <c r="IZ190" s="399"/>
      <c r="JA190" s="399"/>
      <c r="JB190" s="399"/>
      <c r="JC190" s="399"/>
      <c r="JD190" s="399"/>
      <c r="JE190" s="399"/>
      <c r="JF190" s="399"/>
      <c r="JG190" s="399"/>
      <c r="JH190" s="399"/>
      <c r="JI190" s="399"/>
      <c r="JJ190" s="399"/>
      <c r="JK190" s="399"/>
      <c r="JL190" s="399"/>
      <c r="JM190" s="399"/>
      <c r="JN190" s="399"/>
      <c r="JO190" s="399"/>
      <c r="JP190" s="399"/>
      <c r="JQ190" s="399"/>
      <c r="JR190" s="399"/>
      <c r="JS190" s="399"/>
      <c r="JT190" s="399"/>
      <c r="JU190" s="399"/>
      <c r="JV190" s="399"/>
      <c r="JW190" s="399"/>
      <c r="JX190" s="399"/>
      <c r="JY190" s="399"/>
      <c r="JZ190" s="399"/>
      <c r="KA190" s="399"/>
      <c r="KB190" s="399"/>
      <c r="KC190" s="399"/>
      <c r="KD190" s="399"/>
      <c r="KE190" s="399"/>
      <c r="KF190" s="399"/>
      <c r="KG190" s="399"/>
      <c r="KH190" s="399"/>
      <c r="KI190" s="399"/>
      <c r="KJ190" s="399"/>
      <c r="KK190" s="399"/>
      <c r="KL190" s="399"/>
      <c r="KM190" s="399"/>
      <c r="KN190" s="399"/>
      <c r="KO190" s="399"/>
      <c r="KP190" s="399"/>
      <c r="KQ190" s="399"/>
      <c r="KR190" s="399"/>
      <c r="KS190" s="399"/>
      <c r="KT190" s="399"/>
      <c r="KU190" s="399"/>
      <c r="KV190" s="399"/>
      <c r="KW190" s="399"/>
      <c r="KX190" s="399"/>
      <c r="KY190" s="399"/>
      <c r="KZ190" s="399"/>
      <c r="LA190" s="399"/>
      <c r="LB190" s="399"/>
      <c r="LC190" s="399"/>
      <c r="LD190" s="399"/>
      <c r="LE190" s="399"/>
      <c r="LF190" s="399"/>
      <c r="LG190" s="399"/>
      <c r="LH190" s="399"/>
      <c r="LI190" s="399"/>
      <c r="LJ190" s="399"/>
      <c r="LK190" s="399"/>
      <c r="LL190" s="399"/>
      <c r="LM190" s="399"/>
      <c r="LN190" s="399"/>
      <c r="LO190" s="399"/>
      <c r="LP190" s="399"/>
      <c r="LQ190" s="399"/>
      <c r="LR190" s="399"/>
      <c r="LS190" s="399"/>
      <c r="LT190" s="399"/>
      <c r="LU190" s="399"/>
      <c r="LV190" s="399"/>
      <c r="LW190" s="399"/>
      <c r="LX190" s="399"/>
      <c r="LY190" s="399"/>
      <c r="LZ190" s="399"/>
      <c r="MA190" s="399"/>
      <c r="MB190" s="399"/>
      <c r="MC190" s="399"/>
      <c r="MD190" s="399"/>
      <c r="ME190" s="399"/>
      <c r="MF190" s="399"/>
      <c r="MG190" s="399"/>
      <c r="MH190" s="399"/>
      <c r="MI190" s="399"/>
      <c r="MJ190" s="399"/>
      <c r="MK190" s="399"/>
      <c r="ML190" s="399"/>
      <c r="MM190" s="399"/>
      <c r="MN190" s="399"/>
      <c r="MO190" s="399"/>
      <c r="MP190" s="399"/>
      <c r="MQ190" s="399"/>
      <c r="MR190" s="399"/>
      <c r="MS190" s="399"/>
      <c r="MT190" s="399"/>
      <c r="MU190" s="399"/>
      <c r="MV190" s="399"/>
      <c r="MW190" s="399"/>
      <c r="MX190" s="399"/>
      <c r="MY190" s="399"/>
      <c r="MZ190" s="399"/>
      <c r="NA190" s="399"/>
      <c r="NB190" s="399"/>
      <c r="NC190" s="399"/>
      <c r="ND190" s="399"/>
      <c r="NE190" s="399"/>
      <c r="NF190" s="399"/>
      <c r="NG190" s="399"/>
      <c r="NH190" s="399"/>
      <c r="NI190" s="399"/>
      <c r="NJ190" s="399"/>
      <c r="NK190" s="399"/>
      <c r="NL190" s="399"/>
      <c r="NM190" s="399"/>
      <c r="NN190" s="399"/>
      <c r="NO190" s="399"/>
      <c r="NP190" s="399"/>
      <c r="NQ190" s="399"/>
      <c r="NR190" s="399"/>
      <c r="NS190" s="399"/>
      <c r="NT190" s="399"/>
      <c r="NU190" s="399"/>
      <c r="NV190" s="399"/>
      <c r="NW190" s="399"/>
      <c r="NX190" s="399"/>
      <c r="NY190" s="399"/>
      <c r="NZ190" s="399"/>
      <c r="OA190" s="399"/>
      <c r="OB190" s="399"/>
      <c r="OC190" s="399"/>
      <c r="OD190" s="399"/>
      <c r="OE190" s="399"/>
      <c r="OF190" s="399"/>
      <c r="OG190" s="399"/>
      <c r="OH190" s="399"/>
      <c r="OI190" s="399"/>
      <c r="OJ190" s="399"/>
      <c r="OK190" s="399"/>
      <c r="OL190" s="399"/>
      <c r="OM190" s="399"/>
      <c r="ON190" s="399"/>
      <c r="OO190" s="399"/>
      <c r="OP190" s="399"/>
      <c r="OQ190" s="399"/>
      <c r="OR190" s="399"/>
      <c r="OS190" s="399"/>
      <c r="OT190" s="399"/>
      <c r="OU190" s="399"/>
      <c r="OV190" s="399"/>
      <c r="OW190" s="399"/>
      <c r="OX190" s="399"/>
      <c r="OY190" s="399"/>
      <c r="OZ190" s="399"/>
      <c r="PA190" s="399"/>
      <c r="PB190" s="399"/>
      <c r="PC190" s="399"/>
      <c r="PD190" s="399"/>
      <c r="PE190" s="399"/>
      <c r="PF190" s="399"/>
      <c r="PG190" s="399"/>
      <c r="PH190" s="399"/>
      <c r="PI190" s="399"/>
      <c r="PJ190" s="399"/>
      <c r="PK190" s="399"/>
      <c r="PL190" s="399"/>
      <c r="PM190" s="399"/>
      <c r="PN190" s="399"/>
      <c r="PO190" s="399"/>
      <c r="PP190" s="399"/>
      <c r="PQ190" s="399"/>
      <c r="PR190" s="399"/>
      <c r="PS190" s="399"/>
      <c r="PT190" s="399"/>
      <c r="PU190" s="399"/>
      <c r="PV190" s="399"/>
      <c r="PW190" s="399"/>
      <c r="PX190" s="399"/>
      <c r="PY190" s="399"/>
      <c r="PZ190" s="399"/>
      <c r="QA190" s="399"/>
      <c r="QB190" s="399"/>
      <c r="QC190" s="399"/>
      <c r="QD190" s="399"/>
      <c r="QE190" s="399"/>
      <c r="QF190" s="399"/>
      <c r="QG190" s="399"/>
      <c r="QH190" s="399"/>
      <c r="QI190" s="399"/>
      <c r="QJ190" s="399"/>
      <c r="QK190" s="399"/>
      <c r="QL190" s="399"/>
      <c r="QM190" s="399"/>
      <c r="QN190" s="399"/>
      <c r="QO190" s="399"/>
      <c r="QP190" s="399"/>
      <c r="QQ190" s="399"/>
      <c r="QR190" s="399"/>
      <c r="QS190" s="399"/>
      <c r="QT190" s="399"/>
      <c r="QU190" s="399"/>
      <c r="QV190" s="399"/>
      <c r="QW190" s="399"/>
      <c r="QX190" s="399"/>
      <c r="QY190" s="399"/>
      <c r="QZ190" s="399"/>
      <c r="RA190" s="399"/>
      <c r="RB190" s="399"/>
      <c r="RC190" s="399"/>
      <c r="RD190" s="399"/>
      <c r="RE190" s="399"/>
      <c r="RF190" s="399"/>
      <c r="RG190" s="399"/>
      <c r="RH190" s="399"/>
      <c r="RI190" s="399"/>
      <c r="RJ190" s="399"/>
      <c r="RK190" s="399"/>
      <c r="RL190" s="399"/>
      <c r="RM190" s="399"/>
      <c r="RN190" s="399"/>
      <c r="RO190" s="399"/>
      <c r="RP190" s="399"/>
      <c r="RQ190" s="399"/>
      <c r="RR190" s="399"/>
      <c r="RS190" s="399"/>
      <c r="RT190" s="399"/>
      <c r="RU190" s="399"/>
      <c r="RV190" s="399"/>
      <c r="RW190" s="399"/>
      <c r="RX190" s="399"/>
      <c r="RY190" s="399"/>
      <c r="RZ190" s="399"/>
      <c r="SA190" s="399"/>
      <c r="SB190" s="399"/>
      <c r="SC190" s="399"/>
      <c r="SD190" s="399"/>
      <c r="SE190" s="399"/>
      <c r="SF190" s="399"/>
      <c r="SG190" s="399"/>
      <c r="SH190" s="399"/>
      <c r="SI190" s="399"/>
      <c r="SJ190" s="399"/>
      <c r="SK190" s="399"/>
      <c r="SL190" s="399"/>
      <c r="SM190" s="399"/>
      <c r="SN190" s="399"/>
      <c r="SO190" s="399"/>
      <c r="SP190" s="399"/>
      <c r="SQ190" s="399"/>
      <c r="SR190" s="399"/>
      <c r="SS190" s="399"/>
      <c r="ST190" s="399"/>
      <c r="SU190" s="399"/>
      <c r="SV190" s="399"/>
      <c r="SW190" s="399"/>
      <c r="SX190" s="399"/>
      <c r="SY190" s="399"/>
      <c r="SZ190" s="399"/>
      <c r="TA190" s="399"/>
      <c r="TB190" s="399"/>
      <c r="TC190" s="399"/>
      <c r="TD190" s="399"/>
      <c r="TE190" s="399"/>
      <c r="TF190" s="399"/>
      <c r="TG190" s="399"/>
      <c r="TH190" s="399"/>
      <c r="TI190" s="399"/>
      <c r="TJ190" s="399"/>
      <c r="TK190" s="399"/>
      <c r="TL190" s="399"/>
      <c r="TM190" s="399"/>
      <c r="TN190" s="399"/>
      <c r="TO190" s="399"/>
      <c r="TP190" s="399"/>
      <c r="TQ190" s="399"/>
      <c r="TR190" s="399"/>
      <c r="TS190" s="399"/>
      <c r="TT190" s="399"/>
      <c r="TU190" s="399"/>
      <c r="TV190" s="399"/>
      <c r="TW190" s="399"/>
      <c r="TX190" s="399"/>
      <c r="TY190" s="399"/>
      <c r="TZ190" s="399"/>
      <c r="UA190" s="399"/>
      <c r="UB190" s="399"/>
      <c r="UC190" s="399"/>
      <c r="UD190" s="399"/>
      <c r="UE190" s="399"/>
      <c r="UF190" s="399"/>
      <c r="UG190" s="399"/>
      <c r="UH190" s="399"/>
      <c r="UI190" s="399"/>
      <c r="UJ190" s="399"/>
      <c r="UK190" s="399"/>
      <c r="UL190" s="399"/>
      <c r="UM190" s="399"/>
      <c r="UN190" s="399"/>
      <c r="UO190" s="399"/>
      <c r="UP190" s="399"/>
      <c r="UQ190" s="399"/>
      <c r="UR190" s="399"/>
      <c r="US190" s="399"/>
      <c r="UT190" s="399"/>
      <c r="UU190" s="399"/>
      <c r="UV190" s="399"/>
      <c r="UW190" s="399"/>
      <c r="UX190" s="399"/>
      <c r="UY190" s="399"/>
      <c r="UZ190" s="399"/>
      <c r="VA190" s="399"/>
      <c r="VB190" s="399"/>
      <c r="VC190" s="399"/>
      <c r="VD190" s="399"/>
      <c r="VE190" s="399"/>
      <c r="VF190" s="399"/>
      <c r="VG190" s="399"/>
      <c r="VH190" s="399"/>
      <c r="VI190" s="399"/>
      <c r="VJ190" s="399"/>
      <c r="VK190" s="399"/>
      <c r="VL190" s="399"/>
      <c r="VM190" s="399"/>
      <c r="VN190" s="399"/>
      <c r="VO190" s="399"/>
      <c r="VP190" s="399"/>
      <c r="VQ190" s="399"/>
      <c r="VR190" s="399"/>
      <c r="VS190" s="399"/>
      <c r="VT190" s="399"/>
      <c r="VU190" s="399"/>
      <c r="VV190" s="399"/>
      <c r="VW190" s="399"/>
      <c r="VX190" s="399"/>
      <c r="VY190" s="399"/>
      <c r="VZ190" s="399"/>
      <c r="WA190" s="399"/>
      <c r="WB190" s="399"/>
      <c r="WC190" s="399"/>
      <c r="WD190" s="399"/>
      <c r="WE190" s="399"/>
      <c r="WF190" s="399"/>
      <c r="WG190" s="399"/>
      <c r="WH190" s="399"/>
      <c r="WI190" s="399"/>
      <c r="WJ190" s="399"/>
      <c r="WK190" s="399"/>
      <c r="WL190" s="399"/>
      <c r="WM190" s="399"/>
      <c r="WN190" s="399"/>
      <c r="WO190" s="399"/>
      <c r="WP190" s="399"/>
      <c r="WQ190" s="399"/>
      <c r="WR190" s="399"/>
      <c r="WS190" s="399"/>
      <c r="WT190" s="399"/>
      <c r="WU190" s="399"/>
      <c r="WV190" s="399"/>
      <c r="WW190" s="399"/>
      <c r="WX190" s="399"/>
      <c r="WY190" s="399"/>
      <c r="WZ190" s="399"/>
      <c r="XA190" s="399"/>
      <c r="XB190" s="399"/>
      <c r="XC190" s="399"/>
      <c r="XD190" s="399"/>
      <c r="XE190" s="399"/>
      <c r="XF190" s="399"/>
      <c r="XG190" s="399"/>
      <c r="XH190" s="399"/>
      <c r="XI190" s="399"/>
      <c r="XJ190" s="399"/>
      <c r="XK190" s="399"/>
      <c r="XL190" s="399"/>
      <c r="XM190" s="399"/>
      <c r="XN190" s="399"/>
      <c r="XO190" s="399"/>
      <c r="XP190" s="399"/>
      <c r="XQ190" s="399"/>
      <c r="XR190" s="399"/>
      <c r="XS190" s="399"/>
      <c r="XT190" s="399"/>
      <c r="XU190" s="399"/>
      <c r="XV190" s="399"/>
      <c r="XW190" s="399"/>
      <c r="XX190" s="399"/>
      <c r="XY190" s="399"/>
      <c r="XZ190" s="399"/>
      <c r="YA190" s="399"/>
      <c r="YB190" s="399"/>
      <c r="YC190" s="399"/>
      <c r="YD190" s="399"/>
      <c r="YE190" s="399"/>
      <c r="YF190" s="399"/>
      <c r="YG190" s="399"/>
      <c r="YH190" s="399"/>
      <c r="YI190" s="399"/>
      <c r="YJ190" s="399"/>
      <c r="YK190" s="399"/>
      <c r="YL190" s="399"/>
      <c r="YM190" s="399"/>
      <c r="YN190" s="399"/>
      <c r="YO190" s="399"/>
      <c r="YP190" s="399"/>
      <c r="YQ190" s="399"/>
      <c r="YR190" s="399"/>
      <c r="YS190" s="399"/>
      <c r="YT190" s="399"/>
      <c r="YU190" s="399"/>
      <c r="YV190" s="399"/>
      <c r="YW190" s="399"/>
      <c r="YX190" s="399"/>
      <c r="YY190" s="399"/>
      <c r="YZ190" s="399"/>
      <c r="ZA190" s="399"/>
      <c r="ZB190" s="399"/>
      <c r="ZC190" s="399"/>
      <c r="ZD190" s="399"/>
      <c r="ZE190" s="399"/>
      <c r="ZF190" s="399"/>
      <c r="ZG190" s="399"/>
      <c r="ZH190" s="399"/>
      <c r="ZI190" s="399"/>
      <c r="ZJ190" s="399"/>
      <c r="ZK190" s="399"/>
      <c r="ZL190" s="399"/>
      <c r="ZM190" s="399"/>
      <c r="ZN190" s="399"/>
      <c r="ZO190" s="399"/>
      <c r="ZP190" s="399"/>
      <c r="ZQ190" s="399"/>
      <c r="ZR190" s="399"/>
      <c r="ZS190" s="399"/>
      <c r="ZT190" s="399"/>
      <c r="ZU190" s="399"/>
      <c r="ZV190" s="399"/>
      <c r="ZW190" s="399"/>
      <c r="ZX190" s="399"/>
      <c r="ZY190" s="399"/>
      <c r="ZZ190" s="399"/>
      <c r="AAA190" s="399"/>
      <c r="AAB190" s="399"/>
      <c r="AAC190" s="399"/>
      <c r="AAD190" s="399"/>
      <c r="AAE190" s="399"/>
      <c r="AAF190" s="399"/>
      <c r="AAG190" s="399"/>
      <c r="AAH190" s="399"/>
      <c r="AAI190" s="399"/>
      <c r="AAJ190" s="399"/>
      <c r="AAK190" s="399"/>
      <c r="AAL190" s="399"/>
      <c r="AAM190" s="399"/>
      <c r="AAN190" s="399"/>
      <c r="AAO190" s="399"/>
      <c r="AAP190" s="399"/>
      <c r="AAQ190" s="399"/>
      <c r="AAR190" s="399"/>
      <c r="AAS190" s="399"/>
      <c r="AAT190" s="399"/>
      <c r="AAU190" s="399"/>
      <c r="AAV190" s="399"/>
      <c r="AAW190" s="399"/>
      <c r="AAX190" s="399"/>
      <c r="AAY190" s="399"/>
      <c r="AAZ190" s="399"/>
      <c r="ABA190" s="399"/>
      <c r="ABB190" s="399"/>
      <c r="ABC190" s="399"/>
      <c r="ABD190" s="399"/>
      <c r="ABE190" s="399"/>
      <c r="ABF190" s="399"/>
      <c r="ABG190" s="399"/>
      <c r="ABH190" s="399"/>
      <c r="ABI190" s="399"/>
      <c r="ABJ190" s="399"/>
      <c r="ABK190" s="399"/>
      <c r="ABL190" s="399"/>
      <c r="ABM190" s="399"/>
      <c r="ABN190" s="399"/>
      <c r="ABO190" s="399"/>
      <c r="ABP190" s="399"/>
      <c r="ABQ190" s="399"/>
      <c r="ABR190" s="399"/>
      <c r="ABS190" s="399"/>
      <c r="ABT190" s="399"/>
      <c r="ABU190" s="399"/>
      <c r="ABV190" s="399"/>
      <c r="ABW190" s="399"/>
      <c r="ABX190" s="399"/>
      <c r="ABY190" s="399"/>
      <c r="ABZ190" s="399"/>
      <c r="ACA190" s="399"/>
      <c r="ACB190" s="399"/>
      <c r="ACC190" s="399"/>
      <c r="ACD190" s="399"/>
      <c r="ACE190" s="399"/>
      <c r="ACF190" s="399"/>
      <c r="ACG190" s="399"/>
      <c r="ACH190" s="399"/>
      <c r="ACI190" s="399"/>
      <c r="ACJ190" s="399"/>
      <c r="ACK190" s="399"/>
      <c r="ACL190" s="399"/>
      <c r="ACM190" s="399"/>
      <c r="ACN190" s="399"/>
      <c r="ACO190" s="399"/>
      <c r="ACP190" s="399"/>
      <c r="ACQ190" s="399"/>
      <c r="ACR190" s="399"/>
      <c r="ACS190" s="399"/>
      <c r="ACT190" s="399"/>
      <c r="ACU190" s="399"/>
      <c r="ACV190" s="399"/>
      <c r="ACW190" s="399"/>
      <c r="ACX190" s="399"/>
      <c r="ACY190" s="399"/>
      <c r="ACZ190" s="399"/>
      <c r="ADA190" s="399"/>
      <c r="ADB190" s="399"/>
      <c r="ADC190" s="399"/>
      <c r="ADD190" s="399"/>
      <c r="ADE190" s="399"/>
      <c r="ADF190" s="399"/>
      <c r="ADG190" s="399"/>
      <c r="ADH190" s="399"/>
      <c r="ADI190" s="399"/>
      <c r="ADJ190" s="399"/>
      <c r="ADK190" s="399"/>
      <c r="ADL190" s="399"/>
      <c r="ADM190" s="399"/>
      <c r="ADN190" s="399"/>
      <c r="ADO190" s="399"/>
      <c r="ADP190" s="399"/>
      <c r="ADQ190" s="399"/>
      <c r="ADR190" s="399"/>
      <c r="ADS190" s="399"/>
      <c r="ADT190" s="399"/>
      <c r="ADU190" s="399"/>
      <c r="ADV190" s="399"/>
      <c r="ADW190" s="399"/>
      <c r="ADX190" s="399"/>
      <c r="ADY190" s="399"/>
      <c r="ADZ190" s="399"/>
      <c r="AEA190" s="399"/>
      <c r="AEB190" s="399"/>
      <c r="AEC190" s="399"/>
      <c r="AED190" s="399"/>
      <c r="AEE190" s="399"/>
      <c r="AEF190" s="399"/>
      <c r="AEG190" s="399"/>
      <c r="AEH190" s="399"/>
      <c r="AEI190" s="399"/>
      <c r="AEJ190" s="399"/>
      <c r="AEK190" s="399"/>
      <c r="AEL190" s="399"/>
      <c r="AEM190" s="399"/>
      <c r="AEN190" s="399"/>
      <c r="AEO190" s="399"/>
      <c r="AEP190" s="399"/>
      <c r="AEQ190" s="399"/>
      <c r="AER190" s="399"/>
      <c r="AES190" s="399"/>
      <c r="AET190" s="399"/>
      <c r="AEU190" s="399"/>
      <c r="AEV190" s="399"/>
      <c r="AEW190" s="399"/>
      <c r="AEX190" s="399"/>
      <c r="AEY190" s="399"/>
      <c r="AEZ190" s="399"/>
      <c r="AFA190" s="399"/>
      <c r="AFB190" s="399"/>
      <c r="AFC190" s="399"/>
      <c r="AFD190" s="399"/>
      <c r="AFE190" s="399"/>
      <c r="AFF190" s="399"/>
      <c r="AFG190" s="399"/>
      <c r="AFH190" s="399"/>
      <c r="AFI190" s="399"/>
      <c r="AFJ190" s="399"/>
      <c r="AFK190" s="399"/>
      <c r="AFL190" s="399"/>
      <c r="AFM190" s="399"/>
      <c r="AFN190" s="399"/>
      <c r="AFO190" s="399"/>
      <c r="AFP190" s="399"/>
      <c r="AFQ190" s="399"/>
      <c r="AFR190" s="399"/>
      <c r="AFS190" s="399"/>
      <c r="AFT190" s="399"/>
      <c r="AFU190" s="399"/>
      <c r="AFV190" s="399"/>
      <c r="AFW190" s="399"/>
      <c r="AFX190" s="399"/>
      <c r="AFY190" s="399"/>
      <c r="AFZ190" s="399"/>
      <c r="AGA190" s="399"/>
      <c r="AGB190" s="399"/>
      <c r="AGC190" s="399"/>
      <c r="AGD190" s="399"/>
      <c r="AGE190" s="399"/>
      <c r="AGF190" s="399"/>
      <c r="AGG190" s="399"/>
      <c r="AGH190" s="399"/>
      <c r="AGI190" s="399"/>
      <c r="AGJ190" s="399"/>
      <c r="AGK190" s="399"/>
      <c r="AGL190" s="399"/>
      <c r="AGM190" s="399"/>
      <c r="AGN190" s="399"/>
      <c r="AGO190" s="399"/>
      <c r="AGP190" s="399"/>
      <c r="AGQ190" s="399"/>
      <c r="AGR190" s="399"/>
      <c r="AGS190" s="399"/>
      <c r="AGT190" s="399"/>
      <c r="AGU190" s="399"/>
      <c r="AGV190" s="399"/>
      <c r="AGW190" s="399"/>
      <c r="AGX190" s="399"/>
      <c r="AGY190" s="399"/>
      <c r="AGZ190" s="399"/>
      <c r="AHA190" s="399"/>
      <c r="AHB190" s="399"/>
      <c r="AHC190" s="399"/>
      <c r="AHD190" s="399"/>
      <c r="AHE190" s="399"/>
      <c r="AHF190" s="399"/>
      <c r="AHG190" s="399"/>
      <c r="AHH190" s="399"/>
      <c r="AHI190" s="399"/>
      <c r="AHJ190" s="399"/>
      <c r="AHK190" s="399"/>
      <c r="AHL190" s="399"/>
      <c r="AHM190" s="399"/>
      <c r="AHN190" s="399"/>
      <c r="AHO190" s="399"/>
      <c r="AHP190" s="399"/>
      <c r="AHQ190" s="399"/>
      <c r="AHR190" s="399"/>
      <c r="AHS190" s="399"/>
      <c r="AHT190" s="399"/>
      <c r="AHU190" s="399"/>
      <c r="AHV190" s="399"/>
      <c r="AHW190" s="399"/>
      <c r="AHX190" s="399"/>
      <c r="AHY190" s="399"/>
      <c r="AHZ190" s="399"/>
      <c r="AIA190" s="399"/>
      <c r="AIB190" s="399"/>
      <c r="AIC190" s="399"/>
      <c r="AID190" s="399"/>
      <c r="AIE190" s="399"/>
      <c r="AIF190" s="399"/>
      <c r="AIG190" s="399"/>
      <c r="AIH190" s="399"/>
      <c r="AII190" s="399"/>
      <c r="AIJ190" s="399"/>
      <c r="AIK190" s="399"/>
      <c r="AIL190" s="399"/>
      <c r="AIM190" s="399"/>
      <c r="AIN190" s="399"/>
      <c r="AIO190" s="399"/>
      <c r="AIP190" s="399"/>
      <c r="AIQ190" s="399"/>
      <c r="AIR190" s="399"/>
      <c r="AIS190" s="399"/>
      <c r="AIT190" s="399"/>
      <c r="AIU190" s="399"/>
      <c r="AIV190" s="399"/>
      <c r="AIW190" s="399"/>
      <c r="AIX190" s="399"/>
      <c r="AIY190" s="399"/>
      <c r="AIZ190" s="399"/>
      <c r="AJA190" s="399"/>
      <c r="AJB190" s="399"/>
      <c r="AJC190" s="399"/>
      <c r="AJD190" s="399"/>
      <c r="AJE190" s="399"/>
      <c r="AJF190" s="399"/>
      <c r="AJG190" s="399"/>
      <c r="AJH190" s="399"/>
      <c r="AJI190" s="399"/>
      <c r="AJJ190" s="399"/>
      <c r="AJK190" s="399"/>
      <c r="AJL190" s="399"/>
      <c r="AJM190" s="399"/>
      <c r="AJN190" s="399"/>
      <c r="AJO190" s="399"/>
      <c r="AJP190" s="399"/>
      <c r="AJQ190" s="399"/>
      <c r="AJR190" s="399"/>
      <c r="AJS190" s="399"/>
      <c r="AJT190" s="399"/>
      <c r="AJU190" s="399"/>
      <c r="AJV190" s="399"/>
      <c r="AJW190" s="399"/>
      <c r="AJX190" s="399"/>
      <c r="AJY190" s="399"/>
      <c r="AJZ190" s="399"/>
      <c r="AKA190" s="399"/>
      <c r="AKB190" s="399"/>
      <c r="AKC190" s="399"/>
      <c r="AKD190" s="399"/>
      <c r="AKE190" s="399"/>
      <c r="AKF190" s="399"/>
      <c r="AKG190" s="399"/>
      <c r="AKH190" s="399"/>
      <c r="AKI190" s="399"/>
      <c r="AKJ190" s="399"/>
      <c r="AKK190" s="399"/>
      <c r="AKL190" s="399"/>
      <c r="AKM190" s="399"/>
      <c r="AKN190" s="399"/>
      <c r="AKO190" s="399"/>
      <c r="AKP190" s="399"/>
      <c r="AKQ190" s="399"/>
      <c r="AKR190" s="399"/>
      <c r="AKS190" s="399"/>
      <c r="AKT190" s="399"/>
      <c r="AKU190" s="399"/>
      <c r="AKV190" s="399"/>
      <c r="AKW190" s="399"/>
      <c r="AKX190" s="399"/>
      <c r="AKY190" s="399"/>
      <c r="AKZ190" s="399"/>
      <c r="ALA190" s="399"/>
      <c r="ALB190" s="399"/>
      <c r="ALC190" s="399"/>
      <c r="ALD190" s="399"/>
      <c r="ALE190" s="399"/>
      <c r="ALF190" s="399"/>
      <c r="ALG190" s="399"/>
      <c r="ALH190" s="399"/>
      <c r="ALI190" s="399"/>
      <c r="ALJ190" s="399"/>
      <c r="ALK190" s="399"/>
      <c r="ALL190" s="399"/>
      <c r="ALM190" s="399"/>
      <c r="ALN190" s="399"/>
      <c r="ALO190" s="399"/>
      <c r="ALP190" s="399"/>
      <c r="ALQ190" s="399"/>
      <c r="ALR190" s="399"/>
      <c r="ALS190" s="399"/>
      <c r="ALT190" s="399"/>
      <c r="ALU190" s="399"/>
      <c r="ALV190" s="399"/>
      <c r="ALW190" s="399"/>
      <c r="ALX190" s="399"/>
      <c r="ALY190" s="399"/>
      <c r="ALZ190" s="399"/>
      <c r="AMA190" s="399"/>
      <c r="AMB190" s="399"/>
      <c r="AMC190" s="399"/>
      <c r="AMD190" s="399"/>
      <c r="AME190" s="399"/>
      <c r="AMF190" s="399"/>
      <c r="AMG190" s="399"/>
      <c r="AMH190" s="399"/>
      <c r="AMI190" s="399"/>
      <c r="AMJ190" s="399"/>
      <c r="AMK190" s="399"/>
      <c r="AML190" s="399"/>
      <c r="AMM190" s="399"/>
      <c r="AMN190" s="399"/>
      <c r="AMO190" s="399"/>
      <c r="AMP190" s="399"/>
      <c r="AMQ190" s="399"/>
      <c r="AMR190" s="399"/>
      <c r="AMS190" s="399"/>
      <c r="AMT190" s="399"/>
      <c r="AMU190" s="399"/>
      <c r="AMV190" s="399"/>
      <c r="AMW190" s="399"/>
      <c r="AMX190" s="399"/>
      <c r="AMY190" s="399"/>
      <c r="AMZ190" s="399"/>
      <c r="ANA190" s="399"/>
      <c r="ANB190" s="399"/>
      <c r="ANC190" s="399"/>
      <c r="AND190" s="399"/>
      <c r="ANE190" s="399"/>
      <c r="ANF190" s="399"/>
      <c r="ANG190" s="399"/>
      <c r="ANH190" s="399"/>
      <c r="ANI190" s="399"/>
      <c r="ANJ190" s="399"/>
      <c r="ANK190" s="399"/>
      <c r="ANL190" s="399"/>
      <c r="ANM190" s="399"/>
      <c r="ANN190" s="399"/>
      <c r="ANO190" s="399"/>
      <c r="ANP190" s="399"/>
      <c r="ANQ190" s="399"/>
      <c r="ANR190" s="399"/>
      <c r="ANS190" s="399"/>
      <c r="ANT190" s="399"/>
      <c r="ANU190" s="399"/>
      <c r="ANV190" s="399"/>
      <c r="ANW190" s="399"/>
      <c r="ANX190" s="399"/>
      <c r="ANY190" s="399"/>
      <c r="ANZ190" s="399"/>
      <c r="AOA190" s="399"/>
      <c r="AOB190" s="399"/>
      <c r="AOC190" s="399"/>
      <c r="AOD190" s="399"/>
      <c r="AOE190" s="399"/>
      <c r="AOF190" s="399"/>
      <c r="AOG190" s="399"/>
      <c r="AOH190" s="399"/>
      <c r="AOI190" s="399"/>
      <c r="AOJ190" s="399"/>
      <c r="AOK190" s="399"/>
      <c r="AOL190" s="399"/>
      <c r="AOM190" s="399"/>
      <c r="AON190" s="399"/>
      <c r="AOO190" s="399"/>
      <c r="AOP190" s="399"/>
      <c r="AOQ190" s="399"/>
      <c r="AOR190" s="399"/>
      <c r="AOS190" s="399"/>
      <c r="AOT190" s="399"/>
      <c r="AOU190" s="399"/>
      <c r="AOV190" s="399"/>
      <c r="AOW190" s="399"/>
      <c r="AOX190" s="399"/>
      <c r="AOY190" s="399"/>
      <c r="AOZ190" s="399"/>
      <c r="APA190" s="399"/>
      <c r="APB190" s="399"/>
      <c r="APC190" s="399"/>
      <c r="APD190" s="399"/>
      <c r="APE190" s="399"/>
      <c r="APF190" s="399"/>
      <c r="APG190" s="399"/>
      <c r="APH190" s="399"/>
      <c r="API190" s="399"/>
      <c r="APJ190" s="399"/>
      <c r="APK190" s="399"/>
      <c r="APL190" s="399"/>
      <c r="APM190" s="399"/>
      <c r="APN190" s="399"/>
      <c r="APO190" s="399"/>
      <c r="APP190" s="399"/>
      <c r="APQ190" s="399"/>
      <c r="APR190" s="399"/>
      <c r="APS190" s="399"/>
      <c r="APT190" s="399"/>
      <c r="APU190" s="399"/>
      <c r="APV190" s="399"/>
      <c r="APW190" s="399"/>
      <c r="APX190" s="399"/>
      <c r="APY190" s="399"/>
      <c r="APZ190" s="399"/>
      <c r="AQA190" s="399"/>
      <c r="AQB190" s="399"/>
      <c r="AQC190" s="399"/>
      <c r="AQD190" s="399"/>
      <c r="AQE190" s="399"/>
      <c r="AQF190" s="399"/>
      <c r="AQG190" s="399"/>
      <c r="AQH190" s="399"/>
      <c r="AQI190" s="399"/>
      <c r="AQJ190" s="399"/>
      <c r="AQK190" s="399"/>
      <c r="AQL190" s="399"/>
      <c r="AQM190" s="399"/>
      <c r="AQN190" s="399"/>
      <c r="AQO190" s="399"/>
      <c r="AQP190" s="399"/>
      <c r="AQQ190" s="399"/>
      <c r="AQR190" s="399"/>
      <c r="AQS190" s="399"/>
      <c r="AQT190" s="399"/>
      <c r="AQU190" s="399"/>
      <c r="AQV190" s="399"/>
      <c r="AQW190" s="399"/>
      <c r="AQX190" s="399"/>
      <c r="AQY190" s="399"/>
      <c r="AQZ190" s="399"/>
      <c r="ARA190" s="399"/>
      <c r="ARB190" s="399"/>
      <c r="ARC190" s="399"/>
      <c r="ARD190" s="399"/>
      <c r="ARE190" s="399"/>
      <c r="ARF190" s="399"/>
      <c r="ARG190" s="399"/>
      <c r="ARH190" s="399"/>
      <c r="ARI190" s="399"/>
      <c r="ARJ190" s="399"/>
      <c r="ARK190" s="399"/>
      <c r="ARL190" s="399"/>
      <c r="ARM190" s="399"/>
      <c r="ARN190" s="399"/>
      <c r="ARO190" s="399"/>
      <c r="ARP190" s="399"/>
      <c r="ARQ190" s="399"/>
      <c r="ARR190" s="399"/>
      <c r="ARS190" s="399"/>
      <c r="ART190" s="399"/>
      <c r="ARU190" s="399"/>
      <c r="ARV190" s="399"/>
      <c r="ARW190" s="399"/>
      <c r="ARX190" s="399"/>
      <c r="ARY190" s="399"/>
      <c r="ARZ190" s="399"/>
      <c r="ASA190" s="399"/>
      <c r="ASB190" s="399"/>
      <c r="ASC190" s="399"/>
      <c r="ASD190" s="399"/>
      <c r="ASE190" s="399"/>
      <c r="ASF190" s="399"/>
      <c r="ASG190" s="399"/>
      <c r="ASH190" s="399"/>
      <c r="ASI190" s="399"/>
      <c r="ASJ190" s="399"/>
      <c r="ASK190" s="399"/>
      <c r="ASL190" s="399"/>
      <c r="ASM190" s="399"/>
      <c r="ASN190" s="399"/>
      <c r="ASO190" s="399"/>
      <c r="ASP190" s="399"/>
      <c r="ASQ190" s="399"/>
      <c r="ASR190" s="399"/>
      <c r="ASS190" s="399"/>
      <c r="AST190" s="399"/>
      <c r="ASU190" s="399"/>
      <c r="ASV190" s="399"/>
      <c r="ASW190" s="399"/>
      <c r="ASX190" s="399"/>
      <c r="ASY190" s="399"/>
      <c r="ASZ190" s="399"/>
      <c r="ATA190" s="399"/>
      <c r="ATB190" s="399"/>
      <c r="ATC190" s="399"/>
      <c r="ATD190" s="399"/>
      <c r="ATE190" s="399"/>
      <c r="ATF190" s="399"/>
      <c r="ATG190" s="399"/>
      <c r="ATH190" s="399"/>
      <c r="ATI190" s="399"/>
      <c r="ATJ190" s="399"/>
      <c r="ATK190" s="399"/>
      <c r="ATL190" s="399"/>
      <c r="ATM190" s="399"/>
      <c r="ATN190" s="399"/>
      <c r="ATO190" s="399"/>
      <c r="ATP190" s="399"/>
      <c r="ATQ190" s="399"/>
      <c r="ATR190" s="399"/>
      <c r="ATS190" s="399"/>
      <c r="ATT190" s="399"/>
      <c r="ATU190" s="399"/>
      <c r="ATV190" s="399"/>
      <c r="ATW190" s="399"/>
      <c r="ATX190" s="399"/>
      <c r="ATY190" s="399"/>
      <c r="ATZ190" s="399"/>
      <c r="AUA190" s="399"/>
      <c r="AUB190" s="399"/>
      <c r="AUC190" s="399"/>
      <c r="AUD190" s="399"/>
      <c r="AUE190" s="399"/>
      <c r="AUF190" s="399"/>
      <c r="AUG190" s="399"/>
      <c r="AUH190" s="399"/>
      <c r="AUI190" s="399"/>
      <c r="AUJ190" s="399"/>
      <c r="AUK190" s="399"/>
      <c r="AUL190" s="399"/>
      <c r="AUM190" s="399"/>
      <c r="AUN190" s="399"/>
      <c r="AUO190" s="399"/>
      <c r="AUP190" s="399"/>
      <c r="AUQ190" s="399"/>
      <c r="AUR190" s="399"/>
      <c r="AUS190" s="399"/>
      <c r="AUT190" s="399"/>
      <c r="AUU190" s="399"/>
      <c r="AUV190" s="399"/>
      <c r="AUW190" s="399"/>
      <c r="AUX190" s="399"/>
      <c r="AUY190" s="399"/>
      <c r="AUZ190" s="399"/>
      <c r="AVA190" s="399"/>
      <c r="AVB190" s="399"/>
      <c r="AVC190" s="399"/>
      <c r="AVD190" s="399"/>
      <c r="AVE190" s="399"/>
      <c r="AVF190" s="399"/>
      <c r="AVG190" s="399"/>
      <c r="AVH190" s="399"/>
      <c r="AVI190" s="399"/>
      <c r="AVJ190" s="399"/>
      <c r="AVK190" s="399"/>
      <c r="AVL190" s="399"/>
      <c r="AVM190" s="399"/>
      <c r="AVN190" s="399"/>
      <c r="AVO190" s="399"/>
      <c r="AVP190" s="399"/>
      <c r="AVQ190" s="399"/>
      <c r="AVR190" s="399"/>
      <c r="AVS190" s="399"/>
      <c r="AVT190" s="399"/>
      <c r="AVU190" s="399"/>
      <c r="AVV190" s="399"/>
      <c r="AVW190" s="399"/>
      <c r="AVX190" s="399"/>
      <c r="AVY190" s="399"/>
      <c r="AVZ190" s="399"/>
      <c r="AWA190" s="399"/>
      <c r="AWB190" s="399"/>
      <c r="AWC190" s="399"/>
      <c r="AWD190" s="399"/>
      <c r="AWE190" s="399"/>
      <c r="AWF190" s="399"/>
      <c r="AWG190" s="399"/>
      <c r="AWH190" s="399"/>
      <c r="AWI190" s="399"/>
      <c r="AWJ190" s="399"/>
      <c r="AWK190" s="399"/>
      <c r="AWL190" s="399"/>
      <c r="AWM190" s="399"/>
      <c r="AWN190" s="399"/>
      <c r="AWO190" s="399"/>
      <c r="AWP190" s="399"/>
      <c r="AWQ190" s="399"/>
      <c r="AWR190" s="399"/>
      <c r="AWS190" s="399"/>
      <c r="AWT190" s="399"/>
      <c r="AWU190" s="399"/>
      <c r="AWV190" s="399"/>
      <c r="AWW190" s="399"/>
      <c r="AWX190" s="399"/>
      <c r="AWY190" s="399"/>
      <c r="AWZ190" s="399"/>
      <c r="AXA190" s="399"/>
      <c r="AXB190" s="399"/>
      <c r="AXC190" s="399"/>
      <c r="AXD190" s="399"/>
      <c r="AXE190" s="399"/>
      <c r="AXF190" s="399"/>
      <c r="AXG190" s="399"/>
      <c r="AXH190" s="399"/>
      <c r="AXI190" s="399"/>
      <c r="AXJ190" s="399"/>
      <c r="AXK190" s="399"/>
      <c r="AXL190" s="399"/>
      <c r="AXM190" s="399"/>
      <c r="AXN190" s="399"/>
      <c r="AXO190" s="399"/>
      <c r="AXP190" s="399"/>
      <c r="AXQ190" s="399"/>
      <c r="AXR190" s="399"/>
      <c r="AXS190" s="399"/>
      <c r="AXT190" s="399"/>
      <c r="AXU190" s="399"/>
      <c r="AXV190" s="399"/>
      <c r="AXW190" s="399"/>
      <c r="AXX190" s="399"/>
      <c r="AXY190" s="399"/>
      <c r="AXZ190" s="399"/>
      <c r="AYA190" s="399"/>
      <c r="AYB190" s="399"/>
      <c r="AYC190" s="399"/>
      <c r="AYD190" s="399"/>
      <c r="AYE190" s="399"/>
      <c r="AYF190" s="399"/>
      <c r="AYG190" s="399"/>
      <c r="AYH190" s="399"/>
      <c r="AYI190" s="399"/>
      <c r="AYJ190" s="399"/>
      <c r="AYK190" s="399"/>
      <c r="AYL190" s="399"/>
      <c r="AYM190" s="399"/>
      <c r="AYN190" s="399"/>
      <c r="AYO190" s="399"/>
      <c r="AYP190" s="399"/>
      <c r="AYQ190" s="399"/>
      <c r="AYR190" s="399"/>
      <c r="AYS190" s="399"/>
      <c r="AYT190" s="399"/>
      <c r="AYU190" s="399"/>
      <c r="AYV190" s="399"/>
      <c r="AYW190" s="399"/>
      <c r="AYX190" s="399"/>
      <c r="AYY190" s="399"/>
      <c r="AYZ190" s="399"/>
      <c r="AZA190" s="399"/>
      <c r="AZB190" s="399"/>
      <c r="AZC190" s="399"/>
      <c r="AZD190" s="399"/>
      <c r="AZE190" s="399"/>
      <c r="AZF190" s="399"/>
      <c r="AZG190" s="399"/>
      <c r="AZH190" s="399"/>
      <c r="AZI190" s="399"/>
      <c r="AZJ190" s="399"/>
      <c r="AZK190" s="399"/>
      <c r="AZL190" s="399"/>
      <c r="AZM190" s="399"/>
      <c r="AZN190" s="399"/>
      <c r="AZO190" s="399"/>
      <c r="AZP190" s="399"/>
      <c r="AZQ190" s="399"/>
      <c r="AZR190" s="399"/>
      <c r="AZS190" s="399"/>
      <c r="AZT190" s="399"/>
      <c r="AZU190" s="399"/>
      <c r="AZV190" s="399"/>
      <c r="AZW190" s="399"/>
      <c r="AZX190" s="399"/>
      <c r="AZY190" s="399"/>
      <c r="AZZ190" s="399"/>
      <c r="BAA190" s="399"/>
      <c r="BAB190" s="399"/>
      <c r="BAC190" s="399"/>
      <c r="BAD190" s="399"/>
      <c r="BAE190" s="399"/>
      <c r="BAF190" s="399"/>
      <c r="BAG190" s="399"/>
      <c r="BAH190" s="399"/>
      <c r="BAI190" s="399"/>
      <c r="BAJ190" s="399"/>
      <c r="BAK190" s="399"/>
      <c r="BAL190" s="399"/>
      <c r="BAM190" s="399"/>
      <c r="BAN190" s="399"/>
      <c r="BAO190" s="399"/>
      <c r="BAP190" s="399"/>
      <c r="BAQ190" s="399"/>
      <c r="BAR190" s="399"/>
      <c r="BAS190" s="399"/>
      <c r="BAT190" s="399"/>
      <c r="BAU190" s="399"/>
      <c r="BAV190" s="399"/>
      <c r="BAW190" s="399"/>
      <c r="BAX190" s="399"/>
      <c r="BAY190" s="399"/>
      <c r="BAZ190" s="399"/>
      <c r="BBA190" s="399"/>
      <c r="BBB190" s="399"/>
      <c r="BBC190" s="399"/>
      <c r="BBD190" s="399"/>
      <c r="BBE190" s="399"/>
      <c r="BBF190" s="399"/>
      <c r="BBG190" s="399"/>
      <c r="BBH190" s="399"/>
      <c r="BBI190" s="399"/>
      <c r="BBJ190" s="399"/>
      <c r="BBK190" s="399"/>
      <c r="BBL190" s="399"/>
      <c r="BBM190" s="399"/>
      <c r="BBN190" s="399"/>
      <c r="BBO190" s="399"/>
      <c r="BBP190" s="399"/>
      <c r="BBQ190" s="399"/>
      <c r="BBR190" s="399"/>
      <c r="BBS190" s="399"/>
      <c r="BBT190" s="399"/>
      <c r="BBU190" s="399"/>
      <c r="BBV190" s="399"/>
      <c r="BBW190" s="399"/>
      <c r="BBX190" s="399"/>
      <c r="BBY190" s="399"/>
      <c r="BBZ190" s="399"/>
      <c r="BCA190" s="399"/>
      <c r="BCB190" s="399"/>
      <c r="BCC190" s="399"/>
      <c r="BCD190" s="399"/>
      <c r="BCE190" s="399"/>
      <c r="BCF190" s="399"/>
      <c r="BCG190" s="399"/>
      <c r="BCH190" s="399"/>
      <c r="BCI190" s="399"/>
      <c r="BCJ190" s="399"/>
      <c r="BCK190" s="399"/>
      <c r="BCL190" s="399"/>
      <c r="BCM190" s="399"/>
      <c r="BCN190" s="399"/>
      <c r="BCO190" s="399"/>
      <c r="BCP190" s="399"/>
      <c r="BCQ190" s="399"/>
      <c r="BCR190" s="399"/>
      <c r="BCS190" s="399"/>
      <c r="BCT190" s="399"/>
      <c r="BCU190" s="399"/>
      <c r="BCV190" s="399"/>
      <c r="BCW190" s="399"/>
      <c r="BCX190" s="399"/>
      <c r="BCY190" s="399"/>
      <c r="BCZ190" s="399"/>
      <c r="BDA190" s="399"/>
      <c r="BDB190" s="399"/>
      <c r="BDC190" s="399"/>
      <c r="BDD190" s="399"/>
      <c r="BDE190" s="399"/>
      <c r="BDF190" s="399"/>
      <c r="BDG190" s="399"/>
      <c r="BDH190" s="399"/>
      <c r="BDI190" s="399"/>
      <c r="BDJ190" s="399"/>
      <c r="BDK190" s="399"/>
      <c r="BDL190" s="399"/>
      <c r="BDM190" s="399"/>
      <c r="BDN190" s="399"/>
      <c r="BDO190" s="399"/>
      <c r="BDP190" s="399"/>
      <c r="BDQ190" s="399"/>
      <c r="BDR190" s="399"/>
      <c r="BDS190" s="399"/>
      <c r="BDT190" s="399"/>
      <c r="BDU190" s="399"/>
      <c r="BDV190" s="399"/>
      <c r="BDW190" s="399"/>
      <c r="BDX190" s="399"/>
      <c r="BDY190" s="399"/>
      <c r="BDZ190" s="399"/>
      <c r="BEA190" s="399"/>
      <c r="BEB190" s="399"/>
      <c r="BEC190" s="399"/>
      <c r="BED190" s="399"/>
      <c r="BEE190" s="399"/>
      <c r="BEF190" s="399"/>
      <c r="BEG190" s="399"/>
      <c r="BEH190" s="399"/>
      <c r="BEI190" s="399"/>
      <c r="BEJ190" s="399"/>
      <c r="BEK190" s="399"/>
      <c r="BEL190" s="399"/>
      <c r="BEM190" s="399"/>
      <c r="BEN190" s="399"/>
      <c r="BEO190" s="399"/>
      <c r="BEP190" s="399"/>
      <c r="BEQ190" s="399"/>
      <c r="BER190" s="399"/>
      <c r="BES190" s="399"/>
      <c r="BET190" s="399"/>
      <c r="BEU190" s="399"/>
      <c r="BEV190" s="399"/>
      <c r="BEW190" s="399"/>
      <c r="BEX190" s="399"/>
      <c r="BEY190" s="399"/>
      <c r="BEZ190" s="399"/>
      <c r="BFA190" s="399"/>
      <c r="BFB190" s="399"/>
      <c r="BFC190" s="399"/>
      <c r="BFD190" s="399"/>
      <c r="BFE190" s="399"/>
      <c r="BFF190" s="399"/>
      <c r="BFG190" s="399"/>
      <c r="BFH190" s="399"/>
      <c r="BFI190" s="399"/>
      <c r="BFJ190" s="399"/>
      <c r="BFK190" s="399"/>
      <c r="BFL190" s="399"/>
      <c r="BFM190" s="399"/>
      <c r="BFN190" s="399"/>
      <c r="BFO190" s="399"/>
      <c r="BFP190" s="399"/>
      <c r="BFQ190" s="399"/>
      <c r="BFR190" s="399"/>
      <c r="BFS190" s="399"/>
      <c r="BFT190" s="399"/>
      <c r="BFU190" s="399"/>
      <c r="BFV190" s="399"/>
      <c r="BFW190" s="399"/>
      <c r="BFX190" s="399"/>
      <c r="BFY190" s="399"/>
      <c r="BFZ190" s="399"/>
      <c r="BGA190" s="399"/>
      <c r="BGB190" s="399"/>
      <c r="BGC190" s="399"/>
      <c r="BGD190" s="399"/>
      <c r="BGE190" s="399"/>
      <c r="BGF190" s="399"/>
      <c r="BGG190" s="399"/>
      <c r="BGH190" s="399"/>
      <c r="BGI190" s="399"/>
      <c r="BGJ190" s="399"/>
      <c r="BGK190" s="399"/>
      <c r="BGL190" s="399"/>
      <c r="BGM190" s="399"/>
      <c r="BGN190" s="399"/>
      <c r="BGO190" s="399"/>
      <c r="BGP190" s="399"/>
      <c r="BGQ190" s="399"/>
      <c r="BGR190" s="399"/>
      <c r="BGS190" s="399"/>
      <c r="BGT190" s="399"/>
      <c r="BGU190" s="399"/>
      <c r="BGV190" s="399"/>
      <c r="BGW190" s="399"/>
      <c r="BGX190" s="399"/>
      <c r="BGY190" s="399"/>
      <c r="BGZ190" s="399"/>
      <c r="BHA190" s="399"/>
      <c r="BHB190" s="399"/>
      <c r="BHC190" s="399"/>
      <c r="BHD190" s="399"/>
      <c r="BHE190" s="399"/>
      <c r="BHF190" s="399"/>
      <c r="BHG190" s="399"/>
      <c r="BHH190" s="399"/>
      <c r="BHI190" s="399"/>
      <c r="BHJ190" s="399"/>
      <c r="BHK190" s="399"/>
      <c r="BHL190" s="399"/>
      <c r="BHM190" s="399"/>
      <c r="BHN190" s="399"/>
      <c r="BHO190" s="399"/>
      <c r="BHP190" s="399"/>
      <c r="BHQ190" s="399"/>
      <c r="BHR190" s="399"/>
      <c r="BHS190" s="399"/>
      <c r="BHT190" s="399"/>
      <c r="BHU190" s="399"/>
      <c r="BHV190" s="399"/>
      <c r="BHW190" s="399"/>
      <c r="BHX190" s="399"/>
      <c r="BHY190" s="399"/>
      <c r="BHZ190" s="399"/>
      <c r="BIA190" s="399"/>
      <c r="BIB190" s="399"/>
      <c r="BIC190" s="399"/>
      <c r="BID190" s="399"/>
      <c r="BIE190" s="399"/>
      <c r="BIF190" s="399"/>
      <c r="BIG190" s="399"/>
      <c r="BIH190" s="399"/>
      <c r="BII190" s="399"/>
      <c r="BIJ190" s="399"/>
      <c r="BIK190" s="399"/>
      <c r="BIL190" s="399"/>
      <c r="BIM190" s="399"/>
      <c r="BIN190" s="399"/>
      <c r="BIO190" s="399"/>
      <c r="BIP190" s="399"/>
      <c r="BIQ190" s="399"/>
      <c r="BIR190" s="399"/>
      <c r="BIS190" s="399"/>
      <c r="BIT190" s="399"/>
      <c r="BIU190" s="399"/>
      <c r="BIV190" s="399"/>
      <c r="BIW190" s="399"/>
      <c r="BIX190" s="399"/>
      <c r="BIY190" s="399"/>
      <c r="BIZ190" s="399"/>
      <c r="BJA190" s="399"/>
      <c r="BJB190" s="399"/>
      <c r="BJC190" s="399"/>
      <c r="BJD190" s="399"/>
      <c r="BJE190" s="399"/>
      <c r="BJF190" s="399"/>
      <c r="BJG190" s="399"/>
      <c r="BJH190" s="399"/>
      <c r="BJI190" s="399"/>
      <c r="BJJ190" s="399"/>
      <c r="BJK190" s="399"/>
      <c r="BJL190" s="399"/>
      <c r="BJM190" s="399"/>
      <c r="BJN190" s="399"/>
      <c r="BJO190" s="399"/>
      <c r="BJP190" s="399"/>
      <c r="BJQ190" s="399"/>
      <c r="BJR190" s="399"/>
      <c r="BJS190" s="399"/>
      <c r="BJT190" s="399"/>
      <c r="BJU190" s="399"/>
      <c r="BJV190" s="399"/>
      <c r="BJW190" s="399"/>
      <c r="BJX190" s="399"/>
      <c r="BJY190" s="399"/>
      <c r="BJZ190" s="399"/>
      <c r="BKA190" s="399"/>
      <c r="BKB190" s="399"/>
      <c r="BKC190" s="399"/>
      <c r="BKD190" s="399"/>
      <c r="BKE190" s="399"/>
      <c r="BKF190" s="399"/>
      <c r="BKG190" s="399"/>
      <c r="BKH190" s="399"/>
      <c r="BKI190" s="399"/>
      <c r="BKJ190" s="399"/>
      <c r="BKK190" s="399"/>
      <c r="BKL190" s="399"/>
      <c r="BKM190" s="399"/>
      <c r="BKN190" s="399"/>
      <c r="BKO190" s="399"/>
      <c r="BKP190" s="399"/>
      <c r="BKQ190" s="399"/>
      <c r="BKR190" s="399"/>
      <c r="BKS190" s="399"/>
      <c r="BKT190" s="399"/>
      <c r="BKU190" s="399"/>
      <c r="BKV190" s="399"/>
      <c r="BKW190" s="399"/>
      <c r="BKX190" s="399"/>
      <c r="BKY190" s="399"/>
      <c r="BKZ190" s="399"/>
      <c r="BLA190" s="399"/>
      <c r="BLB190" s="399"/>
      <c r="BLC190" s="399"/>
      <c r="BLD190" s="399"/>
      <c r="BLE190" s="399"/>
      <c r="BLF190" s="399"/>
      <c r="BLG190" s="399"/>
      <c r="BLH190" s="399"/>
      <c r="BLI190" s="399"/>
      <c r="BLJ190" s="399"/>
      <c r="BLK190" s="399"/>
      <c r="BLL190" s="399"/>
      <c r="BLM190" s="399"/>
      <c r="BLN190" s="399"/>
      <c r="BLO190" s="399"/>
      <c r="BLP190" s="399"/>
      <c r="BLQ190" s="399"/>
      <c r="BLR190" s="399"/>
      <c r="BLS190" s="399"/>
      <c r="BLT190" s="399"/>
      <c r="BLU190" s="399"/>
      <c r="BLV190" s="399"/>
      <c r="BLW190" s="399"/>
      <c r="BLX190" s="399"/>
      <c r="BLY190" s="399"/>
      <c r="BLZ190" s="399"/>
      <c r="BMA190" s="399"/>
      <c r="BMB190" s="399"/>
      <c r="BMC190" s="399"/>
      <c r="BMD190" s="399"/>
      <c r="BME190" s="399"/>
      <c r="BMF190" s="399"/>
      <c r="BMG190" s="399"/>
      <c r="BMH190" s="399"/>
      <c r="BMI190" s="399"/>
      <c r="BMJ190" s="399"/>
      <c r="BMK190" s="399"/>
      <c r="BML190" s="399"/>
      <c r="BMM190" s="399"/>
      <c r="BMN190" s="399"/>
      <c r="BMO190" s="399"/>
      <c r="BMP190" s="399"/>
      <c r="BMQ190" s="399"/>
      <c r="BMR190" s="399"/>
      <c r="BMS190" s="399"/>
      <c r="BMT190" s="399"/>
      <c r="BMU190" s="399"/>
      <c r="BMV190" s="399"/>
      <c r="BMW190" s="399"/>
      <c r="BMX190" s="399"/>
      <c r="BMY190" s="399"/>
      <c r="BMZ190" s="399"/>
      <c r="BNA190" s="399"/>
      <c r="BNB190" s="399"/>
      <c r="BNC190" s="399"/>
      <c r="BND190" s="399"/>
      <c r="BNE190" s="399"/>
      <c r="BNF190" s="399"/>
      <c r="BNG190" s="399"/>
      <c r="BNH190" s="399"/>
      <c r="BNI190" s="399"/>
      <c r="BNJ190" s="399"/>
      <c r="BNK190" s="399"/>
      <c r="BNL190" s="399"/>
      <c r="BNM190" s="399"/>
      <c r="BNN190" s="399"/>
      <c r="BNO190" s="399"/>
      <c r="BNP190" s="399"/>
      <c r="BNQ190" s="399"/>
      <c r="BNR190" s="399"/>
      <c r="BNS190" s="399"/>
      <c r="BNT190" s="399"/>
      <c r="BNU190" s="399"/>
      <c r="BNV190" s="399"/>
      <c r="BNW190" s="399"/>
      <c r="BNX190" s="399"/>
      <c r="BNY190" s="399"/>
      <c r="BNZ190" s="399"/>
      <c r="BOA190" s="399"/>
      <c r="BOB190" s="399"/>
      <c r="BOC190" s="399"/>
      <c r="BOD190" s="399"/>
      <c r="BOE190" s="399"/>
      <c r="BOF190" s="399"/>
      <c r="BOG190" s="399"/>
      <c r="BOH190" s="399"/>
      <c r="BOI190" s="399"/>
      <c r="BOJ190" s="399"/>
      <c r="BOK190" s="399"/>
      <c r="BOL190" s="399"/>
      <c r="BOM190" s="399"/>
      <c r="BON190" s="399"/>
      <c r="BOO190" s="399"/>
      <c r="BOP190" s="399"/>
      <c r="BOQ190" s="399"/>
      <c r="BOR190" s="399"/>
      <c r="BOS190" s="399"/>
      <c r="BOT190" s="399"/>
      <c r="BOU190" s="399"/>
      <c r="BOV190" s="399"/>
      <c r="BOW190" s="399"/>
      <c r="BOX190" s="399"/>
      <c r="BOY190" s="399"/>
      <c r="BOZ190" s="399"/>
      <c r="BPA190" s="399"/>
      <c r="BPB190" s="399"/>
      <c r="BPC190" s="399"/>
      <c r="BPD190" s="399"/>
      <c r="BPE190" s="399"/>
      <c r="BPF190" s="399"/>
      <c r="BPG190" s="399"/>
      <c r="BPH190" s="399"/>
      <c r="BPI190" s="399"/>
      <c r="BPJ190" s="399"/>
      <c r="BPK190" s="399"/>
      <c r="BPL190" s="399"/>
      <c r="BPM190" s="399"/>
      <c r="BPN190" s="399"/>
      <c r="BPO190" s="399"/>
      <c r="BPP190" s="399"/>
      <c r="BPQ190" s="399"/>
      <c r="BPR190" s="399"/>
      <c r="BPS190" s="399"/>
      <c r="BPT190" s="399"/>
      <c r="BPU190" s="399"/>
      <c r="BPV190" s="399"/>
      <c r="BPW190" s="399"/>
      <c r="BPX190" s="399"/>
      <c r="BPY190" s="399"/>
      <c r="BPZ190" s="399"/>
      <c r="BQA190" s="399"/>
      <c r="BQB190" s="399"/>
      <c r="BQC190" s="399"/>
      <c r="BQD190" s="399"/>
      <c r="BQE190" s="399"/>
      <c r="BQF190" s="399"/>
      <c r="BQG190" s="399"/>
      <c r="BQH190" s="399"/>
      <c r="BQI190" s="399"/>
      <c r="BQJ190" s="399"/>
      <c r="BQK190" s="399"/>
      <c r="BQL190" s="399"/>
      <c r="BQM190" s="399"/>
      <c r="BQN190" s="399"/>
      <c r="BQO190" s="399"/>
      <c r="BQP190" s="399"/>
      <c r="BQQ190" s="399"/>
      <c r="BQR190" s="399"/>
      <c r="BQS190" s="399"/>
      <c r="BQT190" s="399"/>
      <c r="BQU190" s="399"/>
      <c r="BQV190" s="399"/>
      <c r="BQW190" s="399"/>
      <c r="BQX190" s="399"/>
      <c r="BQY190" s="399"/>
      <c r="BQZ190" s="399"/>
      <c r="BRA190" s="399"/>
      <c r="BRB190" s="399"/>
      <c r="BRC190" s="399"/>
      <c r="BRD190" s="399"/>
      <c r="BRE190" s="399"/>
      <c r="BRF190" s="399"/>
      <c r="BRG190" s="399"/>
      <c r="BRH190" s="399"/>
      <c r="BRI190" s="399"/>
      <c r="BRJ190" s="399"/>
      <c r="BRK190" s="399"/>
      <c r="BRL190" s="399"/>
      <c r="BRM190" s="399"/>
      <c r="BRN190" s="399"/>
      <c r="BRO190" s="399"/>
      <c r="BRP190" s="399"/>
      <c r="BRQ190" s="399"/>
      <c r="BRR190" s="399"/>
      <c r="BRS190" s="399"/>
      <c r="BRT190" s="399"/>
      <c r="BRU190" s="399"/>
      <c r="BRV190" s="399"/>
      <c r="BRW190" s="399"/>
      <c r="BRX190" s="399"/>
      <c r="BRY190" s="399"/>
      <c r="BRZ190" s="399"/>
      <c r="BSA190" s="399"/>
      <c r="BSB190" s="399"/>
      <c r="BSC190" s="399"/>
      <c r="BSD190" s="399"/>
      <c r="BSE190" s="399"/>
      <c r="BSF190" s="399"/>
      <c r="BSG190" s="399"/>
      <c r="BSH190" s="399"/>
      <c r="BSI190" s="399"/>
      <c r="BSJ190" s="399"/>
      <c r="BSK190" s="399"/>
      <c r="BSL190" s="399"/>
      <c r="BSM190" s="399"/>
      <c r="BSN190" s="399"/>
      <c r="BSO190" s="399"/>
      <c r="BSP190" s="399"/>
      <c r="BSQ190" s="399"/>
      <c r="BSR190" s="399"/>
      <c r="BSS190" s="399"/>
      <c r="BST190" s="399"/>
      <c r="BSU190" s="399"/>
      <c r="BSV190" s="399"/>
      <c r="BSW190" s="399"/>
      <c r="BSX190" s="399"/>
      <c r="BSY190" s="399"/>
      <c r="BSZ190" s="399"/>
      <c r="BTA190" s="399"/>
      <c r="BTB190" s="399"/>
      <c r="BTC190" s="399"/>
      <c r="BTD190" s="399"/>
      <c r="BTE190" s="399"/>
      <c r="BTF190" s="399"/>
      <c r="BTG190" s="399"/>
      <c r="BTH190" s="399"/>
      <c r="BTI190" s="399"/>
      <c r="BTJ190" s="399"/>
      <c r="BTK190" s="399"/>
      <c r="BTL190" s="399"/>
      <c r="BTM190" s="399"/>
      <c r="BTN190" s="399"/>
      <c r="BTO190" s="399"/>
      <c r="BTP190" s="399"/>
      <c r="BTQ190" s="399"/>
      <c r="BTR190" s="399"/>
      <c r="BTS190" s="399"/>
      <c r="BTT190" s="399"/>
      <c r="BTU190" s="399"/>
      <c r="BTV190" s="399"/>
      <c r="BTW190" s="399"/>
      <c r="BTX190" s="399"/>
      <c r="BTY190" s="399"/>
      <c r="BTZ190" s="399"/>
      <c r="BUA190" s="399"/>
      <c r="BUB190" s="399"/>
      <c r="BUC190" s="399"/>
      <c r="BUD190" s="399"/>
      <c r="BUE190" s="399"/>
      <c r="BUF190" s="399"/>
      <c r="BUG190" s="399"/>
      <c r="BUH190" s="399"/>
      <c r="BUI190" s="399"/>
      <c r="BUJ190" s="399"/>
      <c r="BUK190" s="399"/>
      <c r="BUL190" s="399"/>
      <c r="BUM190" s="399"/>
      <c r="BUN190" s="399"/>
      <c r="BUO190" s="399"/>
      <c r="BUP190" s="399"/>
      <c r="BUQ190" s="399"/>
      <c r="BUR190" s="399"/>
      <c r="BUS190" s="399"/>
      <c r="BUT190" s="399"/>
      <c r="BUU190" s="399"/>
      <c r="BUV190" s="399"/>
      <c r="BUW190" s="399"/>
      <c r="BUX190" s="399"/>
      <c r="BUY190" s="399"/>
      <c r="BUZ190" s="399"/>
      <c r="BVA190" s="399"/>
      <c r="BVB190" s="399"/>
      <c r="BVC190" s="399"/>
      <c r="BVD190" s="399"/>
      <c r="BVE190" s="399"/>
      <c r="BVF190" s="399"/>
      <c r="BVG190" s="399"/>
      <c r="BVH190" s="399"/>
      <c r="BVI190" s="399"/>
      <c r="BVJ190" s="399"/>
      <c r="BVK190" s="399"/>
      <c r="BVL190" s="399"/>
      <c r="BVM190" s="399"/>
      <c r="BVN190" s="399"/>
      <c r="BVO190" s="399"/>
      <c r="BVP190" s="399"/>
      <c r="BVQ190" s="399"/>
      <c r="BVR190" s="399"/>
      <c r="BVS190" s="399"/>
      <c r="BVT190" s="399"/>
      <c r="BVU190" s="399"/>
      <c r="BVV190" s="399"/>
      <c r="BVW190" s="399"/>
      <c r="BVX190" s="399"/>
      <c r="BVY190" s="399"/>
      <c r="BVZ190" s="399"/>
      <c r="BWA190" s="399"/>
      <c r="BWB190" s="399"/>
      <c r="BWC190" s="399"/>
      <c r="BWD190" s="399"/>
      <c r="BWE190" s="399"/>
      <c r="BWF190" s="399"/>
      <c r="BWG190" s="399"/>
      <c r="BWH190" s="399"/>
      <c r="BWI190" s="399"/>
      <c r="BWJ190" s="399"/>
      <c r="BWK190" s="399"/>
      <c r="BWL190" s="399"/>
      <c r="BWM190" s="399"/>
      <c r="BWN190" s="399"/>
      <c r="BWO190" s="399"/>
      <c r="BWP190" s="399"/>
      <c r="BWQ190" s="399"/>
      <c r="BWR190" s="399"/>
      <c r="BWS190" s="399"/>
      <c r="BWT190" s="399"/>
      <c r="BWU190" s="399"/>
      <c r="BWV190" s="399"/>
      <c r="BWW190" s="399"/>
      <c r="BWX190" s="399"/>
    </row>
    <row r="191" spans="1:1974" ht="24.75" customHeight="1">
      <c r="B191" s="175"/>
      <c r="D191" s="151"/>
      <c r="E191" s="151"/>
      <c r="F191" s="151"/>
      <c r="X191" s="225"/>
      <c r="Y191" s="225"/>
      <c r="Z191" s="152"/>
      <c r="AA191" s="152"/>
      <c r="AB191" s="152"/>
      <c r="AC191" s="152"/>
      <c r="AD191" s="152"/>
      <c r="AE191" s="152"/>
      <c r="AI191" s="171"/>
      <c r="AJ191" s="171"/>
      <c r="AK191" s="171"/>
      <c r="AL191" s="171"/>
    </row>
    <row r="192" spans="1:1974" ht="24.75" customHeight="1">
      <c r="B192" s="108" t="s">
        <v>125</v>
      </c>
      <c r="D192" s="151"/>
      <c r="E192" s="151"/>
      <c r="F192" s="151"/>
      <c r="X192" s="225"/>
      <c r="Y192" s="225"/>
      <c r="Z192" s="152"/>
      <c r="AA192" s="152"/>
      <c r="AB192" s="152"/>
      <c r="AC192" s="152"/>
      <c r="AD192" s="152"/>
      <c r="AE192" s="152"/>
      <c r="AI192" s="171"/>
      <c r="AJ192" s="171"/>
      <c r="AK192" s="171"/>
      <c r="AL192" s="171"/>
    </row>
    <row r="193" spans="1:1974" ht="24.75" customHeight="1">
      <c r="B193" s="409" t="s">
        <v>192</v>
      </c>
      <c r="X193" s="225"/>
      <c r="Y193" s="225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</row>
    <row r="194" spans="1:1974" ht="24.75" customHeight="1">
      <c r="B194" s="109" t="s">
        <v>46</v>
      </c>
      <c r="X194" s="225"/>
      <c r="Y194" s="225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</row>
    <row r="195" spans="1:1974" ht="24.75" customHeight="1" thickBot="1">
      <c r="B195" s="175"/>
      <c r="D195" s="151"/>
      <c r="E195" s="151"/>
      <c r="F195" s="151"/>
      <c r="X195" s="225"/>
      <c r="Y195" s="225"/>
      <c r="Z195" s="152"/>
      <c r="AA195" s="152"/>
      <c r="AB195" s="152"/>
      <c r="AC195" s="152"/>
      <c r="AD195" s="152"/>
      <c r="AE195" s="152"/>
      <c r="AI195" s="171"/>
      <c r="AJ195" s="171"/>
      <c r="AK195" s="171"/>
      <c r="AL195" s="171"/>
    </row>
    <row r="196" spans="1:1974" ht="24.75" customHeight="1" thickTop="1">
      <c r="B196" s="190"/>
      <c r="D196" s="131"/>
      <c r="E196" s="131" t="s">
        <v>113</v>
      </c>
      <c r="F196" s="131"/>
      <c r="H196" s="407"/>
      <c r="I196" s="407" t="s">
        <v>114</v>
      </c>
      <c r="J196" s="407"/>
      <c r="L196" s="407"/>
      <c r="M196" s="407" t="s">
        <v>115</v>
      </c>
      <c r="N196" s="407"/>
      <c r="P196" s="407"/>
      <c r="Q196" s="407" t="s">
        <v>116</v>
      </c>
      <c r="R196" s="407"/>
      <c r="T196" s="407"/>
      <c r="U196" s="407" t="s">
        <v>117</v>
      </c>
      <c r="V196" s="407"/>
      <c r="X196" s="225"/>
      <c r="Y196" s="225"/>
      <c r="Z196" s="152"/>
      <c r="AA196" s="152"/>
      <c r="AB196" s="152"/>
      <c r="AC196" s="152"/>
      <c r="AD196" s="152"/>
      <c r="AE196" s="152"/>
      <c r="AI196" s="171"/>
      <c r="AJ196" s="171"/>
      <c r="AK196" s="171"/>
      <c r="AL196" s="171"/>
      <c r="AM196" s="224"/>
      <c r="AN196" s="223"/>
      <c r="AO196" s="223"/>
      <c r="AP196" s="223"/>
    </row>
    <row r="197" spans="1:1974" ht="24.75" customHeight="1" thickBot="1">
      <c r="B197" s="191"/>
      <c r="D197" s="132">
        <v>605</v>
      </c>
      <c r="E197" s="132" t="s">
        <v>109</v>
      </c>
      <c r="F197" s="132">
        <v>606</v>
      </c>
      <c r="H197" s="404">
        <v>605</v>
      </c>
      <c r="I197" s="404" t="s">
        <v>109</v>
      </c>
      <c r="J197" s="404">
        <v>606</v>
      </c>
      <c r="L197" s="404">
        <v>605</v>
      </c>
      <c r="M197" s="404" t="s">
        <v>109</v>
      </c>
      <c r="N197" s="404">
        <v>606</v>
      </c>
      <c r="P197" s="404">
        <v>605</v>
      </c>
      <c r="Q197" s="404" t="s">
        <v>109</v>
      </c>
      <c r="R197" s="404">
        <v>606</v>
      </c>
      <c r="T197" s="404">
        <v>605</v>
      </c>
      <c r="U197" s="404" t="s">
        <v>109</v>
      </c>
      <c r="V197" s="404">
        <v>606</v>
      </c>
      <c r="X197" s="225"/>
      <c r="Y197" s="225"/>
      <c r="Z197" s="152"/>
      <c r="AA197" s="152"/>
      <c r="AB197" s="152"/>
      <c r="AC197" s="152"/>
      <c r="AD197" s="152"/>
      <c r="AE197" s="152"/>
      <c r="AI197" s="171"/>
      <c r="AJ197" s="171"/>
      <c r="AK197" s="171"/>
      <c r="AL197" s="171"/>
    </row>
    <row r="198" spans="1:1974" s="130" customFormat="1" ht="13.5" customHeight="1" thickTop="1">
      <c r="A198" s="154"/>
      <c r="B198" s="119"/>
      <c r="C198" s="121"/>
      <c r="D198" s="120"/>
      <c r="E198" s="185"/>
      <c r="F198" s="120"/>
      <c r="G198" s="95"/>
      <c r="H198" s="86"/>
      <c r="I198" s="245"/>
      <c r="J198" s="86"/>
      <c r="K198" s="95"/>
      <c r="L198" s="86"/>
      <c r="M198" s="245"/>
      <c r="N198" s="86"/>
      <c r="O198" s="95"/>
      <c r="P198" s="86"/>
      <c r="Q198" s="245"/>
      <c r="R198" s="86"/>
      <c r="S198" s="95"/>
      <c r="T198" s="86"/>
      <c r="U198" s="245"/>
      <c r="V198" s="86"/>
      <c r="W198" s="121"/>
      <c r="X198" s="402"/>
      <c r="Y198" s="402"/>
      <c r="Z198" s="402"/>
      <c r="AA198" s="154"/>
      <c r="AB198" s="402"/>
      <c r="AC198" s="402"/>
      <c r="AD198" s="402"/>
      <c r="AE198" s="154"/>
      <c r="AF198" s="402"/>
      <c r="AG198" s="402"/>
      <c r="AH198" s="402"/>
      <c r="AI198" s="154"/>
      <c r="AJ198" s="402"/>
      <c r="AK198" s="402"/>
      <c r="AL198" s="402"/>
      <c r="AM198" s="154"/>
      <c r="AN198" s="402"/>
      <c r="AO198" s="402"/>
      <c r="AP198" s="402"/>
      <c r="AQ198" s="120"/>
      <c r="AR198" s="403"/>
      <c r="AS198" s="403"/>
      <c r="AT198" s="403"/>
      <c r="AU198" s="403"/>
      <c r="AV198" s="403"/>
      <c r="AW198" s="403"/>
      <c r="AX198" s="403"/>
      <c r="AY198" s="403"/>
      <c r="AZ198" s="403"/>
      <c r="BA198" s="403"/>
      <c r="BB198" s="403"/>
      <c r="BC198" s="403"/>
      <c r="BD198" s="403"/>
      <c r="BE198" s="403"/>
      <c r="BF198" s="403"/>
      <c r="BG198" s="403"/>
      <c r="BH198" s="403"/>
      <c r="BI198" s="403"/>
      <c r="BJ198" s="403"/>
      <c r="BK198" s="403"/>
      <c r="BL198" s="403"/>
      <c r="BM198" s="403"/>
      <c r="BN198" s="403"/>
      <c r="BO198" s="403"/>
      <c r="BP198" s="403"/>
      <c r="BQ198" s="403"/>
      <c r="BR198" s="403"/>
      <c r="BS198" s="403"/>
      <c r="BT198" s="403"/>
      <c r="BU198" s="403"/>
      <c r="BV198" s="403"/>
      <c r="BW198" s="403"/>
      <c r="BX198" s="403"/>
      <c r="BY198" s="403"/>
      <c r="BZ198" s="403"/>
      <c r="CA198" s="403"/>
      <c r="CB198" s="403"/>
      <c r="CC198" s="403"/>
      <c r="CD198" s="403"/>
      <c r="CE198" s="403"/>
      <c r="CF198" s="403"/>
      <c r="CG198" s="403"/>
      <c r="CH198" s="403"/>
      <c r="CI198" s="403"/>
      <c r="CJ198" s="403"/>
      <c r="CK198" s="403"/>
      <c r="CL198" s="403"/>
      <c r="CM198" s="403"/>
      <c r="CN198" s="403"/>
      <c r="CO198" s="403"/>
      <c r="CP198" s="403"/>
      <c r="CQ198" s="403"/>
      <c r="CR198" s="403"/>
      <c r="CS198" s="403"/>
      <c r="CT198" s="403"/>
      <c r="CU198" s="403"/>
      <c r="CV198" s="403"/>
      <c r="CW198" s="403"/>
      <c r="CX198" s="403"/>
      <c r="CY198" s="403"/>
      <c r="CZ198" s="403"/>
      <c r="DA198" s="403"/>
      <c r="DB198" s="403"/>
      <c r="DC198" s="403"/>
      <c r="DD198" s="403"/>
      <c r="DE198" s="403"/>
      <c r="DF198" s="403"/>
      <c r="DG198" s="403"/>
      <c r="DH198" s="403"/>
      <c r="DI198" s="403"/>
      <c r="DJ198" s="403"/>
      <c r="DK198" s="403"/>
      <c r="DL198" s="403"/>
      <c r="DM198" s="403"/>
      <c r="DN198" s="403"/>
      <c r="DO198" s="403"/>
      <c r="DP198" s="403"/>
      <c r="DQ198" s="403"/>
      <c r="DR198" s="403"/>
      <c r="DS198" s="403"/>
      <c r="DT198" s="403"/>
      <c r="DU198" s="403"/>
      <c r="DV198" s="403"/>
      <c r="DW198" s="403"/>
      <c r="DX198" s="403"/>
      <c r="DY198" s="403"/>
      <c r="DZ198" s="403"/>
      <c r="EA198" s="403"/>
      <c r="EB198" s="403"/>
      <c r="EC198" s="403"/>
      <c r="ED198" s="403"/>
      <c r="EE198" s="403"/>
      <c r="EF198" s="403"/>
      <c r="EG198" s="403"/>
      <c r="EH198" s="403"/>
      <c r="EI198" s="403"/>
      <c r="EJ198" s="403"/>
      <c r="EK198" s="403"/>
      <c r="EL198" s="403"/>
      <c r="EM198" s="403"/>
      <c r="EN198" s="403"/>
      <c r="EO198" s="403"/>
      <c r="EP198" s="403"/>
      <c r="EQ198" s="403"/>
      <c r="ER198" s="403"/>
      <c r="ES198" s="403"/>
      <c r="ET198" s="403"/>
      <c r="EU198" s="403"/>
      <c r="EV198" s="403"/>
      <c r="EW198" s="403"/>
      <c r="EX198" s="403"/>
      <c r="EY198" s="403"/>
      <c r="EZ198" s="403"/>
      <c r="FA198" s="403"/>
      <c r="FB198" s="403"/>
      <c r="FC198" s="403"/>
      <c r="FD198" s="403"/>
      <c r="FE198" s="403"/>
      <c r="FF198" s="403"/>
      <c r="FG198" s="403"/>
      <c r="FH198" s="403"/>
      <c r="FI198" s="403"/>
      <c r="FJ198" s="403"/>
      <c r="FK198" s="403"/>
      <c r="FL198" s="403"/>
      <c r="FM198" s="403"/>
      <c r="FN198" s="403"/>
      <c r="FO198" s="403"/>
      <c r="FP198" s="403"/>
      <c r="FQ198" s="403"/>
      <c r="FR198" s="403"/>
      <c r="FS198" s="403"/>
      <c r="FT198" s="403"/>
      <c r="FU198" s="403"/>
      <c r="FV198" s="403"/>
      <c r="FW198" s="403"/>
      <c r="FX198" s="403"/>
      <c r="FY198" s="403"/>
      <c r="FZ198" s="403"/>
      <c r="GA198" s="403"/>
      <c r="GB198" s="403"/>
      <c r="GC198" s="403"/>
      <c r="GD198" s="403"/>
      <c r="GE198" s="403"/>
      <c r="GF198" s="403"/>
      <c r="GG198" s="403"/>
      <c r="GH198" s="403"/>
      <c r="GI198" s="403"/>
      <c r="GJ198" s="403"/>
      <c r="GK198" s="403"/>
      <c r="GL198" s="403"/>
      <c r="GM198" s="403"/>
      <c r="GN198" s="403"/>
      <c r="GO198" s="403"/>
      <c r="GP198" s="403"/>
      <c r="GQ198" s="403"/>
      <c r="GR198" s="403"/>
      <c r="GS198" s="403"/>
      <c r="GT198" s="403"/>
      <c r="GU198" s="403"/>
      <c r="GV198" s="403"/>
      <c r="GW198" s="403"/>
      <c r="GX198" s="403"/>
      <c r="GY198" s="403"/>
      <c r="GZ198" s="403"/>
      <c r="HA198" s="403"/>
      <c r="HB198" s="403"/>
      <c r="HC198" s="403"/>
      <c r="HD198" s="403"/>
      <c r="HE198" s="403"/>
      <c r="HF198" s="403"/>
      <c r="HG198" s="403"/>
      <c r="HH198" s="403"/>
      <c r="HI198" s="403"/>
      <c r="HJ198" s="403"/>
      <c r="HK198" s="403"/>
      <c r="HL198" s="403"/>
      <c r="HM198" s="403"/>
      <c r="HN198" s="403"/>
      <c r="HO198" s="403"/>
      <c r="HP198" s="403"/>
      <c r="HQ198" s="403"/>
      <c r="HR198" s="403"/>
      <c r="HS198" s="403"/>
      <c r="HT198" s="403"/>
      <c r="HU198" s="403"/>
      <c r="HV198" s="403"/>
      <c r="HW198" s="403"/>
      <c r="HX198" s="403"/>
      <c r="HY198" s="403"/>
      <c r="HZ198" s="403"/>
      <c r="IA198" s="403"/>
      <c r="IB198" s="403"/>
      <c r="IC198" s="403"/>
      <c r="ID198" s="403"/>
      <c r="IE198" s="403"/>
      <c r="IF198" s="403"/>
      <c r="IG198" s="403"/>
      <c r="IH198" s="403"/>
      <c r="II198" s="403"/>
      <c r="IJ198" s="403"/>
      <c r="IK198" s="403"/>
      <c r="IL198" s="403"/>
      <c r="IM198" s="403"/>
      <c r="IN198" s="403"/>
      <c r="IO198" s="403"/>
      <c r="IP198" s="403"/>
      <c r="IQ198" s="403"/>
      <c r="IR198" s="403"/>
      <c r="IS198" s="403"/>
      <c r="IT198" s="403"/>
      <c r="IU198" s="403"/>
      <c r="IV198" s="403"/>
      <c r="IW198" s="403"/>
      <c r="IX198" s="403"/>
      <c r="IY198" s="403"/>
      <c r="IZ198" s="403"/>
      <c r="JA198" s="403"/>
      <c r="JB198" s="403"/>
      <c r="JC198" s="403"/>
      <c r="JD198" s="403"/>
      <c r="JE198" s="403"/>
      <c r="JF198" s="403"/>
      <c r="JG198" s="403"/>
      <c r="JH198" s="403"/>
      <c r="JI198" s="403"/>
      <c r="JJ198" s="403"/>
      <c r="JK198" s="403"/>
      <c r="JL198" s="403"/>
      <c r="JM198" s="403"/>
      <c r="JN198" s="403"/>
      <c r="JO198" s="403"/>
      <c r="JP198" s="403"/>
      <c r="JQ198" s="403"/>
      <c r="JR198" s="403"/>
      <c r="JS198" s="403"/>
      <c r="JT198" s="403"/>
      <c r="JU198" s="403"/>
      <c r="JV198" s="403"/>
      <c r="JW198" s="403"/>
      <c r="JX198" s="403"/>
      <c r="JY198" s="403"/>
      <c r="JZ198" s="403"/>
      <c r="KA198" s="403"/>
      <c r="KB198" s="403"/>
      <c r="KC198" s="403"/>
      <c r="KD198" s="403"/>
      <c r="KE198" s="403"/>
      <c r="KF198" s="403"/>
      <c r="KG198" s="403"/>
      <c r="KH198" s="403"/>
      <c r="KI198" s="403"/>
      <c r="KJ198" s="403"/>
      <c r="KK198" s="403"/>
      <c r="KL198" s="403"/>
      <c r="KM198" s="403"/>
      <c r="KN198" s="403"/>
      <c r="KO198" s="403"/>
      <c r="KP198" s="403"/>
      <c r="KQ198" s="403"/>
      <c r="KR198" s="403"/>
      <c r="KS198" s="403"/>
      <c r="KT198" s="403"/>
      <c r="KU198" s="403"/>
      <c r="KV198" s="403"/>
      <c r="KW198" s="403"/>
      <c r="KX198" s="403"/>
      <c r="KY198" s="403"/>
      <c r="KZ198" s="403"/>
      <c r="LA198" s="403"/>
      <c r="LB198" s="403"/>
      <c r="LC198" s="403"/>
      <c r="LD198" s="403"/>
      <c r="LE198" s="403"/>
      <c r="LF198" s="403"/>
      <c r="LG198" s="403"/>
      <c r="LH198" s="403"/>
      <c r="LI198" s="403"/>
      <c r="LJ198" s="403"/>
      <c r="LK198" s="403"/>
      <c r="LL198" s="403"/>
      <c r="LM198" s="403"/>
      <c r="LN198" s="403"/>
      <c r="LO198" s="403"/>
      <c r="LP198" s="403"/>
      <c r="LQ198" s="403"/>
      <c r="LR198" s="403"/>
      <c r="LS198" s="403"/>
      <c r="LT198" s="403"/>
      <c r="LU198" s="403"/>
      <c r="LV198" s="403"/>
      <c r="LW198" s="403"/>
      <c r="LX198" s="403"/>
      <c r="LY198" s="403"/>
      <c r="LZ198" s="403"/>
      <c r="MA198" s="403"/>
      <c r="MB198" s="403"/>
      <c r="MC198" s="403"/>
      <c r="MD198" s="403"/>
      <c r="ME198" s="403"/>
      <c r="MF198" s="403"/>
      <c r="MG198" s="403"/>
      <c r="MH198" s="403"/>
      <c r="MI198" s="403"/>
      <c r="MJ198" s="403"/>
      <c r="MK198" s="403"/>
      <c r="ML198" s="403"/>
      <c r="MM198" s="403"/>
      <c r="MN198" s="403"/>
      <c r="MO198" s="403"/>
      <c r="MP198" s="403"/>
      <c r="MQ198" s="403"/>
      <c r="MR198" s="403"/>
      <c r="MS198" s="403"/>
      <c r="MT198" s="403"/>
      <c r="MU198" s="403"/>
      <c r="MV198" s="403"/>
      <c r="MW198" s="403"/>
      <c r="MX198" s="403"/>
      <c r="MY198" s="403"/>
      <c r="MZ198" s="403"/>
      <c r="NA198" s="403"/>
      <c r="NB198" s="403"/>
      <c r="NC198" s="403"/>
      <c r="ND198" s="403"/>
      <c r="NE198" s="403"/>
      <c r="NF198" s="403"/>
      <c r="NG198" s="403"/>
      <c r="NH198" s="403"/>
      <c r="NI198" s="403"/>
      <c r="NJ198" s="403"/>
      <c r="NK198" s="403"/>
      <c r="NL198" s="403"/>
      <c r="NM198" s="403"/>
      <c r="NN198" s="403"/>
      <c r="NO198" s="403"/>
      <c r="NP198" s="403"/>
      <c r="NQ198" s="403"/>
      <c r="NR198" s="403"/>
      <c r="NS198" s="403"/>
      <c r="NT198" s="403"/>
      <c r="NU198" s="403"/>
      <c r="NV198" s="403"/>
      <c r="NW198" s="403"/>
      <c r="NX198" s="403"/>
      <c r="NY198" s="403"/>
      <c r="NZ198" s="403"/>
      <c r="OA198" s="403"/>
      <c r="OB198" s="403"/>
      <c r="OC198" s="403"/>
      <c r="OD198" s="403"/>
      <c r="OE198" s="403"/>
      <c r="OF198" s="403"/>
      <c r="OG198" s="403"/>
      <c r="OH198" s="403"/>
      <c r="OI198" s="403"/>
      <c r="OJ198" s="403"/>
      <c r="OK198" s="403"/>
      <c r="OL198" s="403"/>
      <c r="OM198" s="403"/>
      <c r="ON198" s="403"/>
      <c r="OO198" s="403"/>
      <c r="OP198" s="403"/>
      <c r="OQ198" s="403"/>
      <c r="OR198" s="403"/>
      <c r="OS198" s="403"/>
      <c r="OT198" s="403"/>
      <c r="OU198" s="403"/>
      <c r="OV198" s="403"/>
      <c r="OW198" s="403"/>
      <c r="OX198" s="403"/>
      <c r="OY198" s="403"/>
      <c r="OZ198" s="403"/>
      <c r="PA198" s="403"/>
      <c r="PB198" s="403"/>
      <c r="PC198" s="403"/>
      <c r="PD198" s="403"/>
      <c r="PE198" s="403"/>
      <c r="PF198" s="403"/>
      <c r="PG198" s="403"/>
      <c r="PH198" s="403"/>
      <c r="PI198" s="403"/>
      <c r="PJ198" s="403"/>
      <c r="PK198" s="403"/>
      <c r="PL198" s="403"/>
      <c r="PM198" s="403"/>
      <c r="PN198" s="403"/>
      <c r="PO198" s="403"/>
      <c r="PP198" s="403"/>
      <c r="PQ198" s="403"/>
      <c r="PR198" s="403"/>
      <c r="PS198" s="403"/>
      <c r="PT198" s="403"/>
      <c r="PU198" s="403"/>
      <c r="PV198" s="403"/>
      <c r="PW198" s="403"/>
      <c r="PX198" s="403"/>
      <c r="PY198" s="403"/>
      <c r="PZ198" s="403"/>
      <c r="QA198" s="403"/>
      <c r="QB198" s="403"/>
      <c r="QC198" s="403"/>
      <c r="QD198" s="403"/>
      <c r="QE198" s="403"/>
      <c r="QF198" s="403"/>
      <c r="QG198" s="403"/>
      <c r="QH198" s="403"/>
      <c r="QI198" s="403"/>
      <c r="QJ198" s="403"/>
      <c r="QK198" s="403"/>
      <c r="QL198" s="403"/>
      <c r="QM198" s="403"/>
      <c r="QN198" s="403"/>
      <c r="QO198" s="403"/>
      <c r="QP198" s="403"/>
      <c r="QQ198" s="403"/>
      <c r="QR198" s="403"/>
      <c r="QS198" s="403"/>
      <c r="QT198" s="403"/>
      <c r="QU198" s="403"/>
      <c r="QV198" s="403"/>
      <c r="QW198" s="403"/>
      <c r="QX198" s="403"/>
      <c r="QY198" s="403"/>
      <c r="QZ198" s="403"/>
      <c r="RA198" s="403"/>
      <c r="RB198" s="403"/>
      <c r="RC198" s="403"/>
      <c r="RD198" s="403"/>
      <c r="RE198" s="403"/>
      <c r="RF198" s="403"/>
      <c r="RG198" s="403"/>
      <c r="RH198" s="403"/>
      <c r="RI198" s="403"/>
      <c r="RJ198" s="403"/>
      <c r="RK198" s="403"/>
      <c r="RL198" s="403"/>
      <c r="RM198" s="403"/>
      <c r="RN198" s="403"/>
      <c r="RO198" s="403"/>
      <c r="RP198" s="403"/>
      <c r="RQ198" s="403"/>
      <c r="RR198" s="403"/>
      <c r="RS198" s="403"/>
      <c r="RT198" s="403"/>
      <c r="RU198" s="403"/>
      <c r="RV198" s="403"/>
      <c r="RW198" s="403"/>
      <c r="RX198" s="403"/>
      <c r="RY198" s="403"/>
      <c r="RZ198" s="403"/>
      <c r="SA198" s="403"/>
      <c r="SB198" s="403"/>
      <c r="SC198" s="403"/>
      <c r="SD198" s="403"/>
      <c r="SE198" s="403"/>
      <c r="SF198" s="403"/>
      <c r="SG198" s="403"/>
      <c r="SH198" s="403"/>
      <c r="SI198" s="403"/>
      <c r="SJ198" s="403"/>
      <c r="SK198" s="403"/>
      <c r="SL198" s="403"/>
      <c r="SM198" s="403"/>
      <c r="SN198" s="403"/>
      <c r="SO198" s="403"/>
      <c r="SP198" s="403"/>
      <c r="SQ198" s="403"/>
      <c r="SR198" s="403"/>
      <c r="SS198" s="403"/>
      <c r="ST198" s="403"/>
      <c r="SU198" s="403"/>
      <c r="SV198" s="403"/>
      <c r="SW198" s="403"/>
      <c r="SX198" s="403"/>
      <c r="SY198" s="403"/>
      <c r="SZ198" s="403"/>
      <c r="TA198" s="403"/>
      <c r="TB198" s="403"/>
      <c r="TC198" s="403"/>
      <c r="TD198" s="403"/>
      <c r="TE198" s="403"/>
      <c r="TF198" s="403"/>
      <c r="TG198" s="403"/>
      <c r="TH198" s="403"/>
      <c r="TI198" s="403"/>
      <c r="TJ198" s="403"/>
      <c r="TK198" s="403"/>
      <c r="TL198" s="403"/>
      <c r="TM198" s="403"/>
      <c r="TN198" s="403"/>
      <c r="TO198" s="403"/>
      <c r="TP198" s="403"/>
      <c r="TQ198" s="403"/>
      <c r="TR198" s="403"/>
      <c r="TS198" s="403"/>
      <c r="TT198" s="403"/>
      <c r="TU198" s="403"/>
      <c r="TV198" s="403"/>
      <c r="TW198" s="403"/>
      <c r="TX198" s="403"/>
      <c r="TY198" s="403"/>
      <c r="TZ198" s="403"/>
      <c r="UA198" s="403"/>
      <c r="UB198" s="403"/>
      <c r="UC198" s="403"/>
      <c r="UD198" s="403"/>
      <c r="UE198" s="403"/>
      <c r="UF198" s="403"/>
      <c r="UG198" s="403"/>
      <c r="UH198" s="403"/>
      <c r="UI198" s="403"/>
      <c r="UJ198" s="403"/>
      <c r="UK198" s="403"/>
      <c r="UL198" s="403"/>
      <c r="UM198" s="403"/>
      <c r="UN198" s="403"/>
      <c r="UO198" s="403"/>
      <c r="UP198" s="403"/>
      <c r="UQ198" s="403"/>
      <c r="UR198" s="403"/>
      <c r="US198" s="403"/>
      <c r="UT198" s="403"/>
      <c r="UU198" s="403"/>
      <c r="UV198" s="403"/>
      <c r="UW198" s="403"/>
      <c r="UX198" s="403"/>
      <c r="UY198" s="403"/>
      <c r="UZ198" s="403"/>
      <c r="VA198" s="403"/>
      <c r="VB198" s="403"/>
      <c r="VC198" s="403"/>
      <c r="VD198" s="403"/>
      <c r="VE198" s="403"/>
      <c r="VF198" s="403"/>
      <c r="VG198" s="403"/>
      <c r="VH198" s="403"/>
      <c r="VI198" s="403"/>
      <c r="VJ198" s="403"/>
      <c r="VK198" s="403"/>
      <c r="VL198" s="403"/>
      <c r="VM198" s="403"/>
      <c r="VN198" s="403"/>
      <c r="VO198" s="403"/>
      <c r="VP198" s="403"/>
      <c r="VQ198" s="403"/>
      <c r="VR198" s="403"/>
      <c r="VS198" s="403"/>
      <c r="VT198" s="403"/>
      <c r="VU198" s="403"/>
      <c r="VV198" s="403"/>
      <c r="VW198" s="403"/>
      <c r="VX198" s="403"/>
      <c r="VY198" s="403"/>
      <c r="VZ198" s="403"/>
      <c r="WA198" s="403"/>
      <c r="WB198" s="403"/>
      <c r="WC198" s="403"/>
      <c r="WD198" s="403"/>
      <c r="WE198" s="403"/>
      <c r="WF198" s="403"/>
      <c r="WG198" s="403"/>
      <c r="WH198" s="403"/>
      <c r="WI198" s="403"/>
      <c r="WJ198" s="403"/>
      <c r="WK198" s="403"/>
      <c r="WL198" s="403"/>
      <c r="WM198" s="403"/>
      <c r="WN198" s="403"/>
      <c r="WO198" s="403"/>
      <c r="WP198" s="403"/>
      <c r="WQ198" s="403"/>
      <c r="WR198" s="403"/>
      <c r="WS198" s="403"/>
      <c r="WT198" s="403"/>
      <c r="WU198" s="403"/>
      <c r="WV198" s="403"/>
      <c r="WW198" s="403"/>
      <c r="WX198" s="403"/>
      <c r="WY198" s="403"/>
      <c r="WZ198" s="403"/>
      <c r="XA198" s="403"/>
      <c r="XB198" s="403"/>
      <c r="XC198" s="403"/>
      <c r="XD198" s="403"/>
      <c r="XE198" s="403"/>
      <c r="XF198" s="403"/>
      <c r="XG198" s="403"/>
      <c r="XH198" s="403"/>
      <c r="XI198" s="403"/>
      <c r="XJ198" s="403"/>
      <c r="XK198" s="403"/>
      <c r="XL198" s="403"/>
      <c r="XM198" s="403"/>
      <c r="XN198" s="403"/>
      <c r="XO198" s="403"/>
      <c r="XP198" s="403"/>
      <c r="XQ198" s="403"/>
      <c r="XR198" s="403"/>
      <c r="XS198" s="403"/>
      <c r="XT198" s="403"/>
      <c r="XU198" s="403"/>
      <c r="XV198" s="403"/>
      <c r="XW198" s="403"/>
      <c r="XX198" s="403"/>
      <c r="XY198" s="403"/>
      <c r="XZ198" s="403"/>
      <c r="YA198" s="403"/>
      <c r="YB198" s="403"/>
      <c r="YC198" s="403"/>
      <c r="YD198" s="403"/>
      <c r="YE198" s="403"/>
      <c r="YF198" s="403"/>
      <c r="YG198" s="403"/>
      <c r="YH198" s="403"/>
      <c r="YI198" s="403"/>
      <c r="YJ198" s="403"/>
      <c r="YK198" s="403"/>
      <c r="YL198" s="403"/>
      <c r="YM198" s="403"/>
      <c r="YN198" s="403"/>
      <c r="YO198" s="403"/>
      <c r="YP198" s="403"/>
      <c r="YQ198" s="403"/>
      <c r="YR198" s="403"/>
      <c r="YS198" s="403"/>
      <c r="YT198" s="403"/>
      <c r="YU198" s="403"/>
      <c r="YV198" s="403"/>
      <c r="YW198" s="403"/>
      <c r="YX198" s="403"/>
      <c r="YY198" s="403"/>
      <c r="YZ198" s="403"/>
      <c r="ZA198" s="403"/>
      <c r="ZB198" s="403"/>
      <c r="ZC198" s="403"/>
      <c r="ZD198" s="403"/>
      <c r="ZE198" s="403"/>
      <c r="ZF198" s="403"/>
      <c r="ZG198" s="403"/>
      <c r="ZH198" s="403"/>
      <c r="ZI198" s="403"/>
      <c r="ZJ198" s="403"/>
      <c r="ZK198" s="403"/>
      <c r="ZL198" s="403"/>
      <c r="ZM198" s="403"/>
      <c r="ZN198" s="403"/>
      <c r="ZO198" s="403"/>
      <c r="ZP198" s="403"/>
      <c r="ZQ198" s="403"/>
      <c r="ZR198" s="403"/>
      <c r="ZS198" s="403"/>
      <c r="ZT198" s="403"/>
      <c r="ZU198" s="403"/>
      <c r="ZV198" s="403"/>
      <c r="ZW198" s="403"/>
      <c r="ZX198" s="403"/>
      <c r="ZY198" s="403"/>
      <c r="ZZ198" s="403"/>
      <c r="AAA198" s="403"/>
      <c r="AAB198" s="403"/>
      <c r="AAC198" s="403"/>
      <c r="AAD198" s="403"/>
      <c r="AAE198" s="403"/>
      <c r="AAF198" s="403"/>
      <c r="AAG198" s="403"/>
      <c r="AAH198" s="403"/>
      <c r="AAI198" s="403"/>
      <c r="AAJ198" s="403"/>
      <c r="AAK198" s="403"/>
      <c r="AAL198" s="403"/>
      <c r="AAM198" s="403"/>
      <c r="AAN198" s="403"/>
      <c r="AAO198" s="403"/>
      <c r="AAP198" s="403"/>
      <c r="AAQ198" s="403"/>
      <c r="AAR198" s="403"/>
      <c r="AAS198" s="403"/>
      <c r="AAT198" s="403"/>
      <c r="AAU198" s="403"/>
      <c r="AAV198" s="403"/>
      <c r="AAW198" s="403"/>
      <c r="AAX198" s="403"/>
      <c r="AAY198" s="403"/>
      <c r="AAZ198" s="403"/>
      <c r="ABA198" s="403"/>
      <c r="ABB198" s="403"/>
      <c r="ABC198" s="403"/>
      <c r="ABD198" s="403"/>
      <c r="ABE198" s="403"/>
      <c r="ABF198" s="403"/>
      <c r="ABG198" s="403"/>
      <c r="ABH198" s="403"/>
      <c r="ABI198" s="403"/>
      <c r="ABJ198" s="403"/>
      <c r="ABK198" s="403"/>
      <c r="ABL198" s="403"/>
      <c r="ABM198" s="403"/>
      <c r="ABN198" s="403"/>
      <c r="ABO198" s="403"/>
      <c r="ABP198" s="403"/>
      <c r="ABQ198" s="403"/>
      <c r="ABR198" s="403"/>
      <c r="ABS198" s="403"/>
      <c r="ABT198" s="403"/>
      <c r="ABU198" s="403"/>
      <c r="ABV198" s="403"/>
      <c r="ABW198" s="403"/>
      <c r="ABX198" s="403"/>
      <c r="ABY198" s="403"/>
      <c r="ABZ198" s="403"/>
      <c r="ACA198" s="403"/>
      <c r="ACB198" s="403"/>
      <c r="ACC198" s="403"/>
      <c r="ACD198" s="403"/>
      <c r="ACE198" s="403"/>
      <c r="ACF198" s="403"/>
      <c r="ACG198" s="403"/>
      <c r="ACH198" s="403"/>
      <c r="ACI198" s="403"/>
      <c r="ACJ198" s="403"/>
      <c r="ACK198" s="403"/>
      <c r="ACL198" s="403"/>
      <c r="ACM198" s="403"/>
      <c r="ACN198" s="403"/>
      <c r="ACO198" s="403"/>
      <c r="ACP198" s="403"/>
      <c r="ACQ198" s="403"/>
      <c r="ACR198" s="403"/>
      <c r="ACS198" s="403"/>
      <c r="ACT198" s="403"/>
      <c r="ACU198" s="403"/>
      <c r="ACV198" s="403"/>
      <c r="ACW198" s="403"/>
      <c r="ACX198" s="403"/>
      <c r="ACY198" s="403"/>
      <c r="ACZ198" s="403"/>
      <c r="ADA198" s="403"/>
      <c r="ADB198" s="403"/>
      <c r="ADC198" s="403"/>
      <c r="ADD198" s="403"/>
      <c r="ADE198" s="403"/>
      <c r="ADF198" s="403"/>
      <c r="ADG198" s="403"/>
      <c r="ADH198" s="403"/>
      <c r="ADI198" s="403"/>
      <c r="ADJ198" s="403"/>
      <c r="ADK198" s="403"/>
      <c r="ADL198" s="403"/>
      <c r="ADM198" s="403"/>
      <c r="ADN198" s="403"/>
      <c r="ADO198" s="403"/>
      <c r="ADP198" s="403"/>
      <c r="ADQ198" s="403"/>
      <c r="ADR198" s="403"/>
      <c r="ADS198" s="403"/>
      <c r="ADT198" s="403"/>
      <c r="ADU198" s="403"/>
      <c r="ADV198" s="403"/>
      <c r="ADW198" s="403"/>
      <c r="ADX198" s="403"/>
      <c r="ADY198" s="403"/>
      <c r="ADZ198" s="403"/>
      <c r="AEA198" s="403"/>
      <c r="AEB198" s="403"/>
      <c r="AEC198" s="403"/>
      <c r="AED198" s="403"/>
      <c r="AEE198" s="403"/>
      <c r="AEF198" s="403"/>
      <c r="AEG198" s="403"/>
      <c r="AEH198" s="403"/>
      <c r="AEI198" s="403"/>
      <c r="AEJ198" s="403"/>
      <c r="AEK198" s="403"/>
      <c r="AEL198" s="403"/>
      <c r="AEM198" s="403"/>
      <c r="AEN198" s="403"/>
      <c r="AEO198" s="403"/>
      <c r="AEP198" s="403"/>
      <c r="AEQ198" s="403"/>
      <c r="AER198" s="403"/>
      <c r="AES198" s="403"/>
      <c r="AET198" s="403"/>
      <c r="AEU198" s="403"/>
      <c r="AEV198" s="403"/>
      <c r="AEW198" s="403"/>
      <c r="AEX198" s="403"/>
      <c r="AEY198" s="403"/>
      <c r="AEZ198" s="403"/>
      <c r="AFA198" s="403"/>
      <c r="AFB198" s="403"/>
      <c r="AFC198" s="403"/>
      <c r="AFD198" s="403"/>
      <c r="AFE198" s="403"/>
      <c r="AFF198" s="403"/>
      <c r="AFG198" s="403"/>
      <c r="AFH198" s="403"/>
      <c r="AFI198" s="403"/>
      <c r="AFJ198" s="403"/>
      <c r="AFK198" s="403"/>
      <c r="AFL198" s="403"/>
      <c r="AFM198" s="403"/>
      <c r="AFN198" s="403"/>
      <c r="AFO198" s="403"/>
      <c r="AFP198" s="403"/>
      <c r="AFQ198" s="403"/>
      <c r="AFR198" s="403"/>
      <c r="AFS198" s="403"/>
      <c r="AFT198" s="403"/>
      <c r="AFU198" s="403"/>
      <c r="AFV198" s="403"/>
      <c r="AFW198" s="403"/>
      <c r="AFX198" s="403"/>
      <c r="AFY198" s="403"/>
      <c r="AFZ198" s="403"/>
      <c r="AGA198" s="403"/>
      <c r="AGB198" s="403"/>
      <c r="AGC198" s="403"/>
      <c r="AGD198" s="403"/>
      <c r="AGE198" s="403"/>
      <c r="AGF198" s="403"/>
      <c r="AGG198" s="403"/>
      <c r="AGH198" s="403"/>
      <c r="AGI198" s="403"/>
      <c r="AGJ198" s="403"/>
      <c r="AGK198" s="403"/>
      <c r="AGL198" s="403"/>
      <c r="AGM198" s="403"/>
      <c r="AGN198" s="403"/>
      <c r="AGO198" s="403"/>
      <c r="AGP198" s="403"/>
      <c r="AGQ198" s="403"/>
      <c r="AGR198" s="403"/>
      <c r="AGS198" s="403"/>
      <c r="AGT198" s="403"/>
      <c r="AGU198" s="403"/>
      <c r="AGV198" s="403"/>
      <c r="AGW198" s="403"/>
      <c r="AGX198" s="403"/>
      <c r="AGY198" s="403"/>
      <c r="AGZ198" s="403"/>
      <c r="AHA198" s="403"/>
      <c r="AHB198" s="403"/>
      <c r="AHC198" s="403"/>
      <c r="AHD198" s="403"/>
      <c r="AHE198" s="403"/>
      <c r="AHF198" s="403"/>
      <c r="AHG198" s="403"/>
      <c r="AHH198" s="403"/>
      <c r="AHI198" s="403"/>
      <c r="AHJ198" s="403"/>
      <c r="AHK198" s="403"/>
      <c r="AHL198" s="403"/>
      <c r="AHM198" s="403"/>
      <c r="AHN198" s="403"/>
      <c r="AHO198" s="403"/>
      <c r="AHP198" s="403"/>
      <c r="AHQ198" s="403"/>
      <c r="AHR198" s="403"/>
      <c r="AHS198" s="403"/>
      <c r="AHT198" s="403"/>
      <c r="AHU198" s="403"/>
      <c r="AHV198" s="403"/>
      <c r="AHW198" s="403"/>
      <c r="AHX198" s="403"/>
      <c r="AHY198" s="403"/>
      <c r="AHZ198" s="403"/>
      <c r="AIA198" s="403"/>
      <c r="AIB198" s="403"/>
      <c r="AIC198" s="403"/>
      <c r="AID198" s="403"/>
      <c r="AIE198" s="403"/>
      <c r="AIF198" s="403"/>
      <c r="AIG198" s="403"/>
      <c r="AIH198" s="403"/>
      <c r="AII198" s="403"/>
      <c r="AIJ198" s="403"/>
      <c r="AIK198" s="403"/>
      <c r="AIL198" s="403"/>
      <c r="AIM198" s="403"/>
      <c r="AIN198" s="403"/>
      <c r="AIO198" s="403"/>
      <c r="AIP198" s="403"/>
      <c r="AIQ198" s="403"/>
      <c r="AIR198" s="403"/>
      <c r="AIS198" s="403"/>
      <c r="AIT198" s="403"/>
      <c r="AIU198" s="403"/>
      <c r="AIV198" s="403"/>
      <c r="AIW198" s="403"/>
      <c r="AIX198" s="403"/>
      <c r="AIY198" s="403"/>
      <c r="AIZ198" s="403"/>
      <c r="AJA198" s="403"/>
      <c r="AJB198" s="403"/>
      <c r="AJC198" s="403"/>
      <c r="AJD198" s="403"/>
      <c r="AJE198" s="403"/>
      <c r="AJF198" s="403"/>
      <c r="AJG198" s="403"/>
      <c r="AJH198" s="403"/>
      <c r="AJI198" s="403"/>
      <c r="AJJ198" s="403"/>
      <c r="AJK198" s="403"/>
      <c r="AJL198" s="403"/>
      <c r="AJM198" s="403"/>
      <c r="AJN198" s="403"/>
      <c r="AJO198" s="403"/>
      <c r="AJP198" s="403"/>
      <c r="AJQ198" s="403"/>
      <c r="AJR198" s="403"/>
      <c r="AJS198" s="403"/>
      <c r="AJT198" s="403"/>
      <c r="AJU198" s="403"/>
      <c r="AJV198" s="403"/>
      <c r="AJW198" s="403"/>
      <c r="AJX198" s="403"/>
      <c r="AJY198" s="403"/>
      <c r="AJZ198" s="403"/>
      <c r="AKA198" s="403"/>
      <c r="AKB198" s="403"/>
      <c r="AKC198" s="403"/>
      <c r="AKD198" s="403"/>
      <c r="AKE198" s="403"/>
      <c r="AKF198" s="403"/>
      <c r="AKG198" s="403"/>
      <c r="AKH198" s="403"/>
      <c r="AKI198" s="403"/>
      <c r="AKJ198" s="403"/>
      <c r="AKK198" s="403"/>
      <c r="AKL198" s="403"/>
      <c r="AKM198" s="403"/>
      <c r="AKN198" s="403"/>
      <c r="AKO198" s="403"/>
      <c r="AKP198" s="403"/>
      <c r="AKQ198" s="403"/>
      <c r="AKR198" s="403"/>
      <c r="AKS198" s="403"/>
      <c r="AKT198" s="403"/>
      <c r="AKU198" s="403"/>
      <c r="AKV198" s="403"/>
      <c r="AKW198" s="403"/>
      <c r="AKX198" s="403"/>
      <c r="AKY198" s="403"/>
      <c r="AKZ198" s="403"/>
      <c r="ALA198" s="403"/>
      <c r="ALB198" s="403"/>
      <c r="ALC198" s="403"/>
      <c r="ALD198" s="403"/>
      <c r="ALE198" s="403"/>
      <c r="ALF198" s="403"/>
      <c r="ALG198" s="403"/>
      <c r="ALH198" s="403"/>
      <c r="ALI198" s="403"/>
      <c r="ALJ198" s="403"/>
      <c r="ALK198" s="403"/>
      <c r="ALL198" s="403"/>
      <c r="ALM198" s="403"/>
      <c r="ALN198" s="403"/>
      <c r="ALO198" s="403"/>
      <c r="ALP198" s="403"/>
      <c r="ALQ198" s="403"/>
      <c r="ALR198" s="403"/>
      <c r="ALS198" s="403"/>
      <c r="ALT198" s="403"/>
      <c r="ALU198" s="403"/>
      <c r="ALV198" s="403"/>
      <c r="ALW198" s="403"/>
      <c r="ALX198" s="403"/>
      <c r="ALY198" s="403"/>
      <c r="ALZ198" s="403"/>
      <c r="AMA198" s="403"/>
      <c r="AMB198" s="403"/>
      <c r="AMC198" s="403"/>
      <c r="AMD198" s="403"/>
      <c r="AME198" s="403"/>
      <c r="AMF198" s="403"/>
      <c r="AMG198" s="403"/>
      <c r="AMH198" s="403"/>
      <c r="AMI198" s="403"/>
      <c r="AMJ198" s="403"/>
      <c r="AMK198" s="403"/>
      <c r="AML198" s="403"/>
      <c r="AMM198" s="403"/>
      <c r="AMN198" s="403"/>
      <c r="AMO198" s="403"/>
      <c r="AMP198" s="403"/>
      <c r="AMQ198" s="403"/>
      <c r="AMR198" s="403"/>
      <c r="AMS198" s="403"/>
      <c r="AMT198" s="403"/>
      <c r="AMU198" s="403"/>
      <c r="AMV198" s="403"/>
      <c r="AMW198" s="403"/>
      <c r="AMX198" s="403"/>
      <c r="AMY198" s="403"/>
      <c r="AMZ198" s="403"/>
      <c r="ANA198" s="403"/>
      <c r="ANB198" s="403"/>
      <c r="ANC198" s="403"/>
      <c r="AND198" s="403"/>
      <c r="ANE198" s="403"/>
      <c r="ANF198" s="403"/>
      <c r="ANG198" s="403"/>
      <c r="ANH198" s="403"/>
      <c r="ANI198" s="403"/>
      <c r="ANJ198" s="403"/>
      <c r="ANK198" s="403"/>
      <c r="ANL198" s="403"/>
      <c r="ANM198" s="403"/>
      <c r="ANN198" s="403"/>
      <c r="ANO198" s="403"/>
      <c r="ANP198" s="403"/>
      <c r="ANQ198" s="403"/>
      <c r="ANR198" s="403"/>
      <c r="ANS198" s="403"/>
      <c r="ANT198" s="403"/>
      <c r="ANU198" s="403"/>
      <c r="ANV198" s="403"/>
      <c r="ANW198" s="403"/>
      <c r="ANX198" s="403"/>
      <c r="ANY198" s="403"/>
      <c r="ANZ198" s="403"/>
      <c r="AOA198" s="403"/>
      <c r="AOB198" s="403"/>
      <c r="AOC198" s="403"/>
      <c r="AOD198" s="403"/>
      <c r="AOE198" s="403"/>
      <c r="AOF198" s="403"/>
      <c r="AOG198" s="403"/>
      <c r="AOH198" s="403"/>
      <c r="AOI198" s="403"/>
      <c r="AOJ198" s="403"/>
      <c r="AOK198" s="403"/>
      <c r="AOL198" s="403"/>
      <c r="AOM198" s="403"/>
      <c r="AON198" s="403"/>
      <c r="AOO198" s="403"/>
      <c r="AOP198" s="403"/>
      <c r="AOQ198" s="403"/>
      <c r="AOR198" s="403"/>
      <c r="AOS198" s="403"/>
      <c r="AOT198" s="403"/>
      <c r="AOU198" s="403"/>
      <c r="AOV198" s="403"/>
      <c r="AOW198" s="403"/>
      <c r="AOX198" s="403"/>
      <c r="AOY198" s="403"/>
      <c r="AOZ198" s="403"/>
      <c r="APA198" s="403"/>
      <c r="APB198" s="403"/>
      <c r="APC198" s="403"/>
      <c r="APD198" s="403"/>
      <c r="APE198" s="403"/>
      <c r="APF198" s="403"/>
      <c r="APG198" s="403"/>
      <c r="APH198" s="403"/>
      <c r="API198" s="403"/>
      <c r="APJ198" s="403"/>
      <c r="APK198" s="403"/>
      <c r="APL198" s="403"/>
      <c r="APM198" s="403"/>
      <c r="APN198" s="403"/>
      <c r="APO198" s="403"/>
      <c r="APP198" s="403"/>
      <c r="APQ198" s="403"/>
      <c r="APR198" s="403"/>
      <c r="APS198" s="403"/>
      <c r="APT198" s="403"/>
      <c r="APU198" s="403"/>
      <c r="APV198" s="403"/>
      <c r="APW198" s="403"/>
      <c r="APX198" s="403"/>
      <c r="APY198" s="403"/>
      <c r="APZ198" s="403"/>
      <c r="AQA198" s="403"/>
      <c r="AQB198" s="403"/>
      <c r="AQC198" s="403"/>
      <c r="AQD198" s="403"/>
      <c r="AQE198" s="403"/>
      <c r="AQF198" s="403"/>
      <c r="AQG198" s="403"/>
      <c r="AQH198" s="403"/>
      <c r="AQI198" s="403"/>
      <c r="AQJ198" s="403"/>
      <c r="AQK198" s="403"/>
      <c r="AQL198" s="403"/>
      <c r="AQM198" s="403"/>
      <c r="AQN198" s="403"/>
      <c r="AQO198" s="403"/>
      <c r="AQP198" s="403"/>
      <c r="AQQ198" s="403"/>
      <c r="AQR198" s="403"/>
      <c r="AQS198" s="403"/>
      <c r="AQT198" s="403"/>
      <c r="AQU198" s="403"/>
      <c r="AQV198" s="403"/>
      <c r="AQW198" s="403"/>
      <c r="AQX198" s="403"/>
      <c r="AQY198" s="403"/>
      <c r="AQZ198" s="403"/>
      <c r="ARA198" s="403"/>
      <c r="ARB198" s="403"/>
      <c r="ARC198" s="403"/>
      <c r="ARD198" s="403"/>
      <c r="ARE198" s="403"/>
      <c r="ARF198" s="403"/>
      <c r="ARG198" s="403"/>
      <c r="ARH198" s="403"/>
      <c r="ARI198" s="403"/>
      <c r="ARJ198" s="403"/>
      <c r="ARK198" s="403"/>
      <c r="ARL198" s="403"/>
      <c r="ARM198" s="403"/>
      <c r="ARN198" s="403"/>
      <c r="ARO198" s="403"/>
      <c r="ARP198" s="403"/>
      <c r="ARQ198" s="403"/>
      <c r="ARR198" s="403"/>
      <c r="ARS198" s="403"/>
      <c r="ART198" s="403"/>
      <c r="ARU198" s="403"/>
      <c r="ARV198" s="403"/>
      <c r="ARW198" s="403"/>
      <c r="ARX198" s="403"/>
      <c r="ARY198" s="403"/>
      <c r="ARZ198" s="403"/>
      <c r="ASA198" s="403"/>
      <c r="ASB198" s="403"/>
      <c r="ASC198" s="403"/>
      <c r="ASD198" s="403"/>
      <c r="ASE198" s="403"/>
      <c r="ASF198" s="403"/>
      <c r="ASG198" s="403"/>
      <c r="ASH198" s="403"/>
      <c r="ASI198" s="403"/>
      <c r="ASJ198" s="403"/>
      <c r="ASK198" s="403"/>
      <c r="ASL198" s="403"/>
      <c r="ASM198" s="403"/>
      <c r="ASN198" s="403"/>
      <c r="ASO198" s="403"/>
      <c r="ASP198" s="403"/>
      <c r="ASQ198" s="403"/>
      <c r="ASR198" s="403"/>
      <c r="ASS198" s="403"/>
      <c r="AST198" s="403"/>
      <c r="ASU198" s="403"/>
      <c r="ASV198" s="403"/>
      <c r="ASW198" s="403"/>
      <c r="ASX198" s="403"/>
      <c r="ASY198" s="403"/>
      <c r="ASZ198" s="403"/>
      <c r="ATA198" s="403"/>
      <c r="ATB198" s="403"/>
      <c r="ATC198" s="403"/>
      <c r="ATD198" s="403"/>
      <c r="ATE198" s="403"/>
      <c r="ATF198" s="403"/>
      <c r="ATG198" s="403"/>
      <c r="ATH198" s="403"/>
      <c r="ATI198" s="403"/>
      <c r="ATJ198" s="403"/>
      <c r="ATK198" s="403"/>
      <c r="ATL198" s="403"/>
      <c r="ATM198" s="403"/>
      <c r="ATN198" s="403"/>
      <c r="ATO198" s="403"/>
      <c r="ATP198" s="403"/>
      <c r="ATQ198" s="403"/>
      <c r="ATR198" s="403"/>
      <c r="ATS198" s="403"/>
      <c r="ATT198" s="403"/>
      <c r="ATU198" s="403"/>
      <c r="ATV198" s="403"/>
      <c r="ATW198" s="403"/>
      <c r="ATX198" s="403"/>
      <c r="ATY198" s="403"/>
      <c r="ATZ198" s="403"/>
      <c r="AUA198" s="403"/>
      <c r="AUB198" s="403"/>
      <c r="AUC198" s="403"/>
      <c r="AUD198" s="403"/>
      <c r="AUE198" s="403"/>
      <c r="AUF198" s="403"/>
      <c r="AUG198" s="403"/>
      <c r="AUH198" s="403"/>
      <c r="AUI198" s="403"/>
      <c r="AUJ198" s="403"/>
      <c r="AUK198" s="403"/>
      <c r="AUL198" s="403"/>
      <c r="AUM198" s="403"/>
      <c r="AUN198" s="403"/>
      <c r="AUO198" s="403"/>
      <c r="AUP198" s="403"/>
      <c r="AUQ198" s="403"/>
      <c r="AUR198" s="403"/>
      <c r="AUS198" s="403"/>
      <c r="AUT198" s="403"/>
      <c r="AUU198" s="403"/>
      <c r="AUV198" s="403"/>
      <c r="AUW198" s="403"/>
      <c r="AUX198" s="403"/>
      <c r="AUY198" s="403"/>
      <c r="AUZ198" s="403"/>
      <c r="AVA198" s="403"/>
      <c r="AVB198" s="403"/>
      <c r="AVC198" s="403"/>
      <c r="AVD198" s="403"/>
      <c r="AVE198" s="403"/>
      <c r="AVF198" s="403"/>
      <c r="AVG198" s="403"/>
      <c r="AVH198" s="403"/>
      <c r="AVI198" s="403"/>
      <c r="AVJ198" s="403"/>
      <c r="AVK198" s="403"/>
      <c r="AVL198" s="403"/>
      <c r="AVM198" s="403"/>
      <c r="AVN198" s="403"/>
      <c r="AVO198" s="403"/>
      <c r="AVP198" s="403"/>
      <c r="AVQ198" s="403"/>
      <c r="AVR198" s="403"/>
      <c r="AVS198" s="403"/>
      <c r="AVT198" s="403"/>
      <c r="AVU198" s="403"/>
      <c r="AVV198" s="403"/>
      <c r="AVW198" s="403"/>
      <c r="AVX198" s="403"/>
      <c r="AVY198" s="403"/>
      <c r="AVZ198" s="403"/>
      <c r="AWA198" s="403"/>
      <c r="AWB198" s="403"/>
      <c r="AWC198" s="403"/>
      <c r="AWD198" s="403"/>
      <c r="AWE198" s="403"/>
      <c r="AWF198" s="403"/>
      <c r="AWG198" s="403"/>
      <c r="AWH198" s="403"/>
      <c r="AWI198" s="403"/>
      <c r="AWJ198" s="403"/>
      <c r="AWK198" s="403"/>
      <c r="AWL198" s="403"/>
      <c r="AWM198" s="403"/>
      <c r="AWN198" s="403"/>
      <c r="AWO198" s="403"/>
      <c r="AWP198" s="403"/>
      <c r="AWQ198" s="403"/>
      <c r="AWR198" s="403"/>
      <c r="AWS198" s="403"/>
      <c r="AWT198" s="403"/>
      <c r="AWU198" s="403"/>
      <c r="AWV198" s="403"/>
      <c r="AWW198" s="403"/>
      <c r="AWX198" s="403"/>
      <c r="AWY198" s="403"/>
      <c r="AWZ198" s="403"/>
      <c r="AXA198" s="403"/>
      <c r="AXB198" s="403"/>
      <c r="AXC198" s="403"/>
      <c r="AXD198" s="403"/>
      <c r="AXE198" s="403"/>
      <c r="AXF198" s="403"/>
      <c r="AXG198" s="403"/>
      <c r="AXH198" s="403"/>
      <c r="AXI198" s="403"/>
      <c r="AXJ198" s="403"/>
      <c r="AXK198" s="403"/>
      <c r="AXL198" s="403"/>
      <c r="AXM198" s="403"/>
      <c r="AXN198" s="403"/>
      <c r="AXO198" s="403"/>
      <c r="AXP198" s="403"/>
      <c r="AXQ198" s="403"/>
      <c r="AXR198" s="403"/>
      <c r="AXS198" s="403"/>
      <c r="AXT198" s="403"/>
      <c r="AXU198" s="403"/>
      <c r="AXV198" s="403"/>
      <c r="AXW198" s="403"/>
      <c r="AXX198" s="403"/>
      <c r="AXY198" s="403"/>
      <c r="AXZ198" s="403"/>
      <c r="AYA198" s="403"/>
      <c r="AYB198" s="403"/>
      <c r="AYC198" s="403"/>
      <c r="AYD198" s="403"/>
      <c r="AYE198" s="403"/>
      <c r="AYF198" s="403"/>
      <c r="AYG198" s="403"/>
      <c r="AYH198" s="403"/>
      <c r="AYI198" s="403"/>
      <c r="AYJ198" s="403"/>
      <c r="AYK198" s="403"/>
      <c r="AYL198" s="403"/>
      <c r="AYM198" s="403"/>
      <c r="AYN198" s="403"/>
      <c r="AYO198" s="403"/>
      <c r="AYP198" s="403"/>
      <c r="AYQ198" s="403"/>
      <c r="AYR198" s="403"/>
      <c r="AYS198" s="403"/>
      <c r="AYT198" s="403"/>
      <c r="AYU198" s="403"/>
      <c r="AYV198" s="403"/>
      <c r="AYW198" s="403"/>
      <c r="AYX198" s="403"/>
      <c r="AYY198" s="403"/>
      <c r="AYZ198" s="403"/>
      <c r="AZA198" s="403"/>
      <c r="AZB198" s="403"/>
      <c r="AZC198" s="403"/>
      <c r="AZD198" s="403"/>
      <c r="AZE198" s="403"/>
      <c r="AZF198" s="403"/>
      <c r="AZG198" s="403"/>
      <c r="AZH198" s="403"/>
      <c r="AZI198" s="403"/>
      <c r="AZJ198" s="403"/>
      <c r="AZK198" s="403"/>
      <c r="AZL198" s="403"/>
      <c r="AZM198" s="403"/>
      <c r="AZN198" s="403"/>
      <c r="AZO198" s="403"/>
      <c r="AZP198" s="403"/>
      <c r="AZQ198" s="403"/>
      <c r="AZR198" s="403"/>
      <c r="AZS198" s="403"/>
      <c r="AZT198" s="403"/>
      <c r="AZU198" s="403"/>
      <c r="AZV198" s="403"/>
      <c r="AZW198" s="403"/>
      <c r="AZX198" s="403"/>
      <c r="AZY198" s="403"/>
      <c r="AZZ198" s="403"/>
      <c r="BAA198" s="403"/>
      <c r="BAB198" s="403"/>
      <c r="BAC198" s="403"/>
      <c r="BAD198" s="403"/>
      <c r="BAE198" s="403"/>
      <c r="BAF198" s="403"/>
      <c r="BAG198" s="403"/>
      <c r="BAH198" s="403"/>
      <c r="BAI198" s="403"/>
      <c r="BAJ198" s="403"/>
      <c r="BAK198" s="403"/>
      <c r="BAL198" s="403"/>
      <c r="BAM198" s="403"/>
      <c r="BAN198" s="403"/>
      <c r="BAO198" s="403"/>
      <c r="BAP198" s="403"/>
      <c r="BAQ198" s="403"/>
      <c r="BAR198" s="403"/>
      <c r="BAS198" s="403"/>
      <c r="BAT198" s="403"/>
      <c r="BAU198" s="403"/>
      <c r="BAV198" s="403"/>
      <c r="BAW198" s="403"/>
      <c r="BAX198" s="403"/>
      <c r="BAY198" s="403"/>
      <c r="BAZ198" s="403"/>
      <c r="BBA198" s="403"/>
      <c r="BBB198" s="403"/>
      <c r="BBC198" s="403"/>
      <c r="BBD198" s="403"/>
      <c r="BBE198" s="403"/>
      <c r="BBF198" s="403"/>
      <c r="BBG198" s="403"/>
      <c r="BBH198" s="403"/>
      <c r="BBI198" s="403"/>
      <c r="BBJ198" s="403"/>
      <c r="BBK198" s="403"/>
      <c r="BBL198" s="403"/>
      <c r="BBM198" s="403"/>
      <c r="BBN198" s="403"/>
      <c r="BBO198" s="403"/>
      <c r="BBP198" s="403"/>
      <c r="BBQ198" s="403"/>
      <c r="BBR198" s="403"/>
      <c r="BBS198" s="403"/>
      <c r="BBT198" s="403"/>
      <c r="BBU198" s="403"/>
      <c r="BBV198" s="403"/>
      <c r="BBW198" s="403"/>
      <c r="BBX198" s="403"/>
      <c r="BBY198" s="403"/>
      <c r="BBZ198" s="403"/>
      <c r="BCA198" s="403"/>
      <c r="BCB198" s="403"/>
      <c r="BCC198" s="403"/>
      <c r="BCD198" s="403"/>
      <c r="BCE198" s="403"/>
      <c r="BCF198" s="403"/>
      <c r="BCG198" s="403"/>
      <c r="BCH198" s="403"/>
      <c r="BCI198" s="403"/>
      <c r="BCJ198" s="403"/>
      <c r="BCK198" s="403"/>
      <c r="BCL198" s="403"/>
      <c r="BCM198" s="403"/>
      <c r="BCN198" s="403"/>
      <c r="BCO198" s="403"/>
      <c r="BCP198" s="403"/>
      <c r="BCQ198" s="403"/>
      <c r="BCR198" s="403"/>
      <c r="BCS198" s="403"/>
      <c r="BCT198" s="403"/>
      <c r="BCU198" s="403"/>
      <c r="BCV198" s="403"/>
      <c r="BCW198" s="403"/>
      <c r="BCX198" s="403"/>
      <c r="BCY198" s="403"/>
      <c r="BCZ198" s="403"/>
      <c r="BDA198" s="403"/>
      <c r="BDB198" s="403"/>
      <c r="BDC198" s="403"/>
      <c r="BDD198" s="403"/>
      <c r="BDE198" s="403"/>
      <c r="BDF198" s="403"/>
      <c r="BDG198" s="403"/>
      <c r="BDH198" s="403"/>
      <c r="BDI198" s="403"/>
      <c r="BDJ198" s="403"/>
      <c r="BDK198" s="403"/>
      <c r="BDL198" s="403"/>
      <c r="BDM198" s="403"/>
      <c r="BDN198" s="403"/>
      <c r="BDO198" s="403"/>
      <c r="BDP198" s="403"/>
      <c r="BDQ198" s="403"/>
      <c r="BDR198" s="403"/>
      <c r="BDS198" s="403"/>
      <c r="BDT198" s="403"/>
      <c r="BDU198" s="403"/>
      <c r="BDV198" s="403"/>
      <c r="BDW198" s="403"/>
      <c r="BDX198" s="403"/>
      <c r="BDY198" s="403"/>
      <c r="BDZ198" s="403"/>
      <c r="BEA198" s="403"/>
      <c r="BEB198" s="403"/>
      <c r="BEC198" s="403"/>
      <c r="BED198" s="403"/>
      <c r="BEE198" s="403"/>
      <c r="BEF198" s="403"/>
      <c r="BEG198" s="403"/>
      <c r="BEH198" s="403"/>
      <c r="BEI198" s="403"/>
      <c r="BEJ198" s="403"/>
      <c r="BEK198" s="403"/>
      <c r="BEL198" s="403"/>
      <c r="BEM198" s="403"/>
      <c r="BEN198" s="403"/>
      <c r="BEO198" s="403"/>
      <c r="BEP198" s="403"/>
      <c r="BEQ198" s="403"/>
      <c r="BER198" s="403"/>
      <c r="BES198" s="403"/>
      <c r="BET198" s="403"/>
      <c r="BEU198" s="403"/>
      <c r="BEV198" s="403"/>
      <c r="BEW198" s="403"/>
      <c r="BEX198" s="403"/>
      <c r="BEY198" s="403"/>
      <c r="BEZ198" s="403"/>
      <c r="BFA198" s="403"/>
      <c r="BFB198" s="403"/>
      <c r="BFC198" s="403"/>
      <c r="BFD198" s="403"/>
      <c r="BFE198" s="403"/>
      <c r="BFF198" s="403"/>
      <c r="BFG198" s="403"/>
      <c r="BFH198" s="403"/>
      <c r="BFI198" s="403"/>
      <c r="BFJ198" s="403"/>
      <c r="BFK198" s="403"/>
      <c r="BFL198" s="403"/>
      <c r="BFM198" s="403"/>
      <c r="BFN198" s="403"/>
      <c r="BFO198" s="403"/>
      <c r="BFP198" s="403"/>
      <c r="BFQ198" s="403"/>
      <c r="BFR198" s="403"/>
      <c r="BFS198" s="403"/>
      <c r="BFT198" s="403"/>
      <c r="BFU198" s="403"/>
      <c r="BFV198" s="403"/>
      <c r="BFW198" s="403"/>
      <c r="BFX198" s="403"/>
      <c r="BFY198" s="403"/>
      <c r="BFZ198" s="403"/>
      <c r="BGA198" s="403"/>
      <c r="BGB198" s="403"/>
      <c r="BGC198" s="403"/>
      <c r="BGD198" s="403"/>
      <c r="BGE198" s="403"/>
      <c r="BGF198" s="403"/>
      <c r="BGG198" s="403"/>
      <c r="BGH198" s="403"/>
      <c r="BGI198" s="403"/>
      <c r="BGJ198" s="403"/>
      <c r="BGK198" s="403"/>
      <c r="BGL198" s="403"/>
      <c r="BGM198" s="403"/>
      <c r="BGN198" s="403"/>
      <c r="BGO198" s="403"/>
      <c r="BGP198" s="403"/>
      <c r="BGQ198" s="403"/>
      <c r="BGR198" s="403"/>
      <c r="BGS198" s="403"/>
      <c r="BGT198" s="403"/>
      <c r="BGU198" s="403"/>
      <c r="BGV198" s="403"/>
      <c r="BGW198" s="403"/>
      <c r="BGX198" s="403"/>
      <c r="BGY198" s="403"/>
      <c r="BGZ198" s="403"/>
      <c r="BHA198" s="403"/>
      <c r="BHB198" s="403"/>
      <c r="BHC198" s="403"/>
      <c r="BHD198" s="403"/>
      <c r="BHE198" s="403"/>
      <c r="BHF198" s="403"/>
      <c r="BHG198" s="403"/>
      <c r="BHH198" s="403"/>
      <c r="BHI198" s="403"/>
      <c r="BHJ198" s="403"/>
      <c r="BHK198" s="403"/>
      <c r="BHL198" s="403"/>
      <c r="BHM198" s="403"/>
      <c r="BHN198" s="403"/>
      <c r="BHO198" s="403"/>
      <c r="BHP198" s="403"/>
      <c r="BHQ198" s="403"/>
      <c r="BHR198" s="403"/>
      <c r="BHS198" s="403"/>
      <c r="BHT198" s="403"/>
      <c r="BHU198" s="403"/>
      <c r="BHV198" s="403"/>
      <c r="BHW198" s="403"/>
      <c r="BHX198" s="403"/>
      <c r="BHY198" s="403"/>
      <c r="BHZ198" s="403"/>
      <c r="BIA198" s="403"/>
      <c r="BIB198" s="403"/>
      <c r="BIC198" s="403"/>
      <c r="BID198" s="403"/>
      <c r="BIE198" s="403"/>
      <c r="BIF198" s="403"/>
      <c r="BIG198" s="403"/>
      <c r="BIH198" s="403"/>
      <c r="BII198" s="403"/>
      <c r="BIJ198" s="403"/>
      <c r="BIK198" s="403"/>
      <c r="BIL198" s="403"/>
      <c r="BIM198" s="403"/>
      <c r="BIN198" s="403"/>
      <c r="BIO198" s="403"/>
      <c r="BIP198" s="403"/>
      <c r="BIQ198" s="403"/>
      <c r="BIR198" s="403"/>
      <c r="BIS198" s="403"/>
      <c r="BIT198" s="403"/>
      <c r="BIU198" s="403"/>
      <c r="BIV198" s="403"/>
      <c r="BIW198" s="403"/>
      <c r="BIX198" s="403"/>
      <c r="BIY198" s="403"/>
      <c r="BIZ198" s="403"/>
      <c r="BJA198" s="403"/>
      <c r="BJB198" s="403"/>
      <c r="BJC198" s="403"/>
      <c r="BJD198" s="403"/>
      <c r="BJE198" s="403"/>
      <c r="BJF198" s="403"/>
      <c r="BJG198" s="403"/>
      <c r="BJH198" s="403"/>
      <c r="BJI198" s="403"/>
      <c r="BJJ198" s="403"/>
      <c r="BJK198" s="403"/>
      <c r="BJL198" s="403"/>
      <c r="BJM198" s="403"/>
      <c r="BJN198" s="403"/>
      <c r="BJO198" s="403"/>
      <c r="BJP198" s="403"/>
      <c r="BJQ198" s="403"/>
      <c r="BJR198" s="403"/>
      <c r="BJS198" s="403"/>
      <c r="BJT198" s="403"/>
      <c r="BJU198" s="403"/>
      <c r="BJV198" s="403"/>
      <c r="BJW198" s="403"/>
      <c r="BJX198" s="403"/>
      <c r="BJY198" s="403"/>
      <c r="BJZ198" s="403"/>
      <c r="BKA198" s="403"/>
      <c r="BKB198" s="403"/>
      <c r="BKC198" s="403"/>
      <c r="BKD198" s="403"/>
      <c r="BKE198" s="403"/>
      <c r="BKF198" s="403"/>
      <c r="BKG198" s="403"/>
      <c r="BKH198" s="403"/>
      <c r="BKI198" s="403"/>
      <c r="BKJ198" s="403"/>
      <c r="BKK198" s="403"/>
      <c r="BKL198" s="403"/>
      <c r="BKM198" s="403"/>
      <c r="BKN198" s="403"/>
      <c r="BKO198" s="403"/>
      <c r="BKP198" s="403"/>
      <c r="BKQ198" s="403"/>
      <c r="BKR198" s="403"/>
      <c r="BKS198" s="403"/>
      <c r="BKT198" s="403"/>
      <c r="BKU198" s="403"/>
      <c r="BKV198" s="403"/>
      <c r="BKW198" s="403"/>
      <c r="BKX198" s="403"/>
      <c r="BKY198" s="403"/>
      <c r="BKZ198" s="403"/>
      <c r="BLA198" s="403"/>
      <c r="BLB198" s="403"/>
      <c r="BLC198" s="403"/>
      <c r="BLD198" s="403"/>
      <c r="BLE198" s="403"/>
      <c r="BLF198" s="403"/>
      <c r="BLG198" s="403"/>
      <c r="BLH198" s="403"/>
      <c r="BLI198" s="403"/>
      <c r="BLJ198" s="403"/>
      <c r="BLK198" s="403"/>
      <c r="BLL198" s="403"/>
      <c r="BLM198" s="403"/>
      <c r="BLN198" s="403"/>
      <c r="BLO198" s="403"/>
      <c r="BLP198" s="403"/>
      <c r="BLQ198" s="403"/>
      <c r="BLR198" s="403"/>
      <c r="BLS198" s="403"/>
      <c r="BLT198" s="403"/>
      <c r="BLU198" s="403"/>
      <c r="BLV198" s="403"/>
      <c r="BLW198" s="403"/>
      <c r="BLX198" s="403"/>
      <c r="BLY198" s="403"/>
      <c r="BLZ198" s="403"/>
      <c r="BMA198" s="403"/>
      <c r="BMB198" s="403"/>
      <c r="BMC198" s="403"/>
      <c r="BMD198" s="403"/>
      <c r="BME198" s="403"/>
      <c r="BMF198" s="403"/>
      <c r="BMG198" s="403"/>
      <c r="BMH198" s="403"/>
      <c r="BMI198" s="403"/>
      <c r="BMJ198" s="403"/>
      <c r="BMK198" s="403"/>
      <c r="BML198" s="403"/>
      <c r="BMM198" s="403"/>
      <c r="BMN198" s="403"/>
      <c r="BMO198" s="403"/>
      <c r="BMP198" s="403"/>
      <c r="BMQ198" s="403"/>
      <c r="BMR198" s="403"/>
      <c r="BMS198" s="403"/>
      <c r="BMT198" s="403"/>
      <c r="BMU198" s="403"/>
      <c r="BMV198" s="403"/>
      <c r="BMW198" s="403"/>
      <c r="BMX198" s="403"/>
      <c r="BMY198" s="403"/>
      <c r="BMZ198" s="403"/>
      <c r="BNA198" s="403"/>
      <c r="BNB198" s="403"/>
      <c r="BNC198" s="403"/>
      <c r="BND198" s="403"/>
      <c r="BNE198" s="403"/>
      <c r="BNF198" s="403"/>
      <c r="BNG198" s="403"/>
      <c r="BNH198" s="403"/>
      <c r="BNI198" s="403"/>
      <c r="BNJ198" s="403"/>
      <c r="BNK198" s="403"/>
      <c r="BNL198" s="403"/>
      <c r="BNM198" s="403"/>
      <c r="BNN198" s="403"/>
      <c r="BNO198" s="403"/>
      <c r="BNP198" s="403"/>
      <c r="BNQ198" s="403"/>
      <c r="BNR198" s="403"/>
      <c r="BNS198" s="403"/>
      <c r="BNT198" s="403"/>
      <c r="BNU198" s="403"/>
      <c r="BNV198" s="403"/>
      <c r="BNW198" s="403"/>
      <c r="BNX198" s="403"/>
      <c r="BNY198" s="403"/>
      <c r="BNZ198" s="403"/>
      <c r="BOA198" s="403"/>
      <c r="BOB198" s="403"/>
      <c r="BOC198" s="403"/>
      <c r="BOD198" s="403"/>
      <c r="BOE198" s="403"/>
      <c r="BOF198" s="403"/>
      <c r="BOG198" s="403"/>
      <c r="BOH198" s="403"/>
      <c r="BOI198" s="403"/>
      <c r="BOJ198" s="403"/>
      <c r="BOK198" s="403"/>
      <c r="BOL198" s="403"/>
      <c r="BOM198" s="403"/>
      <c r="BON198" s="403"/>
      <c r="BOO198" s="403"/>
      <c r="BOP198" s="403"/>
      <c r="BOQ198" s="403"/>
      <c r="BOR198" s="403"/>
      <c r="BOS198" s="403"/>
      <c r="BOT198" s="403"/>
      <c r="BOU198" s="403"/>
      <c r="BOV198" s="403"/>
      <c r="BOW198" s="403"/>
      <c r="BOX198" s="403"/>
      <c r="BOY198" s="403"/>
      <c r="BOZ198" s="403"/>
      <c r="BPA198" s="403"/>
      <c r="BPB198" s="403"/>
      <c r="BPC198" s="403"/>
      <c r="BPD198" s="403"/>
      <c r="BPE198" s="403"/>
      <c r="BPF198" s="403"/>
      <c r="BPG198" s="403"/>
      <c r="BPH198" s="403"/>
      <c r="BPI198" s="403"/>
      <c r="BPJ198" s="403"/>
      <c r="BPK198" s="403"/>
      <c r="BPL198" s="403"/>
      <c r="BPM198" s="403"/>
      <c r="BPN198" s="403"/>
      <c r="BPO198" s="403"/>
      <c r="BPP198" s="403"/>
      <c r="BPQ198" s="403"/>
      <c r="BPR198" s="403"/>
      <c r="BPS198" s="403"/>
      <c r="BPT198" s="403"/>
      <c r="BPU198" s="403"/>
      <c r="BPV198" s="403"/>
      <c r="BPW198" s="403"/>
      <c r="BPX198" s="403"/>
      <c r="BPY198" s="403"/>
      <c r="BPZ198" s="403"/>
      <c r="BQA198" s="403"/>
      <c r="BQB198" s="403"/>
      <c r="BQC198" s="403"/>
      <c r="BQD198" s="403"/>
      <c r="BQE198" s="403"/>
      <c r="BQF198" s="403"/>
      <c r="BQG198" s="403"/>
      <c r="BQH198" s="403"/>
      <c r="BQI198" s="403"/>
      <c r="BQJ198" s="403"/>
      <c r="BQK198" s="403"/>
      <c r="BQL198" s="403"/>
      <c r="BQM198" s="403"/>
      <c r="BQN198" s="403"/>
      <c r="BQO198" s="403"/>
      <c r="BQP198" s="403"/>
      <c r="BQQ198" s="403"/>
      <c r="BQR198" s="403"/>
      <c r="BQS198" s="403"/>
      <c r="BQT198" s="403"/>
      <c r="BQU198" s="403"/>
      <c r="BQV198" s="403"/>
      <c r="BQW198" s="403"/>
      <c r="BQX198" s="403"/>
      <c r="BQY198" s="403"/>
      <c r="BQZ198" s="403"/>
      <c r="BRA198" s="403"/>
      <c r="BRB198" s="403"/>
      <c r="BRC198" s="403"/>
      <c r="BRD198" s="403"/>
      <c r="BRE198" s="403"/>
      <c r="BRF198" s="403"/>
      <c r="BRG198" s="403"/>
      <c r="BRH198" s="403"/>
      <c r="BRI198" s="403"/>
      <c r="BRJ198" s="403"/>
      <c r="BRK198" s="403"/>
      <c r="BRL198" s="403"/>
      <c r="BRM198" s="403"/>
      <c r="BRN198" s="403"/>
      <c r="BRO198" s="403"/>
      <c r="BRP198" s="403"/>
      <c r="BRQ198" s="403"/>
      <c r="BRR198" s="403"/>
      <c r="BRS198" s="403"/>
      <c r="BRT198" s="403"/>
      <c r="BRU198" s="403"/>
      <c r="BRV198" s="403"/>
      <c r="BRW198" s="403"/>
      <c r="BRX198" s="403"/>
      <c r="BRY198" s="403"/>
      <c r="BRZ198" s="403"/>
      <c r="BSA198" s="403"/>
      <c r="BSB198" s="403"/>
      <c r="BSC198" s="403"/>
      <c r="BSD198" s="403"/>
      <c r="BSE198" s="403"/>
      <c r="BSF198" s="403"/>
      <c r="BSG198" s="403"/>
      <c r="BSH198" s="403"/>
      <c r="BSI198" s="403"/>
      <c r="BSJ198" s="403"/>
      <c r="BSK198" s="403"/>
      <c r="BSL198" s="403"/>
      <c r="BSM198" s="403"/>
      <c r="BSN198" s="403"/>
      <c r="BSO198" s="403"/>
      <c r="BSP198" s="403"/>
      <c r="BSQ198" s="403"/>
      <c r="BSR198" s="403"/>
      <c r="BSS198" s="403"/>
      <c r="BST198" s="403"/>
      <c r="BSU198" s="403"/>
      <c r="BSV198" s="403"/>
      <c r="BSW198" s="403"/>
      <c r="BSX198" s="403"/>
      <c r="BSY198" s="403"/>
      <c r="BSZ198" s="403"/>
      <c r="BTA198" s="403"/>
      <c r="BTB198" s="403"/>
      <c r="BTC198" s="403"/>
      <c r="BTD198" s="403"/>
      <c r="BTE198" s="403"/>
      <c r="BTF198" s="403"/>
      <c r="BTG198" s="403"/>
      <c r="BTH198" s="403"/>
      <c r="BTI198" s="403"/>
      <c r="BTJ198" s="403"/>
      <c r="BTK198" s="403"/>
      <c r="BTL198" s="403"/>
      <c r="BTM198" s="403"/>
      <c r="BTN198" s="403"/>
      <c r="BTO198" s="403"/>
      <c r="BTP198" s="403"/>
      <c r="BTQ198" s="403"/>
      <c r="BTR198" s="403"/>
      <c r="BTS198" s="403"/>
      <c r="BTT198" s="403"/>
      <c r="BTU198" s="403"/>
      <c r="BTV198" s="403"/>
      <c r="BTW198" s="403"/>
      <c r="BTX198" s="403"/>
      <c r="BTY198" s="403"/>
      <c r="BTZ198" s="403"/>
      <c r="BUA198" s="403"/>
      <c r="BUB198" s="403"/>
      <c r="BUC198" s="403"/>
      <c r="BUD198" s="403"/>
      <c r="BUE198" s="403"/>
      <c r="BUF198" s="403"/>
      <c r="BUG198" s="403"/>
      <c r="BUH198" s="403"/>
      <c r="BUI198" s="403"/>
      <c r="BUJ198" s="403"/>
      <c r="BUK198" s="403"/>
      <c r="BUL198" s="403"/>
      <c r="BUM198" s="403"/>
      <c r="BUN198" s="403"/>
      <c r="BUO198" s="403"/>
      <c r="BUP198" s="403"/>
      <c r="BUQ198" s="403"/>
      <c r="BUR198" s="403"/>
      <c r="BUS198" s="403"/>
      <c r="BUT198" s="403"/>
      <c r="BUU198" s="403"/>
      <c r="BUV198" s="403"/>
      <c r="BUW198" s="403"/>
      <c r="BUX198" s="403"/>
      <c r="BUY198" s="403"/>
      <c r="BUZ198" s="403"/>
      <c r="BVA198" s="403"/>
      <c r="BVB198" s="403"/>
      <c r="BVC198" s="403"/>
      <c r="BVD198" s="403"/>
      <c r="BVE198" s="403"/>
      <c r="BVF198" s="403"/>
      <c r="BVG198" s="403"/>
      <c r="BVH198" s="403"/>
      <c r="BVI198" s="403"/>
      <c r="BVJ198" s="403"/>
      <c r="BVK198" s="403"/>
      <c r="BVL198" s="403"/>
      <c r="BVM198" s="403"/>
      <c r="BVN198" s="403"/>
      <c r="BVO198" s="403"/>
      <c r="BVP198" s="403"/>
      <c r="BVQ198" s="403"/>
      <c r="BVR198" s="403"/>
      <c r="BVS198" s="403"/>
      <c r="BVT198" s="403"/>
      <c r="BVU198" s="403"/>
      <c r="BVV198" s="403"/>
      <c r="BVW198" s="403"/>
      <c r="BVX198" s="403"/>
      <c r="BVY198" s="403"/>
      <c r="BVZ198" s="403"/>
      <c r="BWA198" s="403"/>
      <c r="BWB198" s="403"/>
      <c r="BWC198" s="403"/>
      <c r="BWD198" s="403"/>
      <c r="BWE198" s="403"/>
      <c r="BWF198" s="403"/>
      <c r="BWG198" s="403"/>
      <c r="BWH198" s="403"/>
      <c r="BWI198" s="403"/>
      <c r="BWJ198" s="403"/>
      <c r="BWK198" s="403"/>
      <c r="BWL198" s="403"/>
      <c r="BWM198" s="403"/>
      <c r="BWN198" s="403"/>
      <c r="BWO198" s="403"/>
      <c r="BWP198" s="403"/>
      <c r="BWQ198" s="403"/>
      <c r="BWR198" s="403"/>
      <c r="BWS198" s="403"/>
      <c r="BWT198" s="403"/>
      <c r="BWU198" s="403"/>
      <c r="BWV198" s="403"/>
      <c r="BWW198" s="403"/>
      <c r="BWX198" s="403"/>
    </row>
    <row r="199" spans="1:1974" ht="24.75" customHeight="1">
      <c r="B199" s="181" t="s">
        <v>120</v>
      </c>
      <c r="D199" s="151"/>
      <c r="E199" s="169"/>
      <c r="F199" s="151"/>
      <c r="H199" s="151"/>
      <c r="I199" s="169"/>
      <c r="J199" s="151"/>
      <c r="L199" s="151"/>
      <c r="M199" s="169"/>
      <c r="N199" s="151"/>
      <c r="P199" s="151"/>
      <c r="Q199" s="169"/>
      <c r="R199" s="151"/>
      <c r="T199" s="151"/>
      <c r="U199" s="169"/>
      <c r="V199" s="151"/>
      <c r="X199" s="225"/>
      <c r="Y199" s="225"/>
      <c r="Z199" s="152"/>
      <c r="AA199" s="152"/>
      <c r="AB199" s="152"/>
      <c r="AC199" s="152"/>
      <c r="AD199" s="152"/>
      <c r="AE199" s="152"/>
      <c r="AI199" s="171"/>
      <c r="AJ199" s="171"/>
      <c r="AK199" s="171"/>
      <c r="AL199" s="171"/>
    </row>
    <row r="200" spans="1:1974" ht="24.75" customHeight="1">
      <c r="B200" s="172" t="s">
        <v>124</v>
      </c>
      <c r="D200" s="247"/>
      <c r="E200" s="248"/>
      <c r="F200" s="247"/>
      <c r="H200" s="247"/>
      <c r="I200" s="248"/>
      <c r="J200" s="247"/>
      <c r="L200" s="247"/>
      <c r="M200" s="248"/>
      <c r="N200" s="247"/>
      <c r="P200" s="247"/>
      <c r="Q200" s="248"/>
      <c r="R200" s="247"/>
      <c r="T200" s="247"/>
      <c r="U200" s="248"/>
      <c r="V200" s="247"/>
      <c r="X200" s="225"/>
      <c r="Y200" s="225"/>
      <c r="Z200" s="152"/>
      <c r="AA200" s="152"/>
      <c r="AB200" s="152"/>
      <c r="AC200" s="152"/>
      <c r="AD200" s="152"/>
      <c r="AE200" s="152"/>
      <c r="AI200" s="171"/>
      <c r="AJ200" s="171"/>
      <c r="AK200" s="171"/>
      <c r="AL200" s="171"/>
    </row>
    <row r="201" spans="1:1974" ht="24.75" customHeight="1">
      <c r="B201" s="177" t="s">
        <v>72</v>
      </c>
      <c r="D201" s="247">
        <v>0</v>
      </c>
      <c r="E201" s="248">
        <v>0</v>
      </c>
      <c r="F201" s="247">
        <v>0</v>
      </c>
      <c r="H201" s="247">
        <v>0</v>
      </c>
      <c r="I201" s="248">
        <v>0</v>
      </c>
      <c r="J201" s="247">
        <v>0</v>
      </c>
      <c r="L201" s="247">
        <v>42</v>
      </c>
      <c r="M201" s="248">
        <v>0</v>
      </c>
      <c r="N201" s="247">
        <v>42</v>
      </c>
      <c r="P201" s="247">
        <v>70</v>
      </c>
      <c r="Q201" s="248">
        <v>0</v>
      </c>
      <c r="R201" s="247">
        <v>70</v>
      </c>
      <c r="T201" s="247">
        <v>70</v>
      </c>
      <c r="U201" s="248">
        <v>0</v>
      </c>
      <c r="V201" s="247">
        <v>70</v>
      </c>
      <c r="X201" s="225"/>
      <c r="Y201" s="225"/>
      <c r="Z201" s="152"/>
      <c r="AA201" s="152"/>
      <c r="AB201" s="152"/>
      <c r="AC201" s="152"/>
      <c r="AD201" s="152"/>
      <c r="AE201" s="152"/>
      <c r="AI201" s="171"/>
      <c r="AJ201" s="171"/>
      <c r="AK201" s="171"/>
      <c r="AL201" s="171"/>
    </row>
    <row r="202" spans="1:1974" ht="24.75" customHeight="1">
      <c r="B202" s="177" t="s">
        <v>73</v>
      </c>
      <c r="D202" s="126">
        <v>440</v>
      </c>
      <c r="E202" s="249">
        <v>0</v>
      </c>
      <c r="F202" s="126">
        <v>440</v>
      </c>
      <c r="H202" s="126">
        <v>529</v>
      </c>
      <c r="I202" s="249">
        <v>0</v>
      </c>
      <c r="J202" s="126">
        <v>529</v>
      </c>
      <c r="L202" s="126">
        <v>483</v>
      </c>
      <c r="M202" s="249">
        <v>0</v>
      </c>
      <c r="N202" s="126">
        <v>483</v>
      </c>
      <c r="P202" s="126">
        <v>472</v>
      </c>
      <c r="Q202" s="249">
        <v>0</v>
      </c>
      <c r="R202" s="126">
        <v>472</v>
      </c>
      <c r="T202" s="126">
        <v>384</v>
      </c>
      <c r="U202" s="249">
        <v>0</v>
      </c>
      <c r="V202" s="126">
        <v>384</v>
      </c>
      <c r="X202" s="225"/>
      <c r="Y202" s="225"/>
      <c r="Z202" s="152"/>
      <c r="AA202" s="152"/>
      <c r="AB202" s="152"/>
      <c r="AC202" s="152"/>
      <c r="AD202" s="152"/>
      <c r="AE202" s="152"/>
      <c r="AI202" s="171"/>
      <c r="AJ202" s="171"/>
      <c r="AK202" s="171"/>
      <c r="AL202" s="171"/>
    </row>
    <row r="203" spans="1:1974" ht="24.75" customHeight="1">
      <c r="B203" s="177" t="s">
        <v>74</v>
      </c>
      <c r="D203" s="126">
        <v>383</v>
      </c>
      <c r="E203" s="249">
        <v>0</v>
      </c>
      <c r="F203" s="126">
        <v>383</v>
      </c>
      <c r="H203" s="126">
        <v>329</v>
      </c>
      <c r="I203" s="249">
        <v>0</v>
      </c>
      <c r="J203" s="126">
        <v>329</v>
      </c>
      <c r="L203" s="126">
        <v>374</v>
      </c>
      <c r="M203" s="249">
        <v>0</v>
      </c>
      <c r="N203" s="126">
        <v>374</v>
      </c>
      <c r="P203" s="126">
        <v>444</v>
      </c>
      <c r="Q203" s="249">
        <v>0</v>
      </c>
      <c r="R203" s="126">
        <v>444</v>
      </c>
      <c r="T203" s="126">
        <v>412</v>
      </c>
      <c r="U203" s="249">
        <v>0</v>
      </c>
      <c r="V203" s="126">
        <v>412</v>
      </c>
      <c r="X203" s="225"/>
      <c r="Y203" s="225"/>
      <c r="Z203" s="152"/>
      <c r="AA203" s="152"/>
      <c r="AB203" s="152"/>
      <c r="AC203" s="152"/>
      <c r="AD203" s="152"/>
      <c r="AE203" s="152"/>
      <c r="AI203" s="171"/>
      <c r="AJ203" s="171"/>
      <c r="AK203" s="171"/>
      <c r="AL203" s="171"/>
    </row>
    <row r="204" spans="1:1974" ht="24.75" customHeight="1">
      <c r="B204" s="177" t="s">
        <v>75</v>
      </c>
      <c r="D204" s="126">
        <v>391</v>
      </c>
      <c r="E204" s="249">
        <v>9</v>
      </c>
      <c r="F204" s="126">
        <v>400</v>
      </c>
      <c r="H204" s="126">
        <v>385</v>
      </c>
      <c r="I204" s="249">
        <v>10</v>
      </c>
      <c r="J204" s="126">
        <v>395</v>
      </c>
      <c r="L204" s="126">
        <v>430</v>
      </c>
      <c r="M204" s="249">
        <v>11</v>
      </c>
      <c r="N204" s="126">
        <v>441</v>
      </c>
      <c r="P204" s="126">
        <v>460</v>
      </c>
      <c r="Q204" s="249">
        <v>13</v>
      </c>
      <c r="R204" s="126">
        <v>473</v>
      </c>
      <c r="T204" s="126">
        <v>541</v>
      </c>
      <c r="U204" s="249">
        <v>14</v>
      </c>
      <c r="V204" s="126">
        <v>555</v>
      </c>
      <c r="X204" s="225"/>
      <c r="Y204" s="225"/>
      <c r="Z204" s="152"/>
      <c r="AA204" s="152"/>
      <c r="AB204" s="152"/>
      <c r="AC204" s="152"/>
      <c r="AD204" s="152"/>
      <c r="AE204" s="152"/>
      <c r="AI204" s="171"/>
      <c r="AJ204" s="171"/>
      <c r="AK204" s="171"/>
      <c r="AL204" s="171"/>
    </row>
    <row r="205" spans="1:1974" ht="24.75" customHeight="1">
      <c r="B205" s="177" t="s">
        <v>76</v>
      </c>
      <c r="D205" s="126">
        <v>69</v>
      </c>
      <c r="E205" s="249">
        <v>0</v>
      </c>
      <c r="F205" s="126">
        <v>69</v>
      </c>
      <c r="H205" s="126">
        <v>67</v>
      </c>
      <c r="I205" s="249">
        <v>5</v>
      </c>
      <c r="J205" s="126">
        <v>72</v>
      </c>
      <c r="L205" s="126">
        <v>48</v>
      </c>
      <c r="M205" s="249">
        <v>11</v>
      </c>
      <c r="N205" s="126">
        <v>59</v>
      </c>
      <c r="P205" s="126">
        <v>73</v>
      </c>
      <c r="Q205" s="249">
        <v>16</v>
      </c>
      <c r="R205" s="126">
        <v>89</v>
      </c>
      <c r="T205" s="126">
        <v>57</v>
      </c>
      <c r="U205" s="249">
        <v>35</v>
      </c>
      <c r="V205" s="126">
        <v>92</v>
      </c>
      <c r="X205" s="225"/>
      <c r="Y205" s="225"/>
      <c r="Z205" s="152"/>
      <c r="AA205" s="152"/>
      <c r="AB205" s="152"/>
      <c r="AC205" s="152"/>
      <c r="AD205" s="152"/>
      <c r="AE205" s="152"/>
      <c r="AI205" s="171"/>
      <c r="AJ205" s="171"/>
      <c r="AK205" s="171"/>
      <c r="AL205" s="171"/>
    </row>
    <row r="206" spans="1:1974" ht="35.25" customHeight="1">
      <c r="B206" s="339" t="s">
        <v>77</v>
      </c>
      <c r="D206" s="195">
        <v>63</v>
      </c>
      <c r="E206" s="196">
        <v>-63</v>
      </c>
      <c r="F206" s="195">
        <v>0</v>
      </c>
      <c r="H206" s="195">
        <v>62</v>
      </c>
      <c r="I206" s="196">
        <v>-62</v>
      </c>
      <c r="J206" s="195">
        <v>0</v>
      </c>
      <c r="L206" s="195">
        <v>72</v>
      </c>
      <c r="M206" s="196">
        <v>-72</v>
      </c>
      <c r="N206" s="195">
        <v>0</v>
      </c>
      <c r="P206" s="195">
        <v>72</v>
      </c>
      <c r="Q206" s="196">
        <v>-72</v>
      </c>
      <c r="R206" s="195">
        <v>0</v>
      </c>
      <c r="T206" s="195">
        <v>22</v>
      </c>
      <c r="U206" s="196">
        <v>-22</v>
      </c>
      <c r="V206" s="195">
        <v>0</v>
      </c>
      <c r="X206" s="225"/>
      <c r="Y206" s="225"/>
      <c r="Z206" s="152"/>
      <c r="AA206" s="152"/>
      <c r="AB206" s="152"/>
      <c r="AC206" s="152"/>
      <c r="AD206" s="152"/>
      <c r="AE206" s="152"/>
      <c r="AI206" s="171"/>
      <c r="AJ206" s="171"/>
      <c r="AK206" s="171"/>
      <c r="AL206" s="171"/>
    </row>
    <row r="207" spans="1:1974" ht="24.75" customHeight="1">
      <c r="B207" s="341" t="s">
        <v>78</v>
      </c>
      <c r="D207" s="253">
        <v>1346</v>
      </c>
      <c r="E207" s="254">
        <v>-54</v>
      </c>
      <c r="F207" s="253">
        <v>1292</v>
      </c>
      <c r="H207" s="253">
        <v>1372</v>
      </c>
      <c r="I207" s="254">
        <v>-47</v>
      </c>
      <c r="J207" s="253">
        <v>1325</v>
      </c>
      <c r="L207" s="253">
        <v>1449</v>
      </c>
      <c r="M207" s="254">
        <v>-50</v>
      </c>
      <c r="N207" s="253">
        <v>1399</v>
      </c>
      <c r="P207" s="253">
        <v>1591</v>
      </c>
      <c r="Q207" s="254">
        <v>-43</v>
      </c>
      <c r="R207" s="253">
        <v>1548</v>
      </c>
      <c r="T207" s="253">
        <v>1486</v>
      </c>
      <c r="U207" s="254">
        <v>27</v>
      </c>
      <c r="V207" s="253">
        <v>1513</v>
      </c>
      <c r="X207" s="225"/>
      <c r="Y207" s="225"/>
      <c r="Z207" s="152"/>
      <c r="AA207" s="152"/>
      <c r="AB207" s="152"/>
      <c r="AC207" s="152"/>
      <c r="AD207" s="152"/>
      <c r="AE207" s="152"/>
      <c r="AI207" s="171"/>
      <c r="AJ207" s="171"/>
      <c r="AK207" s="171"/>
      <c r="AL207" s="171"/>
    </row>
    <row r="208" spans="1:1974" ht="24.75" customHeight="1">
      <c r="B208" s="175"/>
      <c r="D208" s="94"/>
      <c r="E208" s="136"/>
      <c r="F208" s="94"/>
      <c r="H208" s="94"/>
      <c r="I208" s="136"/>
      <c r="J208" s="94"/>
      <c r="L208" s="94"/>
      <c r="M208" s="136"/>
      <c r="N208" s="94"/>
      <c r="P208" s="94"/>
      <c r="Q208" s="136"/>
      <c r="R208" s="94"/>
      <c r="T208" s="94"/>
      <c r="U208" s="136"/>
      <c r="V208" s="94"/>
      <c r="X208" s="225"/>
      <c r="Y208" s="225"/>
      <c r="Z208" s="152"/>
      <c r="AA208" s="152"/>
      <c r="AB208" s="152"/>
      <c r="AC208" s="152"/>
      <c r="AD208" s="152"/>
      <c r="AE208" s="152"/>
      <c r="AI208" s="171"/>
      <c r="AJ208" s="171"/>
      <c r="AK208" s="171"/>
      <c r="AL208" s="171"/>
    </row>
    <row r="209" spans="1:1974" ht="24.75" customHeight="1">
      <c r="B209" s="172" t="s">
        <v>80</v>
      </c>
      <c r="D209" s="251">
        <v>1435</v>
      </c>
      <c r="E209" s="252">
        <v>0</v>
      </c>
      <c r="F209" s="251">
        <v>1435</v>
      </c>
      <c r="H209" s="251">
        <v>1408</v>
      </c>
      <c r="I209" s="252">
        <v>0</v>
      </c>
      <c r="J209" s="251">
        <v>1408</v>
      </c>
      <c r="L209" s="251">
        <v>1375</v>
      </c>
      <c r="M209" s="252">
        <v>0</v>
      </c>
      <c r="N209" s="251">
        <v>1375</v>
      </c>
      <c r="P209" s="251">
        <v>1356</v>
      </c>
      <c r="Q209" s="252">
        <v>0</v>
      </c>
      <c r="R209" s="251">
        <v>1356</v>
      </c>
      <c r="T209" s="251">
        <v>1325</v>
      </c>
      <c r="U209" s="252">
        <v>0</v>
      </c>
      <c r="V209" s="251">
        <v>1325</v>
      </c>
      <c r="X209" s="225"/>
      <c r="Y209" s="225"/>
      <c r="Z209" s="152"/>
      <c r="AA209" s="152"/>
      <c r="AB209" s="152"/>
      <c r="AC209" s="152"/>
      <c r="AD209" s="152"/>
      <c r="AE209" s="152"/>
      <c r="AI209" s="171"/>
      <c r="AJ209" s="171"/>
      <c r="AK209" s="171"/>
      <c r="AL209" s="171"/>
    </row>
    <row r="210" spans="1:1974" ht="24.75" customHeight="1">
      <c r="B210" s="173" t="s">
        <v>81</v>
      </c>
      <c r="D210" s="126">
        <v>124</v>
      </c>
      <c r="E210" s="249">
        <v>0</v>
      </c>
      <c r="F210" s="126">
        <v>124</v>
      </c>
      <c r="H210" s="126">
        <v>110</v>
      </c>
      <c r="I210" s="249">
        <v>0</v>
      </c>
      <c r="J210" s="126">
        <v>110</v>
      </c>
      <c r="L210" s="126">
        <v>129</v>
      </c>
      <c r="M210" s="249">
        <v>0</v>
      </c>
      <c r="N210" s="126">
        <v>129</v>
      </c>
      <c r="P210" s="126">
        <v>119</v>
      </c>
      <c r="Q210" s="249">
        <v>0</v>
      </c>
      <c r="R210" s="126">
        <v>119</v>
      </c>
      <c r="T210" s="126">
        <v>118</v>
      </c>
      <c r="U210" s="249">
        <v>0</v>
      </c>
      <c r="V210" s="126">
        <v>118</v>
      </c>
      <c r="X210" s="225"/>
      <c r="Y210" s="225"/>
      <c r="Z210" s="152"/>
      <c r="AA210" s="152"/>
      <c r="AB210" s="152"/>
      <c r="AC210" s="152"/>
      <c r="AD210" s="152"/>
      <c r="AE210" s="152"/>
      <c r="AI210" s="171"/>
      <c r="AJ210" s="171"/>
      <c r="AK210" s="171"/>
      <c r="AL210" s="171"/>
    </row>
    <row r="211" spans="1:1974" ht="24.75" customHeight="1">
      <c r="B211" s="175"/>
      <c r="D211" s="94"/>
      <c r="E211" s="136"/>
      <c r="F211" s="94"/>
      <c r="H211" s="94"/>
      <c r="I211" s="136"/>
      <c r="J211" s="94"/>
      <c r="L211" s="94"/>
      <c r="M211" s="136"/>
      <c r="N211" s="94"/>
      <c r="P211" s="94"/>
      <c r="Q211" s="136"/>
      <c r="R211" s="94"/>
      <c r="T211" s="94"/>
      <c r="U211" s="136"/>
      <c r="V211" s="94"/>
      <c r="X211" s="225"/>
      <c r="Y211" s="225"/>
      <c r="Z211" s="152"/>
      <c r="AA211" s="152"/>
      <c r="AB211" s="152"/>
      <c r="AC211" s="152"/>
      <c r="AD211" s="152"/>
      <c r="AE211" s="152"/>
      <c r="AI211" s="171"/>
      <c r="AJ211" s="171"/>
      <c r="AK211" s="171"/>
      <c r="AL211" s="171"/>
    </row>
    <row r="212" spans="1:1974" ht="24.75" customHeight="1">
      <c r="B212" s="186" t="s">
        <v>121</v>
      </c>
      <c r="D212" s="94"/>
      <c r="E212" s="136"/>
      <c r="F212" s="94"/>
      <c r="H212" s="94"/>
      <c r="I212" s="136"/>
      <c r="J212" s="94"/>
      <c r="L212" s="94"/>
      <c r="M212" s="136"/>
      <c r="N212" s="94"/>
      <c r="P212" s="94"/>
      <c r="Q212" s="136"/>
      <c r="R212" s="94"/>
      <c r="T212" s="94"/>
      <c r="U212" s="136"/>
      <c r="V212" s="94"/>
      <c r="X212" s="225"/>
      <c r="Y212" s="225"/>
      <c r="Z212" s="152"/>
      <c r="AA212" s="152"/>
      <c r="AB212" s="152"/>
      <c r="AC212" s="152"/>
      <c r="AD212" s="152"/>
      <c r="AE212" s="152"/>
      <c r="AI212" s="171"/>
      <c r="AJ212" s="171"/>
      <c r="AK212" s="171"/>
      <c r="AL212" s="171"/>
    </row>
    <row r="213" spans="1:1974" ht="24.75" customHeight="1">
      <c r="B213" s="177" t="s">
        <v>122</v>
      </c>
      <c r="D213" s="126"/>
      <c r="E213" s="249"/>
      <c r="F213" s="126"/>
      <c r="H213" s="126"/>
      <c r="I213" s="249"/>
      <c r="J213" s="126"/>
      <c r="L213" s="126"/>
      <c r="M213" s="249"/>
      <c r="N213" s="126"/>
      <c r="P213" s="126"/>
      <c r="Q213" s="249"/>
      <c r="R213" s="126"/>
      <c r="T213" s="126"/>
      <c r="U213" s="249"/>
      <c r="V213" s="126"/>
      <c r="X213" s="225"/>
      <c r="Y213" s="225"/>
      <c r="Z213" s="152"/>
      <c r="AA213" s="152"/>
      <c r="AB213" s="152"/>
      <c r="AC213" s="152"/>
      <c r="AD213" s="152"/>
      <c r="AE213" s="152"/>
      <c r="AI213" s="171"/>
      <c r="AJ213" s="171"/>
      <c r="AK213" s="171"/>
      <c r="AL213" s="171"/>
    </row>
    <row r="214" spans="1:1974" ht="24.75" customHeight="1">
      <c r="B214" s="342" t="s">
        <v>83</v>
      </c>
      <c r="D214" s="126">
        <v>9</v>
      </c>
      <c r="E214" s="249">
        <v>0</v>
      </c>
      <c r="F214" s="126">
        <v>9</v>
      </c>
      <c r="H214" s="126">
        <v>9</v>
      </c>
      <c r="I214" s="249">
        <v>0</v>
      </c>
      <c r="J214" s="126">
        <v>9</v>
      </c>
      <c r="L214" s="126">
        <v>9</v>
      </c>
      <c r="M214" s="249">
        <v>0</v>
      </c>
      <c r="N214" s="126">
        <v>9</v>
      </c>
      <c r="P214" s="126">
        <v>10</v>
      </c>
      <c r="Q214" s="249">
        <v>0</v>
      </c>
      <c r="R214" s="126">
        <v>10</v>
      </c>
      <c r="T214" s="126">
        <v>9</v>
      </c>
      <c r="U214" s="249">
        <v>0</v>
      </c>
      <c r="V214" s="126">
        <v>9</v>
      </c>
      <c r="X214" s="225"/>
      <c r="Y214" s="225"/>
      <c r="Z214" s="152"/>
      <c r="AA214" s="152"/>
      <c r="AB214" s="152"/>
      <c r="AC214" s="152"/>
      <c r="AD214" s="152"/>
      <c r="AE214" s="152"/>
      <c r="AI214" s="171"/>
      <c r="AJ214" s="171"/>
      <c r="AK214" s="171"/>
      <c r="AL214" s="171"/>
    </row>
    <row r="215" spans="1:1974" ht="24.75" customHeight="1">
      <c r="B215" s="342" t="s">
        <v>84</v>
      </c>
      <c r="D215" s="126">
        <v>8334</v>
      </c>
      <c r="E215" s="249">
        <v>0</v>
      </c>
      <c r="F215" s="126">
        <v>8334</v>
      </c>
      <c r="H215" s="126">
        <v>8379</v>
      </c>
      <c r="I215" s="249">
        <v>0</v>
      </c>
      <c r="J215" s="126">
        <v>8379</v>
      </c>
      <c r="L215" s="126">
        <v>8405</v>
      </c>
      <c r="M215" s="249">
        <v>0</v>
      </c>
      <c r="N215" s="126">
        <v>8405</v>
      </c>
      <c r="P215" s="126">
        <v>8437</v>
      </c>
      <c r="Q215" s="249">
        <v>0</v>
      </c>
      <c r="R215" s="126">
        <v>8437</v>
      </c>
      <c r="T215" s="126">
        <v>8464</v>
      </c>
      <c r="U215" s="249">
        <v>0</v>
      </c>
      <c r="V215" s="126">
        <v>8464</v>
      </c>
      <c r="X215" s="225"/>
      <c r="Y215" s="225"/>
      <c r="Z215" s="152"/>
      <c r="AA215" s="152"/>
      <c r="AB215" s="152"/>
      <c r="AC215" s="152"/>
      <c r="AD215" s="152"/>
      <c r="AE215" s="152"/>
      <c r="AI215" s="171"/>
      <c r="AJ215" s="171"/>
      <c r="AK215" s="171"/>
      <c r="AL215" s="171"/>
    </row>
    <row r="216" spans="1:1974" ht="24.75" customHeight="1">
      <c r="B216" s="342" t="s">
        <v>85</v>
      </c>
      <c r="D216" s="126">
        <v>-119</v>
      </c>
      <c r="E216" s="249">
        <v>0</v>
      </c>
      <c r="F216" s="126">
        <v>-119</v>
      </c>
      <c r="H216" s="126">
        <v>-99</v>
      </c>
      <c r="I216" s="249">
        <v>0</v>
      </c>
      <c r="J216" s="126">
        <v>-99</v>
      </c>
      <c r="L216" s="126">
        <v>-105</v>
      </c>
      <c r="M216" s="249">
        <v>0</v>
      </c>
      <c r="N216" s="126">
        <v>-105</v>
      </c>
      <c r="P216" s="126">
        <v>-108</v>
      </c>
      <c r="Q216" s="249">
        <v>0</v>
      </c>
      <c r="R216" s="126">
        <v>-108</v>
      </c>
      <c r="T216" s="126">
        <v>-108</v>
      </c>
      <c r="U216" s="249">
        <v>0</v>
      </c>
      <c r="V216" s="126">
        <v>-108</v>
      </c>
      <c r="X216" s="225"/>
      <c r="Y216" s="225"/>
      <c r="Z216" s="152"/>
      <c r="AA216" s="152"/>
      <c r="AB216" s="152"/>
      <c r="AC216" s="152"/>
      <c r="AD216" s="152"/>
      <c r="AE216" s="152"/>
      <c r="AI216" s="171"/>
      <c r="AJ216" s="171"/>
      <c r="AK216" s="171"/>
      <c r="AL216" s="171"/>
    </row>
    <row r="217" spans="1:1974" ht="24.75" customHeight="1">
      <c r="B217" s="177" t="s">
        <v>86</v>
      </c>
      <c r="D217" s="126">
        <v>-7803</v>
      </c>
      <c r="E217" s="249">
        <v>61</v>
      </c>
      <c r="F217" s="126">
        <v>-7742</v>
      </c>
      <c r="H217" s="126">
        <v>-7876</v>
      </c>
      <c r="I217" s="249">
        <v>101</v>
      </c>
      <c r="J217" s="126">
        <v>-7775</v>
      </c>
      <c r="L217" s="126">
        <v>-7892</v>
      </c>
      <c r="M217" s="249">
        <v>75</v>
      </c>
      <c r="N217" s="126">
        <v>-7817</v>
      </c>
      <c r="P217" s="126">
        <v>-7821</v>
      </c>
      <c r="Q217" s="249">
        <v>65</v>
      </c>
      <c r="R217" s="126">
        <v>-7756</v>
      </c>
      <c r="T217" s="126">
        <v>-7760</v>
      </c>
      <c r="U217" s="249">
        <v>-15</v>
      </c>
      <c r="V217" s="126">
        <v>-7775</v>
      </c>
      <c r="X217" s="225"/>
      <c r="Y217" s="225"/>
      <c r="Z217" s="152"/>
      <c r="AA217" s="152"/>
      <c r="AB217" s="152"/>
      <c r="AC217" s="152"/>
      <c r="AD217" s="152"/>
      <c r="AE217" s="152"/>
      <c r="AI217" s="171"/>
      <c r="AJ217" s="171"/>
      <c r="AK217" s="171"/>
      <c r="AL217" s="171"/>
    </row>
    <row r="218" spans="1:1974" ht="24.75" customHeight="1">
      <c r="B218" s="343" t="s">
        <v>151</v>
      </c>
      <c r="D218" s="94">
        <v>-5</v>
      </c>
      <c r="E218" s="136">
        <v>0</v>
      </c>
      <c r="F218" s="94">
        <v>-5</v>
      </c>
      <c r="H218" s="94">
        <v>-4</v>
      </c>
      <c r="I218" s="136">
        <v>0</v>
      </c>
      <c r="J218" s="94">
        <v>-4</v>
      </c>
      <c r="L218" s="94">
        <v>0</v>
      </c>
      <c r="M218" s="136">
        <v>0</v>
      </c>
      <c r="N218" s="94">
        <v>0</v>
      </c>
      <c r="P218" s="94">
        <v>2</v>
      </c>
      <c r="Q218" s="136">
        <v>3</v>
      </c>
      <c r="R218" s="94">
        <v>5</v>
      </c>
      <c r="T218" s="94">
        <v>6</v>
      </c>
      <c r="U218" s="136">
        <v>0</v>
      </c>
      <c r="V218" s="94">
        <v>6</v>
      </c>
      <c r="X218" s="225"/>
      <c r="Y218" s="225"/>
      <c r="Z218" s="152"/>
      <c r="AA218" s="152"/>
      <c r="AB218" s="152"/>
      <c r="AC218" s="152"/>
      <c r="AD218" s="152"/>
      <c r="AE218" s="152"/>
      <c r="AI218" s="171"/>
      <c r="AJ218" s="171"/>
      <c r="AK218" s="171"/>
      <c r="AL218" s="171"/>
    </row>
    <row r="219" spans="1:1974" ht="24.75" customHeight="1">
      <c r="B219" s="341" t="s">
        <v>123</v>
      </c>
      <c r="D219" s="253">
        <v>416</v>
      </c>
      <c r="E219" s="254">
        <v>61</v>
      </c>
      <c r="F219" s="253">
        <v>477</v>
      </c>
      <c r="H219" s="253">
        <v>409</v>
      </c>
      <c r="I219" s="254">
        <v>101</v>
      </c>
      <c r="J219" s="253">
        <v>510</v>
      </c>
      <c r="L219" s="253">
        <v>417</v>
      </c>
      <c r="M219" s="254">
        <v>75</v>
      </c>
      <c r="N219" s="253">
        <v>492</v>
      </c>
      <c r="P219" s="253">
        <v>520</v>
      </c>
      <c r="Q219" s="254">
        <v>68</v>
      </c>
      <c r="R219" s="253">
        <v>588</v>
      </c>
      <c r="T219" s="253">
        <v>611</v>
      </c>
      <c r="U219" s="254">
        <v>-15</v>
      </c>
      <c r="V219" s="253">
        <v>596</v>
      </c>
      <c r="X219" s="225"/>
      <c r="Y219" s="225"/>
      <c r="Z219" s="152"/>
      <c r="AA219" s="152"/>
      <c r="AB219" s="152"/>
      <c r="AC219" s="152"/>
      <c r="AD219" s="152"/>
      <c r="AE219" s="152"/>
      <c r="AI219" s="171"/>
      <c r="AJ219" s="171"/>
      <c r="AK219" s="171"/>
      <c r="AL219" s="171"/>
    </row>
    <row r="220" spans="1:1974" s="108" customFormat="1" ht="36" customHeight="1" thickBot="1">
      <c r="A220" s="179"/>
      <c r="B220" s="184" t="s">
        <v>89</v>
      </c>
      <c r="C220" s="179"/>
      <c r="D220" s="255">
        <v>3321</v>
      </c>
      <c r="E220" s="256">
        <v>7</v>
      </c>
      <c r="F220" s="255">
        <v>3328</v>
      </c>
      <c r="G220" s="95"/>
      <c r="H220" s="255">
        <v>3299</v>
      </c>
      <c r="I220" s="256">
        <v>54</v>
      </c>
      <c r="J220" s="255">
        <v>3353</v>
      </c>
      <c r="K220" s="179"/>
      <c r="L220" s="255">
        <v>3370</v>
      </c>
      <c r="M220" s="256">
        <v>25</v>
      </c>
      <c r="N220" s="255">
        <v>3395</v>
      </c>
      <c r="O220" s="179"/>
      <c r="P220" s="255">
        <v>3586</v>
      </c>
      <c r="Q220" s="256">
        <v>25</v>
      </c>
      <c r="R220" s="255">
        <v>3611</v>
      </c>
      <c r="S220" s="179"/>
      <c r="T220" s="255">
        <v>3540</v>
      </c>
      <c r="U220" s="256">
        <v>12</v>
      </c>
      <c r="V220" s="255">
        <v>3552</v>
      </c>
      <c r="W220" s="95"/>
      <c r="X220" s="225"/>
      <c r="Y220" s="225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171"/>
      <c r="AJ220" s="171"/>
      <c r="AK220" s="171"/>
      <c r="AL220" s="171"/>
      <c r="AM220" s="179"/>
      <c r="AN220" s="399"/>
      <c r="AO220" s="399"/>
      <c r="AP220" s="399"/>
      <c r="AQ220" s="180"/>
      <c r="AR220" s="399"/>
      <c r="AS220" s="399"/>
      <c r="AT220" s="399"/>
      <c r="AU220" s="399"/>
      <c r="AV220" s="399"/>
      <c r="AW220" s="399"/>
      <c r="AX220" s="399"/>
      <c r="AY220" s="399"/>
      <c r="AZ220" s="399"/>
      <c r="BA220" s="399"/>
      <c r="BB220" s="399"/>
      <c r="BC220" s="399"/>
      <c r="BD220" s="399"/>
      <c r="BE220" s="399"/>
      <c r="BF220" s="399"/>
      <c r="BG220" s="399"/>
      <c r="BH220" s="399"/>
      <c r="BI220" s="399"/>
      <c r="BJ220" s="399"/>
      <c r="BK220" s="399"/>
      <c r="BL220" s="399"/>
      <c r="BM220" s="399"/>
      <c r="BN220" s="399"/>
      <c r="BO220" s="399"/>
      <c r="BP220" s="399"/>
      <c r="BQ220" s="399"/>
      <c r="BR220" s="399"/>
      <c r="BS220" s="399"/>
      <c r="BT220" s="399"/>
      <c r="BU220" s="399"/>
      <c r="BV220" s="399"/>
      <c r="BW220" s="399"/>
      <c r="BX220" s="399"/>
      <c r="BY220" s="399"/>
      <c r="BZ220" s="399"/>
      <c r="CA220" s="399"/>
      <c r="CB220" s="399"/>
      <c r="CC220" s="399"/>
      <c r="CD220" s="399"/>
      <c r="CE220" s="399"/>
      <c r="CF220" s="399"/>
      <c r="CG220" s="399"/>
      <c r="CH220" s="399"/>
      <c r="CI220" s="399"/>
      <c r="CJ220" s="399"/>
      <c r="CK220" s="399"/>
      <c r="CL220" s="399"/>
      <c r="CM220" s="399"/>
      <c r="CN220" s="399"/>
      <c r="CO220" s="399"/>
      <c r="CP220" s="399"/>
      <c r="CQ220" s="399"/>
      <c r="CR220" s="399"/>
      <c r="CS220" s="399"/>
      <c r="CT220" s="399"/>
      <c r="CU220" s="399"/>
      <c r="CV220" s="399"/>
      <c r="CW220" s="399"/>
      <c r="CX220" s="399"/>
      <c r="CY220" s="399"/>
      <c r="CZ220" s="399"/>
      <c r="DA220" s="399"/>
      <c r="DB220" s="399"/>
      <c r="DC220" s="399"/>
      <c r="DD220" s="399"/>
      <c r="DE220" s="399"/>
      <c r="DF220" s="399"/>
      <c r="DG220" s="399"/>
      <c r="DH220" s="399"/>
      <c r="DI220" s="399"/>
      <c r="DJ220" s="399"/>
      <c r="DK220" s="399"/>
      <c r="DL220" s="399"/>
      <c r="DM220" s="399"/>
      <c r="DN220" s="399"/>
      <c r="DO220" s="399"/>
      <c r="DP220" s="399"/>
      <c r="DQ220" s="399"/>
      <c r="DR220" s="399"/>
      <c r="DS220" s="399"/>
      <c r="DT220" s="399"/>
      <c r="DU220" s="399"/>
      <c r="DV220" s="399"/>
      <c r="DW220" s="399"/>
      <c r="DX220" s="399"/>
      <c r="DY220" s="399"/>
      <c r="DZ220" s="399"/>
      <c r="EA220" s="399"/>
      <c r="EB220" s="399"/>
      <c r="EC220" s="399"/>
      <c r="ED220" s="399"/>
      <c r="EE220" s="399"/>
      <c r="EF220" s="399"/>
      <c r="EG220" s="399"/>
      <c r="EH220" s="399"/>
      <c r="EI220" s="399"/>
      <c r="EJ220" s="399"/>
      <c r="EK220" s="399"/>
      <c r="EL220" s="399"/>
      <c r="EM220" s="399"/>
      <c r="EN220" s="399"/>
      <c r="EO220" s="399"/>
      <c r="EP220" s="399"/>
      <c r="EQ220" s="399"/>
      <c r="ER220" s="399"/>
      <c r="ES220" s="399"/>
      <c r="ET220" s="399"/>
      <c r="EU220" s="399"/>
      <c r="EV220" s="399"/>
      <c r="EW220" s="399"/>
      <c r="EX220" s="399"/>
      <c r="EY220" s="399"/>
      <c r="EZ220" s="399"/>
      <c r="FA220" s="399"/>
      <c r="FB220" s="399"/>
      <c r="FC220" s="399"/>
      <c r="FD220" s="399"/>
      <c r="FE220" s="399"/>
      <c r="FF220" s="399"/>
      <c r="FG220" s="399"/>
      <c r="FH220" s="399"/>
      <c r="FI220" s="399"/>
      <c r="FJ220" s="399"/>
      <c r="FK220" s="399"/>
      <c r="FL220" s="399"/>
      <c r="FM220" s="399"/>
      <c r="FN220" s="399"/>
      <c r="FO220" s="399"/>
      <c r="FP220" s="399"/>
      <c r="FQ220" s="399"/>
      <c r="FR220" s="399"/>
      <c r="FS220" s="399"/>
      <c r="FT220" s="399"/>
      <c r="FU220" s="399"/>
      <c r="FV220" s="399"/>
      <c r="FW220" s="399"/>
      <c r="FX220" s="399"/>
      <c r="FY220" s="399"/>
      <c r="FZ220" s="399"/>
      <c r="GA220" s="399"/>
      <c r="GB220" s="399"/>
      <c r="GC220" s="399"/>
      <c r="GD220" s="399"/>
      <c r="GE220" s="399"/>
      <c r="GF220" s="399"/>
      <c r="GG220" s="399"/>
      <c r="GH220" s="399"/>
      <c r="GI220" s="399"/>
      <c r="GJ220" s="399"/>
      <c r="GK220" s="399"/>
      <c r="GL220" s="399"/>
      <c r="GM220" s="399"/>
      <c r="GN220" s="399"/>
      <c r="GO220" s="399"/>
      <c r="GP220" s="399"/>
      <c r="GQ220" s="399"/>
      <c r="GR220" s="399"/>
      <c r="GS220" s="399"/>
      <c r="GT220" s="399"/>
      <c r="GU220" s="399"/>
      <c r="GV220" s="399"/>
      <c r="GW220" s="399"/>
      <c r="GX220" s="399"/>
      <c r="GY220" s="399"/>
      <c r="GZ220" s="399"/>
      <c r="HA220" s="399"/>
      <c r="HB220" s="399"/>
      <c r="HC220" s="399"/>
      <c r="HD220" s="399"/>
      <c r="HE220" s="399"/>
      <c r="HF220" s="399"/>
      <c r="HG220" s="399"/>
      <c r="HH220" s="399"/>
      <c r="HI220" s="399"/>
      <c r="HJ220" s="399"/>
      <c r="HK220" s="399"/>
      <c r="HL220" s="399"/>
      <c r="HM220" s="399"/>
      <c r="HN220" s="399"/>
      <c r="HO220" s="399"/>
      <c r="HP220" s="399"/>
      <c r="HQ220" s="399"/>
      <c r="HR220" s="399"/>
      <c r="HS220" s="399"/>
      <c r="HT220" s="399"/>
      <c r="HU220" s="399"/>
      <c r="HV220" s="399"/>
      <c r="HW220" s="399"/>
      <c r="HX220" s="399"/>
      <c r="HY220" s="399"/>
      <c r="HZ220" s="399"/>
      <c r="IA220" s="399"/>
      <c r="IB220" s="399"/>
      <c r="IC220" s="399"/>
      <c r="ID220" s="399"/>
      <c r="IE220" s="399"/>
      <c r="IF220" s="399"/>
      <c r="IG220" s="399"/>
      <c r="IH220" s="399"/>
      <c r="II220" s="399"/>
      <c r="IJ220" s="399"/>
      <c r="IK220" s="399"/>
      <c r="IL220" s="399"/>
      <c r="IM220" s="399"/>
      <c r="IN220" s="399"/>
      <c r="IO220" s="399"/>
      <c r="IP220" s="399"/>
      <c r="IQ220" s="399"/>
      <c r="IR220" s="399"/>
      <c r="IS220" s="399"/>
      <c r="IT220" s="399"/>
      <c r="IU220" s="399"/>
      <c r="IV220" s="399"/>
      <c r="IW220" s="399"/>
      <c r="IX220" s="399"/>
      <c r="IY220" s="399"/>
      <c r="IZ220" s="399"/>
      <c r="JA220" s="399"/>
      <c r="JB220" s="399"/>
      <c r="JC220" s="399"/>
      <c r="JD220" s="399"/>
      <c r="JE220" s="399"/>
      <c r="JF220" s="399"/>
      <c r="JG220" s="399"/>
      <c r="JH220" s="399"/>
      <c r="JI220" s="399"/>
      <c r="JJ220" s="399"/>
      <c r="JK220" s="399"/>
      <c r="JL220" s="399"/>
      <c r="JM220" s="399"/>
      <c r="JN220" s="399"/>
      <c r="JO220" s="399"/>
      <c r="JP220" s="399"/>
      <c r="JQ220" s="399"/>
      <c r="JR220" s="399"/>
      <c r="JS220" s="399"/>
      <c r="JT220" s="399"/>
      <c r="JU220" s="399"/>
      <c r="JV220" s="399"/>
      <c r="JW220" s="399"/>
      <c r="JX220" s="399"/>
      <c r="JY220" s="399"/>
      <c r="JZ220" s="399"/>
      <c r="KA220" s="399"/>
      <c r="KB220" s="399"/>
      <c r="KC220" s="399"/>
      <c r="KD220" s="399"/>
      <c r="KE220" s="399"/>
      <c r="KF220" s="399"/>
      <c r="KG220" s="399"/>
      <c r="KH220" s="399"/>
      <c r="KI220" s="399"/>
      <c r="KJ220" s="399"/>
      <c r="KK220" s="399"/>
      <c r="KL220" s="399"/>
      <c r="KM220" s="399"/>
      <c r="KN220" s="399"/>
      <c r="KO220" s="399"/>
      <c r="KP220" s="399"/>
      <c r="KQ220" s="399"/>
      <c r="KR220" s="399"/>
      <c r="KS220" s="399"/>
      <c r="KT220" s="399"/>
      <c r="KU220" s="399"/>
      <c r="KV220" s="399"/>
      <c r="KW220" s="399"/>
      <c r="KX220" s="399"/>
      <c r="KY220" s="399"/>
      <c r="KZ220" s="399"/>
      <c r="LA220" s="399"/>
      <c r="LB220" s="399"/>
      <c r="LC220" s="399"/>
      <c r="LD220" s="399"/>
      <c r="LE220" s="399"/>
      <c r="LF220" s="399"/>
      <c r="LG220" s="399"/>
      <c r="LH220" s="399"/>
      <c r="LI220" s="399"/>
      <c r="LJ220" s="399"/>
      <c r="LK220" s="399"/>
      <c r="LL220" s="399"/>
      <c r="LM220" s="399"/>
      <c r="LN220" s="399"/>
      <c r="LO220" s="399"/>
      <c r="LP220" s="399"/>
      <c r="LQ220" s="399"/>
      <c r="LR220" s="399"/>
      <c r="LS220" s="399"/>
      <c r="LT220" s="399"/>
      <c r="LU220" s="399"/>
      <c r="LV220" s="399"/>
      <c r="LW220" s="399"/>
      <c r="LX220" s="399"/>
      <c r="LY220" s="399"/>
      <c r="LZ220" s="399"/>
      <c r="MA220" s="399"/>
      <c r="MB220" s="399"/>
      <c r="MC220" s="399"/>
      <c r="MD220" s="399"/>
      <c r="ME220" s="399"/>
      <c r="MF220" s="399"/>
      <c r="MG220" s="399"/>
      <c r="MH220" s="399"/>
      <c r="MI220" s="399"/>
      <c r="MJ220" s="399"/>
      <c r="MK220" s="399"/>
      <c r="ML220" s="399"/>
      <c r="MM220" s="399"/>
      <c r="MN220" s="399"/>
      <c r="MO220" s="399"/>
      <c r="MP220" s="399"/>
      <c r="MQ220" s="399"/>
      <c r="MR220" s="399"/>
      <c r="MS220" s="399"/>
      <c r="MT220" s="399"/>
      <c r="MU220" s="399"/>
      <c r="MV220" s="399"/>
      <c r="MW220" s="399"/>
      <c r="MX220" s="399"/>
      <c r="MY220" s="399"/>
      <c r="MZ220" s="399"/>
      <c r="NA220" s="399"/>
      <c r="NB220" s="399"/>
      <c r="NC220" s="399"/>
      <c r="ND220" s="399"/>
      <c r="NE220" s="399"/>
      <c r="NF220" s="399"/>
      <c r="NG220" s="399"/>
      <c r="NH220" s="399"/>
      <c r="NI220" s="399"/>
      <c r="NJ220" s="399"/>
      <c r="NK220" s="399"/>
      <c r="NL220" s="399"/>
      <c r="NM220" s="399"/>
      <c r="NN220" s="399"/>
      <c r="NO220" s="399"/>
      <c r="NP220" s="399"/>
      <c r="NQ220" s="399"/>
      <c r="NR220" s="399"/>
      <c r="NS220" s="399"/>
      <c r="NT220" s="399"/>
      <c r="NU220" s="399"/>
      <c r="NV220" s="399"/>
      <c r="NW220" s="399"/>
      <c r="NX220" s="399"/>
      <c r="NY220" s="399"/>
      <c r="NZ220" s="399"/>
      <c r="OA220" s="399"/>
      <c r="OB220" s="399"/>
      <c r="OC220" s="399"/>
      <c r="OD220" s="399"/>
      <c r="OE220" s="399"/>
      <c r="OF220" s="399"/>
      <c r="OG220" s="399"/>
      <c r="OH220" s="399"/>
      <c r="OI220" s="399"/>
      <c r="OJ220" s="399"/>
      <c r="OK220" s="399"/>
      <c r="OL220" s="399"/>
      <c r="OM220" s="399"/>
      <c r="ON220" s="399"/>
      <c r="OO220" s="399"/>
      <c r="OP220" s="399"/>
      <c r="OQ220" s="399"/>
      <c r="OR220" s="399"/>
      <c r="OS220" s="399"/>
      <c r="OT220" s="399"/>
      <c r="OU220" s="399"/>
      <c r="OV220" s="399"/>
      <c r="OW220" s="399"/>
      <c r="OX220" s="399"/>
      <c r="OY220" s="399"/>
      <c r="OZ220" s="399"/>
      <c r="PA220" s="399"/>
      <c r="PB220" s="399"/>
      <c r="PC220" s="399"/>
      <c r="PD220" s="399"/>
      <c r="PE220" s="399"/>
      <c r="PF220" s="399"/>
      <c r="PG220" s="399"/>
      <c r="PH220" s="399"/>
      <c r="PI220" s="399"/>
      <c r="PJ220" s="399"/>
      <c r="PK220" s="399"/>
      <c r="PL220" s="399"/>
      <c r="PM220" s="399"/>
      <c r="PN220" s="399"/>
      <c r="PO220" s="399"/>
      <c r="PP220" s="399"/>
      <c r="PQ220" s="399"/>
      <c r="PR220" s="399"/>
      <c r="PS220" s="399"/>
      <c r="PT220" s="399"/>
      <c r="PU220" s="399"/>
      <c r="PV220" s="399"/>
      <c r="PW220" s="399"/>
      <c r="PX220" s="399"/>
      <c r="PY220" s="399"/>
      <c r="PZ220" s="399"/>
      <c r="QA220" s="399"/>
      <c r="QB220" s="399"/>
      <c r="QC220" s="399"/>
      <c r="QD220" s="399"/>
      <c r="QE220" s="399"/>
      <c r="QF220" s="399"/>
      <c r="QG220" s="399"/>
      <c r="QH220" s="399"/>
      <c r="QI220" s="399"/>
      <c r="QJ220" s="399"/>
      <c r="QK220" s="399"/>
      <c r="QL220" s="399"/>
      <c r="QM220" s="399"/>
      <c r="QN220" s="399"/>
      <c r="QO220" s="399"/>
      <c r="QP220" s="399"/>
      <c r="QQ220" s="399"/>
      <c r="QR220" s="399"/>
      <c r="QS220" s="399"/>
      <c r="QT220" s="399"/>
      <c r="QU220" s="399"/>
      <c r="QV220" s="399"/>
      <c r="QW220" s="399"/>
      <c r="QX220" s="399"/>
      <c r="QY220" s="399"/>
      <c r="QZ220" s="399"/>
      <c r="RA220" s="399"/>
      <c r="RB220" s="399"/>
      <c r="RC220" s="399"/>
      <c r="RD220" s="399"/>
      <c r="RE220" s="399"/>
      <c r="RF220" s="399"/>
      <c r="RG220" s="399"/>
      <c r="RH220" s="399"/>
      <c r="RI220" s="399"/>
      <c r="RJ220" s="399"/>
      <c r="RK220" s="399"/>
      <c r="RL220" s="399"/>
      <c r="RM220" s="399"/>
      <c r="RN220" s="399"/>
      <c r="RO220" s="399"/>
      <c r="RP220" s="399"/>
      <c r="RQ220" s="399"/>
      <c r="RR220" s="399"/>
      <c r="RS220" s="399"/>
      <c r="RT220" s="399"/>
      <c r="RU220" s="399"/>
      <c r="RV220" s="399"/>
      <c r="RW220" s="399"/>
      <c r="RX220" s="399"/>
      <c r="RY220" s="399"/>
      <c r="RZ220" s="399"/>
      <c r="SA220" s="399"/>
      <c r="SB220" s="399"/>
      <c r="SC220" s="399"/>
      <c r="SD220" s="399"/>
      <c r="SE220" s="399"/>
      <c r="SF220" s="399"/>
      <c r="SG220" s="399"/>
      <c r="SH220" s="399"/>
      <c r="SI220" s="399"/>
      <c r="SJ220" s="399"/>
      <c r="SK220" s="399"/>
      <c r="SL220" s="399"/>
      <c r="SM220" s="399"/>
      <c r="SN220" s="399"/>
      <c r="SO220" s="399"/>
      <c r="SP220" s="399"/>
      <c r="SQ220" s="399"/>
      <c r="SR220" s="399"/>
      <c r="SS220" s="399"/>
      <c r="ST220" s="399"/>
      <c r="SU220" s="399"/>
      <c r="SV220" s="399"/>
      <c r="SW220" s="399"/>
      <c r="SX220" s="399"/>
      <c r="SY220" s="399"/>
      <c r="SZ220" s="399"/>
      <c r="TA220" s="399"/>
      <c r="TB220" s="399"/>
      <c r="TC220" s="399"/>
      <c r="TD220" s="399"/>
      <c r="TE220" s="399"/>
      <c r="TF220" s="399"/>
      <c r="TG220" s="399"/>
      <c r="TH220" s="399"/>
      <c r="TI220" s="399"/>
      <c r="TJ220" s="399"/>
      <c r="TK220" s="399"/>
      <c r="TL220" s="399"/>
      <c r="TM220" s="399"/>
      <c r="TN220" s="399"/>
      <c r="TO220" s="399"/>
      <c r="TP220" s="399"/>
      <c r="TQ220" s="399"/>
      <c r="TR220" s="399"/>
      <c r="TS220" s="399"/>
      <c r="TT220" s="399"/>
      <c r="TU220" s="399"/>
      <c r="TV220" s="399"/>
      <c r="TW220" s="399"/>
      <c r="TX220" s="399"/>
      <c r="TY220" s="399"/>
      <c r="TZ220" s="399"/>
      <c r="UA220" s="399"/>
      <c r="UB220" s="399"/>
      <c r="UC220" s="399"/>
      <c r="UD220" s="399"/>
      <c r="UE220" s="399"/>
      <c r="UF220" s="399"/>
      <c r="UG220" s="399"/>
      <c r="UH220" s="399"/>
      <c r="UI220" s="399"/>
      <c r="UJ220" s="399"/>
      <c r="UK220" s="399"/>
      <c r="UL220" s="399"/>
      <c r="UM220" s="399"/>
      <c r="UN220" s="399"/>
      <c r="UO220" s="399"/>
      <c r="UP220" s="399"/>
      <c r="UQ220" s="399"/>
      <c r="UR220" s="399"/>
      <c r="US220" s="399"/>
      <c r="UT220" s="399"/>
      <c r="UU220" s="399"/>
      <c r="UV220" s="399"/>
      <c r="UW220" s="399"/>
      <c r="UX220" s="399"/>
      <c r="UY220" s="399"/>
      <c r="UZ220" s="399"/>
      <c r="VA220" s="399"/>
      <c r="VB220" s="399"/>
      <c r="VC220" s="399"/>
      <c r="VD220" s="399"/>
      <c r="VE220" s="399"/>
      <c r="VF220" s="399"/>
      <c r="VG220" s="399"/>
      <c r="VH220" s="399"/>
      <c r="VI220" s="399"/>
      <c r="VJ220" s="399"/>
      <c r="VK220" s="399"/>
      <c r="VL220" s="399"/>
      <c r="VM220" s="399"/>
      <c r="VN220" s="399"/>
      <c r="VO220" s="399"/>
      <c r="VP220" s="399"/>
      <c r="VQ220" s="399"/>
      <c r="VR220" s="399"/>
      <c r="VS220" s="399"/>
      <c r="VT220" s="399"/>
      <c r="VU220" s="399"/>
      <c r="VV220" s="399"/>
      <c r="VW220" s="399"/>
      <c r="VX220" s="399"/>
      <c r="VY220" s="399"/>
      <c r="VZ220" s="399"/>
      <c r="WA220" s="399"/>
      <c r="WB220" s="399"/>
      <c r="WC220" s="399"/>
      <c r="WD220" s="399"/>
      <c r="WE220" s="399"/>
      <c r="WF220" s="399"/>
      <c r="WG220" s="399"/>
      <c r="WH220" s="399"/>
      <c r="WI220" s="399"/>
      <c r="WJ220" s="399"/>
      <c r="WK220" s="399"/>
      <c r="WL220" s="399"/>
      <c r="WM220" s="399"/>
      <c r="WN220" s="399"/>
      <c r="WO220" s="399"/>
      <c r="WP220" s="399"/>
      <c r="WQ220" s="399"/>
      <c r="WR220" s="399"/>
      <c r="WS220" s="399"/>
      <c r="WT220" s="399"/>
      <c r="WU220" s="399"/>
      <c r="WV220" s="399"/>
      <c r="WW220" s="399"/>
      <c r="WX220" s="399"/>
      <c r="WY220" s="399"/>
      <c r="WZ220" s="399"/>
      <c r="XA220" s="399"/>
      <c r="XB220" s="399"/>
      <c r="XC220" s="399"/>
      <c r="XD220" s="399"/>
      <c r="XE220" s="399"/>
      <c r="XF220" s="399"/>
      <c r="XG220" s="399"/>
      <c r="XH220" s="399"/>
      <c r="XI220" s="399"/>
      <c r="XJ220" s="399"/>
      <c r="XK220" s="399"/>
      <c r="XL220" s="399"/>
      <c r="XM220" s="399"/>
      <c r="XN220" s="399"/>
      <c r="XO220" s="399"/>
      <c r="XP220" s="399"/>
      <c r="XQ220" s="399"/>
      <c r="XR220" s="399"/>
      <c r="XS220" s="399"/>
      <c r="XT220" s="399"/>
      <c r="XU220" s="399"/>
      <c r="XV220" s="399"/>
      <c r="XW220" s="399"/>
      <c r="XX220" s="399"/>
      <c r="XY220" s="399"/>
      <c r="XZ220" s="399"/>
      <c r="YA220" s="399"/>
      <c r="YB220" s="399"/>
      <c r="YC220" s="399"/>
      <c r="YD220" s="399"/>
      <c r="YE220" s="399"/>
      <c r="YF220" s="399"/>
      <c r="YG220" s="399"/>
      <c r="YH220" s="399"/>
      <c r="YI220" s="399"/>
      <c r="YJ220" s="399"/>
      <c r="YK220" s="399"/>
      <c r="YL220" s="399"/>
      <c r="YM220" s="399"/>
      <c r="YN220" s="399"/>
      <c r="YO220" s="399"/>
      <c r="YP220" s="399"/>
      <c r="YQ220" s="399"/>
      <c r="YR220" s="399"/>
      <c r="YS220" s="399"/>
      <c r="YT220" s="399"/>
      <c r="YU220" s="399"/>
      <c r="YV220" s="399"/>
      <c r="YW220" s="399"/>
      <c r="YX220" s="399"/>
      <c r="YY220" s="399"/>
      <c r="YZ220" s="399"/>
      <c r="ZA220" s="399"/>
      <c r="ZB220" s="399"/>
      <c r="ZC220" s="399"/>
      <c r="ZD220" s="399"/>
      <c r="ZE220" s="399"/>
      <c r="ZF220" s="399"/>
      <c r="ZG220" s="399"/>
      <c r="ZH220" s="399"/>
      <c r="ZI220" s="399"/>
      <c r="ZJ220" s="399"/>
      <c r="ZK220" s="399"/>
      <c r="ZL220" s="399"/>
      <c r="ZM220" s="399"/>
      <c r="ZN220" s="399"/>
      <c r="ZO220" s="399"/>
      <c r="ZP220" s="399"/>
      <c r="ZQ220" s="399"/>
      <c r="ZR220" s="399"/>
      <c r="ZS220" s="399"/>
      <c r="ZT220" s="399"/>
      <c r="ZU220" s="399"/>
      <c r="ZV220" s="399"/>
      <c r="ZW220" s="399"/>
      <c r="ZX220" s="399"/>
      <c r="ZY220" s="399"/>
      <c r="ZZ220" s="399"/>
      <c r="AAA220" s="399"/>
      <c r="AAB220" s="399"/>
      <c r="AAC220" s="399"/>
      <c r="AAD220" s="399"/>
      <c r="AAE220" s="399"/>
      <c r="AAF220" s="399"/>
      <c r="AAG220" s="399"/>
      <c r="AAH220" s="399"/>
      <c r="AAI220" s="399"/>
      <c r="AAJ220" s="399"/>
      <c r="AAK220" s="399"/>
      <c r="AAL220" s="399"/>
      <c r="AAM220" s="399"/>
      <c r="AAN220" s="399"/>
      <c r="AAO220" s="399"/>
      <c r="AAP220" s="399"/>
      <c r="AAQ220" s="399"/>
      <c r="AAR220" s="399"/>
      <c r="AAS220" s="399"/>
      <c r="AAT220" s="399"/>
      <c r="AAU220" s="399"/>
      <c r="AAV220" s="399"/>
      <c r="AAW220" s="399"/>
      <c r="AAX220" s="399"/>
      <c r="AAY220" s="399"/>
      <c r="AAZ220" s="399"/>
      <c r="ABA220" s="399"/>
      <c r="ABB220" s="399"/>
      <c r="ABC220" s="399"/>
      <c r="ABD220" s="399"/>
      <c r="ABE220" s="399"/>
      <c r="ABF220" s="399"/>
      <c r="ABG220" s="399"/>
      <c r="ABH220" s="399"/>
      <c r="ABI220" s="399"/>
      <c r="ABJ220" s="399"/>
      <c r="ABK220" s="399"/>
      <c r="ABL220" s="399"/>
      <c r="ABM220" s="399"/>
      <c r="ABN220" s="399"/>
      <c r="ABO220" s="399"/>
      <c r="ABP220" s="399"/>
      <c r="ABQ220" s="399"/>
      <c r="ABR220" s="399"/>
      <c r="ABS220" s="399"/>
      <c r="ABT220" s="399"/>
      <c r="ABU220" s="399"/>
      <c r="ABV220" s="399"/>
      <c r="ABW220" s="399"/>
      <c r="ABX220" s="399"/>
      <c r="ABY220" s="399"/>
      <c r="ABZ220" s="399"/>
      <c r="ACA220" s="399"/>
      <c r="ACB220" s="399"/>
      <c r="ACC220" s="399"/>
      <c r="ACD220" s="399"/>
      <c r="ACE220" s="399"/>
      <c r="ACF220" s="399"/>
      <c r="ACG220" s="399"/>
      <c r="ACH220" s="399"/>
      <c r="ACI220" s="399"/>
      <c r="ACJ220" s="399"/>
      <c r="ACK220" s="399"/>
      <c r="ACL220" s="399"/>
      <c r="ACM220" s="399"/>
      <c r="ACN220" s="399"/>
      <c r="ACO220" s="399"/>
      <c r="ACP220" s="399"/>
      <c r="ACQ220" s="399"/>
      <c r="ACR220" s="399"/>
      <c r="ACS220" s="399"/>
      <c r="ACT220" s="399"/>
      <c r="ACU220" s="399"/>
      <c r="ACV220" s="399"/>
      <c r="ACW220" s="399"/>
      <c r="ACX220" s="399"/>
      <c r="ACY220" s="399"/>
      <c r="ACZ220" s="399"/>
      <c r="ADA220" s="399"/>
      <c r="ADB220" s="399"/>
      <c r="ADC220" s="399"/>
      <c r="ADD220" s="399"/>
      <c r="ADE220" s="399"/>
      <c r="ADF220" s="399"/>
      <c r="ADG220" s="399"/>
      <c r="ADH220" s="399"/>
      <c r="ADI220" s="399"/>
      <c r="ADJ220" s="399"/>
      <c r="ADK220" s="399"/>
      <c r="ADL220" s="399"/>
      <c r="ADM220" s="399"/>
      <c r="ADN220" s="399"/>
      <c r="ADO220" s="399"/>
      <c r="ADP220" s="399"/>
      <c r="ADQ220" s="399"/>
      <c r="ADR220" s="399"/>
      <c r="ADS220" s="399"/>
      <c r="ADT220" s="399"/>
      <c r="ADU220" s="399"/>
      <c r="ADV220" s="399"/>
      <c r="ADW220" s="399"/>
      <c r="ADX220" s="399"/>
      <c r="ADY220" s="399"/>
      <c r="ADZ220" s="399"/>
      <c r="AEA220" s="399"/>
      <c r="AEB220" s="399"/>
      <c r="AEC220" s="399"/>
      <c r="AED220" s="399"/>
      <c r="AEE220" s="399"/>
      <c r="AEF220" s="399"/>
      <c r="AEG220" s="399"/>
      <c r="AEH220" s="399"/>
      <c r="AEI220" s="399"/>
      <c r="AEJ220" s="399"/>
      <c r="AEK220" s="399"/>
      <c r="AEL220" s="399"/>
      <c r="AEM220" s="399"/>
      <c r="AEN220" s="399"/>
      <c r="AEO220" s="399"/>
      <c r="AEP220" s="399"/>
      <c r="AEQ220" s="399"/>
      <c r="AER220" s="399"/>
      <c r="AES220" s="399"/>
      <c r="AET220" s="399"/>
      <c r="AEU220" s="399"/>
      <c r="AEV220" s="399"/>
      <c r="AEW220" s="399"/>
      <c r="AEX220" s="399"/>
      <c r="AEY220" s="399"/>
      <c r="AEZ220" s="399"/>
      <c r="AFA220" s="399"/>
      <c r="AFB220" s="399"/>
      <c r="AFC220" s="399"/>
      <c r="AFD220" s="399"/>
      <c r="AFE220" s="399"/>
      <c r="AFF220" s="399"/>
      <c r="AFG220" s="399"/>
      <c r="AFH220" s="399"/>
      <c r="AFI220" s="399"/>
      <c r="AFJ220" s="399"/>
      <c r="AFK220" s="399"/>
      <c r="AFL220" s="399"/>
      <c r="AFM220" s="399"/>
      <c r="AFN220" s="399"/>
      <c r="AFO220" s="399"/>
      <c r="AFP220" s="399"/>
      <c r="AFQ220" s="399"/>
      <c r="AFR220" s="399"/>
      <c r="AFS220" s="399"/>
      <c r="AFT220" s="399"/>
      <c r="AFU220" s="399"/>
      <c r="AFV220" s="399"/>
      <c r="AFW220" s="399"/>
      <c r="AFX220" s="399"/>
      <c r="AFY220" s="399"/>
      <c r="AFZ220" s="399"/>
      <c r="AGA220" s="399"/>
      <c r="AGB220" s="399"/>
      <c r="AGC220" s="399"/>
      <c r="AGD220" s="399"/>
      <c r="AGE220" s="399"/>
      <c r="AGF220" s="399"/>
      <c r="AGG220" s="399"/>
      <c r="AGH220" s="399"/>
      <c r="AGI220" s="399"/>
      <c r="AGJ220" s="399"/>
      <c r="AGK220" s="399"/>
      <c r="AGL220" s="399"/>
      <c r="AGM220" s="399"/>
      <c r="AGN220" s="399"/>
      <c r="AGO220" s="399"/>
      <c r="AGP220" s="399"/>
      <c r="AGQ220" s="399"/>
      <c r="AGR220" s="399"/>
      <c r="AGS220" s="399"/>
      <c r="AGT220" s="399"/>
      <c r="AGU220" s="399"/>
      <c r="AGV220" s="399"/>
      <c r="AGW220" s="399"/>
      <c r="AGX220" s="399"/>
      <c r="AGY220" s="399"/>
      <c r="AGZ220" s="399"/>
      <c r="AHA220" s="399"/>
      <c r="AHB220" s="399"/>
      <c r="AHC220" s="399"/>
      <c r="AHD220" s="399"/>
      <c r="AHE220" s="399"/>
      <c r="AHF220" s="399"/>
      <c r="AHG220" s="399"/>
      <c r="AHH220" s="399"/>
      <c r="AHI220" s="399"/>
      <c r="AHJ220" s="399"/>
      <c r="AHK220" s="399"/>
      <c r="AHL220" s="399"/>
      <c r="AHM220" s="399"/>
      <c r="AHN220" s="399"/>
      <c r="AHO220" s="399"/>
      <c r="AHP220" s="399"/>
      <c r="AHQ220" s="399"/>
      <c r="AHR220" s="399"/>
      <c r="AHS220" s="399"/>
      <c r="AHT220" s="399"/>
      <c r="AHU220" s="399"/>
      <c r="AHV220" s="399"/>
      <c r="AHW220" s="399"/>
      <c r="AHX220" s="399"/>
      <c r="AHY220" s="399"/>
      <c r="AHZ220" s="399"/>
      <c r="AIA220" s="399"/>
      <c r="AIB220" s="399"/>
      <c r="AIC220" s="399"/>
      <c r="AID220" s="399"/>
      <c r="AIE220" s="399"/>
      <c r="AIF220" s="399"/>
      <c r="AIG220" s="399"/>
      <c r="AIH220" s="399"/>
      <c r="AII220" s="399"/>
      <c r="AIJ220" s="399"/>
      <c r="AIK220" s="399"/>
      <c r="AIL220" s="399"/>
      <c r="AIM220" s="399"/>
      <c r="AIN220" s="399"/>
      <c r="AIO220" s="399"/>
      <c r="AIP220" s="399"/>
      <c r="AIQ220" s="399"/>
      <c r="AIR220" s="399"/>
      <c r="AIS220" s="399"/>
      <c r="AIT220" s="399"/>
      <c r="AIU220" s="399"/>
      <c r="AIV220" s="399"/>
      <c r="AIW220" s="399"/>
      <c r="AIX220" s="399"/>
      <c r="AIY220" s="399"/>
      <c r="AIZ220" s="399"/>
      <c r="AJA220" s="399"/>
      <c r="AJB220" s="399"/>
      <c r="AJC220" s="399"/>
      <c r="AJD220" s="399"/>
      <c r="AJE220" s="399"/>
      <c r="AJF220" s="399"/>
      <c r="AJG220" s="399"/>
      <c r="AJH220" s="399"/>
      <c r="AJI220" s="399"/>
      <c r="AJJ220" s="399"/>
      <c r="AJK220" s="399"/>
      <c r="AJL220" s="399"/>
      <c r="AJM220" s="399"/>
      <c r="AJN220" s="399"/>
      <c r="AJO220" s="399"/>
      <c r="AJP220" s="399"/>
      <c r="AJQ220" s="399"/>
      <c r="AJR220" s="399"/>
      <c r="AJS220" s="399"/>
      <c r="AJT220" s="399"/>
      <c r="AJU220" s="399"/>
      <c r="AJV220" s="399"/>
      <c r="AJW220" s="399"/>
      <c r="AJX220" s="399"/>
      <c r="AJY220" s="399"/>
      <c r="AJZ220" s="399"/>
      <c r="AKA220" s="399"/>
      <c r="AKB220" s="399"/>
      <c r="AKC220" s="399"/>
      <c r="AKD220" s="399"/>
      <c r="AKE220" s="399"/>
      <c r="AKF220" s="399"/>
      <c r="AKG220" s="399"/>
      <c r="AKH220" s="399"/>
      <c r="AKI220" s="399"/>
      <c r="AKJ220" s="399"/>
      <c r="AKK220" s="399"/>
      <c r="AKL220" s="399"/>
      <c r="AKM220" s="399"/>
      <c r="AKN220" s="399"/>
      <c r="AKO220" s="399"/>
      <c r="AKP220" s="399"/>
      <c r="AKQ220" s="399"/>
      <c r="AKR220" s="399"/>
      <c r="AKS220" s="399"/>
      <c r="AKT220" s="399"/>
      <c r="AKU220" s="399"/>
      <c r="AKV220" s="399"/>
      <c r="AKW220" s="399"/>
      <c r="AKX220" s="399"/>
      <c r="AKY220" s="399"/>
      <c r="AKZ220" s="399"/>
      <c r="ALA220" s="399"/>
      <c r="ALB220" s="399"/>
      <c r="ALC220" s="399"/>
      <c r="ALD220" s="399"/>
      <c r="ALE220" s="399"/>
      <c r="ALF220" s="399"/>
      <c r="ALG220" s="399"/>
      <c r="ALH220" s="399"/>
      <c r="ALI220" s="399"/>
      <c r="ALJ220" s="399"/>
      <c r="ALK220" s="399"/>
      <c r="ALL220" s="399"/>
      <c r="ALM220" s="399"/>
      <c r="ALN220" s="399"/>
      <c r="ALO220" s="399"/>
      <c r="ALP220" s="399"/>
      <c r="ALQ220" s="399"/>
      <c r="ALR220" s="399"/>
      <c r="ALS220" s="399"/>
      <c r="ALT220" s="399"/>
      <c r="ALU220" s="399"/>
      <c r="ALV220" s="399"/>
      <c r="ALW220" s="399"/>
      <c r="ALX220" s="399"/>
      <c r="ALY220" s="399"/>
      <c r="ALZ220" s="399"/>
      <c r="AMA220" s="399"/>
      <c r="AMB220" s="399"/>
      <c r="AMC220" s="399"/>
      <c r="AMD220" s="399"/>
      <c r="AME220" s="399"/>
      <c r="AMF220" s="399"/>
      <c r="AMG220" s="399"/>
      <c r="AMH220" s="399"/>
      <c r="AMI220" s="399"/>
      <c r="AMJ220" s="399"/>
      <c r="AMK220" s="399"/>
      <c r="AML220" s="399"/>
      <c r="AMM220" s="399"/>
      <c r="AMN220" s="399"/>
      <c r="AMO220" s="399"/>
      <c r="AMP220" s="399"/>
      <c r="AMQ220" s="399"/>
      <c r="AMR220" s="399"/>
      <c r="AMS220" s="399"/>
      <c r="AMT220" s="399"/>
      <c r="AMU220" s="399"/>
      <c r="AMV220" s="399"/>
      <c r="AMW220" s="399"/>
      <c r="AMX220" s="399"/>
      <c r="AMY220" s="399"/>
      <c r="AMZ220" s="399"/>
      <c r="ANA220" s="399"/>
      <c r="ANB220" s="399"/>
      <c r="ANC220" s="399"/>
      <c r="AND220" s="399"/>
      <c r="ANE220" s="399"/>
      <c r="ANF220" s="399"/>
      <c r="ANG220" s="399"/>
      <c r="ANH220" s="399"/>
      <c r="ANI220" s="399"/>
      <c r="ANJ220" s="399"/>
      <c r="ANK220" s="399"/>
      <c r="ANL220" s="399"/>
      <c r="ANM220" s="399"/>
      <c r="ANN220" s="399"/>
      <c r="ANO220" s="399"/>
      <c r="ANP220" s="399"/>
      <c r="ANQ220" s="399"/>
      <c r="ANR220" s="399"/>
      <c r="ANS220" s="399"/>
      <c r="ANT220" s="399"/>
      <c r="ANU220" s="399"/>
      <c r="ANV220" s="399"/>
      <c r="ANW220" s="399"/>
      <c r="ANX220" s="399"/>
      <c r="ANY220" s="399"/>
      <c r="ANZ220" s="399"/>
      <c r="AOA220" s="399"/>
      <c r="AOB220" s="399"/>
      <c r="AOC220" s="399"/>
      <c r="AOD220" s="399"/>
      <c r="AOE220" s="399"/>
      <c r="AOF220" s="399"/>
      <c r="AOG220" s="399"/>
      <c r="AOH220" s="399"/>
      <c r="AOI220" s="399"/>
      <c r="AOJ220" s="399"/>
      <c r="AOK220" s="399"/>
      <c r="AOL220" s="399"/>
      <c r="AOM220" s="399"/>
      <c r="AON220" s="399"/>
      <c r="AOO220" s="399"/>
      <c r="AOP220" s="399"/>
      <c r="AOQ220" s="399"/>
      <c r="AOR220" s="399"/>
      <c r="AOS220" s="399"/>
      <c r="AOT220" s="399"/>
      <c r="AOU220" s="399"/>
      <c r="AOV220" s="399"/>
      <c r="AOW220" s="399"/>
      <c r="AOX220" s="399"/>
      <c r="AOY220" s="399"/>
      <c r="AOZ220" s="399"/>
      <c r="APA220" s="399"/>
      <c r="APB220" s="399"/>
      <c r="APC220" s="399"/>
      <c r="APD220" s="399"/>
      <c r="APE220" s="399"/>
      <c r="APF220" s="399"/>
      <c r="APG220" s="399"/>
      <c r="APH220" s="399"/>
      <c r="API220" s="399"/>
      <c r="APJ220" s="399"/>
      <c r="APK220" s="399"/>
      <c r="APL220" s="399"/>
      <c r="APM220" s="399"/>
      <c r="APN220" s="399"/>
      <c r="APO220" s="399"/>
      <c r="APP220" s="399"/>
      <c r="APQ220" s="399"/>
      <c r="APR220" s="399"/>
      <c r="APS220" s="399"/>
      <c r="APT220" s="399"/>
      <c r="APU220" s="399"/>
      <c r="APV220" s="399"/>
      <c r="APW220" s="399"/>
      <c r="APX220" s="399"/>
      <c r="APY220" s="399"/>
      <c r="APZ220" s="399"/>
      <c r="AQA220" s="399"/>
      <c r="AQB220" s="399"/>
      <c r="AQC220" s="399"/>
      <c r="AQD220" s="399"/>
      <c r="AQE220" s="399"/>
      <c r="AQF220" s="399"/>
      <c r="AQG220" s="399"/>
      <c r="AQH220" s="399"/>
      <c r="AQI220" s="399"/>
      <c r="AQJ220" s="399"/>
      <c r="AQK220" s="399"/>
      <c r="AQL220" s="399"/>
      <c r="AQM220" s="399"/>
      <c r="AQN220" s="399"/>
      <c r="AQO220" s="399"/>
      <c r="AQP220" s="399"/>
      <c r="AQQ220" s="399"/>
      <c r="AQR220" s="399"/>
      <c r="AQS220" s="399"/>
      <c r="AQT220" s="399"/>
      <c r="AQU220" s="399"/>
      <c r="AQV220" s="399"/>
      <c r="AQW220" s="399"/>
      <c r="AQX220" s="399"/>
      <c r="AQY220" s="399"/>
      <c r="AQZ220" s="399"/>
      <c r="ARA220" s="399"/>
      <c r="ARB220" s="399"/>
      <c r="ARC220" s="399"/>
      <c r="ARD220" s="399"/>
      <c r="ARE220" s="399"/>
      <c r="ARF220" s="399"/>
      <c r="ARG220" s="399"/>
      <c r="ARH220" s="399"/>
      <c r="ARI220" s="399"/>
      <c r="ARJ220" s="399"/>
      <c r="ARK220" s="399"/>
      <c r="ARL220" s="399"/>
      <c r="ARM220" s="399"/>
      <c r="ARN220" s="399"/>
      <c r="ARO220" s="399"/>
      <c r="ARP220" s="399"/>
      <c r="ARQ220" s="399"/>
      <c r="ARR220" s="399"/>
      <c r="ARS220" s="399"/>
      <c r="ART220" s="399"/>
      <c r="ARU220" s="399"/>
      <c r="ARV220" s="399"/>
      <c r="ARW220" s="399"/>
      <c r="ARX220" s="399"/>
      <c r="ARY220" s="399"/>
      <c r="ARZ220" s="399"/>
      <c r="ASA220" s="399"/>
      <c r="ASB220" s="399"/>
      <c r="ASC220" s="399"/>
      <c r="ASD220" s="399"/>
      <c r="ASE220" s="399"/>
      <c r="ASF220" s="399"/>
      <c r="ASG220" s="399"/>
      <c r="ASH220" s="399"/>
      <c r="ASI220" s="399"/>
      <c r="ASJ220" s="399"/>
      <c r="ASK220" s="399"/>
      <c r="ASL220" s="399"/>
      <c r="ASM220" s="399"/>
      <c r="ASN220" s="399"/>
      <c r="ASO220" s="399"/>
      <c r="ASP220" s="399"/>
      <c r="ASQ220" s="399"/>
      <c r="ASR220" s="399"/>
      <c r="ASS220" s="399"/>
      <c r="AST220" s="399"/>
      <c r="ASU220" s="399"/>
      <c r="ASV220" s="399"/>
      <c r="ASW220" s="399"/>
      <c r="ASX220" s="399"/>
      <c r="ASY220" s="399"/>
      <c r="ASZ220" s="399"/>
      <c r="ATA220" s="399"/>
      <c r="ATB220" s="399"/>
      <c r="ATC220" s="399"/>
      <c r="ATD220" s="399"/>
      <c r="ATE220" s="399"/>
      <c r="ATF220" s="399"/>
      <c r="ATG220" s="399"/>
      <c r="ATH220" s="399"/>
      <c r="ATI220" s="399"/>
      <c r="ATJ220" s="399"/>
      <c r="ATK220" s="399"/>
      <c r="ATL220" s="399"/>
      <c r="ATM220" s="399"/>
      <c r="ATN220" s="399"/>
      <c r="ATO220" s="399"/>
      <c r="ATP220" s="399"/>
      <c r="ATQ220" s="399"/>
      <c r="ATR220" s="399"/>
      <c r="ATS220" s="399"/>
      <c r="ATT220" s="399"/>
      <c r="ATU220" s="399"/>
      <c r="ATV220" s="399"/>
      <c r="ATW220" s="399"/>
      <c r="ATX220" s="399"/>
      <c r="ATY220" s="399"/>
      <c r="ATZ220" s="399"/>
      <c r="AUA220" s="399"/>
      <c r="AUB220" s="399"/>
      <c r="AUC220" s="399"/>
      <c r="AUD220" s="399"/>
      <c r="AUE220" s="399"/>
      <c r="AUF220" s="399"/>
      <c r="AUG220" s="399"/>
      <c r="AUH220" s="399"/>
      <c r="AUI220" s="399"/>
      <c r="AUJ220" s="399"/>
      <c r="AUK220" s="399"/>
      <c r="AUL220" s="399"/>
      <c r="AUM220" s="399"/>
      <c r="AUN220" s="399"/>
      <c r="AUO220" s="399"/>
      <c r="AUP220" s="399"/>
      <c r="AUQ220" s="399"/>
      <c r="AUR220" s="399"/>
      <c r="AUS220" s="399"/>
      <c r="AUT220" s="399"/>
      <c r="AUU220" s="399"/>
      <c r="AUV220" s="399"/>
      <c r="AUW220" s="399"/>
      <c r="AUX220" s="399"/>
      <c r="AUY220" s="399"/>
      <c r="AUZ220" s="399"/>
      <c r="AVA220" s="399"/>
      <c r="AVB220" s="399"/>
      <c r="AVC220" s="399"/>
      <c r="AVD220" s="399"/>
      <c r="AVE220" s="399"/>
      <c r="AVF220" s="399"/>
      <c r="AVG220" s="399"/>
      <c r="AVH220" s="399"/>
      <c r="AVI220" s="399"/>
      <c r="AVJ220" s="399"/>
      <c r="AVK220" s="399"/>
      <c r="AVL220" s="399"/>
      <c r="AVM220" s="399"/>
      <c r="AVN220" s="399"/>
      <c r="AVO220" s="399"/>
      <c r="AVP220" s="399"/>
      <c r="AVQ220" s="399"/>
      <c r="AVR220" s="399"/>
      <c r="AVS220" s="399"/>
      <c r="AVT220" s="399"/>
      <c r="AVU220" s="399"/>
      <c r="AVV220" s="399"/>
      <c r="AVW220" s="399"/>
      <c r="AVX220" s="399"/>
      <c r="AVY220" s="399"/>
      <c r="AVZ220" s="399"/>
      <c r="AWA220" s="399"/>
      <c r="AWB220" s="399"/>
      <c r="AWC220" s="399"/>
      <c r="AWD220" s="399"/>
      <c r="AWE220" s="399"/>
      <c r="AWF220" s="399"/>
      <c r="AWG220" s="399"/>
      <c r="AWH220" s="399"/>
      <c r="AWI220" s="399"/>
      <c r="AWJ220" s="399"/>
      <c r="AWK220" s="399"/>
      <c r="AWL220" s="399"/>
      <c r="AWM220" s="399"/>
      <c r="AWN220" s="399"/>
      <c r="AWO220" s="399"/>
      <c r="AWP220" s="399"/>
      <c r="AWQ220" s="399"/>
      <c r="AWR220" s="399"/>
      <c r="AWS220" s="399"/>
      <c r="AWT220" s="399"/>
      <c r="AWU220" s="399"/>
      <c r="AWV220" s="399"/>
      <c r="AWW220" s="399"/>
      <c r="AWX220" s="399"/>
      <c r="AWY220" s="399"/>
      <c r="AWZ220" s="399"/>
      <c r="AXA220" s="399"/>
      <c r="AXB220" s="399"/>
      <c r="AXC220" s="399"/>
      <c r="AXD220" s="399"/>
      <c r="AXE220" s="399"/>
      <c r="AXF220" s="399"/>
      <c r="AXG220" s="399"/>
      <c r="AXH220" s="399"/>
      <c r="AXI220" s="399"/>
      <c r="AXJ220" s="399"/>
      <c r="AXK220" s="399"/>
      <c r="AXL220" s="399"/>
      <c r="AXM220" s="399"/>
      <c r="AXN220" s="399"/>
      <c r="AXO220" s="399"/>
      <c r="AXP220" s="399"/>
      <c r="AXQ220" s="399"/>
      <c r="AXR220" s="399"/>
      <c r="AXS220" s="399"/>
      <c r="AXT220" s="399"/>
      <c r="AXU220" s="399"/>
      <c r="AXV220" s="399"/>
      <c r="AXW220" s="399"/>
      <c r="AXX220" s="399"/>
      <c r="AXY220" s="399"/>
      <c r="AXZ220" s="399"/>
      <c r="AYA220" s="399"/>
      <c r="AYB220" s="399"/>
      <c r="AYC220" s="399"/>
      <c r="AYD220" s="399"/>
      <c r="AYE220" s="399"/>
      <c r="AYF220" s="399"/>
      <c r="AYG220" s="399"/>
      <c r="AYH220" s="399"/>
      <c r="AYI220" s="399"/>
      <c r="AYJ220" s="399"/>
      <c r="AYK220" s="399"/>
      <c r="AYL220" s="399"/>
      <c r="AYM220" s="399"/>
      <c r="AYN220" s="399"/>
      <c r="AYO220" s="399"/>
      <c r="AYP220" s="399"/>
      <c r="AYQ220" s="399"/>
      <c r="AYR220" s="399"/>
      <c r="AYS220" s="399"/>
      <c r="AYT220" s="399"/>
      <c r="AYU220" s="399"/>
      <c r="AYV220" s="399"/>
      <c r="AYW220" s="399"/>
      <c r="AYX220" s="399"/>
      <c r="AYY220" s="399"/>
      <c r="AYZ220" s="399"/>
      <c r="AZA220" s="399"/>
      <c r="AZB220" s="399"/>
      <c r="AZC220" s="399"/>
      <c r="AZD220" s="399"/>
      <c r="AZE220" s="399"/>
      <c r="AZF220" s="399"/>
      <c r="AZG220" s="399"/>
      <c r="AZH220" s="399"/>
      <c r="AZI220" s="399"/>
      <c r="AZJ220" s="399"/>
      <c r="AZK220" s="399"/>
      <c r="AZL220" s="399"/>
      <c r="AZM220" s="399"/>
      <c r="AZN220" s="399"/>
      <c r="AZO220" s="399"/>
      <c r="AZP220" s="399"/>
      <c r="AZQ220" s="399"/>
      <c r="AZR220" s="399"/>
      <c r="AZS220" s="399"/>
      <c r="AZT220" s="399"/>
      <c r="AZU220" s="399"/>
      <c r="AZV220" s="399"/>
      <c r="AZW220" s="399"/>
      <c r="AZX220" s="399"/>
      <c r="AZY220" s="399"/>
      <c r="AZZ220" s="399"/>
      <c r="BAA220" s="399"/>
      <c r="BAB220" s="399"/>
      <c r="BAC220" s="399"/>
      <c r="BAD220" s="399"/>
      <c r="BAE220" s="399"/>
      <c r="BAF220" s="399"/>
      <c r="BAG220" s="399"/>
      <c r="BAH220" s="399"/>
      <c r="BAI220" s="399"/>
      <c r="BAJ220" s="399"/>
      <c r="BAK220" s="399"/>
      <c r="BAL220" s="399"/>
      <c r="BAM220" s="399"/>
      <c r="BAN220" s="399"/>
      <c r="BAO220" s="399"/>
      <c r="BAP220" s="399"/>
      <c r="BAQ220" s="399"/>
      <c r="BAR220" s="399"/>
      <c r="BAS220" s="399"/>
      <c r="BAT220" s="399"/>
      <c r="BAU220" s="399"/>
      <c r="BAV220" s="399"/>
      <c r="BAW220" s="399"/>
      <c r="BAX220" s="399"/>
      <c r="BAY220" s="399"/>
      <c r="BAZ220" s="399"/>
      <c r="BBA220" s="399"/>
      <c r="BBB220" s="399"/>
      <c r="BBC220" s="399"/>
      <c r="BBD220" s="399"/>
      <c r="BBE220" s="399"/>
      <c r="BBF220" s="399"/>
      <c r="BBG220" s="399"/>
      <c r="BBH220" s="399"/>
      <c r="BBI220" s="399"/>
      <c r="BBJ220" s="399"/>
      <c r="BBK220" s="399"/>
      <c r="BBL220" s="399"/>
      <c r="BBM220" s="399"/>
      <c r="BBN220" s="399"/>
      <c r="BBO220" s="399"/>
      <c r="BBP220" s="399"/>
      <c r="BBQ220" s="399"/>
      <c r="BBR220" s="399"/>
      <c r="BBS220" s="399"/>
      <c r="BBT220" s="399"/>
      <c r="BBU220" s="399"/>
      <c r="BBV220" s="399"/>
      <c r="BBW220" s="399"/>
      <c r="BBX220" s="399"/>
      <c r="BBY220" s="399"/>
      <c r="BBZ220" s="399"/>
      <c r="BCA220" s="399"/>
      <c r="BCB220" s="399"/>
      <c r="BCC220" s="399"/>
      <c r="BCD220" s="399"/>
      <c r="BCE220" s="399"/>
      <c r="BCF220" s="399"/>
      <c r="BCG220" s="399"/>
      <c r="BCH220" s="399"/>
      <c r="BCI220" s="399"/>
      <c r="BCJ220" s="399"/>
      <c r="BCK220" s="399"/>
      <c r="BCL220" s="399"/>
      <c r="BCM220" s="399"/>
      <c r="BCN220" s="399"/>
      <c r="BCO220" s="399"/>
      <c r="BCP220" s="399"/>
      <c r="BCQ220" s="399"/>
      <c r="BCR220" s="399"/>
      <c r="BCS220" s="399"/>
      <c r="BCT220" s="399"/>
      <c r="BCU220" s="399"/>
      <c r="BCV220" s="399"/>
      <c r="BCW220" s="399"/>
      <c r="BCX220" s="399"/>
      <c r="BCY220" s="399"/>
      <c r="BCZ220" s="399"/>
      <c r="BDA220" s="399"/>
      <c r="BDB220" s="399"/>
      <c r="BDC220" s="399"/>
      <c r="BDD220" s="399"/>
      <c r="BDE220" s="399"/>
      <c r="BDF220" s="399"/>
      <c r="BDG220" s="399"/>
      <c r="BDH220" s="399"/>
      <c r="BDI220" s="399"/>
      <c r="BDJ220" s="399"/>
      <c r="BDK220" s="399"/>
      <c r="BDL220" s="399"/>
      <c r="BDM220" s="399"/>
      <c r="BDN220" s="399"/>
      <c r="BDO220" s="399"/>
      <c r="BDP220" s="399"/>
      <c r="BDQ220" s="399"/>
      <c r="BDR220" s="399"/>
      <c r="BDS220" s="399"/>
      <c r="BDT220" s="399"/>
      <c r="BDU220" s="399"/>
      <c r="BDV220" s="399"/>
      <c r="BDW220" s="399"/>
      <c r="BDX220" s="399"/>
      <c r="BDY220" s="399"/>
      <c r="BDZ220" s="399"/>
      <c r="BEA220" s="399"/>
      <c r="BEB220" s="399"/>
      <c r="BEC220" s="399"/>
      <c r="BED220" s="399"/>
      <c r="BEE220" s="399"/>
      <c r="BEF220" s="399"/>
      <c r="BEG220" s="399"/>
      <c r="BEH220" s="399"/>
      <c r="BEI220" s="399"/>
      <c r="BEJ220" s="399"/>
      <c r="BEK220" s="399"/>
      <c r="BEL220" s="399"/>
      <c r="BEM220" s="399"/>
      <c r="BEN220" s="399"/>
      <c r="BEO220" s="399"/>
      <c r="BEP220" s="399"/>
      <c r="BEQ220" s="399"/>
      <c r="BER220" s="399"/>
      <c r="BES220" s="399"/>
      <c r="BET220" s="399"/>
      <c r="BEU220" s="399"/>
      <c r="BEV220" s="399"/>
      <c r="BEW220" s="399"/>
      <c r="BEX220" s="399"/>
      <c r="BEY220" s="399"/>
      <c r="BEZ220" s="399"/>
      <c r="BFA220" s="399"/>
      <c r="BFB220" s="399"/>
      <c r="BFC220" s="399"/>
      <c r="BFD220" s="399"/>
      <c r="BFE220" s="399"/>
      <c r="BFF220" s="399"/>
      <c r="BFG220" s="399"/>
      <c r="BFH220" s="399"/>
      <c r="BFI220" s="399"/>
      <c r="BFJ220" s="399"/>
      <c r="BFK220" s="399"/>
      <c r="BFL220" s="399"/>
      <c r="BFM220" s="399"/>
      <c r="BFN220" s="399"/>
      <c r="BFO220" s="399"/>
      <c r="BFP220" s="399"/>
      <c r="BFQ220" s="399"/>
      <c r="BFR220" s="399"/>
      <c r="BFS220" s="399"/>
      <c r="BFT220" s="399"/>
      <c r="BFU220" s="399"/>
      <c r="BFV220" s="399"/>
      <c r="BFW220" s="399"/>
      <c r="BFX220" s="399"/>
      <c r="BFY220" s="399"/>
      <c r="BFZ220" s="399"/>
      <c r="BGA220" s="399"/>
      <c r="BGB220" s="399"/>
      <c r="BGC220" s="399"/>
      <c r="BGD220" s="399"/>
      <c r="BGE220" s="399"/>
      <c r="BGF220" s="399"/>
      <c r="BGG220" s="399"/>
      <c r="BGH220" s="399"/>
      <c r="BGI220" s="399"/>
      <c r="BGJ220" s="399"/>
      <c r="BGK220" s="399"/>
      <c r="BGL220" s="399"/>
      <c r="BGM220" s="399"/>
      <c r="BGN220" s="399"/>
      <c r="BGO220" s="399"/>
      <c r="BGP220" s="399"/>
      <c r="BGQ220" s="399"/>
      <c r="BGR220" s="399"/>
      <c r="BGS220" s="399"/>
      <c r="BGT220" s="399"/>
      <c r="BGU220" s="399"/>
      <c r="BGV220" s="399"/>
      <c r="BGW220" s="399"/>
      <c r="BGX220" s="399"/>
      <c r="BGY220" s="399"/>
      <c r="BGZ220" s="399"/>
      <c r="BHA220" s="399"/>
      <c r="BHB220" s="399"/>
      <c r="BHC220" s="399"/>
      <c r="BHD220" s="399"/>
      <c r="BHE220" s="399"/>
      <c r="BHF220" s="399"/>
      <c r="BHG220" s="399"/>
      <c r="BHH220" s="399"/>
      <c r="BHI220" s="399"/>
      <c r="BHJ220" s="399"/>
      <c r="BHK220" s="399"/>
      <c r="BHL220" s="399"/>
      <c r="BHM220" s="399"/>
      <c r="BHN220" s="399"/>
      <c r="BHO220" s="399"/>
      <c r="BHP220" s="399"/>
      <c r="BHQ220" s="399"/>
      <c r="BHR220" s="399"/>
      <c r="BHS220" s="399"/>
      <c r="BHT220" s="399"/>
      <c r="BHU220" s="399"/>
      <c r="BHV220" s="399"/>
      <c r="BHW220" s="399"/>
      <c r="BHX220" s="399"/>
      <c r="BHY220" s="399"/>
      <c r="BHZ220" s="399"/>
      <c r="BIA220" s="399"/>
      <c r="BIB220" s="399"/>
      <c r="BIC220" s="399"/>
      <c r="BID220" s="399"/>
      <c r="BIE220" s="399"/>
      <c r="BIF220" s="399"/>
      <c r="BIG220" s="399"/>
      <c r="BIH220" s="399"/>
      <c r="BII220" s="399"/>
      <c r="BIJ220" s="399"/>
      <c r="BIK220" s="399"/>
      <c r="BIL220" s="399"/>
      <c r="BIM220" s="399"/>
      <c r="BIN220" s="399"/>
      <c r="BIO220" s="399"/>
      <c r="BIP220" s="399"/>
      <c r="BIQ220" s="399"/>
      <c r="BIR220" s="399"/>
      <c r="BIS220" s="399"/>
      <c r="BIT220" s="399"/>
      <c r="BIU220" s="399"/>
      <c r="BIV220" s="399"/>
      <c r="BIW220" s="399"/>
      <c r="BIX220" s="399"/>
      <c r="BIY220" s="399"/>
      <c r="BIZ220" s="399"/>
      <c r="BJA220" s="399"/>
      <c r="BJB220" s="399"/>
      <c r="BJC220" s="399"/>
      <c r="BJD220" s="399"/>
      <c r="BJE220" s="399"/>
      <c r="BJF220" s="399"/>
      <c r="BJG220" s="399"/>
      <c r="BJH220" s="399"/>
      <c r="BJI220" s="399"/>
      <c r="BJJ220" s="399"/>
      <c r="BJK220" s="399"/>
      <c r="BJL220" s="399"/>
      <c r="BJM220" s="399"/>
      <c r="BJN220" s="399"/>
      <c r="BJO220" s="399"/>
      <c r="BJP220" s="399"/>
      <c r="BJQ220" s="399"/>
      <c r="BJR220" s="399"/>
      <c r="BJS220" s="399"/>
      <c r="BJT220" s="399"/>
      <c r="BJU220" s="399"/>
      <c r="BJV220" s="399"/>
      <c r="BJW220" s="399"/>
      <c r="BJX220" s="399"/>
      <c r="BJY220" s="399"/>
      <c r="BJZ220" s="399"/>
      <c r="BKA220" s="399"/>
      <c r="BKB220" s="399"/>
      <c r="BKC220" s="399"/>
      <c r="BKD220" s="399"/>
      <c r="BKE220" s="399"/>
      <c r="BKF220" s="399"/>
      <c r="BKG220" s="399"/>
      <c r="BKH220" s="399"/>
      <c r="BKI220" s="399"/>
      <c r="BKJ220" s="399"/>
      <c r="BKK220" s="399"/>
      <c r="BKL220" s="399"/>
      <c r="BKM220" s="399"/>
      <c r="BKN220" s="399"/>
      <c r="BKO220" s="399"/>
      <c r="BKP220" s="399"/>
      <c r="BKQ220" s="399"/>
      <c r="BKR220" s="399"/>
      <c r="BKS220" s="399"/>
      <c r="BKT220" s="399"/>
      <c r="BKU220" s="399"/>
      <c r="BKV220" s="399"/>
      <c r="BKW220" s="399"/>
      <c r="BKX220" s="399"/>
      <c r="BKY220" s="399"/>
      <c r="BKZ220" s="399"/>
      <c r="BLA220" s="399"/>
      <c r="BLB220" s="399"/>
      <c r="BLC220" s="399"/>
      <c r="BLD220" s="399"/>
      <c r="BLE220" s="399"/>
      <c r="BLF220" s="399"/>
      <c r="BLG220" s="399"/>
      <c r="BLH220" s="399"/>
      <c r="BLI220" s="399"/>
      <c r="BLJ220" s="399"/>
      <c r="BLK220" s="399"/>
      <c r="BLL220" s="399"/>
      <c r="BLM220" s="399"/>
      <c r="BLN220" s="399"/>
      <c r="BLO220" s="399"/>
      <c r="BLP220" s="399"/>
      <c r="BLQ220" s="399"/>
      <c r="BLR220" s="399"/>
      <c r="BLS220" s="399"/>
      <c r="BLT220" s="399"/>
      <c r="BLU220" s="399"/>
      <c r="BLV220" s="399"/>
      <c r="BLW220" s="399"/>
      <c r="BLX220" s="399"/>
      <c r="BLY220" s="399"/>
      <c r="BLZ220" s="399"/>
      <c r="BMA220" s="399"/>
      <c r="BMB220" s="399"/>
      <c r="BMC220" s="399"/>
      <c r="BMD220" s="399"/>
      <c r="BME220" s="399"/>
      <c r="BMF220" s="399"/>
      <c r="BMG220" s="399"/>
      <c r="BMH220" s="399"/>
      <c r="BMI220" s="399"/>
      <c r="BMJ220" s="399"/>
      <c r="BMK220" s="399"/>
      <c r="BML220" s="399"/>
      <c r="BMM220" s="399"/>
      <c r="BMN220" s="399"/>
      <c r="BMO220" s="399"/>
      <c r="BMP220" s="399"/>
      <c r="BMQ220" s="399"/>
      <c r="BMR220" s="399"/>
      <c r="BMS220" s="399"/>
      <c r="BMT220" s="399"/>
      <c r="BMU220" s="399"/>
      <c r="BMV220" s="399"/>
      <c r="BMW220" s="399"/>
      <c r="BMX220" s="399"/>
      <c r="BMY220" s="399"/>
      <c r="BMZ220" s="399"/>
      <c r="BNA220" s="399"/>
      <c r="BNB220" s="399"/>
      <c r="BNC220" s="399"/>
      <c r="BND220" s="399"/>
      <c r="BNE220" s="399"/>
      <c r="BNF220" s="399"/>
      <c r="BNG220" s="399"/>
      <c r="BNH220" s="399"/>
      <c r="BNI220" s="399"/>
      <c r="BNJ220" s="399"/>
      <c r="BNK220" s="399"/>
      <c r="BNL220" s="399"/>
      <c r="BNM220" s="399"/>
      <c r="BNN220" s="399"/>
      <c r="BNO220" s="399"/>
      <c r="BNP220" s="399"/>
      <c r="BNQ220" s="399"/>
      <c r="BNR220" s="399"/>
      <c r="BNS220" s="399"/>
      <c r="BNT220" s="399"/>
      <c r="BNU220" s="399"/>
      <c r="BNV220" s="399"/>
      <c r="BNW220" s="399"/>
      <c r="BNX220" s="399"/>
      <c r="BNY220" s="399"/>
      <c r="BNZ220" s="399"/>
      <c r="BOA220" s="399"/>
      <c r="BOB220" s="399"/>
      <c r="BOC220" s="399"/>
      <c r="BOD220" s="399"/>
      <c r="BOE220" s="399"/>
      <c r="BOF220" s="399"/>
      <c r="BOG220" s="399"/>
      <c r="BOH220" s="399"/>
      <c r="BOI220" s="399"/>
      <c r="BOJ220" s="399"/>
      <c r="BOK220" s="399"/>
      <c r="BOL220" s="399"/>
      <c r="BOM220" s="399"/>
      <c r="BON220" s="399"/>
      <c r="BOO220" s="399"/>
      <c r="BOP220" s="399"/>
      <c r="BOQ220" s="399"/>
      <c r="BOR220" s="399"/>
      <c r="BOS220" s="399"/>
      <c r="BOT220" s="399"/>
      <c r="BOU220" s="399"/>
      <c r="BOV220" s="399"/>
      <c r="BOW220" s="399"/>
      <c r="BOX220" s="399"/>
      <c r="BOY220" s="399"/>
      <c r="BOZ220" s="399"/>
      <c r="BPA220" s="399"/>
      <c r="BPB220" s="399"/>
      <c r="BPC220" s="399"/>
      <c r="BPD220" s="399"/>
      <c r="BPE220" s="399"/>
      <c r="BPF220" s="399"/>
      <c r="BPG220" s="399"/>
      <c r="BPH220" s="399"/>
      <c r="BPI220" s="399"/>
      <c r="BPJ220" s="399"/>
      <c r="BPK220" s="399"/>
      <c r="BPL220" s="399"/>
      <c r="BPM220" s="399"/>
      <c r="BPN220" s="399"/>
      <c r="BPO220" s="399"/>
      <c r="BPP220" s="399"/>
      <c r="BPQ220" s="399"/>
      <c r="BPR220" s="399"/>
      <c r="BPS220" s="399"/>
      <c r="BPT220" s="399"/>
      <c r="BPU220" s="399"/>
      <c r="BPV220" s="399"/>
      <c r="BPW220" s="399"/>
      <c r="BPX220" s="399"/>
      <c r="BPY220" s="399"/>
      <c r="BPZ220" s="399"/>
      <c r="BQA220" s="399"/>
      <c r="BQB220" s="399"/>
      <c r="BQC220" s="399"/>
      <c r="BQD220" s="399"/>
      <c r="BQE220" s="399"/>
      <c r="BQF220" s="399"/>
      <c r="BQG220" s="399"/>
      <c r="BQH220" s="399"/>
      <c r="BQI220" s="399"/>
      <c r="BQJ220" s="399"/>
      <c r="BQK220" s="399"/>
      <c r="BQL220" s="399"/>
      <c r="BQM220" s="399"/>
      <c r="BQN220" s="399"/>
      <c r="BQO220" s="399"/>
      <c r="BQP220" s="399"/>
      <c r="BQQ220" s="399"/>
      <c r="BQR220" s="399"/>
      <c r="BQS220" s="399"/>
      <c r="BQT220" s="399"/>
      <c r="BQU220" s="399"/>
      <c r="BQV220" s="399"/>
      <c r="BQW220" s="399"/>
      <c r="BQX220" s="399"/>
      <c r="BQY220" s="399"/>
      <c r="BQZ220" s="399"/>
      <c r="BRA220" s="399"/>
      <c r="BRB220" s="399"/>
      <c r="BRC220" s="399"/>
      <c r="BRD220" s="399"/>
      <c r="BRE220" s="399"/>
      <c r="BRF220" s="399"/>
      <c r="BRG220" s="399"/>
      <c r="BRH220" s="399"/>
      <c r="BRI220" s="399"/>
      <c r="BRJ220" s="399"/>
      <c r="BRK220" s="399"/>
      <c r="BRL220" s="399"/>
      <c r="BRM220" s="399"/>
      <c r="BRN220" s="399"/>
      <c r="BRO220" s="399"/>
      <c r="BRP220" s="399"/>
      <c r="BRQ220" s="399"/>
      <c r="BRR220" s="399"/>
      <c r="BRS220" s="399"/>
      <c r="BRT220" s="399"/>
      <c r="BRU220" s="399"/>
      <c r="BRV220" s="399"/>
      <c r="BRW220" s="399"/>
      <c r="BRX220" s="399"/>
      <c r="BRY220" s="399"/>
      <c r="BRZ220" s="399"/>
      <c r="BSA220" s="399"/>
      <c r="BSB220" s="399"/>
      <c r="BSC220" s="399"/>
      <c r="BSD220" s="399"/>
      <c r="BSE220" s="399"/>
      <c r="BSF220" s="399"/>
      <c r="BSG220" s="399"/>
      <c r="BSH220" s="399"/>
      <c r="BSI220" s="399"/>
      <c r="BSJ220" s="399"/>
      <c r="BSK220" s="399"/>
      <c r="BSL220" s="399"/>
      <c r="BSM220" s="399"/>
      <c r="BSN220" s="399"/>
      <c r="BSO220" s="399"/>
      <c r="BSP220" s="399"/>
      <c r="BSQ220" s="399"/>
      <c r="BSR220" s="399"/>
      <c r="BSS220" s="399"/>
      <c r="BST220" s="399"/>
      <c r="BSU220" s="399"/>
      <c r="BSV220" s="399"/>
      <c r="BSW220" s="399"/>
      <c r="BSX220" s="399"/>
      <c r="BSY220" s="399"/>
      <c r="BSZ220" s="399"/>
      <c r="BTA220" s="399"/>
      <c r="BTB220" s="399"/>
      <c r="BTC220" s="399"/>
      <c r="BTD220" s="399"/>
      <c r="BTE220" s="399"/>
      <c r="BTF220" s="399"/>
      <c r="BTG220" s="399"/>
      <c r="BTH220" s="399"/>
      <c r="BTI220" s="399"/>
      <c r="BTJ220" s="399"/>
      <c r="BTK220" s="399"/>
      <c r="BTL220" s="399"/>
      <c r="BTM220" s="399"/>
      <c r="BTN220" s="399"/>
      <c r="BTO220" s="399"/>
      <c r="BTP220" s="399"/>
      <c r="BTQ220" s="399"/>
      <c r="BTR220" s="399"/>
      <c r="BTS220" s="399"/>
      <c r="BTT220" s="399"/>
      <c r="BTU220" s="399"/>
      <c r="BTV220" s="399"/>
      <c r="BTW220" s="399"/>
      <c r="BTX220" s="399"/>
      <c r="BTY220" s="399"/>
      <c r="BTZ220" s="399"/>
      <c r="BUA220" s="399"/>
      <c r="BUB220" s="399"/>
      <c r="BUC220" s="399"/>
      <c r="BUD220" s="399"/>
      <c r="BUE220" s="399"/>
      <c r="BUF220" s="399"/>
      <c r="BUG220" s="399"/>
      <c r="BUH220" s="399"/>
      <c r="BUI220" s="399"/>
      <c r="BUJ220" s="399"/>
      <c r="BUK220" s="399"/>
      <c r="BUL220" s="399"/>
      <c r="BUM220" s="399"/>
      <c r="BUN220" s="399"/>
      <c r="BUO220" s="399"/>
      <c r="BUP220" s="399"/>
      <c r="BUQ220" s="399"/>
      <c r="BUR220" s="399"/>
      <c r="BUS220" s="399"/>
      <c r="BUT220" s="399"/>
      <c r="BUU220" s="399"/>
      <c r="BUV220" s="399"/>
      <c r="BUW220" s="399"/>
      <c r="BUX220" s="399"/>
      <c r="BUY220" s="399"/>
      <c r="BUZ220" s="399"/>
      <c r="BVA220" s="399"/>
      <c r="BVB220" s="399"/>
      <c r="BVC220" s="399"/>
      <c r="BVD220" s="399"/>
      <c r="BVE220" s="399"/>
      <c r="BVF220" s="399"/>
      <c r="BVG220" s="399"/>
      <c r="BVH220" s="399"/>
      <c r="BVI220" s="399"/>
      <c r="BVJ220" s="399"/>
      <c r="BVK220" s="399"/>
      <c r="BVL220" s="399"/>
      <c r="BVM220" s="399"/>
      <c r="BVN220" s="399"/>
      <c r="BVO220" s="399"/>
      <c r="BVP220" s="399"/>
      <c r="BVQ220" s="399"/>
      <c r="BVR220" s="399"/>
      <c r="BVS220" s="399"/>
      <c r="BVT220" s="399"/>
      <c r="BVU220" s="399"/>
      <c r="BVV220" s="399"/>
      <c r="BVW220" s="399"/>
      <c r="BVX220" s="399"/>
      <c r="BVY220" s="399"/>
      <c r="BVZ220" s="399"/>
      <c r="BWA220" s="399"/>
      <c r="BWB220" s="399"/>
      <c r="BWC220" s="399"/>
      <c r="BWD220" s="399"/>
      <c r="BWE220" s="399"/>
      <c r="BWF220" s="399"/>
      <c r="BWG220" s="399"/>
      <c r="BWH220" s="399"/>
      <c r="BWI220" s="399"/>
      <c r="BWJ220" s="399"/>
      <c r="BWK220" s="399"/>
      <c r="BWL220" s="399"/>
      <c r="BWM220" s="399"/>
      <c r="BWN220" s="399"/>
      <c r="BWO220" s="399"/>
      <c r="BWP220" s="399"/>
      <c r="BWQ220" s="399"/>
      <c r="BWR220" s="399"/>
      <c r="BWS220" s="399"/>
      <c r="BWT220" s="399"/>
      <c r="BWU220" s="399"/>
      <c r="BWV220" s="399"/>
      <c r="BWW220" s="399"/>
      <c r="BWX220" s="399"/>
    </row>
    <row r="221" spans="1:1974" ht="24.75" customHeight="1">
      <c r="X221" s="225"/>
      <c r="Y221" s="225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</row>
    <row r="222" spans="1:1974" ht="24.75" customHeight="1">
      <c r="X222" s="225"/>
      <c r="Y222" s="225"/>
      <c r="Z222" s="225"/>
      <c r="AA222" s="224"/>
      <c r="AB222" s="225"/>
      <c r="AC222" s="225"/>
      <c r="AD222" s="225"/>
      <c r="AE222" s="224"/>
      <c r="AF222" s="223"/>
      <c r="AG222" s="223"/>
      <c r="AH222" s="223"/>
      <c r="AI222" s="171"/>
      <c r="AJ222" s="171"/>
      <c r="AK222" s="171"/>
      <c r="AL222" s="171"/>
    </row>
    <row r="223" spans="1:1974" ht="24.75" customHeight="1">
      <c r="B223" s="108" t="s">
        <v>125</v>
      </c>
      <c r="X223" s="152"/>
      <c r="Y223" s="152"/>
      <c r="Z223" s="152"/>
      <c r="AB223" s="152"/>
      <c r="AC223" s="152"/>
      <c r="AD223" s="152"/>
    </row>
    <row r="224" spans="1:1974" ht="24.75" customHeight="1">
      <c r="B224" s="108" t="s">
        <v>191</v>
      </c>
      <c r="H224" s="267"/>
      <c r="M224" s="267"/>
      <c r="X224" s="152"/>
      <c r="Y224" s="152"/>
      <c r="Z224" s="152"/>
      <c r="AB224" s="152"/>
      <c r="AC224" s="152"/>
      <c r="AD224" s="152"/>
    </row>
    <row r="225" spans="1:1974" ht="24.75" customHeight="1">
      <c r="B225" s="109" t="s">
        <v>46</v>
      </c>
      <c r="X225" s="152"/>
      <c r="Y225" s="152"/>
      <c r="Z225" s="152"/>
      <c r="AB225" s="152"/>
      <c r="AC225" s="152"/>
      <c r="AD225" s="152"/>
    </row>
    <row r="226" spans="1:1974" ht="24.75" customHeight="1" thickBot="1">
      <c r="B226" s="109"/>
      <c r="X226" s="152"/>
      <c r="Y226" s="152"/>
      <c r="Z226" s="152"/>
      <c r="AB226" s="152"/>
      <c r="AC226" s="152"/>
      <c r="AD226" s="152"/>
    </row>
    <row r="227" spans="1:1974" s="108" customFormat="1" ht="24.75" customHeight="1" thickTop="1">
      <c r="A227" s="179"/>
      <c r="B227" s="428"/>
      <c r="C227" s="83"/>
      <c r="D227" s="131"/>
      <c r="E227" s="131">
        <v>2016</v>
      </c>
      <c r="F227" s="131"/>
      <c r="G227" s="95"/>
      <c r="H227" s="407"/>
      <c r="I227" s="407">
        <v>2017</v>
      </c>
      <c r="J227" s="407"/>
      <c r="K227" s="95"/>
      <c r="O227" s="95"/>
      <c r="P227" s="107"/>
      <c r="Q227" s="107"/>
      <c r="R227" s="107"/>
      <c r="S227" s="83"/>
      <c r="W227" s="83"/>
      <c r="X227" s="399"/>
      <c r="Y227" s="399"/>
      <c r="Z227" s="399"/>
      <c r="AA227" s="399"/>
      <c r="AB227" s="399"/>
      <c r="AC227" s="399"/>
      <c r="AD227" s="399"/>
      <c r="AE227" s="399"/>
      <c r="AF227" s="399"/>
      <c r="AG227" s="399"/>
      <c r="AH227" s="399"/>
      <c r="AI227" s="399"/>
      <c r="AJ227" s="399"/>
      <c r="AK227" s="399"/>
      <c r="AL227" s="399"/>
      <c r="AM227" s="399"/>
      <c r="AN227" s="399"/>
      <c r="AO227" s="399"/>
      <c r="AP227" s="399"/>
      <c r="AQ227" s="110"/>
      <c r="AR227" s="399"/>
      <c r="AS227" s="399"/>
      <c r="AT227" s="399"/>
      <c r="AU227" s="399"/>
      <c r="AV227" s="399"/>
      <c r="AW227" s="399"/>
      <c r="AX227" s="399"/>
      <c r="AY227" s="399"/>
      <c r="AZ227" s="399"/>
      <c r="BA227" s="399"/>
      <c r="BB227" s="399"/>
      <c r="BC227" s="399"/>
      <c r="BD227" s="399"/>
      <c r="BE227" s="399"/>
      <c r="BF227" s="399"/>
      <c r="BG227" s="399"/>
      <c r="BH227" s="399"/>
      <c r="BI227" s="399"/>
      <c r="BJ227" s="399"/>
      <c r="BK227" s="399"/>
      <c r="BL227" s="399"/>
      <c r="BM227" s="399"/>
      <c r="BN227" s="399"/>
      <c r="BO227" s="399"/>
      <c r="BP227" s="399"/>
      <c r="BQ227" s="399"/>
      <c r="BR227" s="399"/>
      <c r="BS227" s="399"/>
      <c r="BT227" s="399"/>
      <c r="BU227" s="399"/>
      <c r="BV227" s="399"/>
      <c r="BW227" s="399"/>
      <c r="BX227" s="399"/>
      <c r="BY227" s="399"/>
      <c r="BZ227" s="399"/>
      <c r="CA227" s="399"/>
      <c r="CB227" s="399"/>
      <c r="CC227" s="399"/>
      <c r="CD227" s="399"/>
      <c r="CE227" s="399"/>
      <c r="CF227" s="399"/>
      <c r="CG227" s="399"/>
      <c r="CH227" s="399"/>
      <c r="CI227" s="399"/>
      <c r="CJ227" s="399"/>
      <c r="CK227" s="399"/>
      <c r="CL227" s="399"/>
      <c r="CM227" s="399"/>
      <c r="CN227" s="399"/>
      <c r="CO227" s="399"/>
      <c r="CP227" s="399"/>
      <c r="CQ227" s="399"/>
      <c r="CR227" s="399"/>
      <c r="CS227" s="399"/>
      <c r="CT227" s="399"/>
      <c r="CU227" s="399"/>
      <c r="CV227" s="399"/>
      <c r="CW227" s="399"/>
      <c r="CX227" s="399"/>
      <c r="CY227" s="399"/>
      <c r="CZ227" s="399"/>
      <c r="DA227" s="399"/>
      <c r="DB227" s="399"/>
      <c r="DC227" s="399"/>
      <c r="DD227" s="399"/>
      <c r="DE227" s="399"/>
      <c r="DF227" s="399"/>
      <c r="DG227" s="399"/>
      <c r="DH227" s="399"/>
      <c r="DI227" s="399"/>
      <c r="DJ227" s="399"/>
      <c r="DK227" s="399"/>
      <c r="DL227" s="399"/>
      <c r="DM227" s="399"/>
      <c r="DN227" s="399"/>
      <c r="DO227" s="399"/>
      <c r="DP227" s="399"/>
      <c r="DQ227" s="399"/>
      <c r="DR227" s="399"/>
      <c r="DS227" s="399"/>
      <c r="DT227" s="399"/>
      <c r="DU227" s="399"/>
      <c r="DV227" s="399"/>
      <c r="DW227" s="399"/>
      <c r="DX227" s="399"/>
      <c r="DY227" s="399"/>
      <c r="DZ227" s="399"/>
      <c r="EA227" s="399"/>
      <c r="EB227" s="399"/>
      <c r="EC227" s="399"/>
      <c r="ED227" s="399"/>
      <c r="EE227" s="399"/>
      <c r="EF227" s="399"/>
      <c r="EG227" s="399"/>
      <c r="EH227" s="399"/>
      <c r="EI227" s="399"/>
      <c r="EJ227" s="399"/>
      <c r="EK227" s="399"/>
      <c r="EL227" s="399"/>
      <c r="EM227" s="399"/>
      <c r="EN227" s="399"/>
      <c r="EO227" s="399"/>
      <c r="EP227" s="399"/>
      <c r="EQ227" s="399"/>
      <c r="ER227" s="399"/>
      <c r="ES227" s="399"/>
      <c r="ET227" s="399"/>
      <c r="EU227" s="399"/>
      <c r="EV227" s="399"/>
      <c r="EW227" s="399"/>
      <c r="EX227" s="399"/>
      <c r="EY227" s="399"/>
      <c r="EZ227" s="399"/>
      <c r="FA227" s="399"/>
      <c r="FB227" s="399"/>
      <c r="FC227" s="399"/>
      <c r="FD227" s="399"/>
      <c r="FE227" s="399"/>
      <c r="FF227" s="399"/>
      <c r="FG227" s="399"/>
      <c r="FH227" s="399"/>
      <c r="FI227" s="399"/>
      <c r="FJ227" s="399"/>
      <c r="FK227" s="399"/>
      <c r="FL227" s="399"/>
      <c r="FM227" s="399"/>
      <c r="FN227" s="399"/>
      <c r="FO227" s="399"/>
      <c r="FP227" s="399"/>
      <c r="FQ227" s="399"/>
      <c r="FR227" s="399"/>
      <c r="FS227" s="399"/>
      <c r="FT227" s="399"/>
      <c r="FU227" s="399"/>
      <c r="FV227" s="399"/>
      <c r="FW227" s="399"/>
      <c r="FX227" s="399"/>
      <c r="FY227" s="399"/>
      <c r="FZ227" s="399"/>
      <c r="GA227" s="399"/>
      <c r="GB227" s="399"/>
      <c r="GC227" s="399"/>
      <c r="GD227" s="399"/>
      <c r="GE227" s="399"/>
      <c r="GF227" s="399"/>
      <c r="GG227" s="399"/>
      <c r="GH227" s="399"/>
      <c r="GI227" s="399"/>
      <c r="GJ227" s="399"/>
      <c r="GK227" s="399"/>
      <c r="GL227" s="399"/>
      <c r="GM227" s="399"/>
      <c r="GN227" s="399"/>
      <c r="GO227" s="399"/>
      <c r="GP227" s="399"/>
      <c r="GQ227" s="399"/>
      <c r="GR227" s="399"/>
      <c r="GS227" s="399"/>
      <c r="GT227" s="399"/>
      <c r="GU227" s="399"/>
      <c r="GV227" s="399"/>
      <c r="GW227" s="399"/>
      <c r="GX227" s="399"/>
      <c r="GY227" s="399"/>
      <c r="GZ227" s="399"/>
      <c r="HA227" s="399"/>
      <c r="HB227" s="399"/>
      <c r="HC227" s="399"/>
      <c r="HD227" s="399"/>
      <c r="HE227" s="399"/>
      <c r="HF227" s="399"/>
      <c r="HG227" s="399"/>
      <c r="HH227" s="399"/>
      <c r="HI227" s="399"/>
      <c r="HJ227" s="399"/>
      <c r="HK227" s="399"/>
      <c r="HL227" s="399"/>
      <c r="HM227" s="399"/>
      <c r="HN227" s="399"/>
      <c r="HO227" s="399"/>
      <c r="HP227" s="399"/>
      <c r="HQ227" s="399"/>
      <c r="HR227" s="399"/>
      <c r="HS227" s="399"/>
      <c r="HT227" s="399"/>
      <c r="HU227" s="399"/>
      <c r="HV227" s="399"/>
      <c r="HW227" s="399"/>
      <c r="HX227" s="399"/>
      <c r="HY227" s="399"/>
      <c r="HZ227" s="399"/>
      <c r="IA227" s="399"/>
      <c r="IB227" s="399"/>
      <c r="IC227" s="399"/>
      <c r="ID227" s="399"/>
      <c r="IE227" s="399"/>
      <c r="IF227" s="399"/>
      <c r="IG227" s="399"/>
      <c r="IH227" s="399"/>
      <c r="II227" s="399"/>
      <c r="IJ227" s="399"/>
      <c r="IK227" s="399"/>
      <c r="IL227" s="399"/>
      <c r="IM227" s="399"/>
      <c r="IN227" s="399"/>
      <c r="IO227" s="399"/>
      <c r="IP227" s="399"/>
      <c r="IQ227" s="399"/>
      <c r="IR227" s="399"/>
      <c r="IS227" s="399"/>
      <c r="IT227" s="399"/>
      <c r="IU227" s="399"/>
      <c r="IV227" s="399"/>
      <c r="IW227" s="399"/>
      <c r="IX227" s="399"/>
      <c r="IY227" s="399"/>
      <c r="IZ227" s="399"/>
      <c r="JA227" s="399"/>
      <c r="JB227" s="399"/>
      <c r="JC227" s="399"/>
      <c r="JD227" s="399"/>
      <c r="JE227" s="399"/>
      <c r="JF227" s="399"/>
      <c r="JG227" s="399"/>
      <c r="JH227" s="399"/>
      <c r="JI227" s="399"/>
      <c r="JJ227" s="399"/>
      <c r="JK227" s="399"/>
      <c r="JL227" s="399"/>
      <c r="JM227" s="399"/>
      <c r="JN227" s="399"/>
      <c r="JO227" s="399"/>
      <c r="JP227" s="399"/>
      <c r="JQ227" s="399"/>
      <c r="JR227" s="399"/>
      <c r="JS227" s="399"/>
      <c r="JT227" s="399"/>
      <c r="JU227" s="399"/>
      <c r="JV227" s="399"/>
      <c r="JW227" s="399"/>
      <c r="JX227" s="399"/>
      <c r="JY227" s="399"/>
      <c r="JZ227" s="399"/>
      <c r="KA227" s="399"/>
      <c r="KB227" s="399"/>
      <c r="KC227" s="399"/>
      <c r="KD227" s="399"/>
      <c r="KE227" s="399"/>
      <c r="KF227" s="399"/>
      <c r="KG227" s="399"/>
      <c r="KH227" s="399"/>
      <c r="KI227" s="399"/>
      <c r="KJ227" s="399"/>
      <c r="KK227" s="399"/>
      <c r="KL227" s="399"/>
      <c r="KM227" s="399"/>
      <c r="KN227" s="399"/>
      <c r="KO227" s="399"/>
      <c r="KP227" s="399"/>
      <c r="KQ227" s="399"/>
      <c r="KR227" s="399"/>
      <c r="KS227" s="399"/>
      <c r="KT227" s="399"/>
      <c r="KU227" s="399"/>
      <c r="KV227" s="399"/>
      <c r="KW227" s="399"/>
      <c r="KX227" s="399"/>
      <c r="KY227" s="399"/>
      <c r="KZ227" s="399"/>
      <c r="LA227" s="399"/>
      <c r="LB227" s="399"/>
      <c r="LC227" s="399"/>
      <c r="LD227" s="399"/>
      <c r="LE227" s="399"/>
      <c r="LF227" s="399"/>
      <c r="LG227" s="399"/>
      <c r="LH227" s="399"/>
      <c r="LI227" s="399"/>
      <c r="LJ227" s="399"/>
      <c r="LK227" s="399"/>
      <c r="LL227" s="399"/>
      <c r="LM227" s="399"/>
      <c r="LN227" s="399"/>
      <c r="LO227" s="399"/>
      <c r="LP227" s="399"/>
      <c r="LQ227" s="399"/>
      <c r="LR227" s="399"/>
      <c r="LS227" s="399"/>
      <c r="LT227" s="399"/>
      <c r="LU227" s="399"/>
      <c r="LV227" s="399"/>
      <c r="LW227" s="399"/>
      <c r="LX227" s="399"/>
      <c r="LY227" s="399"/>
      <c r="LZ227" s="399"/>
      <c r="MA227" s="399"/>
      <c r="MB227" s="399"/>
      <c r="MC227" s="399"/>
      <c r="MD227" s="399"/>
      <c r="ME227" s="399"/>
      <c r="MF227" s="399"/>
      <c r="MG227" s="399"/>
      <c r="MH227" s="399"/>
      <c r="MI227" s="399"/>
      <c r="MJ227" s="399"/>
      <c r="MK227" s="399"/>
      <c r="ML227" s="399"/>
      <c r="MM227" s="399"/>
      <c r="MN227" s="399"/>
      <c r="MO227" s="399"/>
      <c r="MP227" s="399"/>
      <c r="MQ227" s="399"/>
      <c r="MR227" s="399"/>
      <c r="MS227" s="399"/>
      <c r="MT227" s="399"/>
      <c r="MU227" s="399"/>
      <c r="MV227" s="399"/>
      <c r="MW227" s="399"/>
      <c r="MX227" s="399"/>
      <c r="MY227" s="399"/>
      <c r="MZ227" s="399"/>
      <c r="NA227" s="399"/>
      <c r="NB227" s="399"/>
      <c r="NC227" s="399"/>
      <c r="ND227" s="399"/>
      <c r="NE227" s="399"/>
      <c r="NF227" s="399"/>
      <c r="NG227" s="399"/>
      <c r="NH227" s="399"/>
      <c r="NI227" s="399"/>
      <c r="NJ227" s="399"/>
      <c r="NK227" s="399"/>
      <c r="NL227" s="399"/>
      <c r="NM227" s="399"/>
      <c r="NN227" s="399"/>
      <c r="NO227" s="399"/>
      <c r="NP227" s="399"/>
      <c r="NQ227" s="399"/>
      <c r="NR227" s="399"/>
      <c r="NS227" s="399"/>
      <c r="NT227" s="399"/>
      <c r="NU227" s="399"/>
      <c r="NV227" s="399"/>
      <c r="NW227" s="399"/>
      <c r="NX227" s="399"/>
      <c r="NY227" s="399"/>
      <c r="NZ227" s="399"/>
      <c r="OA227" s="399"/>
      <c r="OB227" s="399"/>
      <c r="OC227" s="399"/>
      <c r="OD227" s="399"/>
      <c r="OE227" s="399"/>
      <c r="OF227" s="399"/>
      <c r="OG227" s="399"/>
      <c r="OH227" s="399"/>
      <c r="OI227" s="399"/>
      <c r="OJ227" s="399"/>
      <c r="OK227" s="399"/>
      <c r="OL227" s="399"/>
      <c r="OM227" s="399"/>
      <c r="ON227" s="399"/>
      <c r="OO227" s="399"/>
      <c r="OP227" s="399"/>
      <c r="OQ227" s="399"/>
      <c r="OR227" s="399"/>
      <c r="OS227" s="399"/>
      <c r="OT227" s="399"/>
      <c r="OU227" s="399"/>
      <c r="OV227" s="399"/>
      <c r="OW227" s="399"/>
      <c r="OX227" s="399"/>
      <c r="OY227" s="399"/>
      <c r="OZ227" s="399"/>
      <c r="PA227" s="399"/>
      <c r="PB227" s="399"/>
      <c r="PC227" s="399"/>
      <c r="PD227" s="399"/>
      <c r="PE227" s="399"/>
      <c r="PF227" s="399"/>
      <c r="PG227" s="399"/>
      <c r="PH227" s="399"/>
      <c r="PI227" s="399"/>
      <c r="PJ227" s="399"/>
      <c r="PK227" s="399"/>
      <c r="PL227" s="399"/>
      <c r="PM227" s="399"/>
      <c r="PN227" s="399"/>
      <c r="PO227" s="399"/>
      <c r="PP227" s="399"/>
      <c r="PQ227" s="399"/>
      <c r="PR227" s="399"/>
      <c r="PS227" s="399"/>
      <c r="PT227" s="399"/>
      <c r="PU227" s="399"/>
      <c r="PV227" s="399"/>
      <c r="PW227" s="399"/>
      <c r="PX227" s="399"/>
      <c r="PY227" s="399"/>
      <c r="PZ227" s="399"/>
      <c r="QA227" s="399"/>
      <c r="QB227" s="399"/>
      <c r="QC227" s="399"/>
      <c r="QD227" s="399"/>
      <c r="QE227" s="399"/>
      <c r="QF227" s="399"/>
      <c r="QG227" s="399"/>
      <c r="QH227" s="399"/>
      <c r="QI227" s="399"/>
      <c r="QJ227" s="399"/>
      <c r="QK227" s="399"/>
      <c r="QL227" s="399"/>
      <c r="QM227" s="399"/>
      <c r="QN227" s="399"/>
      <c r="QO227" s="399"/>
      <c r="QP227" s="399"/>
      <c r="QQ227" s="399"/>
      <c r="QR227" s="399"/>
      <c r="QS227" s="399"/>
      <c r="QT227" s="399"/>
      <c r="QU227" s="399"/>
      <c r="QV227" s="399"/>
      <c r="QW227" s="399"/>
      <c r="QX227" s="399"/>
      <c r="QY227" s="399"/>
      <c r="QZ227" s="399"/>
      <c r="RA227" s="399"/>
      <c r="RB227" s="399"/>
      <c r="RC227" s="399"/>
      <c r="RD227" s="399"/>
      <c r="RE227" s="399"/>
      <c r="RF227" s="399"/>
      <c r="RG227" s="399"/>
      <c r="RH227" s="399"/>
      <c r="RI227" s="399"/>
      <c r="RJ227" s="399"/>
      <c r="RK227" s="399"/>
      <c r="RL227" s="399"/>
      <c r="RM227" s="399"/>
      <c r="RN227" s="399"/>
      <c r="RO227" s="399"/>
      <c r="RP227" s="399"/>
      <c r="RQ227" s="399"/>
      <c r="RR227" s="399"/>
      <c r="RS227" s="399"/>
      <c r="RT227" s="399"/>
      <c r="RU227" s="399"/>
      <c r="RV227" s="399"/>
      <c r="RW227" s="399"/>
      <c r="RX227" s="399"/>
      <c r="RY227" s="399"/>
      <c r="RZ227" s="399"/>
      <c r="SA227" s="399"/>
      <c r="SB227" s="399"/>
      <c r="SC227" s="399"/>
      <c r="SD227" s="399"/>
      <c r="SE227" s="399"/>
      <c r="SF227" s="399"/>
      <c r="SG227" s="399"/>
      <c r="SH227" s="399"/>
      <c r="SI227" s="399"/>
      <c r="SJ227" s="399"/>
      <c r="SK227" s="399"/>
      <c r="SL227" s="399"/>
      <c r="SM227" s="399"/>
      <c r="SN227" s="399"/>
      <c r="SO227" s="399"/>
      <c r="SP227" s="399"/>
      <c r="SQ227" s="399"/>
      <c r="SR227" s="399"/>
      <c r="SS227" s="399"/>
      <c r="ST227" s="399"/>
      <c r="SU227" s="399"/>
      <c r="SV227" s="399"/>
      <c r="SW227" s="399"/>
      <c r="SX227" s="399"/>
      <c r="SY227" s="399"/>
      <c r="SZ227" s="399"/>
      <c r="TA227" s="399"/>
      <c r="TB227" s="399"/>
      <c r="TC227" s="399"/>
      <c r="TD227" s="399"/>
      <c r="TE227" s="399"/>
      <c r="TF227" s="399"/>
      <c r="TG227" s="399"/>
      <c r="TH227" s="399"/>
      <c r="TI227" s="399"/>
      <c r="TJ227" s="399"/>
      <c r="TK227" s="399"/>
      <c r="TL227" s="399"/>
      <c r="TM227" s="399"/>
      <c r="TN227" s="399"/>
      <c r="TO227" s="399"/>
      <c r="TP227" s="399"/>
      <c r="TQ227" s="399"/>
      <c r="TR227" s="399"/>
      <c r="TS227" s="399"/>
      <c r="TT227" s="399"/>
      <c r="TU227" s="399"/>
      <c r="TV227" s="399"/>
      <c r="TW227" s="399"/>
      <c r="TX227" s="399"/>
      <c r="TY227" s="399"/>
      <c r="TZ227" s="399"/>
      <c r="UA227" s="399"/>
      <c r="UB227" s="399"/>
      <c r="UC227" s="399"/>
      <c r="UD227" s="399"/>
      <c r="UE227" s="399"/>
      <c r="UF227" s="399"/>
      <c r="UG227" s="399"/>
      <c r="UH227" s="399"/>
      <c r="UI227" s="399"/>
      <c r="UJ227" s="399"/>
      <c r="UK227" s="399"/>
      <c r="UL227" s="399"/>
      <c r="UM227" s="399"/>
      <c r="UN227" s="399"/>
      <c r="UO227" s="399"/>
      <c r="UP227" s="399"/>
      <c r="UQ227" s="399"/>
      <c r="UR227" s="399"/>
      <c r="US227" s="399"/>
      <c r="UT227" s="399"/>
      <c r="UU227" s="399"/>
      <c r="UV227" s="399"/>
      <c r="UW227" s="399"/>
      <c r="UX227" s="399"/>
      <c r="UY227" s="399"/>
      <c r="UZ227" s="399"/>
      <c r="VA227" s="399"/>
      <c r="VB227" s="399"/>
      <c r="VC227" s="399"/>
      <c r="VD227" s="399"/>
      <c r="VE227" s="399"/>
      <c r="VF227" s="399"/>
      <c r="VG227" s="399"/>
      <c r="VH227" s="399"/>
      <c r="VI227" s="399"/>
      <c r="VJ227" s="399"/>
      <c r="VK227" s="399"/>
      <c r="VL227" s="399"/>
      <c r="VM227" s="399"/>
      <c r="VN227" s="399"/>
      <c r="VO227" s="399"/>
      <c r="VP227" s="399"/>
      <c r="VQ227" s="399"/>
      <c r="VR227" s="399"/>
      <c r="VS227" s="399"/>
      <c r="VT227" s="399"/>
      <c r="VU227" s="399"/>
      <c r="VV227" s="399"/>
      <c r="VW227" s="399"/>
      <c r="VX227" s="399"/>
      <c r="VY227" s="399"/>
      <c r="VZ227" s="399"/>
      <c r="WA227" s="399"/>
      <c r="WB227" s="399"/>
      <c r="WC227" s="399"/>
      <c r="WD227" s="399"/>
      <c r="WE227" s="399"/>
      <c r="WF227" s="399"/>
      <c r="WG227" s="399"/>
      <c r="WH227" s="399"/>
      <c r="WI227" s="399"/>
      <c r="WJ227" s="399"/>
      <c r="WK227" s="399"/>
      <c r="WL227" s="399"/>
      <c r="WM227" s="399"/>
      <c r="WN227" s="399"/>
      <c r="WO227" s="399"/>
      <c r="WP227" s="399"/>
      <c r="WQ227" s="399"/>
      <c r="WR227" s="399"/>
      <c r="WS227" s="399"/>
      <c r="WT227" s="399"/>
      <c r="WU227" s="399"/>
      <c r="WV227" s="399"/>
      <c r="WW227" s="399"/>
      <c r="WX227" s="399"/>
      <c r="WY227" s="399"/>
      <c r="WZ227" s="399"/>
      <c r="XA227" s="399"/>
      <c r="XB227" s="399"/>
      <c r="XC227" s="399"/>
      <c r="XD227" s="399"/>
      <c r="XE227" s="399"/>
      <c r="XF227" s="399"/>
      <c r="XG227" s="399"/>
      <c r="XH227" s="399"/>
      <c r="XI227" s="399"/>
      <c r="XJ227" s="399"/>
      <c r="XK227" s="399"/>
      <c r="XL227" s="399"/>
      <c r="XM227" s="399"/>
      <c r="XN227" s="399"/>
      <c r="XO227" s="399"/>
      <c r="XP227" s="399"/>
      <c r="XQ227" s="399"/>
      <c r="XR227" s="399"/>
      <c r="XS227" s="399"/>
      <c r="XT227" s="399"/>
      <c r="XU227" s="399"/>
      <c r="XV227" s="399"/>
      <c r="XW227" s="399"/>
      <c r="XX227" s="399"/>
      <c r="XY227" s="399"/>
      <c r="XZ227" s="399"/>
      <c r="YA227" s="399"/>
      <c r="YB227" s="399"/>
      <c r="YC227" s="399"/>
      <c r="YD227" s="399"/>
      <c r="YE227" s="399"/>
      <c r="YF227" s="399"/>
      <c r="YG227" s="399"/>
      <c r="YH227" s="399"/>
      <c r="YI227" s="399"/>
      <c r="YJ227" s="399"/>
      <c r="YK227" s="399"/>
      <c r="YL227" s="399"/>
      <c r="YM227" s="399"/>
      <c r="YN227" s="399"/>
      <c r="YO227" s="399"/>
      <c r="YP227" s="399"/>
      <c r="YQ227" s="399"/>
      <c r="YR227" s="399"/>
      <c r="YS227" s="399"/>
      <c r="YT227" s="399"/>
      <c r="YU227" s="399"/>
      <c r="YV227" s="399"/>
      <c r="YW227" s="399"/>
      <c r="YX227" s="399"/>
      <c r="YY227" s="399"/>
      <c r="YZ227" s="399"/>
      <c r="ZA227" s="399"/>
      <c r="ZB227" s="399"/>
      <c r="ZC227" s="399"/>
      <c r="ZD227" s="399"/>
      <c r="ZE227" s="399"/>
      <c r="ZF227" s="399"/>
      <c r="ZG227" s="399"/>
      <c r="ZH227" s="399"/>
      <c r="ZI227" s="399"/>
      <c r="ZJ227" s="399"/>
      <c r="ZK227" s="399"/>
      <c r="ZL227" s="399"/>
      <c r="ZM227" s="399"/>
      <c r="ZN227" s="399"/>
      <c r="ZO227" s="399"/>
      <c r="ZP227" s="399"/>
      <c r="ZQ227" s="399"/>
      <c r="ZR227" s="399"/>
      <c r="ZS227" s="399"/>
      <c r="ZT227" s="399"/>
      <c r="ZU227" s="399"/>
      <c r="ZV227" s="399"/>
      <c r="ZW227" s="399"/>
      <c r="ZX227" s="399"/>
      <c r="ZY227" s="399"/>
      <c r="ZZ227" s="399"/>
      <c r="AAA227" s="399"/>
      <c r="AAB227" s="399"/>
      <c r="AAC227" s="399"/>
      <c r="AAD227" s="399"/>
      <c r="AAE227" s="399"/>
      <c r="AAF227" s="399"/>
      <c r="AAG227" s="399"/>
      <c r="AAH227" s="399"/>
      <c r="AAI227" s="399"/>
      <c r="AAJ227" s="399"/>
      <c r="AAK227" s="399"/>
      <c r="AAL227" s="399"/>
      <c r="AAM227" s="399"/>
      <c r="AAN227" s="399"/>
      <c r="AAO227" s="399"/>
      <c r="AAP227" s="399"/>
      <c r="AAQ227" s="399"/>
      <c r="AAR227" s="399"/>
      <c r="AAS227" s="399"/>
      <c r="AAT227" s="399"/>
      <c r="AAU227" s="399"/>
      <c r="AAV227" s="399"/>
      <c r="AAW227" s="399"/>
      <c r="AAX227" s="399"/>
      <c r="AAY227" s="399"/>
      <c r="AAZ227" s="399"/>
      <c r="ABA227" s="399"/>
      <c r="ABB227" s="399"/>
      <c r="ABC227" s="399"/>
      <c r="ABD227" s="399"/>
      <c r="ABE227" s="399"/>
      <c r="ABF227" s="399"/>
      <c r="ABG227" s="399"/>
      <c r="ABH227" s="399"/>
      <c r="ABI227" s="399"/>
      <c r="ABJ227" s="399"/>
      <c r="ABK227" s="399"/>
      <c r="ABL227" s="399"/>
      <c r="ABM227" s="399"/>
      <c r="ABN227" s="399"/>
      <c r="ABO227" s="399"/>
      <c r="ABP227" s="399"/>
      <c r="ABQ227" s="399"/>
      <c r="ABR227" s="399"/>
      <c r="ABS227" s="399"/>
      <c r="ABT227" s="399"/>
      <c r="ABU227" s="399"/>
      <c r="ABV227" s="399"/>
      <c r="ABW227" s="399"/>
      <c r="ABX227" s="399"/>
      <c r="ABY227" s="399"/>
      <c r="ABZ227" s="399"/>
      <c r="ACA227" s="399"/>
      <c r="ACB227" s="399"/>
      <c r="ACC227" s="399"/>
      <c r="ACD227" s="399"/>
      <c r="ACE227" s="399"/>
      <c r="ACF227" s="399"/>
      <c r="ACG227" s="399"/>
      <c r="ACH227" s="399"/>
      <c r="ACI227" s="399"/>
      <c r="ACJ227" s="399"/>
      <c r="ACK227" s="399"/>
      <c r="ACL227" s="399"/>
      <c r="ACM227" s="399"/>
      <c r="ACN227" s="399"/>
      <c r="ACO227" s="399"/>
      <c r="ACP227" s="399"/>
      <c r="ACQ227" s="399"/>
      <c r="ACR227" s="399"/>
      <c r="ACS227" s="399"/>
      <c r="ACT227" s="399"/>
      <c r="ACU227" s="399"/>
      <c r="ACV227" s="399"/>
      <c r="ACW227" s="399"/>
      <c r="ACX227" s="399"/>
      <c r="ACY227" s="399"/>
      <c r="ACZ227" s="399"/>
      <c r="ADA227" s="399"/>
      <c r="ADB227" s="399"/>
      <c r="ADC227" s="399"/>
      <c r="ADD227" s="399"/>
      <c r="ADE227" s="399"/>
      <c r="ADF227" s="399"/>
      <c r="ADG227" s="399"/>
      <c r="ADH227" s="399"/>
      <c r="ADI227" s="399"/>
      <c r="ADJ227" s="399"/>
      <c r="ADK227" s="399"/>
      <c r="ADL227" s="399"/>
      <c r="ADM227" s="399"/>
      <c r="ADN227" s="399"/>
      <c r="ADO227" s="399"/>
      <c r="ADP227" s="399"/>
      <c r="ADQ227" s="399"/>
      <c r="ADR227" s="399"/>
      <c r="ADS227" s="399"/>
      <c r="ADT227" s="399"/>
      <c r="ADU227" s="399"/>
      <c r="ADV227" s="399"/>
      <c r="ADW227" s="399"/>
      <c r="ADX227" s="399"/>
      <c r="ADY227" s="399"/>
      <c r="ADZ227" s="399"/>
      <c r="AEA227" s="399"/>
      <c r="AEB227" s="399"/>
      <c r="AEC227" s="399"/>
      <c r="AED227" s="399"/>
      <c r="AEE227" s="399"/>
      <c r="AEF227" s="399"/>
      <c r="AEG227" s="399"/>
      <c r="AEH227" s="399"/>
      <c r="AEI227" s="399"/>
      <c r="AEJ227" s="399"/>
      <c r="AEK227" s="399"/>
      <c r="AEL227" s="399"/>
      <c r="AEM227" s="399"/>
      <c r="AEN227" s="399"/>
      <c r="AEO227" s="399"/>
      <c r="AEP227" s="399"/>
      <c r="AEQ227" s="399"/>
      <c r="AER227" s="399"/>
      <c r="AES227" s="399"/>
      <c r="AET227" s="399"/>
      <c r="AEU227" s="399"/>
      <c r="AEV227" s="399"/>
      <c r="AEW227" s="399"/>
      <c r="AEX227" s="399"/>
      <c r="AEY227" s="399"/>
      <c r="AEZ227" s="399"/>
      <c r="AFA227" s="399"/>
      <c r="AFB227" s="399"/>
      <c r="AFC227" s="399"/>
      <c r="AFD227" s="399"/>
      <c r="AFE227" s="399"/>
      <c r="AFF227" s="399"/>
      <c r="AFG227" s="399"/>
      <c r="AFH227" s="399"/>
      <c r="AFI227" s="399"/>
      <c r="AFJ227" s="399"/>
      <c r="AFK227" s="399"/>
      <c r="AFL227" s="399"/>
      <c r="AFM227" s="399"/>
      <c r="AFN227" s="399"/>
      <c r="AFO227" s="399"/>
      <c r="AFP227" s="399"/>
      <c r="AFQ227" s="399"/>
      <c r="AFR227" s="399"/>
      <c r="AFS227" s="399"/>
      <c r="AFT227" s="399"/>
      <c r="AFU227" s="399"/>
      <c r="AFV227" s="399"/>
      <c r="AFW227" s="399"/>
      <c r="AFX227" s="399"/>
      <c r="AFY227" s="399"/>
      <c r="AFZ227" s="399"/>
      <c r="AGA227" s="399"/>
      <c r="AGB227" s="399"/>
      <c r="AGC227" s="399"/>
      <c r="AGD227" s="399"/>
      <c r="AGE227" s="399"/>
      <c r="AGF227" s="399"/>
      <c r="AGG227" s="399"/>
      <c r="AGH227" s="399"/>
      <c r="AGI227" s="399"/>
      <c r="AGJ227" s="399"/>
      <c r="AGK227" s="399"/>
      <c r="AGL227" s="399"/>
      <c r="AGM227" s="399"/>
      <c r="AGN227" s="399"/>
      <c r="AGO227" s="399"/>
      <c r="AGP227" s="399"/>
      <c r="AGQ227" s="399"/>
      <c r="AGR227" s="399"/>
      <c r="AGS227" s="399"/>
      <c r="AGT227" s="399"/>
      <c r="AGU227" s="399"/>
      <c r="AGV227" s="399"/>
      <c r="AGW227" s="399"/>
      <c r="AGX227" s="399"/>
      <c r="AGY227" s="399"/>
      <c r="AGZ227" s="399"/>
      <c r="AHA227" s="399"/>
      <c r="AHB227" s="399"/>
      <c r="AHC227" s="399"/>
      <c r="AHD227" s="399"/>
      <c r="AHE227" s="399"/>
      <c r="AHF227" s="399"/>
      <c r="AHG227" s="399"/>
      <c r="AHH227" s="399"/>
      <c r="AHI227" s="399"/>
      <c r="AHJ227" s="399"/>
      <c r="AHK227" s="399"/>
      <c r="AHL227" s="399"/>
      <c r="AHM227" s="399"/>
      <c r="AHN227" s="399"/>
      <c r="AHO227" s="399"/>
      <c r="AHP227" s="399"/>
      <c r="AHQ227" s="399"/>
      <c r="AHR227" s="399"/>
      <c r="AHS227" s="399"/>
      <c r="AHT227" s="399"/>
      <c r="AHU227" s="399"/>
      <c r="AHV227" s="399"/>
      <c r="AHW227" s="399"/>
      <c r="AHX227" s="399"/>
      <c r="AHY227" s="399"/>
      <c r="AHZ227" s="399"/>
      <c r="AIA227" s="399"/>
      <c r="AIB227" s="399"/>
      <c r="AIC227" s="399"/>
      <c r="AID227" s="399"/>
      <c r="AIE227" s="399"/>
      <c r="AIF227" s="399"/>
      <c r="AIG227" s="399"/>
      <c r="AIH227" s="399"/>
      <c r="AII227" s="399"/>
      <c r="AIJ227" s="399"/>
      <c r="AIK227" s="399"/>
      <c r="AIL227" s="399"/>
      <c r="AIM227" s="399"/>
      <c r="AIN227" s="399"/>
      <c r="AIO227" s="399"/>
      <c r="AIP227" s="399"/>
      <c r="AIQ227" s="399"/>
      <c r="AIR227" s="399"/>
      <c r="AIS227" s="399"/>
      <c r="AIT227" s="399"/>
      <c r="AIU227" s="399"/>
      <c r="AIV227" s="399"/>
      <c r="AIW227" s="399"/>
      <c r="AIX227" s="399"/>
      <c r="AIY227" s="399"/>
      <c r="AIZ227" s="399"/>
      <c r="AJA227" s="399"/>
      <c r="AJB227" s="399"/>
      <c r="AJC227" s="399"/>
      <c r="AJD227" s="399"/>
      <c r="AJE227" s="399"/>
      <c r="AJF227" s="399"/>
      <c r="AJG227" s="399"/>
      <c r="AJH227" s="399"/>
      <c r="AJI227" s="399"/>
      <c r="AJJ227" s="399"/>
      <c r="AJK227" s="399"/>
      <c r="AJL227" s="399"/>
      <c r="AJM227" s="399"/>
      <c r="AJN227" s="399"/>
      <c r="AJO227" s="399"/>
      <c r="AJP227" s="399"/>
      <c r="AJQ227" s="399"/>
      <c r="AJR227" s="399"/>
      <c r="AJS227" s="399"/>
      <c r="AJT227" s="399"/>
      <c r="AJU227" s="399"/>
      <c r="AJV227" s="399"/>
      <c r="AJW227" s="399"/>
      <c r="AJX227" s="399"/>
      <c r="AJY227" s="399"/>
      <c r="AJZ227" s="399"/>
      <c r="AKA227" s="399"/>
      <c r="AKB227" s="399"/>
      <c r="AKC227" s="399"/>
      <c r="AKD227" s="399"/>
      <c r="AKE227" s="399"/>
      <c r="AKF227" s="399"/>
      <c r="AKG227" s="399"/>
      <c r="AKH227" s="399"/>
      <c r="AKI227" s="399"/>
      <c r="AKJ227" s="399"/>
      <c r="AKK227" s="399"/>
      <c r="AKL227" s="399"/>
      <c r="AKM227" s="399"/>
      <c r="AKN227" s="399"/>
      <c r="AKO227" s="399"/>
      <c r="AKP227" s="399"/>
      <c r="AKQ227" s="399"/>
      <c r="AKR227" s="399"/>
      <c r="AKS227" s="399"/>
      <c r="AKT227" s="399"/>
      <c r="AKU227" s="399"/>
      <c r="AKV227" s="399"/>
      <c r="AKW227" s="399"/>
      <c r="AKX227" s="399"/>
      <c r="AKY227" s="399"/>
      <c r="AKZ227" s="399"/>
      <c r="ALA227" s="399"/>
      <c r="ALB227" s="399"/>
      <c r="ALC227" s="399"/>
      <c r="ALD227" s="399"/>
      <c r="ALE227" s="399"/>
      <c r="ALF227" s="399"/>
      <c r="ALG227" s="399"/>
      <c r="ALH227" s="399"/>
      <c r="ALI227" s="399"/>
      <c r="ALJ227" s="399"/>
      <c r="ALK227" s="399"/>
      <c r="ALL227" s="399"/>
      <c r="ALM227" s="399"/>
      <c r="ALN227" s="399"/>
      <c r="ALO227" s="399"/>
      <c r="ALP227" s="399"/>
      <c r="ALQ227" s="399"/>
      <c r="ALR227" s="399"/>
      <c r="ALS227" s="399"/>
      <c r="ALT227" s="399"/>
      <c r="ALU227" s="399"/>
      <c r="ALV227" s="399"/>
      <c r="ALW227" s="399"/>
      <c r="ALX227" s="399"/>
      <c r="ALY227" s="399"/>
      <c r="ALZ227" s="399"/>
      <c r="AMA227" s="399"/>
      <c r="AMB227" s="399"/>
      <c r="AMC227" s="399"/>
      <c r="AMD227" s="399"/>
      <c r="AME227" s="399"/>
      <c r="AMF227" s="399"/>
      <c r="AMG227" s="399"/>
      <c r="AMH227" s="399"/>
      <c r="AMI227" s="399"/>
      <c r="AMJ227" s="399"/>
      <c r="AMK227" s="399"/>
      <c r="AML227" s="399"/>
      <c r="AMM227" s="399"/>
      <c r="AMN227" s="399"/>
      <c r="AMO227" s="399"/>
      <c r="AMP227" s="399"/>
      <c r="AMQ227" s="399"/>
      <c r="AMR227" s="399"/>
      <c r="AMS227" s="399"/>
      <c r="AMT227" s="399"/>
      <c r="AMU227" s="399"/>
      <c r="AMV227" s="399"/>
      <c r="AMW227" s="399"/>
      <c r="AMX227" s="399"/>
      <c r="AMY227" s="399"/>
      <c r="AMZ227" s="399"/>
      <c r="ANA227" s="399"/>
      <c r="ANB227" s="399"/>
      <c r="ANC227" s="399"/>
      <c r="AND227" s="399"/>
      <c r="ANE227" s="399"/>
      <c r="ANF227" s="399"/>
      <c r="ANG227" s="399"/>
      <c r="ANH227" s="399"/>
      <c r="ANI227" s="399"/>
      <c r="ANJ227" s="399"/>
      <c r="ANK227" s="399"/>
      <c r="ANL227" s="399"/>
      <c r="ANM227" s="399"/>
      <c r="ANN227" s="399"/>
      <c r="ANO227" s="399"/>
      <c r="ANP227" s="399"/>
      <c r="ANQ227" s="399"/>
      <c r="ANR227" s="399"/>
      <c r="ANS227" s="399"/>
      <c r="ANT227" s="399"/>
      <c r="ANU227" s="399"/>
      <c r="ANV227" s="399"/>
      <c r="ANW227" s="399"/>
      <c r="ANX227" s="399"/>
      <c r="ANY227" s="399"/>
      <c r="ANZ227" s="399"/>
      <c r="AOA227" s="399"/>
      <c r="AOB227" s="399"/>
      <c r="AOC227" s="399"/>
      <c r="AOD227" s="399"/>
      <c r="AOE227" s="399"/>
      <c r="AOF227" s="399"/>
      <c r="AOG227" s="399"/>
      <c r="AOH227" s="399"/>
      <c r="AOI227" s="399"/>
      <c r="AOJ227" s="399"/>
      <c r="AOK227" s="399"/>
      <c r="AOL227" s="399"/>
      <c r="AOM227" s="399"/>
      <c r="AON227" s="399"/>
      <c r="AOO227" s="399"/>
      <c r="AOP227" s="399"/>
      <c r="AOQ227" s="399"/>
      <c r="AOR227" s="399"/>
      <c r="AOS227" s="399"/>
      <c r="AOT227" s="399"/>
      <c r="AOU227" s="399"/>
      <c r="AOV227" s="399"/>
      <c r="AOW227" s="399"/>
      <c r="AOX227" s="399"/>
      <c r="AOY227" s="399"/>
      <c r="AOZ227" s="399"/>
      <c r="APA227" s="399"/>
      <c r="APB227" s="399"/>
      <c r="APC227" s="399"/>
      <c r="APD227" s="399"/>
      <c r="APE227" s="399"/>
      <c r="APF227" s="399"/>
      <c r="APG227" s="399"/>
      <c r="APH227" s="399"/>
      <c r="API227" s="399"/>
      <c r="APJ227" s="399"/>
      <c r="APK227" s="399"/>
      <c r="APL227" s="399"/>
      <c r="APM227" s="399"/>
      <c r="APN227" s="399"/>
      <c r="APO227" s="399"/>
      <c r="APP227" s="399"/>
      <c r="APQ227" s="399"/>
      <c r="APR227" s="399"/>
      <c r="APS227" s="399"/>
      <c r="APT227" s="399"/>
      <c r="APU227" s="399"/>
      <c r="APV227" s="399"/>
      <c r="APW227" s="399"/>
      <c r="APX227" s="399"/>
      <c r="APY227" s="399"/>
      <c r="APZ227" s="399"/>
      <c r="AQA227" s="399"/>
      <c r="AQB227" s="399"/>
      <c r="AQC227" s="399"/>
      <c r="AQD227" s="399"/>
      <c r="AQE227" s="399"/>
      <c r="AQF227" s="399"/>
      <c r="AQG227" s="399"/>
      <c r="AQH227" s="399"/>
      <c r="AQI227" s="399"/>
      <c r="AQJ227" s="399"/>
      <c r="AQK227" s="399"/>
      <c r="AQL227" s="399"/>
      <c r="AQM227" s="399"/>
      <c r="AQN227" s="399"/>
      <c r="AQO227" s="399"/>
      <c r="AQP227" s="399"/>
      <c r="AQQ227" s="399"/>
      <c r="AQR227" s="399"/>
      <c r="AQS227" s="399"/>
      <c r="AQT227" s="399"/>
      <c r="AQU227" s="399"/>
      <c r="AQV227" s="399"/>
      <c r="AQW227" s="399"/>
      <c r="AQX227" s="399"/>
      <c r="AQY227" s="399"/>
      <c r="AQZ227" s="399"/>
      <c r="ARA227" s="399"/>
      <c r="ARB227" s="399"/>
      <c r="ARC227" s="399"/>
      <c r="ARD227" s="399"/>
      <c r="ARE227" s="399"/>
      <c r="ARF227" s="399"/>
      <c r="ARG227" s="399"/>
      <c r="ARH227" s="399"/>
      <c r="ARI227" s="399"/>
      <c r="ARJ227" s="399"/>
      <c r="ARK227" s="399"/>
      <c r="ARL227" s="399"/>
      <c r="ARM227" s="399"/>
      <c r="ARN227" s="399"/>
      <c r="ARO227" s="399"/>
      <c r="ARP227" s="399"/>
      <c r="ARQ227" s="399"/>
      <c r="ARR227" s="399"/>
      <c r="ARS227" s="399"/>
      <c r="ART227" s="399"/>
      <c r="ARU227" s="399"/>
      <c r="ARV227" s="399"/>
      <c r="ARW227" s="399"/>
      <c r="ARX227" s="399"/>
      <c r="ARY227" s="399"/>
      <c r="ARZ227" s="399"/>
      <c r="ASA227" s="399"/>
      <c r="ASB227" s="399"/>
      <c r="ASC227" s="399"/>
      <c r="ASD227" s="399"/>
      <c r="ASE227" s="399"/>
      <c r="ASF227" s="399"/>
      <c r="ASG227" s="399"/>
      <c r="ASH227" s="399"/>
      <c r="ASI227" s="399"/>
      <c r="ASJ227" s="399"/>
      <c r="ASK227" s="399"/>
      <c r="ASL227" s="399"/>
      <c r="ASM227" s="399"/>
      <c r="ASN227" s="399"/>
      <c r="ASO227" s="399"/>
      <c r="ASP227" s="399"/>
      <c r="ASQ227" s="399"/>
      <c r="ASR227" s="399"/>
      <c r="ASS227" s="399"/>
      <c r="AST227" s="399"/>
      <c r="ASU227" s="399"/>
      <c r="ASV227" s="399"/>
      <c r="ASW227" s="399"/>
      <c r="ASX227" s="399"/>
      <c r="ASY227" s="399"/>
      <c r="ASZ227" s="399"/>
      <c r="ATA227" s="399"/>
      <c r="ATB227" s="399"/>
      <c r="ATC227" s="399"/>
      <c r="ATD227" s="399"/>
      <c r="ATE227" s="399"/>
      <c r="ATF227" s="399"/>
      <c r="ATG227" s="399"/>
      <c r="ATH227" s="399"/>
      <c r="ATI227" s="399"/>
      <c r="ATJ227" s="399"/>
      <c r="ATK227" s="399"/>
      <c r="ATL227" s="399"/>
      <c r="ATM227" s="399"/>
      <c r="ATN227" s="399"/>
      <c r="ATO227" s="399"/>
      <c r="ATP227" s="399"/>
      <c r="ATQ227" s="399"/>
      <c r="ATR227" s="399"/>
      <c r="ATS227" s="399"/>
      <c r="ATT227" s="399"/>
      <c r="ATU227" s="399"/>
      <c r="ATV227" s="399"/>
      <c r="ATW227" s="399"/>
      <c r="ATX227" s="399"/>
      <c r="ATY227" s="399"/>
      <c r="ATZ227" s="399"/>
      <c r="AUA227" s="399"/>
      <c r="AUB227" s="399"/>
      <c r="AUC227" s="399"/>
      <c r="AUD227" s="399"/>
      <c r="AUE227" s="399"/>
      <c r="AUF227" s="399"/>
      <c r="AUG227" s="399"/>
      <c r="AUH227" s="399"/>
      <c r="AUI227" s="399"/>
      <c r="AUJ227" s="399"/>
      <c r="AUK227" s="399"/>
      <c r="AUL227" s="399"/>
      <c r="AUM227" s="399"/>
      <c r="AUN227" s="399"/>
      <c r="AUO227" s="399"/>
      <c r="AUP227" s="399"/>
      <c r="AUQ227" s="399"/>
      <c r="AUR227" s="399"/>
      <c r="AUS227" s="399"/>
      <c r="AUT227" s="399"/>
      <c r="AUU227" s="399"/>
      <c r="AUV227" s="399"/>
      <c r="AUW227" s="399"/>
      <c r="AUX227" s="399"/>
      <c r="AUY227" s="399"/>
      <c r="AUZ227" s="399"/>
      <c r="AVA227" s="399"/>
      <c r="AVB227" s="399"/>
      <c r="AVC227" s="399"/>
      <c r="AVD227" s="399"/>
      <c r="AVE227" s="399"/>
      <c r="AVF227" s="399"/>
      <c r="AVG227" s="399"/>
      <c r="AVH227" s="399"/>
      <c r="AVI227" s="399"/>
      <c r="AVJ227" s="399"/>
      <c r="AVK227" s="399"/>
      <c r="AVL227" s="399"/>
      <c r="AVM227" s="399"/>
      <c r="AVN227" s="399"/>
      <c r="AVO227" s="399"/>
      <c r="AVP227" s="399"/>
      <c r="AVQ227" s="399"/>
      <c r="AVR227" s="399"/>
      <c r="AVS227" s="399"/>
      <c r="AVT227" s="399"/>
      <c r="AVU227" s="399"/>
      <c r="AVV227" s="399"/>
      <c r="AVW227" s="399"/>
      <c r="AVX227" s="399"/>
      <c r="AVY227" s="399"/>
      <c r="AVZ227" s="399"/>
      <c r="AWA227" s="399"/>
      <c r="AWB227" s="399"/>
      <c r="AWC227" s="399"/>
      <c r="AWD227" s="399"/>
      <c r="AWE227" s="399"/>
      <c r="AWF227" s="399"/>
      <c r="AWG227" s="399"/>
      <c r="AWH227" s="399"/>
      <c r="AWI227" s="399"/>
      <c r="AWJ227" s="399"/>
      <c r="AWK227" s="399"/>
      <c r="AWL227" s="399"/>
      <c r="AWM227" s="399"/>
      <c r="AWN227" s="399"/>
      <c r="AWO227" s="399"/>
      <c r="AWP227" s="399"/>
      <c r="AWQ227" s="399"/>
      <c r="AWR227" s="399"/>
      <c r="AWS227" s="399"/>
      <c r="AWT227" s="399"/>
      <c r="AWU227" s="399"/>
      <c r="AWV227" s="399"/>
      <c r="AWW227" s="399"/>
      <c r="AWX227" s="399"/>
      <c r="AWY227" s="399"/>
      <c r="AWZ227" s="399"/>
      <c r="AXA227" s="399"/>
      <c r="AXB227" s="399"/>
      <c r="AXC227" s="399"/>
      <c r="AXD227" s="399"/>
      <c r="AXE227" s="399"/>
      <c r="AXF227" s="399"/>
      <c r="AXG227" s="399"/>
      <c r="AXH227" s="399"/>
      <c r="AXI227" s="399"/>
      <c r="AXJ227" s="399"/>
      <c r="AXK227" s="399"/>
      <c r="AXL227" s="399"/>
      <c r="AXM227" s="399"/>
      <c r="AXN227" s="399"/>
      <c r="AXO227" s="399"/>
      <c r="AXP227" s="399"/>
      <c r="AXQ227" s="399"/>
      <c r="AXR227" s="399"/>
      <c r="AXS227" s="399"/>
      <c r="AXT227" s="399"/>
      <c r="AXU227" s="399"/>
      <c r="AXV227" s="399"/>
      <c r="AXW227" s="399"/>
      <c r="AXX227" s="399"/>
      <c r="AXY227" s="399"/>
      <c r="AXZ227" s="399"/>
      <c r="AYA227" s="399"/>
      <c r="AYB227" s="399"/>
      <c r="AYC227" s="399"/>
      <c r="AYD227" s="399"/>
      <c r="AYE227" s="399"/>
      <c r="AYF227" s="399"/>
      <c r="AYG227" s="399"/>
      <c r="AYH227" s="399"/>
      <c r="AYI227" s="399"/>
      <c r="AYJ227" s="399"/>
      <c r="AYK227" s="399"/>
      <c r="AYL227" s="399"/>
      <c r="AYM227" s="399"/>
      <c r="AYN227" s="399"/>
      <c r="AYO227" s="399"/>
      <c r="AYP227" s="399"/>
      <c r="AYQ227" s="399"/>
      <c r="AYR227" s="399"/>
      <c r="AYS227" s="399"/>
      <c r="AYT227" s="399"/>
      <c r="AYU227" s="399"/>
      <c r="AYV227" s="399"/>
      <c r="AYW227" s="399"/>
      <c r="AYX227" s="399"/>
      <c r="AYY227" s="399"/>
      <c r="AYZ227" s="399"/>
      <c r="AZA227" s="399"/>
      <c r="AZB227" s="399"/>
      <c r="AZC227" s="399"/>
      <c r="AZD227" s="399"/>
      <c r="AZE227" s="399"/>
      <c r="AZF227" s="399"/>
      <c r="AZG227" s="399"/>
      <c r="AZH227" s="399"/>
      <c r="AZI227" s="399"/>
      <c r="AZJ227" s="399"/>
      <c r="AZK227" s="399"/>
      <c r="AZL227" s="399"/>
      <c r="AZM227" s="399"/>
      <c r="AZN227" s="399"/>
      <c r="AZO227" s="399"/>
      <c r="AZP227" s="399"/>
      <c r="AZQ227" s="399"/>
      <c r="AZR227" s="399"/>
      <c r="AZS227" s="399"/>
      <c r="AZT227" s="399"/>
      <c r="AZU227" s="399"/>
      <c r="AZV227" s="399"/>
      <c r="AZW227" s="399"/>
      <c r="AZX227" s="399"/>
      <c r="AZY227" s="399"/>
      <c r="AZZ227" s="399"/>
      <c r="BAA227" s="399"/>
      <c r="BAB227" s="399"/>
      <c r="BAC227" s="399"/>
      <c r="BAD227" s="399"/>
      <c r="BAE227" s="399"/>
      <c r="BAF227" s="399"/>
      <c r="BAG227" s="399"/>
      <c r="BAH227" s="399"/>
      <c r="BAI227" s="399"/>
      <c r="BAJ227" s="399"/>
      <c r="BAK227" s="399"/>
      <c r="BAL227" s="399"/>
      <c r="BAM227" s="399"/>
      <c r="BAN227" s="399"/>
      <c r="BAO227" s="399"/>
      <c r="BAP227" s="399"/>
      <c r="BAQ227" s="399"/>
      <c r="BAR227" s="399"/>
      <c r="BAS227" s="399"/>
      <c r="BAT227" s="399"/>
      <c r="BAU227" s="399"/>
      <c r="BAV227" s="399"/>
      <c r="BAW227" s="399"/>
      <c r="BAX227" s="399"/>
      <c r="BAY227" s="399"/>
      <c r="BAZ227" s="399"/>
      <c r="BBA227" s="399"/>
      <c r="BBB227" s="399"/>
      <c r="BBC227" s="399"/>
      <c r="BBD227" s="399"/>
      <c r="BBE227" s="399"/>
      <c r="BBF227" s="399"/>
      <c r="BBG227" s="399"/>
      <c r="BBH227" s="399"/>
      <c r="BBI227" s="399"/>
      <c r="BBJ227" s="399"/>
      <c r="BBK227" s="399"/>
      <c r="BBL227" s="399"/>
      <c r="BBM227" s="399"/>
      <c r="BBN227" s="399"/>
      <c r="BBO227" s="399"/>
      <c r="BBP227" s="399"/>
      <c r="BBQ227" s="399"/>
      <c r="BBR227" s="399"/>
      <c r="BBS227" s="399"/>
      <c r="BBT227" s="399"/>
      <c r="BBU227" s="399"/>
      <c r="BBV227" s="399"/>
      <c r="BBW227" s="399"/>
      <c r="BBX227" s="399"/>
      <c r="BBY227" s="399"/>
      <c r="BBZ227" s="399"/>
      <c r="BCA227" s="399"/>
      <c r="BCB227" s="399"/>
      <c r="BCC227" s="399"/>
      <c r="BCD227" s="399"/>
      <c r="BCE227" s="399"/>
      <c r="BCF227" s="399"/>
      <c r="BCG227" s="399"/>
      <c r="BCH227" s="399"/>
      <c r="BCI227" s="399"/>
      <c r="BCJ227" s="399"/>
      <c r="BCK227" s="399"/>
      <c r="BCL227" s="399"/>
      <c r="BCM227" s="399"/>
      <c r="BCN227" s="399"/>
      <c r="BCO227" s="399"/>
      <c r="BCP227" s="399"/>
      <c r="BCQ227" s="399"/>
      <c r="BCR227" s="399"/>
      <c r="BCS227" s="399"/>
      <c r="BCT227" s="399"/>
      <c r="BCU227" s="399"/>
      <c r="BCV227" s="399"/>
      <c r="BCW227" s="399"/>
      <c r="BCX227" s="399"/>
      <c r="BCY227" s="399"/>
      <c r="BCZ227" s="399"/>
      <c r="BDA227" s="399"/>
      <c r="BDB227" s="399"/>
      <c r="BDC227" s="399"/>
      <c r="BDD227" s="399"/>
      <c r="BDE227" s="399"/>
      <c r="BDF227" s="399"/>
      <c r="BDG227" s="399"/>
      <c r="BDH227" s="399"/>
      <c r="BDI227" s="399"/>
      <c r="BDJ227" s="399"/>
      <c r="BDK227" s="399"/>
      <c r="BDL227" s="399"/>
      <c r="BDM227" s="399"/>
      <c r="BDN227" s="399"/>
      <c r="BDO227" s="399"/>
      <c r="BDP227" s="399"/>
      <c r="BDQ227" s="399"/>
      <c r="BDR227" s="399"/>
      <c r="BDS227" s="399"/>
      <c r="BDT227" s="399"/>
      <c r="BDU227" s="399"/>
      <c r="BDV227" s="399"/>
      <c r="BDW227" s="399"/>
      <c r="BDX227" s="399"/>
      <c r="BDY227" s="399"/>
      <c r="BDZ227" s="399"/>
      <c r="BEA227" s="399"/>
      <c r="BEB227" s="399"/>
      <c r="BEC227" s="399"/>
      <c r="BED227" s="399"/>
      <c r="BEE227" s="399"/>
      <c r="BEF227" s="399"/>
      <c r="BEG227" s="399"/>
      <c r="BEH227" s="399"/>
      <c r="BEI227" s="399"/>
      <c r="BEJ227" s="399"/>
      <c r="BEK227" s="399"/>
      <c r="BEL227" s="399"/>
      <c r="BEM227" s="399"/>
      <c r="BEN227" s="399"/>
      <c r="BEO227" s="399"/>
      <c r="BEP227" s="399"/>
      <c r="BEQ227" s="399"/>
      <c r="BER227" s="399"/>
      <c r="BES227" s="399"/>
      <c r="BET227" s="399"/>
      <c r="BEU227" s="399"/>
      <c r="BEV227" s="399"/>
      <c r="BEW227" s="399"/>
      <c r="BEX227" s="399"/>
      <c r="BEY227" s="399"/>
      <c r="BEZ227" s="399"/>
      <c r="BFA227" s="399"/>
      <c r="BFB227" s="399"/>
      <c r="BFC227" s="399"/>
      <c r="BFD227" s="399"/>
      <c r="BFE227" s="399"/>
      <c r="BFF227" s="399"/>
      <c r="BFG227" s="399"/>
      <c r="BFH227" s="399"/>
      <c r="BFI227" s="399"/>
      <c r="BFJ227" s="399"/>
      <c r="BFK227" s="399"/>
      <c r="BFL227" s="399"/>
      <c r="BFM227" s="399"/>
      <c r="BFN227" s="399"/>
      <c r="BFO227" s="399"/>
      <c r="BFP227" s="399"/>
      <c r="BFQ227" s="399"/>
      <c r="BFR227" s="399"/>
      <c r="BFS227" s="399"/>
      <c r="BFT227" s="399"/>
      <c r="BFU227" s="399"/>
      <c r="BFV227" s="399"/>
      <c r="BFW227" s="399"/>
      <c r="BFX227" s="399"/>
      <c r="BFY227" s="399"/>
      <c r="BFZ227" s="399"/>
      <c r="BGA227" s="399"/>
      <c r="BGB227" s="399"/>
      <c r="BGC227" s="399"/>
      <c r="BGD227" s="399"/>
      <c r="BGE227" s="399"/>
      <c r="BGF227" s="399"/>
      <c r="BGG227" s="399"/>
      <c r="BGH227" s="399"/>
      <c r="BGI227" s="399"/>
      <c r="BGJ227" s="399"/>
      <c r="BGK227" s="399"/>
      <c r="BGL227" s="399"/>
      <c r="BGM227" s="399"/>
      <c r="BGN227" s="399"/>
      <c r="BGO227" s="399"/>
      <c r="BGP227" s="399"/>
      <c r="BGQ227" s="399"/>
      <c r="BGR227" s="399"/>
      <c r="BGS227" s="399"/>
      <c r="BGT227" s="399"/>
      <c r="BGU227" s="399"/>
      <c r="BGV227" s="399"/>
      <c r="BGW227" s="399"/>
      <c r="BGX227" s="399"/>
      <c r="BGY227" s="399"/>
      <c r="BGZ227" s="399"/>
      <c r="BHA227" s="399"/>
      <c r="BHB227" s="399"/>
      <c r="BHC227" s="399"/>
      <c r="BHD227" s="399"/>
      <c r="BHE227" s="399"/>
      <c r="BHF227" s="399"/>
      <c r="BHG227" s="399"/>
      <c r="BHH227" s="399"/>
      <c r="BHI227" s="399"/>
      <c r="BHJ227" s="399"/>
      <c r="BHK227" s="399"/>
      <c r="BHL227" s="399"/>
      <c r="BHM227" s="399"/>
      <c r="BHN227" s="399"/>
      <c r="BHO227" s="399"/>
      <c r="BHP227" s="399"/>
      <c r="BHQ227" s="399"/>
      <c r="BHR227" s="399"/>
      <c r="BHS227" s="399"/>
      <c r="BHT227" s="399"/>
      <c r="BHU227" s="399"/>
      <c r="BHV227" s="399"/>
      <c r="BHW227" s="399"/>
      <c r="BHX227" s="399"/>
      <c r="BHY227" s="399"/>
      <c r="BHZ227" s="399"/>
      <c r="BIA227" s="399"/>
      <c r="BIB227" s="399"/>
      <c r="BIC227" s="399"/>
      <c r="BID227" s="399"/>
      <c r="BIE227" s="399"/>
      <c r="BIF227" s="399"/>
      <c r="BIG227" s="399"/>
      <c r="BIH227" s="399"/>
      <c r="BII227" s="399"/>
      <c r="BIJ227" s="399"/>
      <c r="BIK227" s="399"/>
      <c r="BIL227" s="399"/>
      <c r="BIM227" s="399"/>
      <c r="BIN227" s="399"/>
      <c r="BIO227" s="399"/>
      <c r="BIP227" s="399"/>
      <c r="BIQ227" s="399"/>
      <c r="BIR227" s="399"/>
      <c r="BIS227" s="399"/>
      <c r="BIT227" s="399"/>
      <c r="BIU227" s="399"/>
      <c r="BIV227" s="399"/>
      <c r="BIW227" s="399"/>
      <c r="BIX227" s="399"/>
      <c r="BIY227" s="399"/>
      <c r="BIZ227" s="399"/>
      <c r="BJA227" s="399"/>
      <c r="BJB227" s="399"/>
      <c r="BJC227" s="399"/>
      <c r="BJD227" s="399"/>
      <c r="BJE227" s="399"/>
      <c r="BJF227" s="399"/>
      <c r="BJG227" s="399"/>
      <c r="BJH227" s="399"/>
      <c r="BJI227" s="399"/>
      <c r="BJJ227" s="399"/>
      <c r="BJK227" s="399"/>
      <c r="BJL227" s="399"/>
      <c r="BJM227" s="399"/>
      <c r="BJN227" s="399"/>
      <c r="BJO227" s="399"/>
      <c r="BJP227" s="399"/>
      <c r="BJQ227" s="399"/>
      <c r="BJR227" s="399"/>
      <c r="BJS227" s="399"/>
      <c r="BJT227" s="399"/>
      <c r="BJU227" s="399"/>
      <c r="BJV227" s="399"/>
      <c r="BJW227" s="399"/>
      <c r="BJX227" s="399"/>
      <c r="BJY227" s="399"/>
      <c r="BJZ227" s="399"/>
      <c r="BKA227" s="399"/>
      <c r="BKB227" s="399"/>
      <c r="BKC227" s="399"/>
      <c r="BKD227" s="399"/>
      <c r="BKE227" s="399"/>
      <c r="BKF227" s="399"/>
      <c r="BKG227" s="399"/>
      <c r="BKH227" s="399"/>
      <c r="BKI227" s="399"/>
      <c r="BKJ227" s="399"/>
      <c r="BKK227" s="399"/>
      <c r="BKL227" s="399"/>
      <c r="BKM227" s="399"/>
      <c r="BKN227" s="399"/>
      <c r="BKO227" s="399"/>
      <c r="BKP227" s="399"/>
      <c r="BKQ227" s="399"/>
      <c r="BKR227" s="399"/>
      <c r="BKS227" s="399"/>
      <c r="BKT227" s="399"/>
      <c r="BKU227" s="399"/>
      <c r="BKV227" s="399"/>
      <c r="BKW227" s="399"/>
      <c r="BKX227" s="399"/>
      <c r="BKY227" s="399"/>
      <c r="BKZ227" s="399"/>
      <c r="BLA227" s="399"/>
      <c r="BLB227" s="399"/>
      <c r="BLC227" s="399"/>
      <c r="BLD227" s="399"/>
      <c r="BLE227" s="399"/>
      <c r="BLF227" s="399"/>
      <c r="BLG227" s="399"/>
      <c r="BLH227" s="399"/>
      <c r="BLI227" s="399"/>
      <c r="BLJ227" s="399"/>
      <c r="BLK227" s="399"/>
      <c r="BLL227" s="399"/>
      <c r="BLM227" s="399"/>
      <c r="BLN227" s="399"/>
      <c r="BLO227" s="399"/>
      <c r="BLP227" s="399"/>
      <c r="BLQ227" s="399"/>
      <c r="BLR227" s="399"/>
      <c r="BLS227" s="399"/>
      <c r="BLT227" s="399"/>
      <c r="BLU227" s="399"/>
      <c r="BLV227" s="399"/>
      <c r="BLW227" s="399"/>
      <c r="BLX227" s="399"/>
      <c r="BLY227" s="399"/>
      <c r="BLZ227" s="399"/>
      <c r="BMA227" s="399"/>
      <c r="BMB227" s="399"/>
      <c r="BMC227" s="399"/>
      <c r="BMD227" s="399"/>
      <c r="BME227" s="399"/>
      <c r="BMF227" s="399"/>
      <c r="BMG227" s="399"/>
      <c r="BMH227" s="399"/>
      <c r="BMI227" s="399"/>
      <c r="BMJ227" s="399"/>
      <c r="BMK227" s="399"/>
      <c r="BML227" s="399"/>
      <c r="BMM227" s="399"/>
      <c r="BMN227" s="399"/>
      <c r="BMO227" s="399"/>
      <c r="BMP227" s="399"/>
      <c r="BMQ227" s="399"/>
      <c r="BMR227" s="399"/>
      <c r="BMS227" s="399"/>
      <c r="BMT227" s="399"/>
      <c r="BMU227" s="399"/>
      <c r="BMV227" s="399"/>
      <c r="BMW227" s="399"/>
      <c r="BMX227" s="399"/>
      <c r="BMY227" s="399"/>
      <c r="BMZ227" s="399"/>
      <c r="BNA227" s="399"/>
      <c r="BNB227" s="399"/>
      <c r="BNC227" s="399"/>
      <c r="BND227" s="399"/>
      <c r="BNE227" s="399"/>
      <c r="BNF227" s="399"/>
      <c r="BNG227" s="399"/>
      <c r="BNH227" s="399"/>
      <c r="BNI227" s="399"/>
      <c r="BNJ227" s="399"/>
      <c r="BNK227" s="399"/>
      <c r="BNL227" s="399"/>
      <c r="BNM227" s="399"/>
      <c r="BNN227" s="399"/>
      <c r="BNO227" s="399"/>
      <c r="BNP227" s="399"/>
      <c r="BNQ227" s="399"/>
      <c r="BNR227" s="399"/>
      <c r="BNS227" s="399"/>
      <c r="BNT227" s="399"/>
      <c r="BNU227" s="399"/>
      <c r="BNV227" s="399"/>
      <c r="BNW227" s="399"/>
      <c r="BNX227" s="399"/>
      <c r="BNY227" s="399"/>
      <c r="BNZ227" s="399"/>
      <c r="BOA227" s="399"/>
      <c r="BOB227" s="399"/>
      <c r="BOC227" s="399"/>
      <c r="BOD227" s="399"/>
      <c r="BOE227" s="399"/>
      <c r="BOF227" s="399"/>
      <c r="BOG227" s="399"/>
      <c r="BOH227" s="399"/>
      <c r="BOI227" s="399"/>
      <c r="BOJ227" s="399"/>
      <c r="BOK227" s="399"/>
      <c r="BOL227" s="399"/>
      <c r="BOM227" s="399"/>
      <c r="BON227" s="399"/>
      <c r="BOO227" s="399"/>
      <c r="BOP227" s="399"/>
      <c r="BOQ227" s="399"/>
      <c r="BOR227" s="399"/>
      <c r="BOS227" s="399"/>
      <c r="BOT227" s="399"/>
      <c r="BOU227" s="399"/>
      <c r="BOV227" s="399"/>
      <c r="BOW227" s="399"/>
      <c r="BOX227" s="399"/>
      <c r="BOY227" s="399"/>
      <c r="BOZ227" s="399"/>
      <c r="BPA227" s="399"/>
      <c r="BPB227" s="399"/>
      <c r="BPC227" s="399"/>
      <c r="BPD227" s="399"/>
      <c r="BPE227" s="399"/>
      <c r="BPF227" s="399"/>
      <c r="BPG227" s="399"/>
      <c r="BPH227" s="399"/>
      <c r="BPI227" s="399"/>
      <c r="BPJ227" s="399"/>
      <c r="BPK227" s="399"/>
      <c r="BPL227" s="399"/>
      <c r="BPM227" s="399"/>
      <c r="BPN227" s="399"/>
      <c r="BPO227" s="399"/>
      <c r="BPP227" s="399"/>
      <c r="BPQ227" s="399"/>
      <c r="BPR227" s="399"/>
      <c r="BPS227" s="399"/>
      <c r="BPT227" s="399"/>
      <c r="BPU227" s="399"/>
      <c r="BPV227" s="399"/>
      <c r="BPW227" s="399"/>
      <c r="BPX227" s="399"/>
      <c r="BPY227" s="399"/>
      <c r="BPZ227" s="399"/>
      <c r="BQA227" s="399"/>
      <c r="BQB227" s="399"/>
      <c r="BQC227" s="399"/>
      <c r="BQD227" s="399"/>
      <c r="BQE227" s="399"/>
      <c r="BQF227" s="399"/>
      <c r="BQG227" s="399"/>
      <c r="BQH227" s="399"/>
      <c r="BQI227" s="399"/>
      <c r="BQJ227" s="399"/>
      <c r="BQK227" s="399"/>
      <c r="BQL227" s="399"/>
      <c r="BQM227" s="399"/>
      <c r="BQN227" s="399"/>
      <c r="BQO227" s="399"/>
      <c r="BQP227" s="399"/>
      <c r="BQQ227" s="399"/>
      <c r="BQR227" s="399"/>
      <c r="BQS227" s="399"/>
      <c r="BQT227" s="399"/>
      <c r="BQU227" s="399"/>
      <c r="BQV227" s="399"/>
      <c r="BQW227" s="399"/>
      <c r="BQX227" s="399"/>
      <c r="BQY227" s="399"/>
      <c r="BQZ227" s="399"/>
      <c r="BRA227" s="399"/>
      <c r="BRB227" s="399"/>
      <c r="BRC227" s="399"/>
      <c r="BRD227" s="399"/>
      <c r="BRE227" s="399"/>
      <c r="BRF227" s="399"/>
      <c r="BRG227" s="399"/>
      <c r="BRH227" s="399"/>
      <c r="BRI227" s="399"/>
      <c r="BRJ227" s="399"/>
      <c r="BRK227" s="399"/>
      <c r="BRL227" s="399"/>
      <c r="BRM227" s="399"/>
      <c r="BRN227" s="399"/>
      <c r="BRO227" s="399"/>
      <c r="BRP227" s="399"/>
      <c r="BRQ227" s="399"/>
      <c r="BRR227" s="399"/>
      <c r="BRS227" s="399"/>
      <c r="BRT227" s="399"/>
      <c r="BRU227" s="399"/>
      <c r="BRV227" s="399"/>
      <c r="BRW227" s="399"/>
      <c r="BRX227" s="399"/>
      <c r="BRY227" s="399"/>
      <c r="BRZ227" s="399"/>
      <c r="BSA227" s="399"/>
      <c r="BSB227" s="399"/>
      <c r="BSC227" s="399"/>
      <c r="BSD227" s="399"/>
      <c r="BSE227" s="399"/>
      <c r="BSF227" s="399"/>
      <c r="BSG227" s="399"/>
      <c r="BSH227" s="399"/>
      <c r="BSI227" s="399"/>
      <c r="BSJ227" s="399"/>
      <c r="BSK227" s="399"/>
      <c r="BSL227" s="399"/>
      <c r="BSM227" s="399"/>
      <c r="BSN227" s="399"/>
      <c r="BSO227" s="399"/>
      <c r="BSP227" s="399"/>
      <c r="BSQ227" s="399"/>
      <c r="BSR227" s="399"/>
      <c r="BSS227" s="399"/>
      <c r="BST227" s="399"/>
      <c r="BSU227" s="399"/>
      <c r="BSV227" s="399"/>
      <c r="BSW227" s="399"/>
      <c r="BSX227" s="399"/>
      <c r="BSY227" s="399"/>
      <c r="BSZ227" s="399"/>
      <c r="BTA227" s="399"/>
      <c r="BTB227" s="399"/>
      <c r="BTC227" s="399"/>
      <c r="BTD227" s="399"/>
      <c r="BTE227" s="399"/>
      <c r="BTF227" s="399"/>
      <c r="BTG227" s="399"/>
      <c r="BTH227" s="399"/>
      <c r="BTI227" s="399"/>
      <c r="BTJ227" s="399"/>
      <c r="BTK227" s="399"/>
      <c r="BTL227" s="399"/>
      <c r="BTM227" s="399"/>
      <c r="BTN227" s="399"/>
      <c r="BTO227" s="399"/>
      <c r="BTP227" s="399"/>
      <c r="BTQ227" s="399"/>
      <c r="BTR227" s="399"/>
      <c r="BTS227" s="399"/>
      <c r="BTT227" s="399"/>
      <c r="BTU227" s="399"/>
      <c r="BTV227" s="399"/>
      <c r="BTW227" s="399"/>
      <c r="BTX227" s="399"/>
      <c r="BTY227" s="399"/>
      <c r="BTZ227" s="399"/>
      <c r="BUA227" s="399"/>
      <c r="BUB227" s="399"/>
      <c r="BUC227" s="399"/>
      <c r="BUD227" s="399"/>
      <c r="BUE227" s="399"/>
      <c r="BUF227" s="399"/>
      <c r="BUG227" s="399"/>
      <c r="BUH227" s="399"/>
      <c r="BUI227" s="399"/>
      <c r="BUJ227" s="399"/>
      <c r="BUK227" s="399"/>
      <c r="BUL227" s="399"/>
      <c r="BUM227" s="399"/>
      <c r="BUN227" s="399"/>
      <c r="BUO227" s="399"/>
      <c r="BUP227" s="399"/>
      <c r="BUQ227" s="399"/>
      <c r="BUR227" s="399"/>
      <c r="BUS227" s="399"/>
      <c r="BUT227" s="399"/>
      <c r="BUU227" s="399"/>
      <c r="BUV227" s="399"/>
      <c r="BUW227" s="399"/>
      <c r="BUX227" s="399"/>
      <c r="BUY227" s="399"/>
      <c r="BUZ227" s="399"/>
      <c r="BVA227" s="399"/>
      <c r="BVB227" s="399"/>
      <c r="BVC227" s="399"/>
      <c r="BVD227" s="399"/>
      <c r="BVE227" s="399"/>
      <c r="BVF227" s="399"/>
      <c r="BVG227" s="399"/>
      <c r="BVH227" s="399"/>
      <c r="BVI227" s="399"/>
      <c r="BVJ227" s="399"/>
      <c r="BVK227" s="399"/>
      <c r="BVL227" s="399"/>
      <c r="BVM227" s="399"/>
      <c r="BVN227" s="399"/>
      <c r="BVO227" s="399"/>
      <c r="BVP227" s="399"/>
      <c r="BVQ227" s="399"/>
      <c r="BVR227" s="399"/>
      <c r="BVS227" s="399"/>
      <c r="BVT227" s="399"/>
      <c r="BVU227" s="399"/>
      <c r="BVV227" s="399"/>
      <c r="BVW227" s="399"/>
      <c r="BVX227" s="399"/>
      <c r="BVY227" s="399"/>
      <c r="BVZ227" s="399"/>
      <c r="BWA227" s="399"/>
      <c r="BWB227" s="399"/>
      <c r="BWC227" s="399"/>
      <c r="BWD227" s="399"/>
      <c r="BWE227" s="399"/>
      <c r="BWF227" s="399"/>
      <c r="BWG227" s="399"/>
      <c r="BWH227" s="399"/>
      <c r="BWI227" s="399"/>
      <c r="BWJ227" s="399"/>
      <c r="BWK227" s="399"/>
      <c r="BWL227" s="399"/>
      <c r="BWM227" s="399"/>
      <c r="BWN227" s="399"/>
      <c r="BWO227" s="399"/>
      <c r="BWP227" s="399"/>
      <c r="BWQ227" s="399"/>
      <c r="BWR227" s="399"/>
      <c r="BWS227" s="399"/>
      <c r="BWT227" s="399"/>
      <c r="BWU227" s="399"/>
      <c r="BWV227" s="399"/>
      <c r="BWW227" s="399"/>
      <c r="BWX227" s="399"/>
    </row>
    <row r="228" spans="1:1974" ht="24.75" customHeight="1" thickBot="1">
      <c r="B228" s="429"/>
      <c r="C228" s="176"/>
      <c r="D228" s="132">
        <v>605</v>
      </c>
      <c r="E228" s="132" t="s">
        <v>109</v>
      </c>
      <c r="F228" s="132">
        <v>606</v>
      </c>
      <c r="H228" s="404">
        <v>605</v>
      </c>
      <c r="I228" s="404" t="s">
        <v>109</v>
      </c>
      <c r="J228" s="404">
        <v>606</v>
      </c>
      <c r="S228" s="84"/>
      <c r="W228" s="176"/>
      <c r="X228" s="152"/>
      <c r="Y228" s="152"/>
      <c r="Z228" s="152"/>
      <c r="AA228" s="152"/>
      <c r="AB228" s="152"/>
      <c r="AC228" s="152"/>
      <c r="AD228" s="152"/>
      <c r="AE228" s="152"/>
      <c r="AI228" s="152"/>
      <c r="AM228" s="152"/>
      <c r="AQ228" s="111"/>
    </row>
    <row r="229" spans="1:1974" s="106" customFormat="1" ht="13.5" customHeight="1" thickTop="1">
      <c r="A229" s="95"/>
      <c r="B229" s="85"/>
      <c r="C229" s="87"/>
      <c r="D229" s="269"/>
      <c r="E229" s="271"/>
      <c r="F229" s="86"/>
      <c r="G229" s="95"/>
      <c r="H229" s="86"/>
      <c r="I229" s="245"/>
      <c r="J229" s="86"/>
      <c r="K229" s="95"/>
      <c r="O229" s="95"/>
      <c r="P229" s="107"/>
      <c r="Q229" s="107"/>
      <c r="R229" s="107"/>
      <c r="S229" s="87"/>
      <c r="W229" s="87"/>
      <c r="X229" s="152"/>
      <c r="Y229" s="152"/>
      <c r="Z229" s="152"/>
      <c r="AA229" s="95"/>
      <c r="AB229" s="152"/>
      <c r="AC229" s="152"/>
      <c r="AD229" s="152"/>
      <c r="AE229" s="95"/>
      <c r="AF229" s="152"/>
      <c r="AG229" s="152"/>
      <c r="AH229" s="152"/>
      <c r="AI229" s="95"/>
      <c r="AJ229" s="152"/>
      <c r="AK229" s="152"/>
      <c r="AL229" s="152"/>
      <c r="AM229" s="95"/>
      <c r="AN229" s="152"/>
      <c r="AO229" s="152"/>
      <c r="AP229" s="152"/>
      <c r="AQ229" s="86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  <c r="DQ229" s="105"/>
      <c r="DR229" s="105"/>
      <c r="DS229" s="105"/>
      <c r="DT229" s="105"/>
      <c r="DU229" s="105"/>
      <c r="DV229" s="105"/>
      <c r="DW229" s="105"/>
      <c r="DX229" s="105"/>
      <c r="DY229" s="105"/>
      <c r="DZ229" s="105"/>
      <c r="EA229" s="105"/>
      <c r="EB229" s="105"/>
      <c r="EC229" s="105"/>
      <c r="ED229" s="105"/>
      <c r="EE229" s="105"/>
      <c r="EF229" s="105"/>
      <c r="EG229" s="105"/>
      <c r="EH229" s="105"/>
      <c r="EI229" s="105"/>
      <c r="EJ229" s="105"/>
      <c r="EK229" s="105"/>
      <c r="EL229" s="105"/>
      <c r="EM229" s="105"/>
      <c r="EN229" s="105"/>
      <c r="EO229" s="105"/>
      <c r="EP229" s="105"/>
      <c r="EQ229" s="105"/>
      <c r="ER229" s="105"/>
      <c r="ES229" s="105"/>
      <c r="ET229" s="105"/>
      <c r="EU229" s="105"/>
      <c r="EV229" s="105"/>
      <c r="EW229" s="105"/>
      <c r="EX229" s="105"/>
      <c r="EY229" s="105"/>
      <c r="EZ229" s="105"/>
      <c r="FA229" s="105"/>
      <c r="FB229" s="105"/>
      <c r="FC229" s="105"/>
      <c r="FD229" s="105"/>
      <c r="FE229" s="105"/>
      <c r="FF229" s="105"/>
      <c r="FG229" s="105"/>
      <c r="FH229" s="105"/>
      <c r="FI229" s="105"/>
      <c r="FJ229" s="105"/>
      <c r="FK229" s="105"/>
      <c r="FL229" s="105"/>
      <c r="FM229" s="105"/>
      <c r="FN229" s="105"/>
      <c r="FO229" s="105"/>
      <c r="FP229" s="105"/>
      <c r="FQ229" s="105"/>
      <c r="FR229" s="105"/>
      <c r="FS229" s="105"/>
      <c r="FT229" s="105"/>
      <c r="FU229" s="105"/>
      <c r="FV229" s="105"/>
      <c r="FW229" s="105"/>
      <c r="FX229" s="105"/>
      <c r="FY229" s="105"/>
      <c r="FZ229" s="105"/>
      <c r="GA229" s="105"/>
      <c r="GB229" s="105"/>
      <c r="GC229" s="105"/>
      <c r="GD229" s="105"/>
      <c r="GE229" s="105"/>
      <c r="GF229" s="105"/>
      <c r="GG229" s="105"/>
      <c r="GH229" s="105"/>
      <c r="GI229" s="105"/>
      <c r="GJ229" s="105"/>
      <c r="GK229" s="105"/>
      <c r="GL229" s="105"/>
      <c r="GM229" s="105"/>
      <c r="GN229" s="105"/>
      <c r="GO229" s="105"/>
      <c r="GP229" s="105"/>
      <c r="GQ229" s="105"/>
      <c r="GR229" s="105"/>
      <c r="GS229" s="105"/>
      <c r="GT229" s="105"/>
      <c r="GU229" s="105"/>
      <c r="GV229" s="105"/>
      <c r="GW229" s="105"/>
      <c r="GX229" s="105"/>
      <c r="GY229" s="105"/>
      <c r="GZ229" s="105"/>
      <c r="HA229" s="105"/>
      <c r="HB229" s="105"/>
      <c r="HC229" s="105"/>
      <c r="HD229" s="105"/>
      <c r="HE229" s="105"/>
      <c r="HF229" s="105"/>
      <c r="HG229" s="105"/>
      <c r="HH229" s="105"/>
      <c r="HI229" s="105"/>
      <c r="HJ229" s="105"/>
      <c r="HK229" s="105"/>
      <c r="HL229" s="105"/>
      <c r="HM229" s="105"/>
      <c r="HN229" s="105"/>
      <c r="HO229" s="105"/>
      <c r="HP229" s="105"/>
      <c r="HQ229" s="105"/>
      <c r="HR229" s="105"/>
      <c r="HS229" s="105"/>
      <c r="HT229" s="105"/>
      <c r="HU229" s="105"/>
      <c r="HV229" s="105"/>
      <c r="HW229" s="105"/>
      <c r="HX229" s="105"/>
      <c r="HY229" s="105"/>
      <c r="HZ229" s="105"/>
      <c r="IA229" s="105"/>
      <c r="IB229" s="105"/>
      <c r="IC229" s="105"/>
      <c r="ID229" s="105"/>
      <c r="IE229" s="105"/>
      <c r="IF229" s="105"/>
      <c r="IG229" s="105"/>
      <c r="IH229" s="105"/>
      <c r="II229" s="105"/>
      <c r="IJ229" s="105"/>
      <c r="IK229" s="105"/>
      <c r="IL229" s="105"/>
      <c r="IM229" s="105"/>
      <c r="IN229" s="105"/>
      <c r="IO229" s="105"/>
      <c r="IP229" s="105"/>
      <c r="IQ229" s="105"/>
      <c r="IR229" s="105"/>
      <c r="IS229" s="105"/>
      <c r="IT229" s="105"/>
      <c r="IU229" s="105"/>
      <c r="IV229" s="105"/>
      <c r="IW229" s="105"/>
      <c r="IX229" s="105"/>
      <c r="IY229" s="105"/>
      <c r="IZ229" s="105"/>
      <c r="JA229" s="105"/>
      <c r="JB229" s="105"/>
      <c r="JC229" s="105"/>
      <c r="JD229" s="105"/>
      <c r="JE229" s="105"/>
      <c r="JF229" s="105"/>
      <c r="JG229" s="105"/>
      <c r="JH229" s="105"/>
      <c r="JI229" s="105"/>
      <c r="JJ229" s="105"/>
      <c r="JK229" s="105"/>
      <c r="JL229" s="105"/>
      <c r="JM229" s="105"/>
      <c r="JN229" s="105"/>
      <c r="JO229" s="105"/>
      <c r="JP229" s="105"/>
      <c r="JQ229" s="105"/>
      <c r="JR229" s="105"/>
      <c r="JS229" s="105"/>
      <c r="JT229" s="105"/>
      <c r="JU229" s="105"/>
      <c r="JV229" s="105"/>
      <c r="JW229" s="105"/>
      <c r="JX229" s="105"/>
      <c r="JY229" s="105"/>
      <c r="JZ229" s="105"/>
      <c r="KA229" s="105"/>
      <c r="KB229" s="105"/>
      <c r="KC229" s="105"/>
      <c r="KD229" s="105"/>
      <c r="KE229" s="105"/>
      <c r="KF229" s="105"/>
      <c r="KG229" s="105"/>
      <c r="KH229" s="105"/>
      <c r="KI229" s="105"/>
      <c r="KJ229" s="105"/>
      <c r="KK229" s="105"/>
      <c r="KL229" s="105"/>
      <c r="KM229" s="105"/>
      <c r="KN229" s="105"/>
      <c r="KO229" s="105"/>
      <c r="KP229" s="105"/>
      <c r="KQ229" s="105"/>
      <c r="KR229" s="105"/>
      <c r="KS229" s="105"/>
      <c r="KT229" s="105"/>
      <c r="KU229" s="105"/>
      <c r="KV229" s="105"/>
      <c r="KW229" s="105"/>
      <c r="KX229" s="105"/>
      <c r="KY229" s="105"/>
      <c r="KZ229" s="105"/>
      <c r="LA229" s="105"/>
      <c r="LB229" s="105"/>
      <c r="LC229" s="105"/>
      <c r="LD229" s="105"/>
      <c r="LE229" s="105"/>
      <c r="LF229" s="105"/>
      <c r="LG229" s="105"/>
      <c r="LH229" s="105"/>
      <c r="LI229" s="105"/>
      <c r="LJ229" s="105"/>
      <c r="LK229" s="105"/>
      <c r="LL229" s="105"/>
      <c r="LM229" s="105"/>
      <c r="LN229" s="105"/>
      <c r="LO229" s="105"/>
      <c r="LP229" s="105"/>
      <c r="LQ229" s="105"/>
      <c r="LR229" s="105"/>
      <c r="LS229" s="105"/>
      <c r="LT229" s="105"/>
      <c r="LU229" s="105"/>
      <c r="LV229" s="105"/>
      <c r="LW229" s="105"/>
      <c r="LX229" s="105"/>
      <c r="LY229" s="105"/>
      <c r="LZ229" s="105"/>
      <c r="MA229" s="105"/>
      <c r="MB229" s="105"/>
      <c r="MC229" s="105"/>
      <c r="MD229" s="105"/>
      <c r="ME229" s="105"/>
      <c r="MF229" s="105"/>
      <c r="MG229" s="105"/>
      <c r="MH229" s="105"/>
      <c r="MI229" s="105"/>
      <c r="MJ229" s="105"/>
      <c r="MK229" s="105"/>
      <c r="ML229" s="105"/>
      <c r="MM229" s="105"/>
      <c r="MN229" s="105"/>
      <c r="MO229" s="105"/>
      <c r="MP229" s="105"/>
      <c r="MQ229" s="105"/>
      <c r="MR229" s="105"/>
      <c r="MS229" s="105"/>
      <c r="MT229" s="105"/>
      <c r="MU229" s="105"/>
      <c r="MV229" s="105"/>
      <c r="MW229" s="105"/>
      <c r="MX229" s="105"/>
      <c r="MY229" s="105"/>
      <c r="MZ229" s="105"/>
      <c r="NA229" s="105"/>
      <c r="NB229" s="105"/>
      <c r="NC229" s="105"/>
      <c r="ND229" s="105"/>
      <c r="NE229" s="105"/>
      <c r="NF229" s="105"/>
      <c r="NG229" s="105"/>
      <c r="NH229" s="105"/>
      <c r="NI229" s="105"/>
      <c r="NJ229" s="105"/>
      <c r="NK229" s="105"/>
      <c r="NL229" s="105"/>
      <c r="NM229" s="105"/>
      <c r="NN229" s="105"/>
      <c r="NO229" s="105"/>
      <c r="NP229" s="105"/>
      <c r="NQ229" s="105"/>
      <c r="NR229" s="105"/>
      <c r="NS229" s="105"/>
      <c r="NT229" s="105"/>
      <c r="NU229" s="105"/>
      <c r="NV229" s="105"/>
      <c r="NW229" s="105"/>
      <c r="NX229" s="105"/>
      <c r="NY229" s="105"/>
      <c r="NZ229" s="105"/>
      <c r="OA229" s="105"/>
      <c r="OB229" s="105"/>
      <c r="OC229" s="105"/>
      <c r="OD229" s="105"/>
      <c r="OE229" s="105"/>
      <c r="OF229" s="105"/>
      <c r="OG229" s="105"/>
      <c r="OH229" s="105"/>
      <c r="OI229" s="105"/>
      <c r="OJ229" s="105"/>
      <c r="OK229" s="105"/>
      <c r="OL229" s="105"/>
      <c r="OM229" s="105"/>
      <c r="ON229" s="105"/>
      <c r="OO229" s="105"/>
      <c r="OP229" s="105"/>
      <c r="OQ229" s="105"/>
      <c r="OR229" s="105"/>
      <c r="OS229" s="105"/>
      <c r="OT229" s="105"/>
      <c r="OU229" s="105"/>
      <c r="OV229" s="105"/>
      <c r="OW229" s="105"/>
      <c r="OX229" s="105"/>
      <c r="OY229" s="105"/>
      <c r="OZ229" s="105"/>
      <c r="PA229" s="105"/>
      <c r="PB229" s="105"/>
      <c r="PC229" s="105"/>
      <c r="PD229" s="105"/>
      <c r="PE229" s="105"/>
      <c r="PF229" s="105"/>
      <c r="PG229" s="105"/>
      <c r="PH229" s="105"/>
      <c r="PI229" s="105"/>
      <c r="PJ229" s="105"/>
      <c r="PK229" s="105"/>
      <c r="PL229" s="105"/>
      <c r="PM229" s="105"/>
      <c r="PN229" s="105"/>
      <c r="PO229" s="105"/>
      <c r="PP229" s="105"/>
      <c r="PQ229" s="105"/>
      <c r="PR229" s="105"/>
      <c r="PS229" s="105"/>
      <c r="PT229" s="105"/>
      <c r="PU229" s="105"/>
      <c r="PV229" s="105"/>
      <c r="PW229" s="105"/>
      <c r="PX229" s="105"/>
      <c r="PY229" s="105"/>
      <c r="PZ229" s="105"/>
      <c r="QA229" s="105"/>
      <c r="QB229" s="105"/>
      <c r="QC229" s="105"/>
      <c r="QD229" s="105"/>
      <c r="QE229" s="105"/>
      <c r="QF229" s="105"/>
      <c r="QG229" s="105"/>
      <c r="QH229" s="105"/>
      <c r="QI229" s="105"/>
      <c r="QJ229" s="105"/>
      <c r="QK229" s="105"/>
      <c r="QL229" s="105"/>
      <c r="QM229" s="105"/>
      <c r="QN229" s="105"/>
      <c r="QO229" s="105"/>
      <c r="QP229" s="105"/>
      <c r="QQ229" s="105"/>
      <c r="QR229" s="105"/>
      <c r="QS229" s="105"/>
      <c r="QT229" s="105"/>
      <c r="QU229" s="105"/>
      <c r="QV229" s="105"/>
      <c r="QW229" s="105"/>
      <c r="QX229" s="105"/>
      <c r="QY229" s="105"/>
      <c r="QZ229" s="105"/>
      <c r="RA229" s="105"/>
      <c r="RB229" s="105"/>
      <c r="RC229" s="105"/>
      <c r="RD229" s="105"/>
      <c r="RE229" s="105"/>
      <c r="RF229" s="105"/>
      <c r="RG229" s="105"/>
      <c r="RH229" s="105"/>
      <c r="RI229" s="105"/>
      <c r="RJ229" s="105"/>
      <c r="RK229" s="105"/>
      <c r="RL229" s="105"/>
      <c r="RM229" s="105"/>
      <c r="RN229" s="105"/>
      <c r="RO229" s="105"/>
      <c r="RP229" s="105"/>
      <c r="RQ229" s="105"/>
      <c r="RR229" s="105"/>
      <c r="RS229" s="105"/>
      <c r="RT229" s="105"/>
      <c r="RU229" s="105"/>
      <c r="RV229" s="105"/>
      <c r="RW229" s="105"/>
      <c r="RX229" s="105"/>
      <c r="RY229" s="105"/>
      <c r="RZ229" s="105"/>
      <c r="SA229" s="105"/>
      <c r="SB229" s="105"/>
      <c r="SC229" s="105"/>
      <c r="SD229" s="105"/>
      <c r="SE229" s="105"/>
      <c r="SF229" s="105"/>
      <c r="SG229" s="105"/>
      <c r="SH229" s="105"/>
      <c r="SI229" s="105"/>
      <c r="SJ229" s="105"/>
      <c r="SK229" s="105"/>
      <c r="SL229" s="105"/>
      <c r="SM229" s="105"/>
      <c r="SN229" s="105"/>
      <c r="SO229" s="105"/>
      <c r="SP229" s="105"/>
      <c r="SQ229" s="105"/>
      <c r="SR229" s="105"/>
      <c r="SS229" s="105"/>
      <c r="ST229" s="105"/>
      <c r="SU229" s="105"/>
      <c r="SV229" s="105"/>
      <c r="SW229" s="105"/>
      <c r="SX229" s="105"/>
      <c r="SY229" s="105"/>
      <c r="SZ229" s="105"/>
      <c r="TA229" s="105"/>
      <c r="TB229" s="105"/>
      <c r="TC229" s="105"/>
      <c r="TD229" s="105"/>
      <c r="TE229" s="105"/>
      <c r="TF229" s="105"/>
      <c r="TG229" s="105"/>
      <c r="TH229" s="105"/>
      <c r="TI229" s="105"/>
      <c r="TJ229" s="105"/>
      <c r="TK229" s="105"/>
      <c r="TL229" s="105"/>
      <c r="TM229" s="105"/>
      <c r="TN229" s="105"/>
      <c r="TO229" s="105"/>
      <c r="TP229" s="105"/>
      <c r="TQ229" s="105"/>
      <c r="TR229" s="105"/>
      <c r="TS229" s="105"/>
      <c r="TT229" s="105"/>
      <c r="TU229" s="105"/>
      <c r="TV229" s="105"/>
      <c r="TW229" s="105"/>
      <c r="TX229" s="105"/>
      <c r="TY229" s="105"/>
      <c r="TZ229" s="105"/>
      <c r="UA229" s="105"/>
      <c r="UB229" s="105"/>
      <c r="UC229" s="105"/>
      <c r="UD229" s="105"/>
      <c r="UE229" s="105"/>
      <c r="UF229" s="105"/>
      <c r="UG229" s="105"/>
      <c r="UH229" s="105"/>
      <c r="UI229" s="105"/>
      <c r="UJ229" s="105"/>
      <c r="UK229" s="105"/>
      <c r="UL229" s="105"/>
      <c r="UM229" s="105"/>
      <c r="UN229" s="105"/>
      <c r="UO229" s="105"/>
      <c r="UP229" s="105"/>
      <c r="UQ229" s="105"/>
      <c r="UR229" s="105"/>
      <c r="US229" s="105"/>
      <c r="UT229" s="105"/>
      <c r="UU229" s="105"/>
      <c r="UV229" s="105"/>
      <c r="UW229" s="105"/>
      <c r="UX229" s="105"/>
      <c r="UY229" s="105"/>
      <c r="UZ229" s="105"/>
      <c r="VA229" s="105"/>
      <c r="VB229" s="105"/>
      <c r="VC229" s="105"/>
      <c r="VD229" s="105"/>
      <c r="VE229" s="105"/>
      <c r="VF229" s="105"/>
      <c r="VG229" s="105"/>
      <c r="VH229" s="105"/>
      <c r="VI229" s="105"/>
      <c r="VJ229" s="105"/>
      <c r="VK229" s="105"/>
      <c r="VL229" s="105"/>
      <c r="VM229" s="105"/>
      <c r="VN229" s="105"/>
      <c r="VO229" s="105"/>
      <c r="VP229" s="105"/>
      <c r="VQ229" s="105"/>
      <c r="VR229" s="105"/>
      <c r="VS229" s="105"/>
      <c r="VT229" s="105"/>
      <c r="VU229" s="105"/>
      <c r="VV229" s="105"/>
      <c r="VW229" s="105"/>
      <c r="VX229" s="105"/>
      <c r="VY229" s="105"/>
      <c r="VZ229" s="105"/>
      <c r="WA229" s="105"/>
      <c r="WB229" s="105"/>
      <c r="WC229" s="105"/>
      <c r="WD229" s="105"/>
      <c r="WE229" s="105"/>
      <c r="WF229" s="105"/>
      <c r="WG229" s="105"/>
      <c r="WH229" s="105"/>
      <c r="WI229" s="105"/>
      <c r="WJ229" s="105"/>
      <c r="WK229" s="105"/>
      <c r="WL229" s="105"/>
      <c r="WM229" s="105"/>
      <c r="WN229" s="105"/>
      <c r="WO229" s="105"/>
      <c r="WP229" s="105"/>
      <c r="WQ229" s="105"/>
      <c r="WR229" s="105"/>
      <c r="WS229" s="105"/>
      <c r="WT229" s="105"/>
      <c r="WU229" s="105"/>
      <c r="WV229" s="105"/>
      <c r="WW229" s="105"/>
      <c r="WX229" s="105"/>
      <c r="WY229" s="105"/>
      <c r="WZ229" s="105"/>
      <c r="XA229" s="105"/>
      <c r="XB229" s="105"/>
      <c r="XC229" s="105"/>
      <c r="XD229" s="105"/>
      <c r="XE229" s="105"/>
      <c r="XF229" s="105"/>
      <c r="XG229" s="105"/>
      <c r="XH229" s="105"/>
      <c r="XI229" s="105"/>
      <c r="XJ229" s="105"/>
      <c r="XK229" s="105"/>
      <c r="XL229" s="105"/>
      <c r="XM229" s="105"/>
      <c r="XN229" s="105"/>
      <c r="XO229" s="105"/>
      <c r="XP229" s="105"/>
      <c r="XQ229" s="105"/>
      <c r="XR229" s="105"/>
      <c r="XS229" s="105"/>
      <c r="XT229" s="105"/>
      <c r="XU229" s="105"/>
      <c r="XV229" s="105"/>
      <c r="XW229" s="105"/>
      <c r="XX229" s="105"/>
      <c r="XY229" s="105"/>
      <c r="XZ229" s="105"/>
      <c r="YA229" s="105"/>
      <c r="YB229" s="105"/>
      <c r="YC229" s="105"/>
      <c r="YD229" s="105"/>
      <c r="YE229" s="105"/>
      <c r="YF229" s="105"/>
      <c r="YG229" s="105"/>
      <c r="YH229" s="105"/>
      <c r="YI229" s="105"/>
      <c r="YJ229" s="105"/>
      <c r="YK229" s="105"/>
      <c r="YL229" s="105"/>
      <c r="YM229" s="105"/>
      <c r="YN229" s="105"/>
      <c r="YO229" s="105"/>
      <c r="YP229" s="105"/>
      <c r="YQ229" s="105"/>
      <c r="YR229" s="105"/>
      <c r="YS229" s="105"/>
      <c r="YT229" s="105"/>
      <c r="YU229" s="105"/>
      <c r="YV229" s="105"/>
      <c r="YW229" s="105"/>
      <c r="YX229" s="105"/>
      <c r="YY229" s="105"/>
      <c r="YZ229" s="105"/>
      <c r="ZA229" s="105"/>
      <c r="ZB229" s="105"/>
      <c r="ZC229" s="105"/>
      <c r="ZD229" s="105"/>
      <c r="ZE229" s="105"/>
      <c r="ZF229" s="105"/>
      <c r="ZG229" s="105"/>
      <c r="ZH229" s="105"/>
      <c r="ZI229" s="105"/>
      <c r="ZJ229" s="105"/>
      <c r="ZK229" s="105"/>
      <c r="ZL229" s="105"/>
      <c r="ZM229" s="105"/>
      <c r="ZN229" s="105"/>
      <c r="ZO229" s="105"/>
      <c r="ZP229" s="105"/>
      <c r="ZQ229" s="105"/>
      <c r="ZR229" s="105"/>
      <c r="ZS229" s="105"/>
      <c r="ZT229" s="105"/>
      <c r="ZU229" s="105"/>
      <c r="ZV229" s="105"/>
      <c r="ZW229" s="105"/>
      <c r="ZX229" s="105"/>
      <c r="ZY229" s="105"/>
      <c r="ZZ229" s="105"/>
      <c r="AAA229" s="105"/>
      <c r="AAB229" s="105"/>
      <c r="AAC229" s="105"/>
      <c r="AAD229" s="105"/>
      <c r="AAE229" s="105"/>
      <c r="AAF229" s="105"/>
      <c r="AAG229" s="105"/>
      <c r="AAH229" s="105"/>
      <c r="AAI229" s="105"/>
      <c r="AAJ229" s="105"/>
      <c r="AAK229" s="105"/>
      <c r="AAL229" s="105"/>
      <c r="AAM229" s="105"/>
      <c r="AAN229" s="105"/>
      <c r="AAO229" s="105"/>
      <c r="AAP229" s="105"/>
      <c r="AAQ229" s="105"/>
      <c r="AAR229" s="105"/>
      <c r="AAS229" s="105"/>
      <c r="AAT229" s="105"/>
      <c r="AAU229" s="105"/>
      <c r="AAV229" s="105"/>
      <c r="AAW229" s="105"/>
      <c r="AAX229" s="105"/>
      <c r="AAY229" s="105"/>
      <c r="AAZ229" s="105"/>
      <c r="ABA229" s="105"/>
      <c r="ABB229" s="105"/>
      <c r="ABC229" s="105"/>
      <c r="ABD229" s="105"/>
      <c r="ABE229" s="105"/>
      <c r="ABF229" s="105"/>
      <c r="ABG229" s="105"/>
      <c r="ABH229" s="105"/>
      <c r="ABI229" s="105"/>
      <c r="ABJ229" s="105"/>
      <c r="ABK229" s="105"/>
      <c r="ABL229" s="105"/>
      <c r="ABM229" s="105"/>
      <c r="ABN229" s="105"/>
      <c r="ABO229" s="105"/>
      <c r="ABP229" s="105"/>
      <c r="ABQ229" s="105"/>
      <c r="ABR229" s="105"/>
      <c r="ABS229" s="105"/>
      <c r="ABT229" s="105"/>
      <c r="ABU229" s="105"/>
      <c r="ABV229" s="105"/>
      <c r="ABW229" s="105"/>
      <c r="ABX229" s="105"/>
      <c r="ABY229" s="105"/>
      <c r="ABZ229" s="105"/>
      <c r="ACA229" s="105"/>
      <c r="ACB229" s="105"/>
      <c r="ACC229" s="105"/>
      <c r="ACD229" s="105"/>
      <c r="ACE229" s="105"/>
      <c r="ACF229" s="105"/>
      <c r="ACG229" s="105"/>
      <c r="ACH229" s="105"/>
      <c r="ACI229" s="105"/>
      <c r="ACJ229" s="105"/>
      <c r="ACK229" s="105"/>
      <c r="ACL229" s="105"/>
      <c r="ACM229" s="105"/>
      <c r="ACN229" s="105"/>
      <c r="ACO229" s="105"/>
      <c r="ACP229" s="105"/>
      <c r="ACQ229" s="105"/>
      <c r="ACR229" s="105"/>
      <c r="ACS229" s="105"/>
      <c r="ACT229" s="105"/>
      <c r="ACU229" s="105"/>
      <c r="ACV229" s="105"/>
      <c r="ACW229" s="105"/>
      <c r="ACX229" s="105"/>
      <c r="ACY229" s="105"/>
      <c r="ACZ229" s="105"/>
      <c r="ADA229" s="105"/>
      <c r="ADB229" s="105"/>
      <c r="ADC229" s="105"/>
      <c r="ADD229" s="105"/>
      <c r="ADE229" s="105"/>
      <c r="ADF229" s="105"/>
      <c r="ADG229" s="105"/>
      <c r="ADH229" s="105"/>
      <c r="ADI229" s="105"/>
      <c r="ADJ229" s="105"/>
      <c r="ADK229" s="105"/>
      <c r="ADL229" s="105"/>
      <c r="ADM229" s="105"/>
      <c r="ADN229" s="105"/>
      <c r="ADO229" s="105"/>
      <c r="ADP229" s="105"/>
      <c r="ADQ229" s="105"/>
      <c r="ADR229" s="105"/>
      <c r="ADS229" s="105"/>
      <c r="ADT229" s="105"/>
      <c r="ADU229" s="105"/>
      <c r="ADV229" s="105"/>
      <c r="ADW229" s="105"/>
      <c r="ADX229" s="105"/>
      <c r="ADY229" s="105"/>
      <c r="ADZ229" s="105"/>
      <c r="AEA229" s="105"/>
      <c r="AEB229" s="105"/>
      <c r="AEC229" s="105"/>
      <c r="AED229" s="105"/>
      <c r="AEE229" s="105"/>
      <c r="AEF229" s="105"/>
      <c r="AEG229" s="105"/>
      <c r="AEH229" s="105"/>
      <c r="AEI229" s="105"/>
      <c r="AEJ229" s="105"/>
      <c r="AEK229" s="105"/>
      <c r="AEL229" s="105"/>
      <c r="AEM229" s="105"/>
      <c r="AEN229" s="105"/>
      <c r="AEO229" s="105"/>
      <c r="AEP229" s="105"/>
      <c r="AEQ229" s="105"/>
      <c r="AER229" s="105"/>
      <c r="AES229" s="105"/>
      <c r="AET229" s="105"/>
      <c r="AEU229" s="105"/>
      <c r="AEV229" s="105"/>
      <c r="AEW229" s="105"/>
      <c r="AEX229" s="105"/>
      <c r="AEY229" s="105"/>
      <c r="AEZ229" s="105"/>
      <c r="AFA229" s="105"/>
      <c r="AFB229" s="105"/>
      <c r="AFC229" s="105"/>
      <c r="AFD229" s="105"/>
      <c r="AFE229" s="105"/>
      <c r="AFF229" s="105"/>
      <c r="AFG229" s="105"/>
      <c r="AFH229" s="105"/>
      <c r="AFI229" s="105"/>
      <c r="AFJ229" s="105"/>
      <c r="AFK229" s="105"/>
      <c r="AFL229" s="105"/>
      <c r="AFM229" s="105"/>
      <c r="AFN229" s="105"/>
      <c r="AFO229" s="105"/>
      <c r="AFP229" s="105"/>
      <c r="AFQ229" s="105"/>
      <c r="AFR229" s="105"/>
      <c r="AFS229" s="105"/>
      <c r="AFT229" s="105"/>
      <c r="AFU229" s="105"/>
      <c r="AFV229" s="105"/>
      <c r="AFW229" s="105"/>
      <c r="AFX229" s="105"/>
      <c r="AFY229" s="105"/>
      <c r="AFZ229" s="105"/>
      <c r="AGA229" s="105"/>
      <c r="AGB229" s="105"/>
      <c r="AGC229" s="105"/>
      <c r="AGD229" s="105"/>
      <c r="AGE229" s="105"/>
      <c r="AGF229" s="105"/>
      <c r="AGG229" s="105"/>
      <c r="AGH229" s="105"/>
      <c r="AGI229" s="105"/>
      <c r="AGJ229" s="105"/>
      <c r="AGK229" s="105"/>
      <c r="AGL229" s="105"/>
      <c r="AGM229" s="105"/>
      <c r="AGN229" s="105"/>
      <c r="AGO229" s="105"/>
      <c r="AGP229" s="105"/>
      <c r="AGQ229" s="105"/>
      <c r="AGR229" s="105"/>
      <c r="AGS229" s="105"/>
      <c r="AGT229" s="105"/>
      <c r="AGU229" s="105"/>
      <c r="AGV229" s="105"/>
      <c r="AGW229" s="105"/>
      <c r="AGX229" s="105"/>
      <c r="AGY229" s="105"/>
      <c r="AGZ229" s="105"/>
      <c r="AHA229" s="105"/>
      <c r="AHB229" s="105"/>
      <c r="AHC229" s="105"/>
      <c r="AHD229" s="105"/>
      <c r="AHE229" s="105"/>
      <c r="AHF229" s="105"/>
      <c r="AHG229" s="105"/>
      <c r="AHH229" s="105"/>
      <c r="AHI229" s="105"/>
      <c r="AHJ229" s="105"/>
      <c r="AHK229" s="105"/>
      <c r="AHL229" s="105"/>
      <c r="AHM229" s="105"/>
      <c r="AHN229" s="105"/>
      <c r="AHO229" s="105"/>
      <c r="AHP229" s="105"/>
      <c r="AHQ229" s="105"/>
      <c r="AHR229" s="105"/>
      <c r="AHS229" s="105"/>
      <c r="AHT229" s="105"/>
      <c r="AHU229" s="105"/>
      <c r="AHV229" s="105"/>
      <c r="AHW229" s="105"/>
      <c r="AHX229" s="105"/>
      <c r="AHY229" s="105"/>
      <c r="AHZ229" s="105"/>
      <c r="AIA229" s="105"/>
      <c r="AIB229" s="105"/>
      <c r="AIC229" s="105"/>
      <c r="AID229" s="105"/>
      <c r="AIE229" s="105"/>
      <c r="AIF229" s="105"/>
      <c r="AIG229" s="105"/>
      <c r="AIH229" s="105"/>
      <c r="AII229" s="105"/>
      <c r="AIJ229" s="105"/>
      <c r="AIK229" s="105"/>
      <c r="AIL229" s="105"/>
      <c r="AIM229" s="105"/>
      <c r="AIN229" s="105"/>
      <c r="AIO229" s="105"/>
      <c r="AIP229" s="105"/>
      <c r="AIQ229" s="105"/>
      <c r="AIR229" s="105"/>
      <c r="AIS229" s="105"/>
      <c r="AIT229" s="105"/>
      <c r="AIU229" s="105"/>
      <c r="AIV229" s="105"/>
      <c r="AIW229" s="105"/>
      <c r="AIX229" s="105"/>
      <c r="AIY229" s="105"/>
      <c r="AIZ229" s="105"/>
      <c r="AJA229" s="105"/>
      <c r="AJB229" s="105"/>
      <c r="AJC229" s="105"/>
      <c r="AJD229" s="105"/>
      <c r="AJE229" s="105"/>
      <c r="AJF229" s="105"/>
      <c r="AJG229" s="105"/>
      <c r="AJH229" s="105"/>
      <c r="AJI229" s="105"/>
      <c r="AJJ229" s="105"/>
      <c r="AJK229" s="105"/>
      <c r="AJL229" s="105"/>
      <c r="AJM229" s="105"/>
      <c r="AJN229" s="105"/>
      <c r="AJO229" s="105"/>
      <c r="AJP229" s="105"/>
      <c r="AJQ229" s="105"/>
      <c r="AJR229" s="105"/>
      <c r="AJS229" s="105"/>
      <c r="AJT229" s="105"/>
      <c r="AJU229" s="105"/>
      <c r="AJV229" s="105"/>
      <c r="AJW229" s="105"/>
      <c r="AJX229" s="105"/>
      <c r="AJY229" s="105"/>
      <c r="AJZ229" s="105"/>
      <c r="AKA229" s="105"/>
      <c r="AKB229" s="105"/>
      <c r="AKC229" s="105"/>
      <c r="AKD229" s="105"/>
      <c r="AKE229" s="105"/>
      <c r="AKF229" s="105"/>
      <c r="AKG229" s="105"/>
      <c r="AKH229" s="105"/>
      <c r="AKI229" s="105"/>
      <c r="AKJ229" s="105"/>
      <c r="AKK229" s="105"/>
      <c r="AKL229" s="105"/>
      <c r="AKM229" s="105"/>
      <c r="AKN229" s="105"/>
      <c r="AKO229" s="105"/>
      <c r="AKP229" s="105"/>
      <c r="AKQ229" s="105"/>
      <c r="AKR229" s="105"/>
      <c r="AKS229" s="105"/>
      <c r="AKT229" s="105"/>
      <c r="AKU229" s="105"/>
      <c r="AKV229" s="105"/>
      <c r="AKW229" s="105"/>
      <c r="AKX229" s="105"/>
      <c r="AKY229" s="105"/>
      <c r="AKZ229" s="105"/>
      <c r="ALA229" s="105"/>
      <c r="ALB229" s="105"/>
      <c r="ALC229" s="105"/>
      <c r="ALD229" s="105"/>
      <c r="ALE229" s="105"/>
      <c r="ALF229" s="105"/>
      <c r="ALG229" s="105"/>
      <c r="ALH229" s="105"/>
      <c r="ALI229" s="105"/>
      <c r="ALJ229" s="105"/>
      <c r="ALK229" s="105"/>
      <c r="ALL229" s="105"/>
      <c r="ALM229" s="105"/>
      <c r="ALN229" s="105"/>
      <c r="ALO229" s="105"/>
      <c r="ALP229" s="105"/>
      <c r="ALQ229" s="105"/>
      <c r="ALR229" s="105"/>
      <c r="ALS229" s="105"/>
      <c r="ALT229" s="105"/>
      <c r="ALU229" s="105"/>
      <c r="ALV229" s="105"/>
      <c r="ALW229" s="105"/>
      <c r="ALX229" s="105"/>
      <c r="ALY229" s="105"/>
      <c r="ALZ229" s="105"/>
      <c r="AMA229" s="105"/>
      <c r="AMB229" s="105"/>
      <c r="AMC229" s="105"/>
      <c r="AMD229" s="105"/>
      <c r="AME229" s="105"/>
      <c r="AMF229" s="105"/>
      <c r="AMG229" s="105"/>
      <c r="AMH229" s="105"/>
      <c r="AMI229" s="105"/>
      <c r="AMJ229" s="105"/>
      <c r="AMK229" s="105"/>
      <c r="AML229" s="105"/>
      <c r="AMM229" s="105"/>
      <c r="AMN229" s="105"/>
      <c r="AMO229" s="105"/>
      <c r="AMP229" s="105"/>
      <c r="AMQ229" s="105"/>
      <c r="AMR229" s="105"/>
      <c r="AMS229" s="105"/>
      <c r="AMT229" s="105"/>
      <c r="AMU229" s="105"/>
      <c r="AMV229" s="105"/>
      <c r="AMW229" s="105"/>
      <c r="AMX229" s="105"/>
      <c r="AMY229" s="105"/>
      <c r="AMZ229" s="105"/>
      <c r="ANA229" s="105"/>
      <c r="ANB229" s="105"/>
      <c r="ANC229" s="105"/>
      <c r="AND229" s="105"/>
      <c r="ANE229" s="105"/>
      <c r="ANF229" s="105"/>
      <c r="ANG229" s="105"/>
      <c r="ANH229" s="105"/>
      <c r="ANI229" s="105"/>
      <c r="ANJ229" s="105"/>
      <c r="ANK229" s="105"/>
      <c r="ANL229" s="105"/>
      <c r="ANM229" s="105"/>
      <c r="ANN229" s="105"/>
      <c r="ANO229" s="105"/>
      <c r="ANP229" s="105"/>
      <c r="ANQ229" s="105"/>
      <c r="ANR229" s="105"/>
      <c r="ANS229" s="105"/>
      <c r="ANT229" s="105"/>
      <c r="ANU229" s="105"/>
      <c r="ANV229" s="105"/>
      <c r="ANW229" s="105"/>
      <c r="ANX229" s="105"/>
      <c r="ANY229" s="105"/>
      <c r="ANZ229" s="105"/>
      <c r="AOA229" s="105"/>
      <c r="AOB229" s="105"/>
      <c r="AOC229" s="105"/>
      <c r="AOD229" s="105"/>
      <c r="AOE229" s="105"/>
      <c r="AOF229" s="105"/>
      <c r="AOG229" s="105"/>
      <c r="AOH229" s="105"/>
      <c r="AOI229" s="105"/>
      <c r="AOJ229" s="105"/>
      <c r="AOK229" s="105"/>
      <c r="AOL229" s="105"/>
      <c r="AOM229" s="105"/>
      <c r="AON229" s="105"/>
      <c r="AOO229" s="105"/>
      <c r="AOP229" s="105"/>
      <c r="AOQ229" s="105"/>
      <c r="AOR229" s="105"/>
      <c r="AOS229" s="105"/>
      <c r="AOT229" s="105"/>
      <c r="AOU229" s="105"/>
      <c r="AOV229" s="105"/>
      <c r="AOW229" s="105"/>
      <c r="AOX229" s="105"/>
      <c r="AOY229" s="105"/>
      <c r="AOZ229" s="105"/>
      <c r="APA229" s="105"/>
      <c r="APB229" s="105"/>
      <c r="APC229" s="105"/>
      <c r="APD229" s="105"/>
      <c r="APE229" s="105"/>
      <c r="APF229" s="105"/>
      <c r="APG229" s="105"/>
      <c r="APH229" s="105"/>
      <c r="API229" s="105"/>
      <c r="APJ229" s="105"/>
      <c r="APK229" s="105"/>
      <c r="APL229" s="105"/>
      <c r="APM229" s="105"/>
      <c r="APN229" s="105"/>
      <c r="APO229" s="105"/>
      <c r="APP229" s="105"/>
      <c r="APQ229" s="105"/>
      <c r="APR229" s="105"/>
      <c r="APS229" s="105"/>
      <c r="APT229" s="105"/>
      <c r="APU229" s="105"/>
      <c r="APV229" s="105"/>
      <c r="APW229" s="105"/>
      <c r="APX229" s="105"/>
      <c r="APY229" s="105"/>
      <c r="APZ229" s="105"/>
      <c r="AQA229" s="105"/>
      <c r="AQB229" s="105"/>
      <c r="AQC229" s="105"/>
      <c r="AQD229" s="105"/>
      <c r="AQE229" s="105"/>
      <c r="AQF229" s="105"/>
      <c r="AQG229" s="105"/>
      <c r="AQH229" s="105"/>
      <c r="AQI229" s="105"/>
      <c r="AQJ229" s="105"/>
      <c r="AQK229" s="105"/>
      <c r="AQL229" s="105"/>
      <c r="AQM229" s="105"/>
      <c r="AQN229" s="105"/>
      <c r="AQO229" s="105"/>
      <c r="AQP229" s="105"/>
      <c r="AQQ229" s="105"/>
      <c r="AQR229" s="105"/>
      <c r="AQS229" s="105"/>
      <c r="AQT229" s="105"/>
      <c r="AQU229" s="105"/>
      <c r="AQV229" s="105"/>
      <c r="AQW229" s="105"/>
      <c r="AQX229" s="105"/>
      <c r="AQY229" s="105"/>
      <c r="AQZ229" s="105"/>
      <c r="ARA229" s="105"/>
      <c r="ARB229" s="105"/>
      <c r="ARC229" s="105"/>
      <c r="ARD229" s="105"/>
      <c r="ARE229" s="105"/>
      <c r="ARF229" s="105"/>
      <c r="ARG229" s="105"/>
      <c r="ARH229" s="105"/>
      <c r="ARI229" s="105"/>
      <c r="ARJ229" s="105"/>
      <c r="ARK229" s="105"/>
      <c r="ARL229" s="105"/>
      <c r="ARM229" s="105"/>
      <c r="ARN229" s="105"/>
      <c r="ARO229" s="105"/>
      <c r="ARP229" s="105"/>
      <c r="ARQ229" s="105"/>
      <c r="ARR229" s="105"/>
      <c r="ARS229" s="105"/>
      <c r="ART229" s="105"/>
      <c r="ARU229" s="105"/>
      <c r="ARV229" s="105"/>
      <c r="ARW229" s="105"/>
      <c r="ARX229" s="105"/>
      <c r="ARY229" s="105"/>
      <c r="ARZ229" s="105"/>
      <c r="ASA229" s="105"/>
      <c r="ASB229" s="105"/>
      <c r="ASC229" s="105"/>
      <c r="ASD229" s="105"/>
      <c r="ASE229" s="105"/>
      <c r="ASF229" s="105"/>
      <c r="ASG229" s="105"/>
      <c r="ASH229" s="105"/>
      <c r="ASI229" s="105"/>
      <c r="ASJ229" s="105"/>
      <c r="ASK229" s="105"/>
      <c r="ASL229" s="105"/>
      <c r="ASM229" s="105"/>
      <c r="ASN229" s="105"/>
      <c r="ASO229" s="105"/>
      <c r="ASP229" s="105"/>
      <c r="ASQ229" s="105"/>
      <c r="ASR229" s="105"/>
      <c r="ASS229" s="105"/>
      <c r="AST229" s="105"/>
      <c r="ASU229" s="105"/>
      <c r="ASV229" s="105"/>
      <c r="ASW229" s="105"/>
      <c r="ASX229" s="105"/>
      <c r="ASY229" s="105"/>
      <c r="ASZ229" s="105"/>
      <c r="ATA229" s="105"/>
      <c r="ATB229" s="105"/>
      <c r="ATC229" s="105"/>
      <c r="ATD229" s="105"/>
      <c r="ATE229" s="105"/>
      <c r="ATF229" s="105"/>
      <c r="ATG229" s="105"/>
      <c r="ATH229" s="105"/>
      <c r="ATI229" s="105"/>
      <c r="ATJ229" s="105"/>
      <c r="ATK229" s="105"/>
      <c r="ATL229" s="105"/>
      <c r="ATM229" s="105"/>
      <c r="ATN229" s="105"/>
      <c r="ATO229" s="105"/>
      <c r="ATP229" s="105"/>
      <c r="ATQ229" s="105"/>
      <c r="ATR229" s="105"/>
      <c r="ATS229" s="105"/>
      <c r="ATT229" s="105"/>
      <c r="ATU229" s="105"/>
      <c r="ATV229" s="105"/>
      <c r="ATW229" s="105"/>
      <c r="ATX229" s="105"/>
      <c r="ATY229" s="105"/>
      <c r="ATZ229" s="105"/>
      <c r="AUA229" s="105"/>
      <c r="AUB229" s="105"/>
      <c r="AUC229" s="105"/>
      <c r="AUD229" s="105"/>
      <c r="AUE229" s="105"/>
      <c r="AUF229" s="105"/>
      <c r="AUG229" s="105"/>
      <c r="AUH229" s="105"/>
      <c r="AUI229" s="105"/>
      <c r="AUJ229" s="105"/>
      <c r="AUK229" s="105"/>
      <c r="AUL229" s="105"/>
      <c r="AUM229" s="105"/>
      <c r="AUN229" s="105"/>
      <c r="AUO229" s="105"/>
      <c r="AUP229" s="105"/>
      <c r="AUQ229" s="105"/>
      <c r="AUR229" s="105"/>
      <c r="AUS229" s="105"/>
      <c r="AUT229" s="105"/>
      <c r="AUU229" s="105"/>
      <c r="AUV229" s="105"/>
      <c r="AUW229" s="105"/>
      <c r="AUX229" s="105"/>
      <c r="AUY229" s="105"/>
      <c r="AUZ229" s="105"/>
      <c r="AVA229" s="105"/>
      <c r="AVB229" s="105"/>
      <c r="AVC229" s="105"/>
      <c r="AVD229" s="105"/>
      <c r="AVE229" s="105"/>
      <c r="AVF229" s="105"/>
      <c r="AVG229" s="105"/>
      <c r="AVH229" s="105"/>
      <c r="AVI229" s="105"/>
      <c r="AVJ229" s="105"/>
      <c r="AVK229" s="105"/>
      <c r="AVL229" s="105"/>
      <c r="AVM229" s="105"/>
      <c r="AVN229" s="105"/>
      <c r="AVO229" s="105"/>
      <c r="AVP229" s="105"/>
      <c r="AVQ229" s="105"/>
      <c r="AVR229" s="105"/>
      <c r="AVS229" s="105"/>
      <c r="AVT229" s="105"/>
      <c r="AVU229" s="105"/>
      <c r="AVV229" s="105"/>
      <c r="AVW229" s="105"/>
      <c r="AVX229" s="105"/>
      <c r="AVY229" s="105"/>
      <c r="AVZ229" s="105"/>
      <c r="AWA229" s="105"/>
      <c r="AWB229" s="105"/>
      <c r="AWC229" s="105"/>
      <c r="AWD229" s="105"/>
      <c r="AWE229" s="105"/>
      <c r="AWF229" s="105"/>
      <c r="AWG229" s="105"/>
      <c r="AWH229" s="105"/>
      <c r="AWI229" s="105"/>
      <c r="AWJ229" s="105"/>
      <c r="AWK229" s="105"/>
      <c r="AWL229" s="105"/>
      <c r="AWM229" s="105"/>
      <c r="AWN229" s="105"/>
      <c r="AWO229" s="105"/>
      <c r="AWP229" s="105"/>
      <c r="AWQ229" s="105"/>
      <c r="AWR229" s="105"/>
      <c r="AWS229" s="105"/>
      <c r="AWT229" s="105"/>
      <c r="AWU229" s="105"/>
      <c r="AWV229" s="105"/>
      <c r="AWW229" s="105"/>
      <c r="AWX229" s="105"/>
      <c r="AWY229" s="105"/>
      <c r="AWZ229" s="105"/>
      <c r="AXA229" s="105"/>
      <c r="AXB229" s="105"/>
      <c r="AXC229" s="105"/>
      <c r="AXD229" s="105"/>
      <c r="AXE229" s="105"/>
      <c r="AXF229" s="105"/>
      <c r="AXG229" s="105"/>
      <c r="AXH229" s="105"/>
      <c r="AXI229" s="105"/>
      <c r="AXJ229" s="105"/>
      <c r="AXK229" s="105"/>
      <c r="AXL229" s="105"/>
      <c r="AXM229" s="105"/>
      <c r="AXN229" s="105"/>
      <c r="AXO229" s="105"/>
      <c r="AXP229" s="105"/>
      <c r="AXQ229" s="105"/>
      <c r="AXR229" s="105"/>
      <c r="AXS229" s="105"/>
      <c r="AXT229" s="105"/>
      <c r="AXU229" s="105"/>
      <c r="AXV229" s="105"/>
      <c r="AXW229" s="105"/>
      <c r="AXX229" s="105"/>
      <c r="AXY229" s="105"/>
      <c r="AXZ229" s="105"/>
      <c r="AYA229" s="105"/>
      <c r="AYB229" s="105"/>
      <c r="AYC229" s="105"/>
      <c r="AYD229" s="105"/>
      <c r="AYE229" s="105"/>
      <c r="AYF229" s="105"/>
      <c r="AYG229" s="105"/>
      <c r="AYH229" s="105"/>
      <c r="AYI229" s="105"/>
      <c r="AYJ229" s="105"/>
      <c r="AYK229" s="105"/>
      <c r="AYL229" s="105"/>
      <c r="AYM229" s="105"/>
      <c r="AYN229" s="105"/>
      <c r="AYO229" s="105"/>
      <c r="AYP229" s="105"/>
      <c r="AYQ229" s="105"/>
      <c r="AYR229" s="105"/>
      <c r="AYS229" s="105"/>
      <c r="AYT229" s="105"/>
      <c r="AYU229" s="105"/>
      <c r="AYV229" s="105"/>
      <c r="AYW229" s="105"/>
      <c r="AYX229" s="105"/>
      <c r="AYY229" s="105"/>
      <c r="AYZ229" s="105"/>
      <c r="AZA229" s="105"/>
      <c r="AZB229" s="105"/>
      <c r="AZC229" s="105"/>
      <c r="AZD229" s="105"/>
      <c r="AZE229" s="105"/>
      <c r="AZF229" s="105"/>
      <c r="AZG229" s="105"/>
      <c r="AZH229" s="105"/>
      <c r="AZI229" s="105"/>
      <c r="AZJ229" s="105"/>
      <c r="AZK229" s="105"/>
      <c r="AZL229" s="105"/>
      <c r="AZM229" s="105"/>
      <c r="AZN229" s="105"/>
      <c r="AZO229" s="105"/>
      <c r="AZP229" s="105"/>
      <c r="AZQ229" s="105"/>
      <c r="AZR229" s="105"/>
      <c r="AZS229" s="105"/>
      <c r="AZT229" s="105"/>
      <c r="AZU229" s="105"/>
      <c r="AZV229" s="105"/>
      <c r="AZW229" s="105"/>
      <c r="AZX229" s="105"/>
      <c r="AZY229" s="105"/>
      <c r="AZZ229" s="105"/>
      <c r="BAA229" s="105"/>
      <c r="BAB229" s="105"/>
      <c r="BAC229" s="105"/>
      <c r="BAD229" s="105"/>
      <c r="BAE229" s="105"/>
      <c r="BAF229" s="105"/>
      <c r="BAG229" s="105"/>
      <c r="BAH229" s="105"/>
      <c r="BAI229" s="105"/>
      <c r="BAJ229" s="105"/>
      <c r="BAK229" s="105"/>
      <c r="BAL229" s="105"/>
      <c r="BAM229" s="105"/>
      <c r="BAN229" s="105"/>
      <c r="BAO229" s="105"/>
      <c r="BAP229" s="105"/>
      <c r="BAQ229" s="105"/>
      <c r="BAR229" s="105"/>
      <c r="BAS229" s="105"/>
      <c r="BAT229" s="105"/>
      <c r="BAU229" s="105"/>
      <c r="BAV229" s="105"/>
      <c r="BAW229" s="105"/>
      <c r="BAX229" s="105"/>
      <c r="BAY229" s="105"/>
      <c r="BAZ229" s="105"/>
      <c r="BBA229" s="105"/>
      <c r="BBB229" s="105"/>
      <c r="BBC229" s="105"/>
      <c r="BBD229" s="105"/>
      <c r="BBE229" s="105"/>
      <c r="BBF229" s="105"/>
      <c r="BBG229" s="105"/>
      <c r="BBH229" s="105"/>
      <c r="BBI229" s="105"/>
      <c r="BBJ229" s="105"/>
      <c r="BBK229" s="105"/>
      <c r="BBL229" s="105"/>
      <c r="BBM229" s="105"/>
      <c r="BBN229" s="105"/>
      <c r="BBO229" s="105"/>
      <c r="BBP229" s="105"/>
      <c r="BBQ229" s="105"/>
      <c r="BBR229" s="105"/>
      <c r="BBS229" s="105"/>
      <c r="BBT229" s="105"/>
      <c r="BBU229" s="105"/>
      <c r="BBV229" s="105"/>
      <c r="BBW229" s="105"/>
      <c r="BBX229" s="105"/>
      <c r="BBY229" s="105"/>
      <c r="BBZ229" s="105"/>
      <c r="BCA229" s="105"/>
      <c r="BCB229" s="105"/>
      <c r="BCC229" s="105"/>
      <c r="BCD229" s="105"/>
      <c r="BCE229" s="105"/>
      <c r="BCF229" s="105"/>
      <c r="BCG229" s="105"/>
      <c r="BCH229" s="105"/>
      <c r="BCI229" s="105"/>
      <c r="BCJ229" s="105"/>
      <c r="BCK229" s="105"/>
      <c r="BCL229" s="105"/>
      <c r="BCM229" s="105"/>
      <c r="BCN229" s="105"/>
      <c r="BCO229" s="105"/>
      <c r="BCP229" s="105"/>
      <c r="BCQ229" s="105"/>
      <c r="BCR229" s="105"/>
      <c r="BCS229" s="105"/>
      <c r="BCT229" s="105"/>
      <c r="BCU229" s="105"/>
      <c r="BCV229" s="105"/>
      <c r="BCW229" s="105"/>
      <c r="BCX229" s="105"/>
      <c r="BCY229" s="105"/>
      <c r="BCZ229" s="105"/>
      <c r="BDA229" s="105"/>
      <c r="BDB229" s="105"/>
      <c r="BDC229" s="105"/>
      <c r="BDD229" s="105"/>
      <c r="BDE229" s="105"/>
      <c r="BDF229" s="105"/>
      <c r="BDG229" s="105"/>
      <c r="BDH229" s="105"/>
      <c r="BDI229" s="105"/>
      <c r="BDJ229" s="105"/>
      <c r="BDK229" s="105"/>
      <c r="BDL229" s="105"/>
      <c r="BDM229" s="105"/>
      <c r="BDN229" s="105"/>
      <c r="BDO229" s="105"/>
      <c r="BDP229" s="105"/>
      <c r="BDQ229" s="105"/>
      <c r="BDR229" s="105"/>
      <c r="BDS229" s="105"/>
      <c r="BDT229" s="105"/>
      <c r="BDU229" s="105"/>
      <c r="BDV229" s="105"/>
      <c r="BDW229" s="105"/>
      <c r="BDX229" s="105"/>
      <c r="BDY229" s="105"/>
      <c r="BDZ229" s="105"/>
      <c r="BEA229" s="105"/>
      <c r="BEB229" s="105"/>
      <c r="BEC229" s="105"/>
      <c r="BED229" s="105"/>
      <c r="BEE229" s="105"/>
      <c r="BEF229" s="105"/>
      <c r="BEG229" s="105"/>
      <c r="BEH229" s="105"/>
      <c r="BEI229" s="105"/>
      <c r="BEJ229" s="105"/>
      <c r="BEK229" s="105"/>
      <c r="BEL229" s="105"/>
      <c r="BEM229" s="105"/>
      <c r="BEN229" s="105"/>
      <c r="BEO229" s="105"/>
      <c r="BEP229" s="105"/>
      <c r="BEQ229" s="105"/>
      <c r="BER229" s="105"/>
      <c r="BES229" s="105"/>
      <c r="BET229" s="105"/>
      <c r="BEU229" s="105"/>
      <c r="BEV229" s="105"/>
      <c r="BEW229" s="105"/>
      <c r="BEX229" s="105"/>
      <c r="BEY229" s="105"/>
      <c r="BEZ229" s="105"/>
      <c r="BFA229" s="105"/>
      <c r="BFB229" s="105"/>
      <c r="BFC229" s="105"/>
      <c r="BFD229" s="105"/>
      <c r="BFE229" s="105"/>
      <c r="BFF229" s="105"/>
      <c r="BFG229" s="105"/>
      <c r="BFH229" s="105"/>
      <c r="BFI229" s="105"/>
      <c r="BFJ229" s="105"/>
      <c r="BFK229" s="105"/>
      <c r="BFL229" s="105"/>
      <c r="BFM229" s="105"/>
      <c r="BFN229" s="105"/>
      <c r="BFO229" s="105"/>
      <c r="BFP229" s="105"/>
      <c r="BFQ229" s="105"/>
      <c r="BFR229" s="105"/>
      <c r="BFS229" s="105"/>
      <c r="BFT229" s="105"/>
      <c r="BFU229" s="105"/>
      <c r="BFV229" s="105"/>
      <c r="BFW229" s="105"/>
      <c r="BFX229" s="105"/>
      <c r="BFY229" s="105"/>
      <c r="BFZ229" s="105"/>
      <c r="BGA229" s="105"/>
      <c r="BGB229" s="105"/>
      <c r="BGC229" s="105"/>
      <c r="BGD229" s="105"/>
      <c r="BGE229" s="105"/>
      <c r="BGF229" s="105"/>
      <c r="BGG229" s="105"/>
      <c r="BGH229" s="105"/>
      <c r="BGI229" s="105"/>
      <c r="BGJ229" s="105"/>
      <c r="BGK229" s="105"/>
      <c r="BGL229" s="105"/>
      <c r="BGM229" s="105"/>
      <c r="BGN229" s="105"/>
      <c r="BGO229" s="105"/>
      <c r="BGP229" s="105"/>
      <c r="BGQ229" s="105"/>
      <c r="BGR229" s="105"/>
      <c r="BGS229" s="105"/>
      <c r="BGT229" s="105"/>
      <c r="BGU229" s="105"/>
      <c r="BGV229" s="105"/>
      <c r="BGW229" s="105"/>
      <c r="BGX229" s="105"/>
      <c r="BGY229" s="105"/>
      <c r="BGZ229" s="105"/>
      <c r="BHA229" s="105"/>
      <c r="BHB229" s="105"/>
      <c r="BHC229" s="105"/>
      <c r="BHD229" s="105"/>
      <c r="BHE229" s="105"/>
      <c r="BHF229" s="105"/>
      <c r="BHG229" s="105"/>
      <c r="BHH229" s="105"/>
      <c r="BHI229" s="105"/>
      <c r="BHJ229" s="105"/>
      <c r="BHK229" s="105"/>
      <c r="BHL229" s="105"/>
      <c r="BHM229" s="105"/>
      <c r="BHN229" s="105"/>
      <c r="BHO229" s="105"/>
      <c r="BHP229" s="105"/>
      <c r="BHQ229" s="105"/>
      <c r="BHR229" s="105"/>
      <c r="BHS229" s="105"/>
      <c r="BHT229" s="105"/>
      <c r="BHU229" s="105"/>
      <c r="BHV229" s="105"/>
      <c r="BHW229" s="105"/>
      <c r="BHX229" s="105"/>
      <c r="BHY229" s="105"/>
      <c r="BHZ229" s="105"/>
      <c r="BIA229" s="105"/>
      <c r="BIB229" s="105"/>
      <c r="BIC229" s="105"/>
      <c r="BID229" s="105"/>
      <c r="BIE229" s="105"/>
      <c r="BIF229" s="105"/>
      <c r="BIG229" s="105"/>
      <c r="BIH229" s="105"/>
      <c r="BII229" s="105"/>
      <c r="BIJ229" s="105"/>
      <c r="BIK229" s="105"/>
      <c r="BIL229" s="105"/>
      <c r="BIM229" s="105"/>
      <c r="BIN229" s="105"/>
      <c r="BIO229" s="105"/>
      <c r="BIP229" s="105"/>
      <c r="BIQ229" s="105"/>
      <c r="BIR229" s="105"/>
      <c r="BIS229" s="105"/>
      <c r="BIT229" s="105"/>
      <c r="BIU229" s="105"/>
      <c r="BIV229" s="105"/>
      <c r="BIW229" s="105"/>
      <c r="BIX229" s="105"/>
      <c r="BIY229" s="105"/>
      <c r="BIZ229" s="105"/>
      <c r="BJA229" s="105"/>
      <c r="BJB229" s="105"/>
      <c r="BJC229" s="105"/>
      <c r="BJD229" s="105"/>
      <c r="BJE229" s="105"/>
      <c r="BJF229" s="105"/>
      <c r="BJG229" s="105"/>
      <c r="BJH229" s="105"/>
      <c r="BJI229" s="105"/>
      <c r="BJJ229" s="105"/>
      <c r="BJK229" s="105"/>
      <c r="BJL229" s="105"/>
      <c r="BJM229" s="105"/>
      <c r="BJN229" s="105"/>
      <c r="BJO229" s="105"/>
      <c r="BJP229" s="105"/>
      <c r="BJQ229" s="105"/>
      <c r="BJR229" s="105"/>
      <c r="BJS229" s="105"/>
      <c r="BJT229" s="105"/>
      <c r="BJU229" s="105"/>
      <c r="BJV229" s="105"/>
      <c r="BJW229" s="105"/>
      <c r="BJX229" s="105"/>
      <c r="BJY229" s="105"/>
      <c r="BJZ229" s="105"/>
      <c r="BKA229" s="105"/>
      <c r="BKB229" s="105"/>
      <c r="BKC229" s="105"/>
      <c r="BKD229" s="105"/>
      <c r="BKE229" s="105"/>
      <c r="BKF229" s="105"/>
      <c r="BKG229" s="105"/>
      <c r="BKH229" s="105"/>
      <c r="BKI229" s="105"/>
      <c r="BKJ229" s="105"/>
      <c r="BKK229" s="105"/>
      <c r="BKL229" s="105"/>
      <c r="BKM229" s="105"/>
      <c r="BKN229" s="105"/>
      <c r="BKO229" s="105"/>
      <c r="BKP229" s="105"/>
      <c r="BKQ229" s="105"/>
      <c r="BKR229" s="105"/>
      <c r="BKS229" s="105"/>
      <c r="BKT229" s="105"/>
      <c r="BKU229" s="105"/>
      <c r="BKV229" s="105"/>
      <c r="BKW229" s="105"/>
      <c r="BKX229" s="105"/>
      <c r="BKY229" s="105"/>
      <c r="BKZ229" s="105"/>
      <c r="BLA229" s="105"/>
      <c r="BLB229" s="105"/>
      <c r="BLC229" s="105"/>
      <c r="BLD229" s="105"/>
      <c r="BLE229" s="105"/>
      <c r="BLF229" s="105"/>
      <c r="BLG229" s="105"/>
      <c r="BLH229" s="105"/>
      <c r="BLI229" s="105"/>
      <c r="BLJ229" s="105"/>
      <c r="BLK229" s="105"/>
      <c r="BLL229" s="105"/>
      <c r="BLM229" s="105"/>
      <c r="BLN229" s="105"/>
      <c r="BLO229" s="105"/>
      <c r="BLP229" s="105"/>
      <c r="BLQ229" s="105"/>
      <c r="BLR229" s="105"/>
      <c r="BLS229" s="105"/>
      <c r="BLT229" s="105"/>
      <c r="BLU229" s="105"/>
      <c r="BLV229" s="105"/>
      <c r="BLW229" s="105"/>
      <c r="BLX229" s="105"/>
      <c r="BLY229" s="105"/>
      <c r="BLZ229" s="105"/>
      <c r="BMA229" s="105"/>
      <c r="BMB229" s="105"/>
      <c r="BMC229" s="105"/>
      <c r="BMD229" s="105"/>
      <c r="BME229" s="105"/>
      <c r="BMF229" s="105"/>
      <c r="BMG229" s="105"/>
      <c r="BMH229" s="105"/>
      <c r="BMI229" s="105"/>
      <c r="BMJ229" s="105"/>
      <c r="BMK229" s="105"/>
      <c r="BML229" s="105"/>
      <c r="BMM229" s="105"/>
      <c r="BMN229" s="105"/>
      <c r="BMO229" s="105"/>
      <c r="BMP229" s="105"/>
      <c r="BMQ229" s="105"/>
      <c r="BMR229" s="105"/>
      <c r="BMS229" s="105"/>
      <c r="BMT229" s="105"/>
      <c r="BMU229" s="105"/>
      <c r="BMV229" s="105"/>
      <c r="BMW229" s="105"/>
      <c r="BMX229" s="105"/>
      <c r="BMY229" s="105"/>
      <c r="BMZ229" s="105"/>
      <c r="BNA229" s="105"/>
      <c r="BNB229" s="105"/>
      <c r="BNC229" s="105"/>
      <c r="BND229" s="105"/>
      <c r="BNE229" s="105"/>
      <c r="BNF229" s="105"/>
      <c r="BNG229" s="105"/>
      <c r="BNH229" s="105"/>
      <c r="BNI229" s="105"/>
      <c r="BNJ229" s="105"/>
      <c r="BNK229" s="105"/>
      <c r="BNL229" s="105"/>
      <c r="BNM229" s="105"/>
      <c r="BNN229" s="105"/>
      <c r="BNO229" s="105"/>
      <c r="BNP229" s="105"/>
      <c r="BNQ229" s="105"/>
      <c r="BNR229" s="105"/>
      <c r="BNS229" s="105"/>
      <c r="BNT229" s="105"/>
      <c r="BNU229" s="105"/>
      <c r="BNV229" s="105"/>
      <c r="BNW229" s="105"/>
      <c r="BNX229" s="105"/>
      <c r="BNY229" s="105"/>
      <c r="BNZ229" s="105"/>
      <c r="BOA229" s="105"/>
      <c r="BOB229" s="105"/>
      <c r="BOC229" s="105"/>
      <c r="BOD229" s="105"/>
      <c r="BOE229" s="105"/>
      <c r="BOF229" s="105"/>
      <c r="BOG229" s="105"/>
      <c r="BOH229" s="105"/>
      <c r="BOI229" s="105"/>
      <c r="BOJ229" s="105"/>
      <c r="BOK229" s="105"/>
      <c r="BOL229" s="105"/>
      <c r="BOM229" s="105"/>
      <c r="BON229" s="105"/>
      <c r="BOO229" s="105"/>
      <c r="BOP229" s="105"/>
      <c r="BOQ229" s="105"/>
      <c r="BOR229" s="105"/>
      <c r="BOS229" s="105"/>
      <c r="BOT229" s="105"/>
      <c r="BOU229" s="105"/>
      <c r="BOV229" s="105"/>
      <c r="BOW229" s="105"/>
      <c r="BOX229" s="105"/>
      <c r="BOY229" s="105"/>
      <c r="BOZ229" s="105"/>
      <c r="BPA229" s="105"/>
      <c r="BPB229" s="105"/>
      <c r="BPC229" s="105"/>
      <c r="BPD229" s="105"/>
      <c r="BPE229" s="105"/>
      <c r="BPF229" s="105"/>
      <c r="BPG229" s="105"/>
      <c r="BPH229" s="105"/>
      <c r="BPI229" s="105"/>
      <c r="BPJ229" s="105"/>
      <c r="BPK229" s="105"/>
      <c r="BPL229" s="105"/>
      <c r="BPM229" s="105"/>
      <c r="BPN229" s="105"/>
      <c r="BPO229" s="105"/>
      <c r="BPP229" s="105"/>
      <c r="BPQ229" s="105"/>
      <c r="BPR229" s="105"/>
      <c r="BPS229" s="105"/>
      <c r="BPT229" s="105"/>
      <c r="BPU229" s="105"/>
      <c r="BPV229" s="105"/>
      <c r="BPW229" s="105"/>
      <c r="BPX229" s="105"/>
      <c r="BPY229" s="105"/>
      <c r="BPZ229" s="105"/>
      <c r="BQA229" s="105"/>
      <c r="BQB229" s="105"/>
      <c r="BQC229" s="105"/>
      <c r="BQD229" s="105"/>
      <c r="BQE229" s="105"/>
      <c r="BQF229" s="105"/>
      <c r="BQG229" s="105"/>
      <c r="BQH229" s="105"/>
      <c r="BQI229" s="105"/>
      <c r="BQJ229" s="105"/>
      <c r="BQK229" s="105"/>
      <c r="BQL229" s="105"/>
      <c r="BQM229" s="105"/>
      <c r="BQN229" s="105"/>
      <c r="BQO229" s="105"/>
      <c r="BQP229" s="105"/>
      <c r="BQQ229" s="105"/>
      <c r="BQR229" s="105"/>
      <c r="BQS229" s="105"/>
      <c r="BQT229" s="105"/>
      <c r="BQU229" s="105"/>
      <c r="BQV229" s="105"/>
      <c r="BQW229" s="105"/>
      <c r="BQX229" s="105"/>
      <c r="BQY229" s="105"/>
      <c r="BQZ229" s="105"/>
      <c r="BRA229" s="105"/>
      <c r="BRB229" s="105"/>
      <c r="BRC229" s="105"/>
      <c r="BRD229" s="105"/>
      <c r="BRE229" s="105"/>
      <c r="BRF229" s="105"/>
      <c r="BRG229" s="105"/>
      <c r="BRH229" s="105"/>
      <c r="BRI229" s="105"/>
      <c r="BRJ229" s="105"/>
      <c r="BRK229" s="105"/>
      <c r="BRL229" s="105"/>
      <c r="BRM229" s="105"/>
      <c r="BRN229" s="105"/>
      <c r="BRO229" s="105"/>
      <c r="BRP229" s="105"/>
      <c r="BRQ229" s="105"/>
      <c r="BRR229" s="105"/>
      <c r="BRS229" s="105"/>
      <c r="BRT229" s="105"/>
      <c r="BRU229" s="105"/>
      <c r="BRV229" s="105"/>
      <c r="BRW229" s="105"/>
      <c r="BRX229" s="105"/>
      <c r="BRY229" s="105"/>
      <c r="BRZ229" s="105"/>
      <c r="BSA229" s="105"/>
      <c r="BSB229" s="105"/>
      <c r="BSC229" s="105"/>
      <c r="BSD229" s="105"/>
      <c r="BSE229" s="105"/>
      <c r="BSF229" s="105"/>
      <c r="BSG229" s="105"/>
      <c r="BSH229" s="105"/>
      <c r="BSI229" s="105"/>
      <c r="BSJ229" s="105"/>
      <c r="BSK229" s="105"/>
      <c r="BSL229" s="105"/>
      <c r="BSM229" s="105"/>
      <c r="BSN229" s="105"/>
      <c r="BSO229" s="105"/>
      <c r="BSP229" s="105"/>
      <c r="BSQ229" s="105"/>
      <c r="BSR229" s="105"/>
      <c r="BSS229" s="105"/>
      <c r="BST229" s="105"/>
      <c r="BSU229" s="105"/>
      <c r="BSV229" s="105"/>
      <c r="BSW229" s="105"/>
      <c r="BSX229" s="105"/>
      <c r="BSY229" s="105"/>
      <c r="BSZ229" s="105"/>
      <c r="BTA229" s="105"/>
      <c r="BTB229" s="105"/>
      <c r="BTC229" s="105"/>
      <c r="BTD229" s="105"/>
      <c r="BTE229" s="105"/>
      <c r="BTF229" s="105"/>
      <c r="BTG229" s="105"/>
      <c r="BTH229" s="105"/>
      <c r="BTI229" s="105"/>
      <c r="BTJ229" s="105"/>
      <c r="BTK229" s="105"/>
      <c r="BTL229" s="105"/>
      <c r="BTM229" s="105"/>
      <c r="BTN229" s="105"/>
      <c r="BTO229" s="105"/>
      <c r="BTP229" s="105"/>
      <c r="BTQ229" s="105"/>
      <c r="BTR229" s="105"/>
      <c r="BTS229" s="105"/>
      <c r="BTT229" s="105"/>
      <c r="BTU229" s="105"/>
      <c r="BTV229" s="105"/>
      <c r="BTW229" s="105"/>
      <c r="BTX229" s="105"/>
      <c r="BTY229" s="105"/>
      <c r="BTZ229" s="105"/>
      <c r="BUA229" s="105"/>
      <c r="BUB229" s="105"/>
      <c r="BUC229" s="105"/>
      <c r="BUD229" s="105"/>
      <c r="BUE229" s="105"/>
      <c r="BUF229" s="105"/>
      <c r="BUG229" s="105"/>
      <c r="BUH229" s="105"/>
      <c r="BUI229" s="105"/>
      <c r="BUJ229" s="105"/>
      <c r="BUK229" s="105"/>
      <c r="BUL229" s="105"/>
      <c r="BUM229" s="105"/>
      <c r="BUN229" s="105"/>
      <c r="BUO229" s="105"/>
      <c r="BUP229" s="105"/>
      <c r="BUQ229" s="105"/>
      <c r="BUR229" s="105"/>
      <c r="BUS229" s="105"/>
      <c r="BUT229" s="105"/>
      <c r="BUU229" s="105"/>
      <c r="BUV229" s="105"/>
      <c r="BUW229" s="105"/>
      <c r="BUX229" s="105"/>
      <c r="BUY229" s="105"/>
      <c r="BUZ229" s="105"/>
      <c r="BVA229" s="105"/>
      <c r="BVB229" s="105"/>
      <c r="BVC229" s="105"/>
      <c r="BVD229" s="105"/>
      <c r="BVE229" s="105"/>
      <c r="BVF229" s="105"/>
      <c r="BVG229" s="105"/>
      <c r="BVH229" s="105"/>
      <c r="BVI229" s="105"/>
      <c r="BVJ229" s="105"/>
      <c r="BVK229" s="105"/>
      <c r="BVL229" s="105"/>
      <c r="BVM229" s="105"/>
      <c r="BVN229" s="105"/>
      <c r="BVO229" s="105"/>
      <c r="BVP229" s="105"/>
      <c r="BVQ229" s="105"/>
      <c r="BVR229" s="105"/>
      <c r="BVS229" s="105"/>
      <c r="BVT229" s="105"/>
      <c r="BVU229" s="105"/>
      <c r="BVV229" s="105"/>
      <c r="BVW229" s="105"/>
      <c r="BVX229" s="105"/>
      <c r="BVY229" s="105"/>
      <c r="BVZ229" s="105"/>
      <c r="BWA229" s="105"/>
      <c r="BWB229" s="105"/>
      <c r="BWC229" s="105"/>
      <c r="BWD229" s="105"/>
      <c r="BWE229" s="105"/>
      <c r="BWF229" s="105"/>
      <c r="BWG229" s="105"/>
      <c r="BWH229" s="105"/>
      <c r="BWI229" s="105"/>
      <c r="BWJ229" s="105"/>
      <c r="BWK229" s="105"/>
      <c r="BWL229" s="105"/>
      <c r="BWM229" s="105"/>
      <c r="BWN229" s="105"/>
      <c r="BWO229" s="105"/>
      <c r="BWP229" s="105"/>
      <c r="BWQ229" s="105"/>
      <c r="BWR229" s="105"/>
      <c r="BWS229" s="105"/>
      <c r="BWT229" s="105"/>
      <c r="BWU229" s="105"/>
      <c r="BWV229" s="105"/>
      <c r="BWW229" s="105"/>
      <c r="BWX229" s="105"/>
    </row>
    <row r="230" spans="1:1974" s="106" customFormat="1" ht="24" customHeight="1">
      <c r="A230" s="95"/>
      <c r="B230" s="122" t="s">
        <v>94</v>
      </c>
      <c r="C230" s="89"/>
      <c r="D230" s="88"/>
      <c r="E230" s="272"/>
      <c r="F230" s="263"/>
      <c r="G230" s="95"/>
      <c r="H230" s="263"/>
      <c r="I230" s="264"/>
      <c r="J230" s="263"/>
      <c r="K230" s="95"/>
      <c r="O230" s="95"/>
      <c r="P230" s="107"/>
      <c r="Q230" s="107"/>
      <c r="R230" s="107"/>
      <c r="S230" s="89"/>
      <c r="W230" s="89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88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  <c r="DP230" s="105"/>
      <c r="DQ230" s="105"/>
      <c r="DR230" s="105"/>
      <c r="DS230" s="105"/>
      <c r="DT230" s="105"/>
      <c r="DU230" s="105"/>
      <c r="DV230" s="105"/>
      <c r="DW230" s="105"/>
      <c r="DX230" s="105"/>
      <c r="DY230" s="105"/>
      <c r="DZ230" s="105"/>
      <c r="EA230" s="105"/>
      <c r="EB230" s="105"/>
      <c r="EC230" s="105"/>
      <c r="ED230" s="105"/>
      <c r="EE230" s="105"/>
      <c r="EF230" s="105"/>
      <c r="EG230" s="105"/>
      <c r="EH230" s="105"/>
      <c r="EI230" s="105"/>
      <c r="EJ230" s="105"/>
      <c r="EK230" s="105"/>
      <c r="EL230" s="105"/>
      <c r="EM230" s="105"/>
      <c r="EN230" s="105"/>
      <c r="EO230" s="105"/>
      <c r="EP230" s="105"/>
      <c r="EQ230" s="105"/>
      <c r="ER230" s="105"/>
      <c r="ES230" s="105"/>
      <c r="ET230" s="105"/>
      <c r="EU230" s="105"/>
      <c r="EV230" s="105"/>
      <c r="EW230" s="105"/>
      <c r="EX230" s="105"/>
      <c r="EY230" s="105"/>
      <c r="EZ230" s="105"/>
      <c r="FA230" s="105"/>
      <c r="FB230" s="105"/>
      <c r="FC230" s="105"/>
      <c r="FD230" s="105"/>
      <c r="FE230" s="105"/>
      <c r="FF230" s="105"/>
      <c r="FG230" s="105"/>
      <c r="FH230" s="105"/>
      <c r="FI230" s="105"/>
      <c r="FJ230" s="105"/>
      <c r="FK230" s="105"/>
      <c r="FL230" s="105"/>
      <c r="FM230" s="105"/>
      <c r="FN230" s="105"/>
      <c r="FO230" s="105"/>
      <c r="FP230" s="105"/>
      <c r="FQ230" s="105"/>
      <c r="FR230" s="105"/>
      <c r="FS230" s="105"/>
      <c r="FT230" s="105"/>
      <c r="FU230" s="105"/>
      <c r="FV230" s="105"/>
      <c r="FW230" s="105"/>
      <c r="FX230" s="105"/>
      <c r="FY230" s="105"/>
      <c r="FZ230" s="105"/>
      <c r="GA230" s="105"/>
      <c r="GB230" s="105"/>
      <c r="GC230" s="105"/>
      <c r="GD230" s="105"/>
      <c r="GE230" s="105"/>
      <c r="GF230" s="105"/>
      <c r="GG230" s="105"/>
      <c r="GH230" s="105"/>
      <c r="GI230" s="105"/>
      <c r="GJ230" s="105"/>
      <c r="GK230" s="105"/>
      <c r="GL230" s="105"/>
      <c r="GM230" s="105"/>
      <c r="GN230" s="105"/>
      <c r="GO230" s="105"/>
      <c r="GP230" s="105"/>
      <c r="GQ230" s="105"/>
      <c r="GR230" s="105"/>
      <c r="GS230" s="105"/>
      <c r="GT230" s="105"/>
      <c r="GU230" s="105"/>
      <c r="GV230" s="105"/>
      <c r="GW230" s="105"/>
      <c r="GX230" s="105"/>
      <c r="GY230" s="105"/>
      <c r="GZ230" s="105"/>
      <c r="HA230" s="105"/>
      <c r="HB230" s="105"/>
      <c r="HC230" s="105"/>
      <c r="HD230" s="105"/>
      <c r="HE230" s="105"/>
      <c r="HF230" s="105"/>
      <c r="HG230" s="105"/>
      <c r="HH230" s="105"/>
      <c r="HI230" s="105"/>
      <c r="HJ230" s="105"/>
      <c r="HK230" s="105"/>
      <c r="HL230" s="105"/>
      <c r="HM230" s="105"/>
      <c r="HN230" s="105"/>
      <c r="HO230" s="105"/>
      <c r="HP230" s="105"/>
      <c r="HQ230" s="105"/>
      <c r="HR230" s="105"/>
      <c r="HS230" s="105"/>
      <c r="HT230" s="105"/>
      <c r="HU230" s="105"/>
      <c r="HV230" s="105"/>
      <c r="HW230" s="105"/>
      <c r="HX230" s="105"/>
      <c r="HY230" s="105"/>
      <c r="HZ230" s="105"/>
      <c r="IA230" s="105"/>
      <c r="IB230" s="105"/>
      <c r="IC230" s="105"/>
      <c r="ID230" s="105"/>
      <c r="IE230" s="105"/>
      <c r="IF230" s="105"/>
      <c r="IG230" s="105"/>
      <c r="IH230" s="105"/>
      <c r="II230" s="105"/>
      <c r="IJ230" s="105"/>
      <c r="IK230" s="105"/>
      <c r="IL230" s="105"/>
      <c r="IM230" s="105"/>
      <c r="IN230" s="105"/>
      <c r="IO230" s="105"/>
      <c r="IP230" s="105"/>
      <c r="IQ230" s="105"/>
      <c r="IR230" s="105"/>
      <c r="IS230" s="105"/>
      <c r="IT230" s="105"/>
      <c r="IU230" s="105"/>
      <c r="IV230" s="105"/>
      <c r="IW230" s="105"/>
      <c r="IX230" s="105"/>
      <c r="IY230" s="105"/>
      <c r="IZ230" s="105"/>
      <c r="JA230" s="105"/>
      <c r="JB230" s="105"/>
      <c r="JC230" s="105"/>
      <c r="JD230" s="105"/>
      <c r="JE230" s="105"/>
      <c r="JF230" s="105"/>
      <c r="JG230" s="105"/>
      <c r="JH230" s="105"/>
      <c r="JI230" s="105"/>
      <c r="JJ230" s="105"/>
      <c r="JK230" s="105"/>
      <c r="JL230" s="105"/>
      <c r="JM230" s="105"/>
      <c r="JN230" s="105"/>
      <c r="JO230" s="105"/>
      <c r="JP230" s="105"/>
      <c r="JQ230" s="105"/>
      <c r="JR230" s="105"/>
      <c r="JS230" s="105"/>
      <c r="JT230" s="105"/>
      <c r="JU230" s="105"/>
      <c r="JV230" s="105"/>
      <c r="JW230" s="105"/>
      <c r="JX230" s="105"/>
      <c r="JY230" s="105"/>
      <c r="JZ230" s="105"/>
      <c r="KA230" s="105"/>
      <c r="KB230" s="105"/>
      <c r="KC230" s="105"/>
      <c r="KD230" s="105"/>
      <c r="KE230" s="105"/>
      <c r="KF230" s="105"/>
      <c r="KG230" s="105"/>
      <c r="KH230" s="105"/>
      <c r="KI230" s="105"/>
      <c r="KJ230" s="105"/>
      <c r="KK230" s="105"/>
      <c r="KL230" s="105"/>
      <c r="KM230" s="105"/>
      <c r="KN230" s="105"/>
      <c r="KO230" s="105"/>
      <c r="KP230" s="105"/>
      <c r="KQ230" s="105"/>
      <c r="KR230" s="105"/>
      <c r="KS230" s="105"/>
      <c r="KT230" s="105"/>
      <c r="KU230" s="105"/>
      <c r="KV230" s="105"/>
      <c r="KW230" s="105"/>
      <c r="KX230" s="105"/>
      <c r="KY230" s="105"/>
      <c r="KZ230" s="105"/>
      <c r="LA230" s="105"/>
      <c r="LB230" s="105"/>
      <c r="LC230" s="105"/>
      <c r="LD230" s="105"/>
      <c r="LE230" s="105"/>
      <c r="LF230" s="105"/>
      <c r="LG230" s="105"/>
      <c r="LH230" s="105"/>
      <c r="LI230" s="105"/>
      <c r="LJ230" s="105"/>
      <c r="LK230" s="105"/>
      <c r="LL230" s="105"/>
      <c r="LM230" s="105"/>
      <c r="LN230" s="105"/>
      <c r="LO230" s="105"/>
      <c r="LP230" s="105"/>
      <c r="LQ230" s="105"/>
      <c r="LR230" s="105"/>
      <c r="LS230" s="105"/>
      <c r="LT230" s="105"/>
      <c r="LU230" s="105"/>
      <c r="LV230" s="105"/>
      <c r="LW230" s="105"/>
      <c r="LX230" s="105"/>
      <c r="LY230" s="105"/>
      <c r="LZ230" s="105"/>
      <c r="MA230" s="105"/>
      <c r="MB230" s="105"/>
      <c r="MC230" s="105"/>
      <c r="MD230" s="105"/>
      <c r="ME230" s="105"/>
      <c r="MF230" s="105"/>
      <c r="MG230" s="105"/>
      <c r="MH230" s="105"/>
      <c r="MI230" s="105"/>
      <c r="MJ230" s="105"/>
      <c r="MK230" s="105"/>
      <c r="ML230" s="105"/>
      <c r="MM230" s="105"/>
      <c r="MN230" s="105"/>
      <c r="MO230" s="105"/>
      <c r="MP230" s="105"/>
      <c r="MQ230" s="105"/>
      <c r="MR230" s="105"/>
      <c r="MS230" s="105"/>
      <c r="MT230" s="105"/>
      <c r="MU230" s="105"/>
      <c r="MV230" s="105"/>
      <c r="MW230" s="105"/>
      <c r="MX230" s="105"/>
      <c r="MY230" s="105"/>
      <c r="MZ230" s="105"/>
      <c r="NA230" s="105"/>
      <c r="NB230" s="105"/>
      <c r="NC230" s="105"/>
      <c r="ND230" s="105"/>
      <c r="NE230" s="105"/>
      <c r="NF230" s="105"/>
      <c r="NG230" s="105"/>
      <c r="NH230" s="105"/>
      <c r="NI230" s="105"/>
      <c r="NJ230" s="105"/>
      <c r="NK230" s="105"/>
      <c r="NL230" s="105"/>
      <c r="NM230" s="105"/>
      <c r="NN230" s="105"/>
      <c r="NO230" s="105"/>
      <c r="NP230" s="105"/>
      <c r="NQ230" s="105"/>
      <c r="NR230" s="105"/>
      <c r="NS230" s="105"/>
      <c r="NT230" s="105"/>
      <c r="NU230" s="105"/>
      <c r="NV230" s="105"/>
      <c r="NW230" s="105"/>
      <c r="NX230" s="105"/>
      <c r="NY230" s="105"/>
      <c r="NZ230" s="105"/>
      <c r="OA230" s="105"/>
      <c r="OB230" s="105"/>
      <c r="OC230" s="105"/>
      <c r="OD230" s="105"/>
      <c r="OE230" s="105"/>
      <c r="OF230" s="105"/>
      <c r="OG230" s="105"/>
      <c r="OH230" s="105"/>
      <c r="OI230" s="105"/>
      <c r="OJ230" s="105"/>
      <c r="OK230" s="105"/>
      <c r="OL230" s="105"/>
      <c r="OM230" s="105"/>
      <c r="ON230" s="105"/>
      <c r="OO230" s="105"/>
      <c r="OP230" s="105"/>
      <c r="OQ230" s="105"/>
      <c r="OR230" s="105"/>
      <c r="OS230" s="105"/>
      <c r="OT230" s="105"/>
      <c r="OU230" s="105"/>
      <c r="OV230" s="105"/>
      <c r="OW230" s="105"/>
      <c r="OX230" s="105"/>
      <c r="OY230" s="105"/>
      <c r="OZ230" s="105"/>
      <c r="PA230" s="105"/>
      <c r="PB230" s="105"/>
      <c r="PC230" s="105"/>
      <c r="PD230" s="105"/>
      <c r="PE230" s="105"/>
      <c r="PF230" s="105"/>
      <c r="PG230" s="105"/>
      <c r="PH230" s="105"/>
      <c r="PI230" s="105"/>
      <c r="PJ230" s="105"/>
      <c r="PK230" s="105"/>
      <c r="PL230" s="105"/>
      <c r="PM230" s="105"/>
      <c r="PN230" s="105"/>
      <c r="PO230" s="105"/>
      <c r="PP230" s="105"/>
      <c r="PQ230" s="105"/>
      <c r="PR230" s="105"/>
      <c r="PS230" s="105"/>
      <c r="PT230" s="105"/>
      <c r="PU230" s="105"/>
      <c r="PV230" s="105"/>
      <c r="PW230" s="105"/>
      <c r="PX230" s="105"/>
      <c r="PY230" s="105"/>
      <c r="PZ230" s="105"/>
      <c r="QA230" s="105"/>
      <c r="QB230" s="105"/>
      <c r="QC230" s="105"/>
      <c r="QD230" s="105"/>
      <c r="QE230" s="105"/>
      <c r="QF230" s="105"/>
      <c r="QG230" s="105"/>
      <c r="QH230" s="105"/>
      <c r="QI230" s="105"/>
      <c r="QJ230" s="105"/>
      <c r="QK230" s="105"/>
      <c r="QL230" s="105"/>
      <c r="QM230" s="105"/>
      <c r="QN230" s="105"/>
      <c r="QO230" s="105"/>
      <c r="QP230" s="105"/>
      <c r="QQ230" s="105"/>
      <c r="QR230" s="105"/>
      <c r="QS230" s="105"/>
      <c r="QT230" s="105"/>
      <c r="QU230" s="105"/>
      <c r="QV230" s="105"/>
      <c r="QW230" s="105"/>
      <c r="QX230" s="105"/>
      <c r="QY230" s="105"/>
      <c r="QZ230" s="105"/>
      <c r="RA230" s="105"/>
      <c r="RB230" s="105"/>
      <c r="RC230" s="105"/>
      <c r="RD230" s="105"/>
      <c r="RE230" s="105"/>
      <c r="RF230" s="105"/>
      <c r="RG230" s="105"/>
      <c r="RH230" s="105"/>
      <c r="RI230" s="105"/>
      <c r="RJ230" s="105"/>
      <c r="RK230" s="105"/>
      <c r="RL230" s="105"/>
      <c r="RM230" s="105"/>
      <c r="RN230" s="105"/>
      <c r="RO230" s="105"/>
      <c r="RP230" s="105"/>
      <c r="RQ230" s="105"/>
      <c r="RR230" s="105"/>
      <c r="RS230" s="105"/>
      <c r="RT230" s="105"/>
      <c r="RU230" s="105"/>
      <c r="RV230" s="105"/>
      <c r="RW230" s="105"/>
      <c r="RX230" s="105"/>
      <c r="RY230" s="105"/>
      <c r="RZ230" s="105"/>
      <c r="SA230" s="105"/>
      <c r="SB230" s="105"/>
      <c r="SC230" s="105"/>
      <c r="SD230" s="105"/>
      <c r="SE230" s="105"/>
      <c r="SF230" s="105"/>
      <c r="SG230" s="105"/>
      <c r="SH230" s="105"/>
      <c r="SI230" s="105"/>
      <c r="SJ230" s="105"/>
      <c r="SK230" s="105"/>
      <c r="SL230" s="105"/>
      <c r="SM230" s="105"/>
      <c r="SN230" s="105"/>
      <c r="SO230" s="105"/>
      <c r="SP230" s="105"/>
      <c r="SQ230" s="105"/>
      <c r="SR230" s="105"/>
      <c r="SS230" s="105"/>
      <c r="ST230" s="105"/>
      <c r="SU230" s="105"/>
      <c r="SV230" s="105"/>
      <c r="SW230" s="105"/>
      <c r="SX230" s="105"/>
      <c r="SY230" s="105"/>
      <c r="SZ230" s="105"/>
      <c r="TA230" s="105"/>
      <c r="TB230" s="105"/>
      <c r="TC230" s="105"/>
      <c r="TD230" s="105"/>
      <c r="TE230" s="105"/>
      <c r="TF230" s="105"/>
      <c r="TG230" s="105"/>
      <c r="TH230" s="105"/>
      <c r="TI230" s="105"/>
      <c r="TJ230" s="105"/>
      <c r="TK230" s="105"/>
      <c r="TL230" s="105"/>
      <c r="TM230" s="105"/>
      <c r="TN230" s="105"/>
      <c r="TO230" s="105"/>
      <c r="TP230" s="105"/>
      <c r="TQ230" s="105"/>
      <c r="TR230" s="105"/>
      <c r="TS230" s="105"/>
      <c r="TT230" s="105"/>
      <c r="TU230" s="105"/>
      <c r="TV230" s="105"/>
      <c r="TW230" s="105"/>
      <c r="TX230" s="105"/>
      <c r="TY230" s="105"/>
      <c r="TZ230" s="105"/>
      <c r="UA230" s="105"/>
      <c r="UB230" s="105"/>
      <c r="UC230" s="105"/>
      <c r="UD230" s="105"/>
      <c r="UE230" s="105"/>
      <c r="UF230" s="105"/>
      <c r="UG230" s="105"/>
      <c r="UH230" s="105"/>
      <c r="UI230" s="105"/>
      <c r="UJ230" s="105"/>
      <c r="UK230" s="105"/>
      <c r="UL230" s="105"/>
      <c r="UM230" s="105"/>
      <c r="UN230" s="105"/>
      <c r="UO230" s="105"/>
      <c r="UP230" s="105"/>
      <c r="UQ230" s="105"/>
      <c r="UR230" s="105"/>
      <c r="US230" s="105"/>
      <c r="UT230" s="105"/>
      <c r="UU230" s="105"/>
      <c r="UV230" s="105"/>
      <c r="UW230" s="105"/>
      <c r="UX230" s="105"/>
      <c r="UY230" s="105"/>
      <c r="UZ230" s="105"/>
      <c r="VA230" s="105"/>
      <c r="VB230" s="105"/>
      <c r="VC230" s="105"/>
      <c r="VD230" s="105"/>
      <c r="VE230" s="105"/>
      <c r="VF230" s="105"/>
      <c r="VG230" s="105"/>
      <c r="VH230" s="105"/>
      <c r="VI230" s="105"/>
      <c r="VJ230" s="105"/>
      <c r="VK230" s="105"/>
      <c r="VL230" s="105"/>
      <c r="VM230" s="105"/>
      <c r="VN230" s="105"/>
      <c r="VO230" s="105"/>
      <c r="VP230" s="105"/>
      <c r="VQ230" s="105"/>
      <c r="VR230" s="105"/>
      <c r="VS230" s="105"/>
      <c r="VT230" s="105"/>
      <c r="VU230" s="105"/>
      <c r="VV230" s="105"/>
      <c r="VW230" s="105"/>
      <c r="VX230" s="105"/>
      <c r="VY230" s="105"/>
      <c r="VZ230" s="105"/>
      <c r="WA230" s="105"/>
      <c r="WB230" s="105"/>
      <c r="WC230" s="105"/>
      <c r="WD230" s="105"/>
      <c r="WE230" s="105"/>
      <c r="WF230" s="105"/>
      <c r="WG230" s="105"/>
      <c r="WH230" s="105"/>
      <c r="WI230" s="105"/>
      <c r="WJ230" s="105"/>
      <c r="WK230" s="105"/>
      <c r="WL230" s="105"/>
      <c r="WM230" s="105"/>
      <c r="WN230" s="105"/>
      <c r="WO230" s="105"/>
      <c r="WP230" s="105"/>
      <c r="WQ230" s="105"/>
      <c r="WR230" s="105"/>
      <c r="WS230" s="105"/>
      <c r="WT230" s="105"/>
      <c r="WU230" s="105"/>
      <c r="WV230" s="105"/>
      <c r="WW230" s="105"/>
      <c r="WX230" s="105"/>
      <c r="WY230" s="105"/>
      <c r="WZ230" s="105"/>
      <c r="XA230" s="105"/>
      <c r="XB230" s="105"/>
      <c r="XC230" s="105"/>
      <c r="XD230" s="105"/>
      <c r="XE230" s="105"/>
      <c r="XF230" s="105"/>
      <c r="XG230" s="105"/>
      <c r="XH230" s="105"/>
      <c r="XI230" s="105"/>
      <c r="XJ230" s="105"/>
      <c r="XK230" s="105"/>
      <c r="XL230" s="105"/>
      <c r="XM230" s="105"/>
      <c r="XN230" s="105"/>
      <c r="XO230" s="105"/>
      <c r="XP230" s="105"/>
      <c r="XQ230" s="105"/>
      <c r="XR230" s="105"/>
      <c r="XS230" s="105"/>
      <c r="XT230" s="105"/>
      <c r="XU230" s="105"/>
      <c r="XV230" s="105"/>
      <c r="XW230" s="105"/>
      <c r="XX230" s="105"/>
      <c r="XY230" s="105"/>
      <c r="XZ230" s="105"/>
      <c r="YA230" s="105"/>
      <c r="YB230" s="105"/>
      <c r="YC230" s="105"/>
      <c r="YD230" s="105"/>
      <c r="YE230" s="105"/>
      <c r="YF230" s="105"/>
      <c r="YG230" s="105"/>
      <c r="YH230" s="105"/>
      <c r="YI230" s="105"/>
      <c r="YJ230" s="105"/>
      <c r="YK230" s="105"/>
      <c r="YL230" s="105"/>
      <c r="YM230" s="105"/>
      <c r="YN230" s="105"/>
      <c r="YO230" s="105"/>
      <c r="YP230" s="105"/>
      <c r="YQ230" s="105"/>
      <c r="YR230" s="105"/>
      <c r="YS230" s="105"/>
      <c r="YT230" s="105"/>
      <c r="YU230" s="105"/>
      <c r="YV230" s="105"/>
      <c r="YW230" s="105"/>
      <c r="YX230" s="105"/>
      <c r="YY230" s="105"/>
      <c r="YZ230" s="105"/>
      <c r="ZA230" s="105"/>
      <c r="ZB230" s="105"/>
      <c r="ZC230" s="105"/>
      <c r="ZD230" s="105"/>
      <c r="ZE230" s="105"/>
      <c r="ZF230" s="105"/>
      <c r="ZG230" s="105"/>
      <c r="ZH230" s="105"/>
      <c r="ZI230" s="105"/>
      <c r="ZJ230" s="105"/>
      <c r="ZK230" s="105"/>
      <c r="ZL230" s="105"/>
      <c r="ZM230" s="105"/>
      <c r="ZN230" s="105"/>
      <c r="ZO230" s="105"/>
      <c r="ZP230" s="105"/>
      <c r="ZQ230" s="105"/>
      <c r="ZR230" s="105"/>
      <c r="ZS230" s="105"/>
      <c r="ZT230" s="105"/>
      <c r="ZU230" s="105"/>
      <c r="ZV230" s="105"/>
      <c r="ZW230" s="105"/>
      <c r="ZX230" s="105"/>
      <c r="ZY230" s="105"/>
      <c r="ZZ230" s="105"/>
      <c r="AAA230" s="105"/>
      <c r="AAB230" s="105"/>
      <c r="AAC230" s="105"/>
      <c r="AAD230" s="105"/>
      <c r="AAE230" s="105"/>
      <c r="AAF230" s="105"/>
      <c r="AAG230" s="105"/>
      <c r="AAH230" s="105"/>
      <c r="AAI230" s="105"/>
      <c r="AAJ230" s="105"/>
      <c r="AAK230" s="105"/>
      <c r="AAL230" s="105"/>
      <c r="AAM230" s="105"/>
      <c r="AAN230" s="105"/>
      <c r="AAO230" s="105"/>
      <c r="AAP230" s="105"/>
      <c r="AAQ230" s="105"/>
      <c r="AAR230" s="105"/>
      <c r="AAS230" s="105"/>
      <c r="AAT230" s="105"/>
      <c r="AAU230" s="105"/>
      <c r="AAV230" s="105"/>
      <c r="AAW230" s="105"/>
      <c r="AAX230" s="105"/>
      <c r="AAY230" s="105"/>
      <c r="AAZ230" s="105"/>
      <c r="ABA230" s="105"/>
      <c r="ABB230" s="105"/>
      <c r="ABC230" s="105"/>
      <c r="ABD230" s="105"/>
      <c r="ABE230" s="105"/>
      <c r="ABF230" s="105"/>
      <c r="ABG230" s="105"/>
      <c r="ABH230" s="105"/>
      <c r="ABI230" s="105"/>
      <c r="ABJ230" s="105"/>
      <c r="ABK230" s="105"/>
      <c r="ABL230" s="105"/>
      <c r="ABM230" s="105"/>
      <c r="ABN230" s="105"/>
      <c r="ABO230" s="105"/>
      <c r="ABP230" s="105"/>
      <c r="ABQ230" s="105"/>
      <c r="ABR230" s="105"/>
      <c r="ABS230" s="105"/>
      <c r="ABT230" s="105"/>
      <c r="ABU230" s="105"/>
      <c r="ABV230" s="105"/>
      <c r="ABW230" s="105"/>
      <c r="ABX230" s="105"/>
      <c r="ABY230" s="105"/>
      <c r="ABZ230" s="105"/>
      <c r="ACA230" s="105"/>
      <c r="ACB230" s="105"/>
      <c r="ACC230" s="105"/>
      <c r="ACD230" s="105"/>
      <c r="ACE230" s="105"/>
      <c r="ACF230" s="105"/>
      <c r="ACG230" s="105"/>
      <c r="ACH230" s="105"/>
      <c r="ACI230" s="105"/>
      <c r="ACJ230" s="105"/>
      <c r="ACK230" s="105"/>
      <c r="ACL230" s="105"/>
      <c r="ACM230" s="105"/>
      <c r="ACN230" s="105"/>
      <c r="ACO230" s="105"/>
      <c r="ACP230" s="105"/>
      <c r="ACQ230" s="105"/>
      <c r="ACR230" s="105"/>
      <c r="ACS230" s="105"/>
      <c r="ACT230" s="105"/>
      <c r="ACU230" s="105"/>
      <c r="ACV230" s="105"/>
      <c r="ACW230" s="105"/>
      <c r="ACX230" s="105"/>
      <c r="ACY230" s="105"/>
      <c r="ACZ230" s="105"/>
      <c r="ADA230" s="105"/>
      <c r="ADB230" s="105"/>
      <c r="ADC230" s="105"/>
      <c r="ADD230" s="105"/>
      <c r="ADE230" s="105"/>
      <c r="ADF230" s="105"/>
      <c r="ADG230" s="105"/>
      <c r="ADH230" s="105"/>
      <c r="ADI230" s="105"/>
      <c r="ADJ230" s="105"/>
      <c r="ADK230" s="105"/>
      <c r="ADL230" s="105"/>
      <c r="ADM230" s="105"/>
      <c r="ADN230" s="105"/>
      <c r="ADO230" s="105"/>
      <c r="ADP230" s="105"/>
      <c r="ADQ230" s="105"/>
      <c r="ADR230" s="105"/>
      <c r="ADS230" s="105"/>
      <c r="ADT230" s="105"/>
      <c r="ADU230" s="105"/>
      <c r="ADV230" s="105"/>
      <c r="ADW230" s="105"/>
      <c r="ADX230" s="105"/>
      <c r="ADY230" s="105"/>
      <c r="ADZ230" s="105"/>
      <c r="AEA230" s="105"/>
      <c r="AEB230" s="105"/>
      <c r="AEC230" s="105"/>
      <c r="AED230" s="105"/>
      <c r="AEE230" s="105"/>
      <c r="AEF230" s="105"/>
      <c r="AEG230" s="105"/>
      <c r="AEH230" s="105"/>
      <c r="AEI230" s="105"/>
      <c r="AEJ230" s="105"/>
      <c r="AEK230" s="105"/>
      <c r="AEL230" s="105"/>
      <c r="AEM230" s="105"/>
      <c r="AEN230" s="105"/>
      <c r="AEO230" s="105"/>
      <c r="AEP230" s="105"/>
      <c r="AEQ230" s="105"/>
      <c r="AER230" s="105"/>
      <c r="AES230" s="105"/>
      <c r="AET230" s="105"/>
      <c r="AEU230" s="105"/>
      <c r="AEV230" s="105"/>
      <c r="AEW230" s="105"/>
      <c r="AEX230" s="105"/>
      <c r="AEY230" s="105"/>
      <c r="AEZ230" s="105"/>
      <c r="AFA230" s="105"/>
      <c r="AFB230" s="105"/>
      <c r="AFC230" s="105"/>
      <c r="AFD230" s="105"/>
      <c r="AFE230" s="105"/>
      <c r="AFF230" s="105"/>
      <c r="AFG230" s="105"/>
      <c r="AFH230" s="105"/>
      <c r="AFI230" s="105"/>
      <c r="AFJ230" s="105"/>
      <c r="AFK230" s="105"/>
      <c r="AFL230" s="105"/>
      <c r="AFM230" s="105"/>
      <c r="AFN230" s="105"/>
      <c r="AFO230" s="105"/>
      <c r="AFP230" s="105"/>
      <c r="AFQ230" s="105"/>
      <c r="AFR230" s="105"/>
      <c r="AFS230" s="105"/>
      <c r="AFT230" s="105"/>
      <c r="AFU230" s="105"/>
      <c r="AFV230" s="105"/>
      <c r="AFW230" s="105"/>
      <c r="AFX230" s="105"/>
      <c r="AFY230" s="105"/>
      <c r="AFZ230" s="105"/>
      <c r="AGA230" s="105"/>
      <c r="AGB230" s="105"/>
      <c r="AGC230" s="105"/>
      <c r="AGD230" s="105"/>
      <c r="AGE230" s="105"/>
      <c r="AGF230" s="105"/>
      <c r="AGG230" s="105"/>
      <c r="AGH230" s="105"/>
      <c r="AGI230" s="105"/>
      <c r="AGJ230" s="105"/>
      <c r="AGK230" s="105"/>
      <c r="AGL230" s="105"/>
      <c r="AGM230" s="105"/>
      <c r="AGN230" s="105"/>
      <c r="AGO230" s="105"/>
      <c r="AGP230" s="105"/>
      <c r="AGQ230" s="105"/>
      <c r="AGR230" s="105"/>
      <c r="AGS230" s="105"/>
      <c r="AGT230" s="105"/>
      <c r="AGU230" s="105"/>
      <c r="AGV230" s="105"/>
      <c r="AGW230" s="105"/>
      <c r="AGX230" s="105"/>
      <c r="AGY230" s="105"/>
      <c r="AGZ230" s="105"/>
      <c r="AHA230" s="105"/>
      <c r="AHB230" s="105"/>
      <c r="AHC230" s="105"/>
      <c r="AHD230" s="105"/>
      <c r="AHE230" s="105"/>
      <c r="AHF230" s="105"/>
      <c r="AHG230" s="105"/>
      <c r="AHH230" s="105"/>
      <c r="AHI230" s="105"/>
      <c r="AHJ230" s="105"/>
      <c r="AHK230" s="105"/>
      <c r="AHL230" s="105"/>
      <c r="AHM230" s="105"/>
      <c r="AHN230" s="105"/>
      <c r="AHO230" s="105"/>
      <c r="AHP230" s="105"/>
      <c r="AHQ230" s="105"/>
      <c r="AHR230" s="105"/>
      <c r="AHS230" s="105"/>
      <c r="AHT230" s="105"/>
      <c r="AHU230" s="105"/>
      <c r="AHV230" s="105"/>
      <c r="AHW230" s="105"/>
      <c r="AHX230" s="105"/>
      <c r="AHY230" s="105"/>
      <c r="AHZ230" s="105"/>
      <c r="AIA230" s="105"/>
      <c r="AIB230" s="105"/>
      <c r="AIC230" s="105"/>
      <c r="AID230" s="105"/>
      <c r="AIE230" s="105"/>
      <c r="AIF230" s="105"/>
      <c r="AIG230" s="105"/>
      <c r="AIH230" s="105"/>
      <c r="AII230" s="105"/>
      <c r="AIJ230" s="105"/>
      <c r="AIK230" s="105"/>
      <c r="AIL230" s="105"/>
      <c r="AIM230" s="105"/>
      <c r="AIN230" s="105"/>
      <c r="AIO230" s="105"/>
      <c r="AIP230" s="105"/>
      <c r="AIQ230" s="105"/>
      <c r="AIR230" s="105"/>
      <c r="AIS230" s="105"/>
      <c r="AIT230" s="105"/>
      <c r="AIU230" s="105"/>
      <c r="AIV230" s="105"/>
      <c r="AIW230" s="105"/>
      <c r="AIX230" s="105"/>
      <c r="AIY230" s="105"/>
      <c r="AIZ230" s="105"/>
      <c r="AJA230" s="105"/>
      <c r="AJB230" s="105"/>
      <c r="AJC230" s="105"/>
      <c r="AJD230" s="105"/>
      <c r="AJE230" s="105"/>
      <c r="AJF230" s="105"/>
      <c r="AJG230" s="105"/>
      <c r="AJH230" s="105"/>
      <c r="AJI230" s="105"/>
      <c r="AJJ230" s="105"/>
      <c r="AJK230" s="105"/>
      <c r="AJL230" s="105"/>
      <c r="AJM230" s="105"/>
      <c r="AJN230" s="105"/>
      <c r="AJO230" s="105"/>
      <c r="AJP230" s="105"/>
      <c r="AJQ230" s="105"/>
      <c r="AJR230" s="105"/>
      <c r="AJS230" s="105"/>
      <c r="AJT230" s="105"/>
      <c r="AJU230" s="105"/>
      <c r="AJV230" s="105"/>
      <c r="AJW230" s="105"/>
      <c r="AJX230" s="105"/>
      <c r="AJY230" s="105"/>
      <c r="AJZ230" s="105"/>
      <c r="AKA230" s="105"/>
      <c r="AKB230" s="105"/>
      <c r="AKC230" s="105"/>
      <c r="AKD230" s="105"/>
      <c r="AKE230" s="105"/>
      <c r="AKF230" s="105"/>
      <c r="AKG230" s="105"/>
      <c r="AKH230" s="105"/>
      <c r="AKI230" s="105"/>
      <c r="AKJ230" s="105"/>
      <c r="AKK230" s="105"/>
      <c r="AKL230" s="105"/>
      <c r="AKM230" s="105"/>
      <c r="AKN230" s="105"/>
      <c r="AKO230" s="105"/>
      <c r="AKP230" s="105"/>
      <c r="AKQ230" s="105"/>
      <c r="AKR230" s="105"/>
      <c r="AKS230" s="105"/>
      <c r="AKT230" s="105"/>
      <c r="AKU230" s="105"/>
      <c r="AKV230" s="105"/>
      <c r="AKW230" s="105"/>
      <c r="AKX230" s="105"/>
      <c r="AKY230" s="105"/>
      <c r="AKZ230" s="105"/>
      <c r="ALA230" s="105"/>
      <c r="ALB230" s="105"/>
      <c r="ALC230" s="105"/>
      <c r="ALD230" s="105"/>
      <c r="ALE230" s="105"/>
      <c r="ALF230" s="105"/>
      <c r="ALG230" s="105"/>
      <c r="ALH230" s="105"/>
      <c r="ALI230" s="105"/>
      <c r="ALJ230" s="105"/>
      <c r="ALK230" s="105"/>
      <c r="ALL230" s="105"/>
      <c r="ALM230" s="105"/>
      <c r="ALN230" s="105"/>
      <c r="ALO230" s="105"/>
      <c r="ALP230" s="105"/>
      <c r="ALQ230" s="105"/>
      <c r="ALR230" s="105"/>
      <c r="ALS230" s="105"/>
      <c r="ALT230" s="105"/>
      <c r="ALU230" s="105"/>
      <c r="ALV230" s="105"/>
      <c r="ALW230" s="105"/>
      <c r="ALX230" s="105"/>
      <c r="ALY230" s="105"/>
      <c r="ALZ230" s="105"/>
      <c r="AMA230" s="105"/>
      <c r="AMB230" s="105"/>
      <c r="AMC230" s="105"/>
      <c r="AMD230" s="105"/>
      <c r="AME230" s="105"/>
      <c r="AMF230" s="105"/>
      <c r="AMG230" s="105"/>
      <c r="AMH230" s="105"/>
      <c r="AMI230" s="105"/>
      <c r="AMJ230" s="105"/>
      <c r="AMK230" s="105"/>
      <c r="AML230" s="105"/>
      <c r="AMM230" s="105"/>
      <c r="AMN230" s="105"/>
      <c r="AMO230" s="105"/>
      <c r="AMP230" s="105"/>
      <c r="AMQ230" s="105"/>
      <c r="AMR230" s="105"/>
      <c r="AMS230" s="105"/>
      <c r="AMT230" s="105"/>
      <c r="AMU230" s="105"/>
      <c r="AMV230" s="105"/>
      <c r="AMW230" s="105"/>
      <c r="AMX230" s="105"/>
      <c r="AMY230" s="105"/>
      <c r="AMZ230" s="105"/>
      <c r="ANA230" s="105"/>
      <c r="ANB230" s="105"/>
      <c r="ANC230" s="105"/>
      <c r="AND230" s="105"/>
      <c r="ANE230" s="105"/>
      <c r="ANF230" s="105"/>
      <c r="ANG230" s="105"/>
      <c r="ANH230" s="105"/>
      <c r="ANI230" s="105"/>
      <c r="ANJ230" s="105"/>
      <c r="ANK230" s="105"/>
      <c r="ANL230" s="105"/>
      <c r="ANM230" s="105"/>
      <c r="ANN230" s="105"/>
      <c r="ANO230" s="105"/>
      <c r="ANP230" s="105"/>
      <c r="ANQ230" s="105"/>
      <c r="ANR230" s="105"/>
      <c r="ANS230" s="105"/>
      <c r="ANT230" s="105"/>
      <c r="ANU230" s="105"/>
      <c r="ANV230" s="105"/>
      <c r="ANW230" s="105"/>
      <c r="ANX230" s="105"/>
      <c r="ANY230" s="105"/>
      <c r="ANZ230" s="105"/>
      <c r="AOA230" s="105"/>
      <c r="AOB230" s="105"/>
      <c r="AOC230" s="105"/>
      <c r="AOD230" s="105"/>
      <c r="AOE230" s="105"/>
      <c r="AOF230" s="105"/>
      <c r="AOG230" s="105"/>
      <c r="AOH230" s="105"/>
      <c r="AOI230" s="105"/>
      <c r="AOJ230" s="105"/>
      <c r="AOK230" s="105"/>
      <c r="AOL230" s="105"/>
      <c r="AOM230" s="105"/>
      <c r="AON230" s="105"/>
      <c r="AOO230" s="105"/>
      <c r="AOP230" s="105"/>
      <c r="AOQ230" s="105"/>
      <c r="AOR230" s="105"/>
      <c r="AOS230" s="105"/>
      <c r="AOT230" s="105"/>
      <c r="AOU230" s="105"/>
      <c r="AOV230" s="105"/>
      <c r="AOW230" s="105"/>
      <c r="AOX230" s="105"/>
      <c r="AOY230" s="105"/>
      <c r="AOZ230" s="105"/>
      <c r="APA230" s="105"/>
      <c r="APB230" s="105"/>
      <c r="APC230" s="105"/>
      <c r="APD230" s="105"/>
      <c r="APE230" s="105"/>
      <c r="APF230" s="105"/>
      <c r="APG230" s="105"/>
      <c r="APH230" s="105"/>
      <c r="API230" s="105"/>
      <c r="APJ230" s="105"/>
      <c r="APK230" s="105"/>
      <c r="APL230" s="105"/>
      <c r="APM230" s="105"/>
      <c r="APN230" s="105"/>
      <c r="APO230" s="105"/>
      <c r="APP230" s="105"/>
      <c r="APQ230" s="105"/>
      <c r="APR230" s="105"/>
      <c r="APS230" s="105"/>
      <c r="APT230" s="105"/>
      <c r="APU230" s="105"/>
      <c r="APV230" s="105"/>
      <c r="APW230" s="105"/>
      <c r="APX230" s="105"/>
      <c r="APY230" s="105"/>
      <c r="APZ230" s="105"/>
      <c r="AQA230" s="105"/>
      <c r="AQB230" s="105"/>
      <c r="AQC230" s="105"/>
      <c r="AQD230" s="105"/>
      <c r="AQE230" s="105"/>
      <c r="AQF230" s="105"/>
      <c r="AQG230" s="105"/>
      <c r="AQH230" s="105"/>
      <c r="AQI230" s="105"/>
      <c r="AQJ230" s="105"/>
      <c r="AQK230" s="105"/>
      <c r="AQL230" s="105"/>
      <c r="AQM230" s="105"/>
      <c r="AQN230" s="105"/>
      <c r="AQO230" s="105"/>
      <c r="AQP230" s="105"/>
      <c r="AQQ230" s="105"/>
      <c r="AQR230" s="105"/>
      <c r="AQS230" s="105"/>
      <c r="AQT230" s="105"/>
      <c r="AQU230" s="105"/>
      <c r="AQV230" s="105"/>
      <c r="AQW230" s="105"/>
      <c r="AQX230" s="105"/>
      <c r="AQY230" s="105"/>
      <c r="AQZ230" s="105"/>
      <c r="ARA230" s="105"/>
      <c r="ARB230" s="105"/>
      <c r="ARC230" s="105"/>
      <c r="ARD230" s="105"/>
      <c r="ARE230" s="105"/>
      <c r="ARF230" s="105"/>
      <c r="ARG230" s="105"/>
      <c r="ARH230" s="105"/>
      <c r="ARI230" s="105"/>
      <c r="ARJ230" s="105"/>
      <c r="ARK230" s="105"/>
      <c r="ARL230" s="105"/>
      <c r="ARM230" s="105"/>
      <c r="ARN230" s="105"/>
      <c r="ARO230" s="105"/>
      <c r="ARP230" s="105"/>
      <c r="ARQ230" s="105"/>
      <c r="ARR230" s="105"/>
      <c r="ARS230" s="105"/>
      <c r="ART230" s="105"/>
      <c r="ARU230" s="105"/>
      <c r="ARV230" s="105"/>
      <c r="ARW230" s="105"/>
      <c r="ARX230" s="105"/>
      <c r="ARY230" s="105"/>
      <c r="ARZ230" s="105"/>
      <c r="ASA230" s="105"/>
      <c r="ASB230" s="105"/>
      <c r="ASC230" s="105"/>
      <c r="ASD230" s="105"/>
      <c r="ASE230" s="105"/>
      <c r="ASF230" s="105"/>
      <c r="ASG230" s="105"/>
      <c r="ASH230" s="105"/>
      <c r="ASI230" s="105"/>
      <c r="ASJ230" s="105"/>
      <c r="ASK230" s="105"/>
      <c r="ASL230" s="105"/>
      <c r="ASM230" s="105"/>
      <c r="ASN230" s="105"/>
      <c r="ASO230" s="105"/>
      <c r="ASP230" s="105"/>
      <c r="ASQ230" s="105"/>
      <c r="ASR230" s="105"/>
      <c r="ASS230" s="105"/>
      <c r="AST230" s="105"/>
      <c r="ASU230" s="105"/>
      <c r="ASV230" s="105"/>
      <c r="ASW230" s="105"/>
      <c r="ASX230" s="105"/>
      <c r="ASY230" s="105"/>
      <c r="ASZ230" s="105"/>
      <c r="ATA230" s="105"/>
      <c r="ATB230" s="105"/>
      <c r="ATC230" s="105"/>
      <c r="ATD230" s="105"/>
      <c r="ATE230" s="105"/>
      <c r="ATF230" s="105"/>
      <c r="ATG230" s="105"/>
      <c r="ATH230" s="105"/>
      <c r="ATI230" s="105"/>
      <c r="ATJ230" s="105"/>
      <c r="ATK230" s="105"/>
      <c r="ATL230" s="105"/>
      <c r="ATM230" s="105"/>
      <c r="ATN230" s="105"/>
      <c r="ATO230" s="105"/>
      <c r="ATP230" s="105"/>
      <c r="ATQ230" s="105"/>
      <c r="ATR230" s="105"/>
      <c r="ATS230" s="105"/>
      <c r="ATT230" s="105"/>
      <c r="ATU230" s="105"/>
      <c r="ATV230" s="105"/>
      <c r="ATW230" s="105"/>
      <c r="ATX230" s="105"/>
      <c r="ATY230" s="105"/>
      <c r="ATZ230" s="105"/>
      <c r="AUA230" s="105"/>
      <c r="AUB230" s="105"/>
      <c r="AUC230" s="105"/>
      <c r="AUD230" s="105"/>
      <c r="AUE230" s="105"/>
      <c r="AUF230" s="105"/>
      <c r="AUG230" s="105"/>
      <c r="AUH230" s="105"/>
      <c r="AUI230" s="105"/>
      <c r="AUJ230" s="105"/>
      <c r="AUK230" s="105"/>
      <c r="AUL230" s="105"/>
      <c r="AUM230" s="105"/>
      <c r="AUN230" s="105"/>
      <c r="AUO230" s="105"/>
      <c r="AUP230" s="105"/>
      <c r="AUQ230" s="105"/>
      <c r="AUR230" s="105"/>
      <c r="AUS230" s="105"/>
      <c r="AUT230" s="105"/>
      <c r="AUU230" s="105"/>
      <c r="AUV230" s="105"/>
      <c r="AUW230" s="105"/>
      <c r="AUX230" s="105"/>
      <c r="AUY230" s="105"/>
      <c r="AUZ230" s="105"/>
      <c r="AVA230" s="105"/>
      <c r="AVB230" s="105"/>
      <c r="AVC230" s="105"/>
      <c r="AVD230" s="105"/>
      <c r="AVE230" s="105"/>
      <c r="AVF230" s="105"/>
      <c r="AVG230" s="105"/>
      <c r="AVH230" s="105"/>
      <c r="AVI230" s="105"/>
      <c r="AVJ230" s="105"/>
      <c r="AVK230" s="105"/>
      <c r="AVL230" s="105"/>
      <c r="AVM230" s="105"/>
      <c r="AVN230" s="105"/>
      <c r="AVO230" s="105"/>
      <c r="AVP230" s="105"/>
      <c r="AVQ230" s="105"/>
      <c r="AVR230" s="105"/>
      <c r="AVS230" s="105"/>
      <c r="AVT230" s="105"/>
      <c r="AVU230" s="105"/>
      <c r="AVV230" s="105"/>
      <c r="AVW230" s="105"/>
      <c r="AVX230" s="105"/>
      <c r="AVY230" s="105"/>
      <c r="AVZ230" s="105"/>
      <c r="AWA230" s="105"/>
      <c r="AWB230" s="105"/>
      <c r="AWC230" s="105"/>
      <c r="AWD230" s="105"/>
      <c r="AWE230" s="105"/>
      <c r="AWF230" s="105"/>
      <c r="AWG230" s="105"/>
      <c r="AWH230" s="105"/>
      <c r="AWI230" s="105"/>
      <c r="AWJ230" s="105"/>
      <c r="AWK230" s="105"/>
      <c r="AWL230" s="105"/>
      <c r="AWM230" s="105"/>
      <c r="AWN230" s="105"/>
      <c r="AWO230" s="105"/>
      <c r="AWP230" s="105"/>
      <c r="AWQ230" s="105"/>
      <c r="AWR230" s="105"/>
      <c r="AWS230" s="105"/>
      <c r="AWT230" s="105"/>
      <c r="AWU230" s="105"/>
      <c r="AWV230" s="105"/>
      <c r="AWW230" s="105"/>
      <c r="AWX230" s="105"/>
      <c r="AWY230" s="105"/>
      <c r="AWZ230" s="105"/>
      <c r="AXA230" s="105"/>
      <c r="AXB230" s="105"/>
      <c r="AXC230" s="105"/>
      <c r="AXD230" s="105"/>
      <c r="AXE230" s="105"/>
      <c r="AXF230" s="105"/>
      <c r="AXG230" s="105"/>
      <c r="AXH230" s="105"/>
      <c r="AXI230" s="105"/>
      <c r="AXJ230" s="105"/>
      <c r="AXK230" s="105"/>
      <c r="AXL230" s="105"/>
      <c r="AXM230" s="105"/>
      <c r="AXN230" s="105"/>
      <c r="AXO230" s="105"/>
      <c r="AXP230" s="105"/>
      <c r="AXQ230" s="105"/>
      <c r="AXR230" s="105"/>
      <c r="AXS230" s="105"/>
      <c r="AXT230" s="105"/>
      <c r="AXU230" s="105"/>
      <c r="AXV230" s="105"/>
      <c r="AXW230" s="105"/>
      <c r="AXX230" s="105"/>
      <c r="AXY230" s="105"/>
      <c r="AXZ230" s="105"/>
      <c r="AYA230" s="105"/>
      <c r="AYB230" s="105"/>
      <c r="AYC230" s="105"/>
      <c r="AYD230" s="105"/>
      <c r="AYE230" s="105"/>
      <c r="AYF230" s="105"/>
      <c r="AYG230" s="105"/>
      <c r="AYH230" s="105"/>
      <c r="AYI230" s="105"/>
      <c r="AYJ230" s="105"/>
      <c r="AYK230" s="105"/>
      <c r="AYL230" s="105"/>
      <c r="AYM230" s="105"/>
      <c r="AYN230" s="105"/>
      <c r="AYO230" s="105"/>
      <c r="AYP230" s="105"/>
      <c r="AYQ230" s="105"/>
      <c r="AYR230" s="105"/>
      <c r="AYS230" s="105"/>
      <c r="AYT230" s="105"/>
      <c r="AYU230" s="105"/>
      <c r="AYV230" s="105"/>
      <c r="AYW230" s="105"/>
      <c r="AYX230" s="105"/>
      <c r="AYY230" s="105"/>
      <c r="AYZ230" s="105"/>
      <c r="AZA230" s="105"/>
      <c r="AZB230" s="105"/>
      <c r="AZC230" s="105"/>
      <c r="AZD230" s="105"/>
      <c r="AZE230" s="105"/>
      <c r="AZF230" s="105"/>
      <c r="AZG230" s="105"/>
      <c r="AZH230" s="105"/>
      <c r="AZI230" s="105"/>
      <c r="AZJ230" s="105"/>
      <c r="AZK230" s="105"/>
      <c r="AZL230" s="105"/>
      <c r="AZM230" s="105"/>
      <c r="AZN230" s="105"/>
      <c r="AZO230" s="105"/>
      <c r="AZP230" s="105"/>
      <c r="AZQ230" s="105"/>
      <c r="AZR230" s="105"/>
      <c r="AZS230" s="105"/>
      <c r="AZT230" s="105"/>
      <c r="AZU230" s="105"/>
      <c r="AZV230" s="105"/>
      <c r="AZW230" s="105"/>
      <c r="AZX230" s="105"/>
      <c r="AZY230" s="105"/>
      <c r="AZZ230" s="105"/>
      <c r="BAA230" s="105"/>
      <c r="BAB230" s="105"/>
      <c r="BAC230" s="105"/>
      <c r="BAD230" s="105"/>
      <c r="BAE230" s="105"/>
      <c r="BAF230" s="105"/>
      <c r="BAG230" s="105"/>
      <c r="BAH230" s="105"/>
      <c r="BAI230" s="105"/>
      <c r="BAJ230" s="105"/>
      <c r="BAK230" s="105"/>
      <c r="BAL230" s="105"/>
      <c r="BAM230" s="105"/>
      <c r="BAN230" s="105"/>
      <c r="BAO230" s="105"/>
      <c r="BAP230" s="105"/>
      <c r="BAQ230" s="105"/>
      <c r="BAR230" s="105"/>
      <c r="BAS230" s="105"/>
      <c r="BAT230" s="105"/>
      <c r="BAU230" s="105"/>
      <c r="BAV230" s="105"/>
      <c r="BAW230" s="105"/>
      <c r="BAX230" s="105"/>
      <c r="BAY230" s="105"/>
      <c r="BAZ230" s="105"/>
      <c r="BBA230" s="105"/>
      <c r="BBB230" s="105"/>
      <c r="BBC230" s="105"/>
      <c r="BBD230" s="105"/>
      <c r="BBE230" s="105"/>
      <c r="BBF230" s="105"/>
      <c r="BBG230" s="105"/>
      <c r="BBH230" s="105"/>
      <c r="BBI230" s="105"/>
      <c r="BBJ230" s="105"/>
      <c r="BBK230" s="105"/>
      <c r="BBL230" s="105"/>
      <c r="BBM230" s="105"/>
      <c r="BBN230" s="105"/>
      <c r="BBO230" s="105"/>
      <c r="BBP230" s="105"/>
      <c r="BBQ230" s="105"/>
      <c r="BBR230" s="105"/>
      <c r="BBS230" s="105"/>
      <c r="BBT230" s="105"/>
      <c r="BBU230" s="105"/>
      <c r="BBV230" s="105"/>
      <c r="BBW230" s="105"/>
      <c r="BBX230" s="105"/>
      <c r="BBY230" s="105"/>
      <c r="BBZ230" s="105"/>
      <c r="BCA230" s="105"/>
      <c r="BCB230" s="105"/>
      <c r="BCC230" s="105"/>
      <c r="BCD230" s="105"/>
      <c r="BCE230" s="105"/>
      <c r="BCF230" s="105"/>
      <c r="BCG230" s="105"/>
      <c r="BCH230" s="105"/>
      <c r="BCI230" s="105"/>
      <c r="BCJ230" s="105"/>
      <c r="BCK230" s="105"/>
      <c r="BCL230" s="105"/>
      <c r="BCM230" s="105"/>
      <c r="BCN230" s="105"/>
      <c r="BCO230" s="105"/>
      <c r="BCP230" s="105"/>
      <c r="BCQ230" s="105"/>
      <c r="BCR230" s="105"/>
      <c r="BCS230" s="105"/>
      <c r="BCT230" s="105"/>
      <c r="BCU230" s="105"/>
      <c r="BCV230" s="105"/>
      <c r="BCW230" s="105"/>
      <c r="BCX230" s="105"/>
      <c r="BCY230" s="105"/>
      <c r="BCZ230" s="105"/>
      <c r="BDA230" s="105"/>
      <c r="BDB230" s="105"/>
      <c r="BDC230" s="105"/>
      <c r="BDD230" s="105"/>
      <c r="BDE230" s="105"/>
      <c r="BDF230" s="105"/>
      <c r="BDG230" s="105"/>
      <c r="BDH230" s="105"/>
      <c r="BDI230" s="105"/>
      <c r="BDJ230" s="105"/>
      <c r="BDK230" s="105"/>
      <c r="BDL230" s="105"/>
      <c r="BDM230" s="105"/>
      <c r="BDN230" s="105"/>
      <c r="BDO230" s="105"/>
      <c r="BDP230" s="105"/>
      <c r="BDQ230" s="105"/>
      <c r="BDR230" s="105"/>
      <c r="BDS230" s="105"/>
      <c r="BDT230" s="105"/>
      <c r="BDU230" s="105"/>
      <c r="BDV230" s="105"/>
      <c r="BDW230" s="105"/>
      <c r="BDX230" s="105"/>
      <c r="BDY230" s="105"/>
      <c r="BDZ230" s="105"/>
      <c r="BEA230" s="105"/>
      <c r="BEB230" s="105"/>
      <c r="BEC230" s="105"/>
      <c r="BED230" s="105"/>
      <c r="BEE230" s="105"/>
      <c r="BEF230" s="105"/>
      <c r="BEG230" s="105"/>
      <c r="BEH230" s="105"/>
      <c r="BEI230" s="105"/>
      <c r="BEJ230" s="105"/>
      <c r="BEK230" s="105"/>
      <c r="BEL230" s="105"/>
      <c r="BEM230" s="105"/>
      <c r="BEN230" s="105"/>
      <c r="BEO230" s="105"/>
      <c r="BEP230" s="105"/>
      <c r="BEQ230" s="105"/>
      <c r="BER230" s="105"/>
      <c r="BES230" s="105"/>
      <c r="BET230" s="105"/>
      <c r="BEU230" s="105"/>
      <c r="BEV230" s="105"/>
      <c r="BEW230" s="105"/>
      <c r="BEX230" s="105"/>
      <c r="BEY230" s="105"/>
      <c r="BEZ230" s="105"/>
      <c r="BFA230" s="105"/>
      <c r="BFB230" s="105"/>
      <c r="BFC230" s="105"/>
      <c r="BFD230" s="105"/>
      <c r="BFE230" s="105"/>
      <c r="BFF230" s="105"/>
      <c r="BFG230" s="105"/>
      <c r="BFH230" s="105"/>
      <c r="BFI230" s="105"/>
      <c r="BFJ230" s="105"/>
      <c r="BFK230" s="105"/>
      <c r="BFL230" s="105"/>
      <c r="BFM230" s="105"/>
      <c r="BFN230" s="105"/>
      <c r="BFO230" s="105"/>
      <c r="BFP230" s="105"/>
      <c r="BFQ230" s="105"/>
      <c r="BFR230" s="105"/>
      <c r="BFS230" s="105"/>
      <c r="BFT230" s="105"/>
      <c r="BFU230" s="105"/>
      <c r="BFV230" s="105"/>
      <c r="BFW230" s="105"/>
      <c r="BFX230" s="105"/>
      <c r="BFY230" s="105"/>
      <c r="BFZ230" s="105"/>
      <c r="BGA230" s="105"/>
      <c r="BGB230" s="105"/>
      <c r="BGC230" s="105"/>
      <c r="BGD230" s="105"/>
      <c r="BGE230" s="105"/>
      <c r="BGF230" s="105"/>
      <c r="BGG230" s="105"/>
      <c r="BGH230" s="105"/>
      <c r="BGI230" s="105"/>
      <c r="BGJ230" s="105"/>
      <c r="BGK230" s="105"/>
      <c r="BGL230" s="105"/>
      <c r="BGM230" s="105"/>
      <c r="BGN230" s="105"/>
      <c r="BGO230" s="105"/>
      <c r="BGP230" s="105"/>
      <c r="BGQ230" s="105"/>
      <c r="BGR230" s="105"/>
      <c r="BGS230" s="105"/>
      <c r="BGT230" s="105"/>
      <c r="BGU230" s="105"/>
      <c r="BGV230" s="105"/>
      <c r="BGW230" s="105"/>
      <c r="BGX230" s="105"/>
      <c r="BGY230" s="105"/>
      <c r="BGZ230" s="105"/>
      <c r="BHA230" s="105"/>
      <c r="BHB230" s="105"/>
      <c r="BHC230" s="105"/>
      <c r="BHD230" s="105"/>
      <c r="BHE230" s="105"/>
      <c r="BHF230" s="105"/>
      <c r="BHG230" s="105"/>
      <c r="BHH230" s="105"/>
      <c r="BHI230" s="105"/>
      <c r="BHJ230" s="105"/>
      <c r="BHK230" s="105"/>
      <c r="BHL230" s="105"/>
      <c r="BHM230" s="105"/>
      <c r="BHN230" s="105"/>
      <c r="BHO230" s="105"/>
      <c r="BHP230" s="105"/>
      <c r="BHQ230" s="105"/>
      <c r="BHR230" s="105"/>
      <c r="BHS230" s="105"/>
      <c r="BHT230" s="105"/>
      <c r="BHU230" s="105"/>
      <c r="BHV230" s="105"/>
      <c r="BHW230" s="105"/>
      <c r="BHX230" s="105"/>
      <c r="BHY230" s="105"/>
      <c r="BHZ230" s="105"/>
      <c r="BIA230" s="105"/>
      <c r="BIB230" s="105"/>
      <c r="BIC230" s="105"/>
      <c r="BID230" s="105"/>
      <c r="BIE230" s="105"/>
      <c r="BIF230" s="105"/>
      <c r="BIG230" s="105"/>
      <c r="BIH230" s="105"/>
      <c r="BII230" s="105"/>
      <c r="BIJ230" s="105"/>
      <c r="BIK230" s="105"/>
      <c r="BIL230" s="105"/>
      <c r="BIM230" s="105"/>
      <c r="BIN230" s="105"/>
      <c r="BIO230" s="105"/>
      <c r="BIP230" s="105"/>
      <c r="BIQ230" s="105"/>
      <c r="BIR230" s="105"/>
      <c r="BIS230" s="105"/>
      <c r="BIT230" s="105"/>
      <c r="BIU230" s="105"/>
      <c r="BIV230" s="105"/>
      <c r="BIW230" s="105"/>
      <c r="BIX230" s="105"/>
      <c r="BIY230" s="105"/>
      <c r="BIZ230" s="105"/>
      <c r="BJA230" s="105"/>
      <c r="BJB230" s="105"/>
      <c r="BJC230" s="105"/>
      <c r="BJD230" s="105"/>
      <c r="BJE230" s="105"/>
      <c r="BJF230" s="105"/>
      <c r="BJG230" s="105"/>
      <c r="BJH230" s="105"/>
      <c r="BJI230" s="105"/>
      <c r="BJJ230" s="105"/>
      <c r="BJK230" s="105"/>
      <c r="BJL230" s="105"/>
      <c r="BJM230" s="105"/>
      <c r="BJN230" s="105"/>
      <c r="BJO230" s="105"/>
      <c r="BJP230" s="105"/>
      <c r="BJQ230" s="105"/>
      <c r="BJR230" s="105"/>
      <c r="BJS230" s="105"/>
      <c r="BJT230" s="105"/>
      <c r="BJU230" s="105"/>
      <c r="BJV230" s="105"/>
      <c r="BJW230" s="105"/>
      <c r="BJX230" s="105"/>
      <c r="BJY230" s="105"/>
      <c r="BJZ230" s="105"/>
      <c r="BKA230" s="105"/>
      <c r="BKB230" s="105"/>
      <c r="BKC230" s="105"/>
      <c r="BKD230" s="105"/>
      <c r="BKE230" s="105"/>
      <c r="BKF230" s="105"/>
      <c r="BKG230" s="105"/>
      <c r="BKH230" s="105"/>
      <c r="BKI230" s="105"/>
      <c r="BKJ230" s="105"/>
      <c r="BKK230" s="105"/>
      <c r="BKL230" s="105"/>
      <c r="BKM230" s="105"/>
      <c r="BKN230" s="105"/>
      <c r="BKO230" s="105"/>
      <c r="BKP230" s="105"/>
      <c r="BKQ230" s="105"/>
      <c r="BKR230" s="105"/>
      <c r="BKS230" s="105"/>
      <c r="BKT230" s="105"/>
      <c r="BKU230" s="105"/>
      <c r="BKV230" s="105"/>
      <c r="BKW230" s="105"/>
      <c r="BKX230" s="105"/>
      <c r="BKY230" s="105"/>
      <c r="BKZ230" s="105"/>
      <c r="BLA230" s="105"/>
      <c r="BLB230" s="105"/>
      <c r="BLC230" s="105"/>
      <c r="BLD230" s="105"/>
      <c r="BLE230" s="105"/>
      <c r="BLF230" s="105"/>
      <c r="BLG230" s="105"/>
      <c r="BLH230" s="105"/>
      <c r="BLI230" s="105"/>
      <c r="BLJ230" s="105"/>
      <c r="BLK230" s="105"/>
      <c r="BLL230" s="105"/>
      <c r="BLM230" s="105"/>
      <c r="BLN230" s="105"/>
      <c r="BLO230" s="105"/>
      <c r="BLP230" s="105"/>
      <c r="BLQ230" s="105"/>
      <c r="BLR230" s="105"/>
      <c r="BLS230" s="105"/>
      <c r="BLT230" s="105"/>
      <c r="BLU230" s="105"/>
      <c r="BLV230" s="105"/>
      <c r="BLW230" s="105"/>
      <c r="BLX230" s="105"/>
      <c r="BLY230" s="105"/>
      <c r="BLZ230" s="105"/>
      <c r="BMA230" s="105"/>
      <c r="BMB230" s="105"/>
      <c r="BMC230" s="105"/>
      <c r="BMD230" s="105"/>
      <c r="BME230" s="105"/>
      <c r="BMF230" s="105"/>
      <c r="BMG230" s="105"/>
      <c r="BMH230" s="105"/>
      <c r="BMI230" s="105"/>
      <c r="BMJ230" s="105"/>
      <c r="BMK230" s="105"/>
      <c r="BML230" s="105"/>
      <c r="BMM230" s="105"/>
      <c r="BMN230" s="105"/>
      <c r="BMO230" s="105"/>
      <c r="BMP230" s="105"/>
      <c r="BMQ230" s="105"/>
      <c r="BMR230" s="105"/>
      <c r="BMS230" s="105"/>
      <c r="BMT230" s="105"/>
      <c r="BMU230" s="105"/>
      <c r="BMV230" s="105"/>
      <c r="BMW230" s="105"/>
      <c r="BMX230" s="105"/>
      <c r="BMY230" s="105"/>
      <c r="BMZ230" s="105"/>
      <c r="BNA230" s="105"/>
      <c r="BNB230" s="105"/>
      <c r="BNC230" s="105"/>
      <c r="BND230" s="105"/>
      <c r="BNE230" s="105"/>
      <c r="BNF230" s="105"/>
      <c r="BNG230" s="105"/>
      <c r="BNH230" s="105"/>
      <c r="BNI230" s="105"/>
      <c r="BNJ230" s="105"/>
      <c r="BNK230" s="105"/>
      <c r="BNL230" s="105"/>
      <c r="BNM230" s="105"/>
      <c r="BNN230" s="105"/>
      <c r="BNO230" s="105"/>
      <c r="BNP230" s="105"/>
      <c r="BNQ230" s="105"/>
      <c r="BNR230" s="105"/>
      <c r="BNS230" s="105"/>
      <c r="BNT230" s="105"/>
      <c r="BNU230" s="105"/>
      <c r="BNV230" s="105"/>
      <c r="BNW230" s="105"/>
      <c r="BNX230" s="105"/>
      <c r="BNY230" s="105"/>
      <c r="BNZ230" s="105"/>
      <c r="BOA230" s="105"/>
      <c r="BOB230" s="105"/>
      <c r="BOC230" s="105"/>
      <c r="BOD230" s="105"/>
      <c r="BOE230" s="105"/>
      <c r="BOF230" s="105"/>
      <c r="BOG230" s="105"/>
      <c r="BOH230" s="105"/>
      <c r="BOI230" s="105"/>
      <c r="BOJ230" s="105"/>
      <c r="BOK230" s="105"/>
      <c r="BOL230" s="105"/>
      <c r="BOM230" s="105"/>
      <c r="BON230" s="105"/>
      <c r="BOO230" s="105"/>
      <c r="BOP230" s="105"/>
      <c r="BOQ230" s="105"/>
      <c r="BOR230" s="105"/>
      <c r="BOS230" s="105"/>
      <c r="BOT230" s="105"/>
      <c r="BOU230" s="105"/>
      <c r="BOV230" s="105"/>
      <c r="BOW230" s="105"/>
      <c r="BOX230" s="105"/>
      <c r="BOY230" s="105"/>
      <c r="BOZ230" s="105"/>
      <c r="BPA230" s="105"/>
      <c r="BPB230" s="105"/>
      <c r="BPC230" s="105"/>
      <c r="BPD230" s="105"/>
      <c r="BPE230" s="105"/>
      <c r="BPF230" s="105"/>
      <c r="BPG230" s="105"/>
      <c r="BPH230" s="105"/>
      <c r="BPI230" s="105"/>
      <c r="BPJ230" s="105"/>
      <c r="BPK230" s="105"/>
      <c r="BPL230" s="105"/>
      <c r="BPM230" s="105"/>
      <c r="BPN230" s="105"/>
      <c r="BPO230" s="105"/>
      <c r="BPP230" s="105"/>
      <c r="BPQ230" s="105"/>
      <c r="BPR230" s="105"/>
      <c r="BPS230" s="105"/>
      <c r="BPT230" s="105"/>
      <c r="BPU230" s="105"/>
      <c r="BPV230" s="105"/>
      <c r="BPW230" s="105"/>
      <c r="BPX230" s="105"/>
      <c r="BPY230" s="105"/>
      <c r="BPZ230" s="105"/>
      <c r="BQA230" s="105"/>
      <c r="BQB230" s="105"/>
      <c r="BQC230" s="105"/>
      <c r="BQD230" s="105"/>
      <c r="BQE230" s="105"/>
      <c r="BQF230" s="105"/>
      <c r="BQG230" s="105"/>
      <c r="BQH230" s="105"/>
      <c r="BQI230" s="105"/>
      <c r="BQJ230" s="105"/>
      <c r="BQK230" s="105"/>
      <c r="BQL230" s="105"/>
      <c r="BQM230" s="105"/>
      <c r="BQN230" s="105"/>
      <c r="BQO230" s="105"/>
      <c r="BQP230" s="105"/>
      <c r="BQQ230" s="105"/>
      <c r="BQR230" s="105"/>
      <c r="BQS230" s="105"/>
      <c r="BQT230" s="105"/>
      <c r="BQU230" s="105"/>
      <c r="BQV230" s="105"/>
      <c r="BQW230" s="105"/>
      <c r="BQX230" s="105"/>
      <c r="BQY230" s="105"/>
      <c r="BQZ230" s="105"/>
      <c r="BRA230" s="105"/>
      <c r="BRB230" s="105"/>
      <c r="BRC230" s="105"/>
      <c r="BRD230" s="105"/>
      <c r="BRE230" s="105"/>
      <c r="BRF230" s="105"/>
      <c r="BRG230" s="105"/>
      <c r="BRH230" s="105"/>
      <c r="BRI230" s="105"/>
      <c r="BRJ230" s="105"/>
      <c r="BRK230" s="105"/>
      <c r="BRL230" s="105"/>
      <c r="BRM230" s="105"/>
      <c r="BRN230" s="105"/>
      <c r="BRO230" s="105"/>
      <c r="BRP230" s="105"/>
      <c r="BRQ230" s="105"/>
      <c r="BRR230" s="105"/>
      <c r="BRS230" s="105"/>
      <c r="BRT230" s="105"/>
      <c r="BRU230" s="105"/>
      <c r="BRV230" s="105"/>
      <c r="BRW230" s="105"/>
      <c r="BRX230" s="105"/>
      <c r="BRY230" s="105"/>
      <c r="BRZ230" s="105"/>
      <c r="BSA230" s="105"/>
      <c r="BSB230" s="105"/>
      <c r="BSC230" s="105"/>
      <c r="BSD230" s="105"/>
      <c r="BSE230" s="105"/>
      <c r="BSF230" s="105"/>
      <c r="BSG230" s="105"/>
      <c r="BSH230" s="105"/>
      <c r="BSI230" s="105"/>
      <c r="BSJ230" s="105"/>
      <c r="BSK230" s="105"/>
      <c r="BSL230" s="105"/>
      <c r="BSM230" s="105"/>
      <c r="BSN230" s="105"/>
      <c r="BSO230" s="105"/>
      <c r="BSP230" s="105"/>
      <c r="BSQ230" s="105"/>
      <c r="BSR230" s="105"/>
      <c r="BSS230" s="105"/>
      <c r="BST230" s="105"/>
      <c r="BSU230" s="105"/>
      <c r="BSV230" s="105"/>
      <c r="BSW230" s="105"/>
      <c r="BSX230" s="105"/>
      <c r="BSY230" s="105"/>
      <c r="BSZ230" s="105"/>
      <c r="BTA230" s="105"/>
      <c r="BTB230" s="105"/>
      <c r="BTC230" s="105"/>
      <c r="BTD230" s="105"/>
      <c r="BTE230" s="105"/>
      <c r="BTF230" s="105"/>
      <c r="BTG230" s="105"/>
      <c r="BTH230" s="105"/>
      <c r="BTI230" s="105"/>
      <c r="BTJ230" s="105"/>
      <c r="BTK230" s="105"/>
      <c r="BTL230" s="105"/>
      <c r="BTM230" s="105"/>
      <c r="BTN230" s="105"/>
      <c r="BTO230" s="105"/>
      <c r="BTP230" s="105"/>
      <c r="BTQ230" s="105"/>
      <c r="BTR230" s="105"/>
      <c r="BTS230" s="105"/>
      <c r="BTT230" s="105"/>
      <c r="BTU230" s="105"/>
      <c r="BTV230" s="105"/>
      <c r="BTW230" s="105"/>
      <c r="BTX230" s="105"/>
      <c r="BTY230" s="105"/>
      <c r="BTZ230" s="105"/>
      <c r="BUA230" s="105"/>
      <c r="BUB230" s="105"/>
      <c r="BUC230" s="105"/>
      <c r="BUD230" s="105"/>
      <c r="BUE230" s="105"/>
      <c r="BUF230" s="105"/>
      <c r="BUG230" s="105"/>
      <c r="BUH230" s="105"/>
      <c r="BUI230" s="105"/>
      <c r="BUJ230" s="105"/>
      <c r="BUK230" s="105"/>
      <c r="BUL230" s="105"/>
      <c r="BUM230" s="105"/>
      <c r="BUN230" s="105"/>
      <c r="BUO230" s="105"/>
      <c r="BUP230" s="105"/>
      <c r="BUQ230" s="105"/>
      <c r="BUR230" s="105"/>
      <c r="BUS230" s="105"/>
      <c r="BUT230" s="105"/>
      <c r="BUU230" s="105"/>
      <c r="BUV230" s="105"/>
      <c r="BUW230" s="105"/>
      <c r="BUX230" s="105"/>
      <c r="BUY230" s="105"/>
      <c r="BUZ230" s="105"/>
      <c r="BVA230" s="105"/>
      <c r="BVB230" s="105"/>
      <c r="BVC230" s="105"/>
      <c r="BVD230" s="105"/>
      <c r="BVE230" s="105"/>
      <c r="BVF230" s="105"/>
      <c r="BVG230" s="105"/>
      <c r="BVH230" s="105"/>
      <c r="BVI230" s="105"/>
      <c r="BVJ230" s="105"/>
      <c r="BVK230" s="105"/>
      <c r="BVL230" s="105"/>
      <c r="BVM230" s="105"/>
      <c r="BVN230" s="105"/>
      <c r="BVO230" s="105"/>
      <c r="BVP230" s="105"/>
      <c r="BVQ230" s="105"/>
      <c r="BVR230" s="105"/>
      <c r="BVS230" s="105"/>
      <c r="BVT230" s="105"/>
      <c r="BVU230" s="105"/>
      <c r="BVV230" s="105"/>
      <c r="BVW230" s="105"/>
      <c r="BVX230" s="105"/>
      <c r="BVY230" s="105"/>
      <c r="BVZ230" s="105"/>
      <c r="BWA230" s="105"/>
      <c r="BWB230" s="105"/>
      <c r="BWC230" s="105"/>
      <c r="BWD230" s="105"/>
      <c r="BWE230" s="105"/>
      <c r="BWF230" s="105"/>
      <c r="BWG230" s="105"/>
      <c r="BWH230" s="105"/>
      <c r="BWI230" s="105"/>
      <c r="BWJ230" s="105"/>
      <c r="BWK230" s="105"/>
      <c r="BWL230" s="105"/>
      <c r="BWM230" s="105"/>
      <c r="BWN230" s="105"/>
      <c r="BWO230" s="105"/>
      <c r="BWP230" s="105"/>
      <c r="BWQ230" s="105"/>
      <c r="BWR230" s="105"/>
      <c r="BWS230" s="105"/>
      <c r="BWT230" s="105"/>
      <c r="BWU230" s="105"/>
      <c r="BWV230" s="105"/>
      <c r="BWW230" s="105"/>
      <c r="BWX230" s="105"/>
    </row>
    <row r="231" spans="1:1974" s="106" customFormat="1" ht="24.75" customHeight="1">
      <c r="A231" s="95"/>
      <c r="B231" s="265" t="s">
        <v>111</v>
      </c>
      <c r="C231" s="89"/>
      <c r="D231" s="123">
        <v>-497</v>
      </c>
      <c r="E231" s="273">
        <v>-1</v>
      </c>
      <c r="F231" s="123">
        <v>-498</v>
      </c>
      <c r="G231" s="95"/>
      <c r="H231" s="123">
        <v>43</v>
      </c>
      <c r="I231" s="257">
        <v>-76</v>
      </c>
      <c r="J231" s="123">
        <v>-33</v>
      </c>
      <c r="K231" s="95"/>
      <c r="O231" s="95"/>
      <c r="P231" s="107"/>
      <c r="Q231" s="107"/>
      <c r="R231" s="107"/>
      <c r="S231" s="89"/>
      <c r="W231" s="89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88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  <c r="EP231" s="105"/>
      <c r="EQ231" s="105"/>
      <c r="ER231" s="105"/>
      <c r="ES231" s="105"/>
      <c r="ET231" s="105"/>
      <c r="EU231" s="105"/>
      <c r="EV231" s="105"/>
      <c r="EW231" s="105"/>
      <c r="EX231" s="105"/>
      <c r="EY231" s="105"/>
      <c r="EZ231" s="105"/>
      <c r="FA231" s="105"/>
      <c r="FB231" s="105"/>
      <c r="FC231" s="105"/>
      <c r="FD231" s="105"/>
      <c r="FE231" s="105"/>
      <c r="FF231" s="105"/>
      <c r="FG231" s="105"/>
      <c r="FH231" s="105"/>
      <c r="FI231" s="105"/>
      <c r="FJ231" s="105"/>
      <c r="FK231" s="105"/>
      <c r="FL231" s="105"/>
      <c r="FM231" s="105"/>
      <c r="FN231" s="105"/>
      <c r="FO231" s="105"/>
      <c r="FP231" s="105"/>
      <c r="FQ231" s="105"/>
      <c r="FR231" s="105"/>
      <c r="FS231" s="105"/>
      <c r="FT231" s="105"/>
      <c r="FU231" s="105"/>
      <c r="FV231" s="105"/>
      <c r="FW231" s="105"/>
      <c r="FX231" s="105"/>
      <c r="FY231" s="105"/>
      <c r="FZ231" s="105"/>
      <c r="GA231" s="105"/>
      <c r="GB231" s="105"/>
      <c r="GC231" s="105"/>
      <c r="GD231" s="105"/>
      <c r="GE231" s="105"/>
      <c r="GF231" s="105"/>
      <c r="GG231" s="105"/>
      <c r="GH231" s="105"/>
      <c r="GI231" s="105"/>
      <c r="GJ231" s="105"/>
      <c r="GK231" s="105"/>
      <c r="GL231" s="105"/>
      <c r="GM231" s="105"/>
      <c r="GN231" s="105"/>
      <c r="GO231" s="105"/>
      <c r="GP231" s="105"/>
      <c r="GQ231" s="105"/>
      <c r="GR231" s="105"/>
      <c r="GS231" s="105"/>
      <c r="GT231" s="105"/>
      <c r="GU231" s="105"/>
      <c r="GV231" s="105"/>
      <c r="GW231" s="105"/>
      <c r="GX231" s="105"/>
      <c r="GY231" s="105"/>
      <c r="GZ231" s="105"/>
      <c r="HA231" s="105"/>
      <c r="HB231" s="105"/>
      <c r="HC231" s="105"/>
      <c r="HD231" s="105"/>
      <c r="HE231" s="105"/>
      <c r="HF231" s="105"/>
      <c r="HG231" s="105"/>
      <c r="HH231" s="105"/>
      <c r="HI231" s="105"/>
      <c r="HJ231" s="105"/>
      <c r="HK231" s="105"/>
      <c r="HL231" s="105"/>
      <c r="HM231" s="105"/>
      <c r="HN231" s="105"/>
      <c r="HO231" s="105"/>
      <c r="HP231" s="105"/>
      <c r="HQ231" s="105"/>
      <c r="HR231" s="105"/>
      <c r="HS231" s="105"/>
      <c r="HT231" s="105"/>
      <c r="HU231" s="105"/>
      <c r="HV231" s="105"/>
      <c r="HW231" s="105"/>
      <c r="HX231" s="105"/>
      <c r="HY231" s="105"/>
      <c r="HZ231" s="105"/>
      <c r="IA231" s="105"/>
      <c r="IB231" s="105"/>
      <c r="IC231" s="105"/>
      <c r="ID231" s="105"/>
      <c r="IE231" s="105"/>
      <c r="IF231" s="105"/>
      <c r="IG231" s="105"/>
      <c r="IH231" s="105"/>
      <c r="II231" s="105"/>
      <c r="IJ231" s="105"/>
      <c r="IK231" s="105"/>
      <c r="IL231" s="105"/>
      <c r="IM231" s="105"/>
      <c r="IN231" s="105"/>
      <c r="IO231" s="105"/>
      <c r="IP231" s="105"/>
      <c r="IQ231" s="105"/>
      <c r="IR231" s="105"/>
      <c r="IS231" s="105"/>
      <c r="IT231" s="105"/>
      <c r="IU231" s="105"/>
      <c r="IV231" s="105"/>
      <c r="IW231" s="105"/>
      <c r="IX231" s="105"/>
      <c r="IY231" s="105"/>
      <c r="IZ231" s="105"/>
      <c r="JA231" s="105"/>
      <c r="JB231" s="105"/>
      <c r="JC231" s="105"/>
      <c r="JD231" s="105"/>
      <c r="JE231" s="105"/>
      <c r="JF231" s="105"/>
      <c r="JG231" s="105"/>
      <c r="JH231" s="105"/>
      <c r="JI231" s="105"/>
      <c r="JJ231" s="105"/>
      <c r="JK231" s="105"/>
      <c r="JL231" s="105"/>
      <c r="JM231" s="105"/>
      <c r="JN231" s="105"/>
      <c r="JO231" s="105"/>
      <c r="JP231" s="105"/>
      <c r="JQ231" s="105"/>
      <c r="JR231" s="105"/>
      <c r="JS231" s="105"/>
      <c r="JT231" s="105"/>
      <c r="JU231" s="105"/>
      <c r="JV231" s="105"/>
      <c r="JW231" s="105"/>
      <c r="JX231" s="105"/>
      <c r="JY231" s="105"/>
      <c r="JZ231" s="105"/>
      <c r="KA231" s="105"/>
      <c r="KB231" s="105"/>
      <c r="KC231" s="105"/>
      <c r="KD231" s="105"/>
      <c r="KE231" s="105"/>
      <c r="KF231" s="105"/>
      <c r="KG231" s="105"/>
      <c r="KH231" s="105"/>
      <c r="KI231" s="105"/>
      <c r="KJ231" s="105"/>
      <c r="KK231" s="105"/>
      <c r="KL231" s="105"/>
      <c r="KM231" s="105"/>
      <c r="KN231" s="105"/>
      <c r="KO231" s="105"/>
      <c r="KP231" s="105"/>
      <c r="KQ231" s="105"/>
      <c r="KR231" s="105"/>
      <c r="KS231" s="105"/>
      <c r="KT231" s="105"/>
      <c r="KU231" s="105"/>
      <c r="KV231" s="105"/>
      <c r="KW231" s="105"/>
      <c r="KX231" s="105"/>
      <c r="KY231" s="105"/>
      <c r="KZ231" s="105"/>
      <c r="LA231" s="105"/>
      <c r="LB231" s="105"/>
      <c r="LC231" s="105"/>
      <c r="LD231" s="105"/>
      <c r="LE231" s="105"/>
      <c r="LF231" s="105"/>
      <c r="LG231" s="105"/>
      <c r="LH231" s="105"/>
      <c r="LI231" s="105"/>
      <c r="LJ231" s="105"/>
      <c r="LK231" s="105"/>
      <c r="LL231" s="105"/>
      <c r="LM231" s="105"/>
      <c r="LN231" s="105"/>
      <c r="LO231" s="105"/>
      <c r="LP231" s="105"/>
      <c r="LQ231" s="105"/>
      <c r="LR231" s="105"/>
      <c r="LS231" s="105"/>
      <c r="LT231" s="105"/>
      <c r="LU231" s="105"/>
      <c r="LV231" s="105"/>
      <c r="LW231" s="105"/>
      <c r="LX231" s="105"/>
      <c r="LY231" s="105"/>
      <c r="LZ231" s="105"/>
      <c r="MA231" s="105"/>
      <c r="MB231" s="105"/>
      <c r="MC231" s="105"/>
      <c r="MD231" s="105"/>
      <c r="ME231" s="105"/>
      <c r="MF231" s="105"/>
      <c r="MG231" s="105"/>
      <c r="MH231" s="105"/>
      <c r="MI231" s="105"/>
      <c r="MJ231" s="105"/>
      <c r="MK231" s="105"/>
      <c r="ML231" s="105"/>
      <c r="MM231" s="105"/>
      <c r="MN231" s="105"/>
      <c r="MO231" s="105"/>
      <c r="MP231" s="105"/>
      <c r="MQ231" s="105"/>
      <c r="MR231" s="105"/>
      <c r="MS231" s="105"/>
      <c r="MT231" s="105"/>
      <c r="MU231" s="105"/>
      <c r="MV231" s="105"/>
      <c r="MW231" s="105"/>
      <c r="MX231" s="105"/>
      <c r="MY231" s="105"/>
      <c r="MZ231" s="105"/>
      <c r="NA231" s="105"/>
      <c r="NB231" s="105"/>
      <c r="NC231" s="105"/>
      <c r="ND231" s="105"/>
      <c r="NE231" s="105"/>
      <c r="NF231" s="105"/>
      <c r="NG231" s="105"/>
      <c r="NH231" s="105"/>
      <c r="NI231" s="105"/>
      <c r="NJ231" s="105"/>
      <c r="NK231" s="105"/>
      <c r="NL231" s="105"/>
      <c r="NM231" s="105"/>
      <c r="NN231" s="105"/>
      <c r="NO231" s="105"/>
      <c r="NP231" s="105"/>
      <c r="NQ231" s="105"/>
      <c r="NR231" s="105"/>
      <c r="NS231" s="105"/>
      <c r="NT231" s="105"/>
      <c r="NU231" s="105"/>
      <c r="NV231" s="105"/>
      <c r="NW231" s="105"/>
      <c r="NX231" s="105"/>
      <c r="NY231" s="105"/>
      <c r="NZ231" s="105"/>
      <c r="OA231" s="105"/>
      <c r="OB231" s="105"/>
      <c r="OC231" s="105"/>
      <c r="OD231" s="105"/>
      <c r="OE231" s="105"/>
      <c r="OF231" s="105"/>
      <c r="OG231" s="105"/>
      <c r="OH231" s="105"/>
      <c r="OI231" s="105"/>
      <c r="OJ231" s="105"/>
      <c r="OK231" s="105"/>
      <c r="OL231" s="105"/>
      <c r="OM231" s="105"/>
      <c r="ON231" s="105"/>
      <c r="OO231" s="105"/>
      <c r="OP231" s="105"/>
      <c r="OQ231" s="105"/>
      <c r="OR231" s="105"/>
      <c r="OS231" s="105"/>
      <c r="OT231" s="105"/>
      <c r="OU231" s="105"/>
      <c r="OV231" s="105"/>
      <c r="OW231" s="105"/>
      <c r="OX231" s="105"/>
      <c r="OY231" s="105"/>
      <c r="OZ231" s="105"/>
      <c r="PA231" s="105"/>
      <c r="PB231" s="105"/>
      <c r="PC231" s="105"/>
      <c r="PD231" s="105"/>
      <c r="PE231" s="105"/>
      <c r="PF231" s="105"/>
      <c r="PG231" s="105"/>
      <c r="PH231" s="105"/>
      <c r="PI231" s="105"/>
      <c r="PJ231" s="105"/>
      <c r="PK231" s="105"/>
      <c r="PL231" s="105"/>
      <c r="PM231" s="105"/>
      <c r="PN231" s="105"/>
      <c r="PO231" s="105"/>
      <c r="PP231" s="105"/>
      <c r="PQ231" s="105"/>
      <c r="PR231" s="105"/>
      <c r="PS231" s="105"/>
      <c r="PT231" s="105"/>
      <c r="PU231" s="105"/>
      <c r="PV231" s="105"/>
      <c r="PW231" s="105"/>
      <c r="PX231" s="105"/>
      <c r="PY231" s="105"/>
      <c r="PZ231" s="105"/>
      <c r="QA231" s="105"/>
      <c r="QB231" s="105"/>
      <c r="QC231" s="105"/>
      <c r="QD231" s="105"/>
      <c r="QE231" s="105"/>
      <c r="QF231" s="105"/>
      <c r="QG231" s="105"/>
      <c r="QH231" s="105"/>
      <c r="QI231" s="105"/>
      <c r="QJ231" s="105"/>
      <c r="QK231" s="105"/>
      <c r="QL231" s="105"/>
      <c r="QM231" s="105"/>
      <c r="QN231" s="105"/>
      <c r="QO231" s="105"/>
      <c r="QP231" s="105"/>
      <c r="QQ231" s="105"/>
      <c r="QR231" s="105"/>
      <c r="QS231" s="105"/>
      <c r="QT231" s="105"/>
      <c r="QU231" s="105"/>
      <c r="QV231" s="105"/>
      <c r="QW231" s="105"/>
      <c r="QX231" s="105"/>
      <c r="QY231" s="105"/>
      <c r="QZ231" s="105"/>
      <c r="RA231" s="105"/>
      <c r="RB231" s="105"/>
      <c r="RC231" s="105"/>
      <c r="RD231" s="105"/>
      <c r="RE231" s="105"/>
      <c r="RF231" s="105"/>
      <c r="RG231" s="105"/>
      <c r="RH231" s="105"/>
      <c r="RI231" s="105"/>
      <c r="RJ231" s="105"/>
      <c r="RK231" s="105"/>
      <c r="RL231" s="105"/>
      <c r="RM231" s="105"/>
      <c r="RN231" s="105"/>
      <c r="RO231" s="105"/>
      <c r="RP231" s="105"/>
      <c r="RQ231" s="105"/>
      <c r="RR231" s="105"/>
      <c r="RS231" s="105"/>
      <c r="RT231" s="105"/>
      <c r="RU231" s="105"/>
      <c r="RV231" s="105"/>
      <c r="RW231" s="105"/>
      <c r="RX231" s="105"/>
      <c r="RY231" s="105"/>
      <c r="RZ231" s="105"/>
      <c r="SA231" s="105"/>
      <c r="SB231" s="105"/>
      <c r="SC231" s="105"/>
      <c r="SD231" s="105"/>
      <c r="SE231" s="105"/>
      <c r="SF231" s="105"/>
      <c r="SG231" s="105"/>
      <c r="SH231" s="105"/>
      <c r="SI231" s="105"/>
      <c r="SJ231" s="105"/>
      <c r="SK231" s="105"/>
      <c r="SL231" s="105"/>
      <c r="SM231" s="105"/>
      <c r="SN231" s="105"/>
      <c r="SO231" s="105"/>
      <c r="SP231" s="105"/>
      <c r="SQ231" s="105"/>
      <c r="SR231" s="105"/>
      <c r="SS231" s="105"/>
      <c r="ST231" s="105"/>
      <c r="SU231" s="105"/>
      <c r="SV231" s="105"/>
      <c r="SW231" s="105"/>
      <c r="SX231" s="105"/>
      <c r="SY231" s="105"/>
      <c r="SZ231" s="105"/>
      <c r="TA231" s="105"/>
      <c r="TB231" s="105"/>
      <c r="TC231" s="105"/>
      <c r="TD231" s="105"/>
      <c r="TE231" s="105"/>
      <c r="TF231" s="105"/>
      <c r="TG231" s="105"/>
      <c r="TH231" s="105"/>
      <c r="TI231" s="105"/>
      <c r="TJ231" s="105"/>
      <c r="TK231" s="105"/>
      <c r="TL231" s="105"/>
      <c r="TM231" s="105"/>
      <c r="TN231" s="105"/>
      <c r="TO231" s="105"/>
      <c r="TP231" s="105"/>
      <c r="TQ231" s="105"/>
      <c r="TR231" s="105"/>
      <c r="TS231" s="105"/>
      <c r="TT231" s="105"/>
      <c r="TU231" s="105"/>
      <c r="TV231" s="105"/>
      <c r="TW231" s="105"/>
      <c r="TX231" s="105"/>
      <c r="TY231" s="105"/>
      <c r="TZ231" s="105"/>
      <c r="UA231" s="105"/>
      <c r="UB231" s="105"/>
      <c r="UC231" s="105"/>
      <c r="UD231" s="105"/>
      <c r="UE231" s="105"/>
      <c r="UF231" s="105"/>
      <c r="UG231" s="105"/>
      <c r="UH231" s="105"/>
      <c r="UI231" s="105"/>
      <c r="UJ231" s="105"/>
      <c r="UK231" s="105"/>
      <c r="UL231" s="105"/>
      <c r="UM231" s="105"/>
      <c r="UN231" s="105"/>
      <c r="UO231" s="105"/>
      <c r="UP231" s="105"/>
      <c r="UQ231" s="105"/>
      <c r="UR231" s="105"/>
      <c r="US231" s="105"/>
      <c r="UT231" s="105"/>
      <c r="UU231" s="105"/>
      <c r="UV231" s="105"/>
      <c r="UW231" s="105"/>
      <c r="UX231" s="105"/>
      <c r="UY231" s="105"/>
      <c r="UZ231" s="105"/>
      <c r="VA231" s="105"/>
      <c r="VB231" s="105"/>
      <c r="VC231" s="105"/>
      <c r="VD231" s="105"/>
      <c r="VE231" s="105"/>
      <c r="VF231" s="105"/>
      <c r="VG231" s="105"/>
      <c r="VH231" s="105"/>
      <c r="VI231" s="105"/>
      <c r="VJ231" s="105"/>
      <c r="VK231" s="105"/>
      <c r="VL231" s="105"/>
      <c r="VM231" s="105"/>
      <c r="VN231" s="105"/>
      <c r="VO231" s="105"/>
      <c r="VP231" s="105"/>
      <c r="VQ231" s="105"/>
      <c r="VR231" s="105"/>
      <c r="VS231" s="105"/>
      <c r="VT231" s="105"/>
      <c r="VU231" s="105"/>
      <c r="VV231" s="105"/>
      <c r="VW231" s="105"/>
      <c r="VX231" s="105"/>
      <c r="VY231" s="105"/>
      <c r="VZ231" s="105"/>
      <c r="WA231" s="105"/>
      <c r="WB231" s="105"/>
      <c r="WC231" s="105"/>
      <c r="WD231" s="105"/>
      <c r="WE231" s="105"/>
      <c r="WF231" s="105"/>
      <c r="WG231" s="105"/>
      <c r="WH231" s="105"/>
      <c r="WI231" s="105"/>
      <c r="WJ231" s="105"/>
      <c r="WK231" s="105"/>
      <c r="WL231" s="105"/>
      <c r="WM231" s="105"/>
      <c r="WN231" s="105"/>
      <c r="WO231" s="105"/>
      <c r="WP231" s="105"/>
      <c r="WQ231" s="105"/>
      <c r="WR231" s="105"/>
      <c r="WS231" s="105"/>
      <c r="WT231" s="105"/>
      <c r="WU231" s="105"/>
      <c r="WV231" s="105"/>
      <c r="WW231" s="105"/>
      <c r="WX231" s="105"/>
      <c r="WY231" s="105"/>
      <c r="WZ231" s="105"/>
      <c r="XA231" s="105"/>
      <c r="XB231" s="105"/>
      <c r="XC231" s="105"/>
      <c r="XD231" s="105"/>
      <c r="XE231" s="105"/>
      <c r="XF231" s="105"/>
      <c r="XG231" s="105"/>
      <c r="XH231" s="105"/>
      <c r="XI231" s="105"/>
      <c r="XJ231" s="105"/>
      <c r="XK231" s="105"/>
      <c r="XL231" s="105"/>
      <c r="XM231" s="105"/>
      <c r="XN231" s="105"/>
      <c r="XO231" s="105"/>
      <c r="XP231" s="105"/>
      <c r="XQ231" s="105"/>
      <c r="XR231" s="105"/>
      <c r="XS231" s="105"/>
      <c r="XT231" s="105"/>
      <c r="XU231" s="105"/>
      <c r="XV231" s="105"/>
      <c r="XW231" s="105"/>
      <c r="XX231" s="105"/>
      <c r="XY231" s="105"/>
      <c r="XZ231" s="105"/>
      <c r="YA231" s="105"/>
      <c r="YB231" s="105"/>
      <c r="YC231" s="105"/>
      <c r="YD231" s="105"/>
      <c r="YE231" s="105"/>
      <c r="YF231" s="105"/>
      <c r="YG231" s="105"/>
      <c r="YH231" s="105"/>
      <c r="YI231" s="105"/>
      <c r="YJ231" s="105"/>
      <c r="YK231" s="105"/>
      <c r="YL231" s="105"/>
      <c r="YM231" s="105"/>
      <c r="YN231" s="105"/>
      <c r="YO231" s="105"/>
      <c r="YP231" s="105"/>
      <c r="YQ231" s="105"/>
      <c r="YR231" s="105"/>
      <c r="YS231" s="105"/>
      <c r="YT231" s="105"/>
      <c r="YU231" s="105"/>
      <c r="YV231" s="105"/>
      <c r="YW231" s="105"/>
      <c r="YX231" s="105"/>
      <c r="YY231" s="105"/>
      <c r="YZ231" s="105"/>
      <c r="ZA231" s="105"/>
      <c r="ZB231" s="105"/>
      <c r="ZC231" s="105"/>
      <c r="ZD231" s="105"/>
      <c r="ZE231" s="105"/>
      <c r="ZF231" s="105"/>
      <c r="ZG231" s="105"/>
      <c r="ZH231" s="105"/>
      <c r="ZI231" s="105"/>
      <c r="ZJ231" s="105"/>
      <c r="ZK231" s="105"/>
      <c r="ZL231" s="105"/>
      <c r="ZM231" s="105"/>
      <c r="ZN231" s="105"/>
      <c r="ZO231" s="105"/>
      <c r="ZP231" s="105"/>
      <c r="ZQ231" s="105"/>
      <c r="ZR231" s="105"/>
      <c r="ZS231" s="105"/>
      <c r="ZT231" s="105"/>
      <c r="ZU231" s="105"/>
      <c r="ZV231" s="105"/>
      <c r="ZW231" s="105"/>
      <c r="ZX231" s="105"/>
      <c r="ZY231" s="105"/>
      <c r="ZZ231" s="105"/>
      <c r="AAA231" s="105"/>
      <c r="AAB231" s="105"/>
      <c r="AAC231" s="105"/>
      <c r="AAD231" s="105"/>
      <c r="AAE231" s="105"/>
      <c r="AAF231" s="105"/>
      <c r="AAG231" s="105"/>
      <c r="AAH231" s="105"/>
      <c r="AAI231" s="105"/>
      <c r="AAJ231" s="105"/>
      <c r="AAK231" s="105"/>
      <c r="AAL231" s="105"/>
      <c r="AAM231" s="105"/>
      <c r="AAN231" s="105"/>
      <c r="AAO231" s="105"/>
      <c r="AAP231" s="105"/>
      <c r="AAQ231" s="105"/>
      <c r="AAR231" s="105"/>
      <c r="AAS231" s="105"/>
      <c r="AAT231" s="105"/>
      <c r="AAU231" s="105"/>
      <c r="AAV231" s="105"/>
      <c r="AAW231" s="105"/>
      <c r="AAX231" s="105"/>
      <c r="AAY231" s="105"/>
      <c r="AAZ231" s="105"/>
      <c r="ABA231" s="105"/>
      <c r="ABB231" s="105"/>
      <c r="ABC231" s="105"/>
      <c r="ABD231" s="105"/>
      <c r="ABE231" s="105"/>
      <c r="ABF231" s="105"/>
      <c r="ABG231" s="105"/>
      <c r="ABH231" s="105"/>
      <c r="ABI231" s="105"/>
      <c r="ABJ231" s="105"/>
      <c r="ABK231" s="105"/>
      <c r="ABL231" s="105"/>
      <c r="ABM231" s="105"/>
      <c r="ABN231" s="105"/>
      <c r="ABO231" s="105"/>
      <c r="ABP231" s="105"/>
      <c r="ABQ231" s="105"/>
      <c r="ABR231" s="105"/>
      <c r="ABS231" s="105"/>
      <c r="ABT231" s="105"/>
      <c r="ABU231" s="105"/>
      <c r="ABV231" s="105"/>
      <c r="ABW231" s="105"/>
      <c r="ABX231" s="105"/>
      <c r="ABY231" s="105"/>
      <c r="ABZ231" s="105"/>
      <c r="ACA231" s="105"/>
      <c r="ACB231" s="105"/>
      <c r="ACC231" s="105"/>
      <c r="ACD231" s="105"/>
      <c r="ACE231" s="105"/>
      <c r="ACF231" s="105"/>
      <c r="ACG231" s="105"/>
      <c r="ACH231" s="105"/>
      <c r="ACI231" s="105"/>
      <c r="ACJ231" s="105"/>
      <c r="ACK231" s="105"/>
      <c r="ACL231" s="105"/>
      <c r="ACM231" s="105"/>
      <c r="ACN231" s="105"/>
      <c r="ACO231" s="105"/>
      <c r="ACP231" s="105"/>
      <c r="ACQ231" s="105"/>
      <c r="ACR231" s="105"/>
      <c r="ACS231" s="105"/>
      <c r="ACT231" s="105"/>
      <c r="ACU231" s="105"/>
      <c r="ACV231" s="105"/>
      <c r="ACW231" s="105"/>
      <c r="ACX231" s="105"/>
      <c r="ACY231" s="105"/>
      <c r="ACZ231" s="105"/>
      <c r="ADA231" s="105"/>
      <c r="ADB231" s="105"/>
      <c r="ADC231" s="105"/>
      <c r="ADD231" s="105"/>
      <c r="ADE231" s="105"/>
      <c r="ADF231" s="105"/>
      <c r="ADG231" s="105"/>
      <c r="ADH231" s="105"/>
      <c r="ADI231" s="105"/>
      <c r="ADJ231" s="105"/>
      <c r="ADK231" s="105"/>
      <c r="ADL231" s="105"/>
      <c r="ADM231" s="105"/>
      <c r="ADN231" s="105"/>
      <c r="ADO231" s="105"/>
      <c r="ADP231" s="105"/>
      <c r="ADQ231" s="105"/>
      <c r="ADR231" s="105"/>
      <c r="ADS231" s="105"/>
      <c r="ADT231" s="105"/>
      <c r="ADU231" s="105"/>
      <c r="ADV231" s="105"/>
      <c r="ADW231" s="105"/>
      <c r="ADX231" s="105"/>
      <c r="ADY231" s="105"/>
      <c r="ADZ231" s="105"/>
      <c r="AEA231" s="105"/>
      <c r="AEB231" s="105"/>
      <c r="AEC231" s="105"/>
      <c r="AED231" s="105"/>
      <c r="AEE231" s="105"/>
      <c r="AEF231" s="105"/>
      <c r="AEG231" s="105"/>
      <c r="AEH231" s="105"/>
      <c r="AEI231" s="105"/>
      <c r="AEJ231" s="105"/>
      <c r="AEK231" s="105"/>
      <c r="AEL231" s="105"/>
      <c r="AEM231" s="105"/>
      <c r="AEN231" s="105"/>
      <c r="AEO231" s="105"/>
      <c r="AEP231" s="105"/>
      <c r="AEQ231" s="105"/>
      <c r="AER231" s="105"/>
      <c r="AES231" s="105"/>
      <c r="AET231" s="105"/>
      <c r="AEU231" s="105"/>
      <c r="AEV231" s="105"/>
      <c r="AEW231" s="105"/>
      <c r="AEX231" s="105"/>
      <c r="AEY231" s="105"/>
      <c r="AEZ231" s="105"/>
      <c r="AFA231" s="105"/>
      <c r="AFB231" s="105"/>
      <c r="AFC231" s="105"/>
      <c r="AFD231" s="105"/>
      <c r="AFE231" s="105"/>
      <c r="AFF231" s="105"/>
      <c r="AFG231" s="105"/>
      <c r="AFH231" s="105"/>
      <c r="AFI231" s="105"/>
      <c r="AFJ231" s="105"/>
      <c r="AFK231" s="105"/>
      <c r="AFL231" s="105"/>
      <c r="AFM231" s="105"/>
      <c r="AFN231" s="105"/>
      <c r="AFO231" s="105"/>
      <c r="AFP231" s="105"/>
      <c r="AFQ231" s="105"/>
      <c r="AFR231" s="105"/>
      <c r="AFS231" s="105"/>
      <c r="AFT231" s="105"/>
      <c r="AFU231" s="105"/>
      <c r="AFV231" s="105"/>
      <c r="AFW231" s="105"/>
      <c r="AFX231" s="105"/>
      <c r="AFY231" s="105"/>
      <c r="AFZ231" s="105"/>
      <c r="AGA231" s="105"/>
      <c r="AGB231" s="105"/>
      <c r="AGC231" s="105"/>
      <c r="AGD231" s="105"/>
      <c r="AGE231" s="105"/>
      <c r="AGF231" s="105"/>
      <c r="AGG231" s="105"/>
      <c r="AGH231" s="105"/>
      <c r="AGI231" s="105"/>
      <c r="AGJ231" s="105"/>
      <c r="AGK231" s="105"/>
      <c r="AGL231" s="105"/>
      <c r="AGM231" s="105"/>
      <c r="AGN231" s="105"/>
      <c r="AGO231" s="105"/>
      <c r="AGP231" s="105"/>
      <c r="AGQ231" s="105"/>
      <c r="AGR231" s="105"/>
      <c r="AGS231" s="105"/>
      <c r="AGT231" s="105"/>
      <c r="AGU231" s="105"/>
      <c r="AGV231" s="105"/>
      <c r="AGW231" s="105"/>
      <c r="AGX231" s="105"/>
      <c r="AGY231" s="105"/>
      <c r="AGZ231" s="105"/>
      <c r="AHA231" s="105"/>
      <c r="AHB231" s="105"/>
      <c r="AHC231" s="105"/>
      <c r="AHD231" s="105"/>
      <c r="AHE231" s="105"/>
      <c r="AHF231" s="105"/>
      <c r="AHG231" s="105"/>
      <c r="AHH231" s="105"/>
      <c r="AHI231" s="105"/>
      <c r="AHJ231" s="105"/>
      <c r="AHK231" s="105"/>
      <c r="AHL231" s="105"/>
      <c r="AHM231" s="105"/>
      <c r="AHN231" s="105"/>
      <c r="AHO231" s="105"/>
      <c r="AHP231" s="105"/>
      <c r="AHQ231" s="105"/>
      <c r="AHR231" s="105"/>
      <c r="AHS231" s="105"/>
      <c r="AHT231" s="105"/>
      <c r="AHU231" s="105"/>
      <c r="AHV231" s="105"/>
      <c r="AHW231" s="105"/>
      <c r="AHX231" s="105"/>
      <c r="AHY231" s="105"/>
      <c r="AHZ231" s="105"/>
      <c r="AIA231" s="105"/>
      <c r="AIB231" s="105"/>
      <c r="AIC231" s="105"/>
      <c r="AID231" s="105"/>
      <c r="AIE231" s="105"/>
      <c r="AIF231" s="105"/>
      <c r="AIG231" s="105"/>
      <c r="AIH231" s="105"/>
      <c r="AII231" s="105"/>
      <c r="AIJ231" s="105"/>
      <c r="AIK231" s="105"/>
      <c r="AIL231" s="105"/>
      <c r="AIM231" s="105"/>
      <c r="AIN231" s="105"/>
      <c r="AIO231" s="105"/>
      <c r="AIP231" s="105"/>
      <c r="AIQ231" s="105"/>
      <c r="AIR231" s="105"/>
      <c r="AIS231" s="105"/>
      <c r="AIT231" s="105"/>
      <c r="AIU231" s="105"/>
      <c r="AIV231" s="105"/>
      <c r="AIW231" s="105"/>
      <c r="AIX231" s="105"/>
      <c r="AIY231" s="105"/>
      <c r="AIZ231" s="105"/>
      <c r="AJA231" s="105"/>
      <c r="AJB231" s="105"/>
      <c r="AJC231" s="105"/>
      <c r="AJD231" s="105"/>
      <c r="AJE231" s="105"/>
      <c r="AJF231" s="105"/>
      <c r="AJG231" s="105"/>
      <c r="AJH231" s="105"/>
      <c r="AJI231" s="105"/>
      <c r="AJJ231" s="105"/>
      <c r="AJK231" s="105"/>
      <c r="AJL231" s="105"/>
      <c r="AJM231" s="105"/>
      <c r="AJN231" s="105"/>
      <c r="AJO231" s="105"/>
      <c r="AJP231" s="105"/>
      <c r="AJQ231" s="105"/>
      <c r="AJR231" s="105"/>
      <c r="AJS231" s="105"/>
      <c r="AJT231" s="105"/>
      <c r="AJU231" s="105"/>
      <c r="AJV231" s="105"/>
      <c r="AJW231" s="105"/>
      <c r="AJX231" s="105"/>
      <c r="AJY231" s="105"/>
      <c r="AJZ231" s="105"/>
      <c r="AKA231" s="105"/>
      <c r="AKB231" s="105"/>
      <c r="AKC231" s="105"/>
      <c r="AKD231" s="105"/>
      <c r="AKE231" s="105"/>
      <c r="AKF231" s="105"/>
      <c r="AKG231" s="105"/>
      <c r="AKH231" s="105"/>
      <c r="AKI231" s="105"/>
      <c r="AKJ231" s="105"/>
      <c r="AKK231" s="105"/>
      <c r="AKL231" s="105"/>
      <c r="AKM231" s="105"/>
      <c r="AKN231" s="105"/>
      <c r="AKO231" s="105"/>
      <c r="AKP231" s="105"/>
      <c r="AKQ231" s="105"/>
      <c r="AKR231" s="105"/>
      <c r="AKS231" s="105"/>
      <c r="AKT231" s="105"/>
      <c r="AKU231" s="105"/>
      <c r="AKV231" s="105"/>
      <c r="AKW231" s="105"/>
      <c r="AKX231" s="105"/>
      <c r="AKY231" s="105"/>
      <c r="AKZ231" s="105"/>
      <c r="ALA231" s="105"/>
      <c r="ALB231" s="105"/>
      <c r="ALC231" s="105"/>
      <c r="ALD231" s="105"/>
      <c r="ALE231" s="105"/>
      <c r="ALF231" s="105"/>
      <c r="ALG231" s="105"/>
      <c r="ALH231" s="105"/>
      <c r="ALI231" s="105"/>
      <c r="ALJ231" s="105"/>
      <c r="ALK231" s="105"/>
      <c r="ALL231" s="105"/>
      <c r="ALM231" s="105"/>
      <c r="ALN231" s="105"/>
      <c r="ALO231" s="105"/>
      <c r="ALP231" s="105"/>
      <c r="ALQ231" s="105"/>
      <c r="ALR231" s="105"/>
      <c r="ALS231" s="105"/>
      <c r="ALT231" s="105"/>
      <c r="ALU231" s="105"/>
      <c r="ALV231" s="105"/>
      <c r="ALW231" s="105"/>
      <c r="ALX231" s="105"/>
      <c r="ALY231" s="105"/>
      <c r="ALZ231" s="105"/>
      <c r="AMA231" s="105"/>
      <c r="AMB231" s="105"/>
      <c r="AMC231" s="105"/>
      <c r="AMD231" s="105"/>
      <c r="AME231" s="105"/>
      <c r="AMF231" s="105"/>
      <c r="AMG231" s="105"/>
      <c r="AMH231" s="105"/>
      <c r="AMI231" s="105"/>
      <c r="AMJ231" s="105"/>
      <c r="AMK231" s="105"/>
      <c r="AML231" s="105"/>
      <c r="AMM231" s="105"/>
      <c r="AMN231" s="105"/>
      <c r="AMO231" s="105"/>
      <c r="AMP231" s="105"/>
      <c r="AMQ231" s="105"/>
      <c r="AMR231" s="105"/>
      <c r="AMS231" s="105"/>
      <c r="AMT231" s="105"/>
      <c r="AMU231" s="105"/>
      <c r="AMV231" s="105"/>
      <c r="AMW231" s="105"/>
      <c r="AMX231" s="105"/>
      <c r="AMY231" s="105"/>
      <c r="AMZ231" s="105"/>
      <c r="ANA231" s="105"/>
      <c r="ANB231" s="105"/>
      <c r="ANC231" s="105"/>
      <c r="AND231" s="105"/>
      <c r="ANE231" s="105"/>
      <c r="ANF231" s="105"/>
      <c r="ANG231" s="105"/>
      <c r="ANH231" s="105"/>
      <c r="ANI231" s="105"/>
      <c r="ANJ231" s="105"/>
      <c r="ANK231" s="105"/>
      <c r="ANL231" s="105"/>
      <c r="ANM231" s="105"/>
      <c r="ANN231" s="105"/>
      <c r="ANO231" s="105"/>
      <c r="ANP231" s="105"/>
      <c r="ANQ231" s="105"/>
      <c r="ANR231" s="105"/>
      <c r="ANS231" s="105"/>
      <c r="ANT231" s="105"/>
      <c r="ANU231" s="105"/>
      <c r="ANV231" s="105"/>
      <c r="ANW231" s="105"/>
      <c r="ANX231" s="105"/>
      <c r="ANY231" s="105"/>
      <c r="ANZ231" s="105"/>
      <c r="AOA231" s="105"/>
      <c r="AOB231" s="105"/>
      <c r="AOC231" s="105"/>
      <c r="AOD231" s="105"/>
      <c r="AOE231" s="105"/>
      <c r="AOF231" s="105"/>
      <c r="AOG231" s="105"/>
      <c r="AOH231" s="105"/>
      <c r="AOI231" s="105"/>
      <c r="AOJ231" s="105"/>
      <c r="AOK231" s="105"/>
      <c r="AOL231" s="105"/>
      <c r="AOM231" s="105"/>
      <c r="AON231" s="105"/>
      <c r="AOO231" s="105"/>
      <c r="AOP231" s="105"/>
      <c r="AOQ231" s="105"/>
      <c r="AOR231" s="105"/>
      <c r="AOS231" s="105"/>
      <c r="AOT231" s="105"/>
      <c r="AOU231" s="105"/>
      <c r="AOV231" s="105"/>
      <c r="AOW231" s="105"/>
      <c r="AOX231" s="105"/>
      <c r="AOY231" s="105"/>
      <c r="AOZ231" s="105"/>
      <c r="APA231" s="105"/>
      <c r="APB231" s="105"/>
      <c r="APC231" s="105"/>
      <c r="APD231" s="105"/>
      <c r="APE231" s="105"/>
      <c r="APF231" s="105"/>
      <c r="APG231" s="105"/>
      <c r="APH231" s="105"/>
      <c r="API231" s="105"/>
      <c r="APJ231" s="105"/>
      <c r="APK231" s="105"/>
      <c r="APL231" s="105"/>
      <c r="APM231" s="105"/>
      <c r="APN231" s="105"/>
      <c r="APO231" s="105"/>
      <c r="APP231" s="105"/>
      <c r="APQ231" s="105"/>
      <c r="APR231" s="105"/>
      <c r="APS231" s="105"/>
      <c r="APT231" s="105"/>
      <c r="APU231" s="105"/>
      <c r="APV231" s="105"/>
      <c r="APW231" s="105"/>
      <c r="APX231" s="105"/>
      <c r="APY231" s="105"/>
      <c r="APZ231" s="105"/>
      <c r="AQA231" s="105"/>
      <c r="AQB231" s="105"/>
      <c r="AQC231" s="105"/>
      <c r="AQD231" s="105"/>
      <c r="AQE231" s="105"/>
      <c r="AQF231" s="105"/>
      <c r="AQG231" s="105"/>
      <c r="AQH231" s="105"/>
      <c r="AQI231" s="105"/>
      <c r="AQJ231" s="105"/>
      <c r="AQK231" s="105"/>
      <c r="AQL231" s="105"/>
      <c r="AQM231" s="105"/>
      <c r="AQN231" s="105"/>
      <c r="AQO231" s="105"/>
      <c r="AQP231" s="105"/>
      <c r="AQQ231" s="105"/>
      <c r="AQR231" s="105"/>
      <c r="AQS231" s="105"/>
      <c r="AQT231" s="105"/>
      <c r="AQU231" s="105"/>
      <c r="AQV231" s="105"/>
      <c r="AQW231" s="105"/>
      <c r="AQX231" s="105"/>
      <c r="AQY231" s="105"/>
      <c r="AQZ231" s="105"/>
      <c r="ARA231" s="105"/>
      <c r="ARB231" s="105"/>
      <c r="ARC231" s="105"/>
      <c r="ARD231" s="105"/>
      <c r="ARE231" s="105"/>
      <c r="ARF231" s="105"/>
      <c r="ARG231" s="105"/>
      <c r="ARH231" s="105"/>
      <c r="ARI231" s="105"/>
      <c r="ARJ231" s="105"/>
      <c r="ARK231" s="105"/>
      <c r="ARL231" s="105"/>
      <c r="ARM231" s="105"/>
      <c r="ARN231" s="105"/>
      <c r="ARO231" s="105"/>
      <c r="ARP231" s="105"/>
      <c r="ARQ231" s="105"/>
      <c r="ARR231" s="105"/>
      <c r="ARS231" s="105"/>
      <c r="ART231" s="105"/>
      <c r="ARU231" s="105"/>
      <c r="ARV231" s="105"/>
      <c r="ARW231" s="105"/>
      <c r="ARX231" s="105"/>
      <c r="ARY231" s="105"/>
      <c r="ARZ231" s="105"/>
      <c r="ASA231" s="105"/>
      <c r="ASB231" s="105"/>
      <c r="ASC231" s="105"/>
      <c r="ASD231" s="105"/>
      <c r="ASE231" s="105"/>
      <c r="ASF231" s="105"/>
      <c r="ASG231" s="105"/>
      <c r="ASH231" s="105"/>
      <c r="ASI231" s="105"/>
      <c r="ASJ231" s="105"/>
      <c r="ASK231" s="105"/>
      <c r="ASL231" s="105"/>
      <c r="ASM231" s="105"/>
      <c r="ASN231" s="105"/>
      <c r="ASO231" s="105"/>
      <c r="ASP231" s="105"/>
      <c r="ASQ231" s="105"/>
      <c r="ASR231" s="105"/>
      <c r="ASS231" s="105"/>
      <c r="AST231" s="105"/>
      <c r="ASU231" s="105"/>
      <c r="ASV231" s="105"/>
      <c r="ASW231" s="105"/>
      <c r="ASX231" s="105"/>
      <c r="ASY231" s="105"/>
      <c r="ASZ231" s="105"/>
      <c r="ATA231" s="105"/>
      <c r="ATB231" s="105"/>
      <c r="ATC231" s="105"/>
      <c r="ATD231" s="105"/>
      <c r="ATE231" s="105"/>
      <c r="ATF231" s="105"/>
      <c r="ATG231" s="105"/>
      <c r="ATH231" s="105"/>
      <c r="ATI231" s="105"/>
      <c r="ATJ231" s="105"/>
      <c r="ATK231" s="105"/>
      <c r="ATL231" s="105"/>
      <c r="ATM231" s="105"/>
      <c r="ATN231" s="105"/>
      <c r="ATO231" s="105"/>
      <c r="ATP231" s="105"/>
      <c r="ATQ231" s="105"/>
      <c r="ATR231" s="105"/>
      <c r="ATS231" s="105"/>
      <c r="ATT231" s="105"/>
      <c r="ATU231" s="105"/>
      <c r="ATV231" s="105"/>
      <c r="ATW231" s="105"/>
      <c r="ATX231" s="105"/>
      <c r="ATY231" s="105"/>
      <c r="ATZ231" s="105"/>
      <c r="AUA231" s="105"/>
      <c r="AUB231" s="105"/>
      <c r="AUC231" s="105"/>
      <c r="AUD231" s="105"/>
      <c r="AUE231" s="105"/>
      <c r="AUF231" s="105"/>
      <c r="AUG231" s="105"/>
      <c r="AUH231" s="105"/>
      <c r="AUI231" s="105"/>
      <c r="AUJ231" s="105"/>
      <c r="AUK231" s="105"/>
      <c r="AUL231" s="105"/>
      <c r="AUM231" s="105"/>
      <c r="AUN231" s="105"/>
      <c r="AUO231" s="105"/>
      <c r="AUP231" s="105"/>
      <c r="AUQ231" s="105"/>
      <c r="AUR231" s="105"/>
      <c r="AUS231" s="105"/>
      <c r="AUT231" s="105"/>
      <c r="AUU231" s="105"/>
      <c r="AUV231" s="105"/>
      <c r="AUW231" s="105"/>
      <c r="AUX231" s="105"/>
      <c r="AUY231" s="105"/>
      <c r="AUZ231" s="105"/>
      <c r="AVA231" s="105"/>
      <c r="AVB231" s="105"/>
      <c r="AVC231" s="105"/>
      <c r="AVD231" s="105"/>
      <c r="AVE231" s="105"/>
      <c r="AVF231" s="105"/>
      <c r="AVG231" s="105"/>
      <c r="AVH231" s="105"/>
      <c r="AVI231" s="105"/>
      <c r="AVJ231" s="105"/>
      <c r="AVK231" s="105"/>
      <c r="AVL231" s="105"/>
      <c r="AVM231" s="105"/>
      <c r="AVN231" s="105"/>
      <c r="AVO231" s="105"/>
      <c r="AVP231" s="105"/>
      <c r="AVQ231" s="105"/>
      <c r="AVR231" s="105"/>
      <c r="AVS231" s="105"/>
      <c r="AVT231" s="105"/>
      <c r="AVU231" s="105"/>
      <c r="AVV231" s="105"/>
      <c r="AVW231" s="105"/>
      <c r="AVX231" s="105"/>
      <c r="AVY231" s="105"/>
      <c r="AVZ231" s="105"/>
      <c r="AWA231" s="105"/>
      <c r="AWB231" s="105"/>
      <c r="AWC231" s="105"/>
      <c r="AWD231" s="105"/>
      <c r="AWE231" s="105"/>
      <c r="AWF231" s="105"/>
      <c r="AWG231" s="105"/>
      <c r="AWH231" s="105"/>
      <c r="AWI231" s="105"/>
      <c r="AWJ231" s="105"/>
      <c r="AWK231" s="105"/>
      <c r="AWL231" s="105"/>
      <c r="AWM231" s="105"/>
      <c r="AWN231" s="105"/>
      <c r="AWO231" s="105"/>
      <c r="AWP231" s="105"/>
      <c r="AWQ231" s="105"/>
      <c r="AWR231" s="105"/>
      <c r="AWS231" s="105"/>
      <c r="AWT231" s="105"/>
      <c r="AWU231" s="105"/>
      <c r="AWV231" s="105"/>
      <c r="AWW231" s="105"/>
      <c r="AWX231" s="105"/>
      <c r="AWY231" s="105"/>
      <c r="AWZ231" s="105"/>
      <c r="AXA231" s="105"/>
      <c r="AXB231" s="105"/>
      <c r="AXC231" s="105"/>
      <c r="AXD231" s="105"/>
      <c r="AXE231" s="105"/>
      <c r="AXF231" s="105"/>
      <c r="AXG231" s="105"/>
      <c r="AXH231" s="105"/>
      <c r="AXI231" s="105"/>
      <c r="AXJ231" s="105"/>
      <c r="AXK231" s="105"/>
      <c r="AXL231" s="105"/>
      <c r="AXM231" s="105"/>
      <c r="AXN231" s="105"/>
      <c r="AXO231" s="105"/>
      <c r="AXP231" s="105"/>
      <c r="AXQ231" s="105"/>
      <c r="AXR231" s="105"/>
      <c r="AXS231" s="105"/>
      <c r="AXT231" s="105"/>
      <c r="AXU231" s="105"/>
      <c r="AXV231" s="105"/>
      <c r="AXW231" s="105"/>
      <c r="AXX231" s="105"/>
      <c r="AXY231" s="105"/>
      <c r="AXZ231" s="105"/>
      <c r="AYA231" s="105"/>
      <c r="AYB231" s="105"/>
      <c r="AYC231" s="105"/>
      <c r="AYD231" s="105"/>
      <c r="AYE231" s="105"/>
      <c r="AYF231" s="105"/>
      <c r="AYG231" s="105"/>
      <c r="AYH231" s="105"/>
      <c r="AYI231" s="105"/>
      <c r="AYJ231" s="105"/>
      <c r="AYK231" s="105"/>
      <c r="AYL231" s="105"/>
      <c r="AYM231" s="105"/>
      <c r="AYN231" s="105"/>
      <c r="AYO231" s="105"/>
      <c r="AYP231" s="105"/>
      <c r="AYQ231" s="105"/>
      <c r="AYR231" s="105"/>
      <c r="AYS231" s="105"/>
      <c r="AYT231" s="105"/>
      <c r="AYU231" s="105"/>
      <c r="AYV231" s="105"/>
      <c r="AYW231" s="105"/>
      <c r="AYX231" s="105"/>
      <c r="AYY231" s="105"/>
      <c r="AYZ231" s="105"/>
      <c r="AZA231" s="105"/>
      <c r="AZB231" s="105"/>
      <c r="AZC231" s="105"/>
      <c r="AZD231" s="105"/>
      <c r="AZE231" s="105"/>
      <c r="AZF231" s="105"/>
      <c r="AZG231" s="105"/>
      <c r="AZH231" s="105"/>
      <c r="AZI231" s="105"/>
      <c r="AZJ231" s="105"/>
      <c r="AZK231" s="105"/>
      <c r="AZL231" s="105"/>
      <c r="AZM231" s="105"/>
      <c r="AZN231" s="105"/>
      <c r="AZO231" s="105"/>
      <c r="AZP231" s="105"/>
      <c r="AZQ231" s="105"/>
      <c r="AZR231" s="105"/>
      <c r="AZS231" s="105"/>
      <c r="AZT231" s="105"/>
      <c r="AZU231" s="105"/>
      <c r="AZV231" s="105"/>
      <c r="AZW231" s="105"/>
      <c r="AZX231" s="105"/>
      <c r="AZY231" s="105"/>
      <c r="AZZ231" s="105"/>
      <c r="BAA231" s="105"/>
      <c r="BAB231" s="105"/>
      <c r="BAC231" s="105"/>
      <c r="BAD231" s="105"/>
      <c r="BAE231" s="105"/>
      <c r="BAF231" s="105"/>
      <c r="BAG231" s="105"/>
      <c r="BAH231" s="105"/>
      <c r="BAI231" s="105"/>
      <c r="BAJ231" s="105"/>
      <c r="BAK231" s="105"/>
      <c r="BAL231" s="105"/>
      <c r="BAM231" s="105"/>
      <c r="BAN231" s="105"/>
      <c r="BAO231" s="105"/>
      <c r="BAP231" s="105"/>
      <c r="BAQ231" s="105"/>
      <c r="BAR231" s="105"/>
      <c r="BAS231" s="105"/>
      <c r="BAT231" s="105"/>
      <c r="BAU231" s="105"/>
      <c r="BAV231" s="105"/>
      <c r="BAW231" s="105"/>
      <c r="BAX231" s="105"/>
      <c r="BAY231" s="105"/>
      <c r="BAZ231" s="105"/>
      <c r="BBA231" s="105"/>
      <c r="BBB231" s="105"/>
      <c r="BBC231" s="105"/>
      <c r="BBD231" s="105"/>
      <c r="BBE231" s="105"/>
      <c r="BBF231" s="105"/>
      <c r="BBG231" s="105"/>
      <c r="BBH231" s="105"/>
      <c r="BBI231" s="105"/>
      <c r="BBJ231" s="105"/>
      <c r="BBK231" s="105"/>
      <c r="BBL231" s="105"/>
      <c r="BBM231" s="105"/>
      <c r="BBN231" s="105"/>
      <c r="BBO231" s="105"/>
      <c r="BBP231" s="105"/>
      <c r="BBQ231" s="105"/>
      <c r="BBR231" s="105"/>
      <c r="BBS231" s="105"/>
      <c r="BBT231" s="105"/>
      <c r="BBU231" s="105"/>
      <c r="BBV231" s="105"/>
      <c r="BBW231" s="105"/>
      <c r="BBX231" s="105"/>
      <c r="BBY231" s="105"/>
      <c r="BBZ231" s="105"/>
      <c r="BCA231" s="105"/>
      <c r="BCB231" s="105"/>
      <c r="BCC231" s="105"/>
      <c r="BCD231" s="105"/>
      <c r="BCE231" s="105"/>
      <c r="BCF231" s="105"/>
      <c r="BCG231" s="105"/>
      <c r="BCH231" s="105"/>
      <c r="BCI231" s="105"/>
      <c r="BCJ231" s="105"/>
      <c r="BCK231" s="105"/>
      <c r="BCL231" s="105"/>
      <c r="BCM231" s="105"/>
      <c r="BCN231" s="105"/>
      <c r="BCO231" s="105"/>
      <c r="BCP231" s="105"/>
      <c r="BCQ231" s="105"/>
      <c r="BCR231" s="105"/>
      <c r="BCS231" s="105"/>
      <c r="BCT231" s="105"/>
      <c r="BCU231" s="105"/>
      <c r="BCV231" s="105"/>
      <c r="BCW231" s="105"/>
      <c r="BCX231" s="105"/>
      <c r="BCY231" s="105"/>
      <c r="BCZ231" s="105"/>
      <c r="BDA231" s="105"/>
      <c r="BDB231" s="105"/>
      <c r="BDC231" s="105"/>
      <c r="BDD231" s="105"/>
      <c r="BDE231" s="105"/>
      <c r="BDF231" s="105"/>
      <c r="BDG231" s="105"/>
      <c r="BDH231" s="105"/>
      <c r="BDI231" s="105"/>
      <c r="BDJ231" s="105"/>
      <c r="BDK231" s="105"/>
      <c r="BDL231" s="105"/>
      <c r="BDM231" s="105"/>
      <c r="BDN231" s="105"/>
      <c r="BDO231" s="105"/>
      <c r="BDP231" s="105"/>
      <c r="BDQ231" s="105"/>
      <c r="BDR231" s="105"/>
      <c r="BDS231" s="105"/>
      <c r="BDT231" s="105"/>
      <c r="BDU231" s="105"/>
      <c r="BDV231" s="105"/>
      <c r="BDW231" s="105"/>
      <c r="BDX231" s="105"/>
      <c r="BDY231" s="105"/>
      <c r="BDZ231" s="105"/>
      <c r="BEA231" s="105"/>
      <c r="BEB231" s="105"/>
      <c r="BEC231" s="105"/>
      <c r="BED231" s="105"/>
      <c r="BEE231" s="105"/>
      <c r="BEF231" s="105"/>
      <c r="BEG231" s="105"/>
      <c r="BEH231" s="105"/>
      <c r="BEI231" s="105"/>
      <c r="BEJ231" s="105"/>
      <c r="BEK231" s="105"/>
      <c r="BEL231" s="105"/>
      <c r="BEM231" s="105"/>
      <c r="BEN231" s="105"/>
      <c r="BEO231" s="105"/>
      <c r="BEP231" s="105"/>
      <c r="BEQ231" s="105"/>
      <c r="BER231" s="105"/>
      <c r="BES231" s="105"/>
      <c r="BET231" s="105"/>
      <c r="BEU231" s="105"/>
      <c r="BEV231" s="105"/>
      <c r="BEW231" s="105"/>
      <c r="BEX231" s="105"/>
      <c r="BEY231" s="105"/>
      <c r="BEZ231" s="105"/>
      <c r="BFA231" s="105"/>
      <c r="BFB231" s="105"/>
      <c r="BFC231" s="105"/>
      <c r="BFD231" s="105"/>
      <c r="BFE231" s="105"/>
      <c r="BFF231" s="105"/>
      <c r="BFG231" s="105"/>
      <c r="BFH231" s="105"/>
      <c r="BFI231" s="105"/>
      <c r="BFJ231" s="105"/>
      <c r="BFK231" s="105"/>
      <c r="BFL231" s="105"/>
      <c r="BFM231" s="105"/>
      <c r="BFN231" s="105"/>
      <c r="BFO231" s="105"/>
      <c r="BFP231" s="105"/>
      <c r="BFQ231" s="105"/>
      <c r="BFR231" s="105"/>
      <c r="BFS231" s="105"/>
      <c r="BFT231" s="105"/>
      <c r="BFU231" s="105"/>
      <c r="BFV231" s="105"/>
      <c r="BFW231" s="105"/>
      <c r="BFX231" s="105"/>
      <c r="BFY231" s="105"/>
      <c r="BFZ231" s="105"/>
      <c r="BGA231" s="105"/>
      <c r="BGB231" s="105"/>
      <c r="BGC231" s="105"/>
      <c r="BGD231" s="105"/>
      <c r="BGE231" s="105"/>
      <c r="BGF231" s="105"/>
      <c r="BGG231" s="105"/>
      <c r="BGH231" s="105"/>
      <c r="BGI231" s="105"/>
      <c r="BGJ231" s="105"/>
      <c r="BGK231" s="105"/>
      <c r="BGL231" s="105"/>
      <c r="BGM231" s="105"/>
      <c r="BGN231" s="105"/>
      <c r="BGO231" s="105"/>
      <c r="BGP231" s="105"/>
      <c r="BGQ231" s="105"/>
      <c r="BGR231" s="105"/>
      <c r="BGS231" s="105"/>
      <c r="BGT231" s="105"/>
      <c r="BGU231" s="105"/>
      <c r="BGV231" s="105"/>
      <c r="BGW231" s="105"/>
      <c r="BGX231" s="105"/>
      <c r="BGY231" s="105"/>
      <c r="BGZ231" s="105"/>
      <c r="BHA231" s="105"/>
      <c r="BHB231" s="105"/>
      <c r="BHC231" s="105"/>
      <c r="BHD231" s="105"/>
      <c r="BHE231" s="105"/>
      <c r="BHF231" s="105"/>
      <c r="BHG231" s="105"/>
      <c r="BHH231" s="105"/>
      <c r="BHI231" s="105"/>
      <c r="BHJ231" s="105"/>
      <c r="BHK231" s="105"/>
      <c r="BHL231" s="105"/>
      <c r="BHM231" s="105"/>
      <c r="BHN231" s="105"/>
      <c r="BHO231" s="105"/>
      <c r="BHP231" s="105"/>
      <c r="BHQ231" s="105"/>
      <c r="BHR231" s="105"/>
      <c r="BHS231" s="105"/>
      <c r="BHT231" s="105"/>
      <c r="BHU231" s="105"/>
      <c r="BHV231" s="105"/>
      <c r="BHW231" s="105"/>
      <c r="BHX231" s="105"/>
      <c r="BHY231" s="105"/>
      <c r="BHZ231" s="105"/>
      <c r="BIA231" s="105"/>
      <c r="BIB231" s="105"/>
      <c r="BIC231" s="105"/>
      <c r="BID231" s="105"/>
      <c r="BIE231" s="105"/>
      <c r="BIF231" s="105"/>
      <c r="BIG231" s="105"/>
      <c r="BIH231" s="105"/>
      <c r="BII231" s="105"/>
      <c r="BIJ231" s="105"/>
      <c r="BIK231" s="105"/>
      <c r="BIL231" s="105"/>
      <c r="BIM231" s="105"/>
      <c r="BIN231" s="105"/>
      <c r="BIO231" s="105"/>
      <c r="BIP231" s="105"/>
      <c r="BIQ231" s="105"/>
      <c r="BIR231" s="105"/>
      <c r="BIS231" s="105"/>
      <c r="BIT231" s="105"/>
      <c r="BIU231" s="105"/>
      <c r="BIV231" s="105"/>
      <c r="BIW231" s="105"/>
      <c r="BIX231" s="105"/>
      <c r="BIY231" s="105"/>
      <c r="BIZ231" s="105"/>
      <c r="BJA231" s="105"/>
      <c r="BJB231" s="105"/>
      <c r="BJC231" s="105"/>
      <c r="BJD231" s="105"/>
      <c r="BJE231" s="105"/>
      <c r="BJF231" s="105"/>
      <c r="BJG231" s="105"/>
      <c r="BJH231" s="105"/>
      <c r="BJI231" s="105"/>
      <c r="BJJ231" s="105"/>
      <c r="BJK231" s="105"/>
      <c r="BJL231" s="105"/>
      <c r="BJM231" s="105"/>
      <c r="BJN231" s="105"/>
      <c r="BJO231" s="105"/>
      <c r="BJP231" s="105"/>
      <c r="BJQ231" s="105"/>
      <c r="BJR231" s="105"/>
      <c r="BJS231" s="105"/>
      <c r="BJT231" s="105"/>
      <c r="BJU231" s="105"/>
      <c r="BJV231" s="105"/>
      <c r="BJW231" s="105"/>
      <c r="BJX231" s="105"/>
      <c r="BJY231" s="105"/>
      <c r="BJZ231" s="105"/>
      <c r="BKA231" s="105"/>
      <c r="BKB231" s="105"/>
      <c r="BKC231" s="105"/>
      <c r="BKD231" s="105"/>
      <c r="BKE231" s="105"/>
      <c r="BKF231" s="105"/>
      <c r="BKG231" s="105"/>
      <c r="BKH231" s="105"/>
      <c r="BKI231" s="105"/>
      <c r="BKJ231" s="105"/>
      <c r="BKK231" s="105"/>
      <c r="BKL231" s="105"/>
      <c r="BKM231" s="105"/>
      <c r="BKN231" s="105"/>
      <c r="BKO231" s="105"/>
      <c r="BKP231" s="105"/>
      <c r="BKQ231" s="105"/>
      <c r="BKR231" s="105"/>
      <c r="BKS231" s="105"/>
      <c r="BKT231" s="105"/>
      <c r="BKU231" s="105"/>
      <c r="BKV231" s="105"/>
      <c r="BKW231" s="105"/>
      <c r="BKX231" s="105"/>
      <c r="BKY231" s="105"/>
      <c r="BKZ231" s="105"/>
      <c r="BLA231" s="105"/>
      <c r="BLB231" s="105"/>
      <c r="BLC231" s="105"/>
      <c r="BLD231" s="105"/>
      <c r="BLE231" s="105"/>
      <c r="BLF231" s="105"/>
      <c r="BLG231" s="105"/>
      <c r="BLH231" s="105"/>
      <c r="BLI231" s="105"/>
      <c r="BLJ231" s="105"/>
      <c r="BLK231" s="105"/>
      <c r="BLL231" s="105"/>
      <c r="BLM231" s="105"/>
      <c r="BLN231" s="105"/>
      <c r="BLO231" s="105"/>
      <c r="BLP231" s="105"/>
      <c r="BLQ231" s="105"/>
      <c r="BLR231" s="105"/>
      <c r="BLS231" s="105"/>
      <c r="BLT231" s="105"/>
      <c r="BLU231" s="105"/>
      <c r="BLV231" s="105"/>
      <c r="BLW231" s="105"/>
      <c r="BLX231" s="105"/>
      <c r="BLY231" s="105"/>
      <c r="BLZ231" s="105"/>
      <c r="BMA231" s="105"/>
      <c r="BMB231" s="105"/>
      <c r="BMC231" s="105"/>
      <c r="BMD231" s="105"/>
      <c r="BME231" s="105"/>
      <c r="BMF231" s="105"/>
      <c r="BMG231" s="105"/>
      <c r="BMH231" s="105"/>
      <c r="BMI231" s="105"/>
      <c r="BMJ231" s="105"/>
      <c r="BMK231" s="105"/>
      <c r="BML231" s="105"/>
      <c r="BMM231" s="105"/>
      <c r="BMN231" s="105"/>
      <c r="BMO231" s="105"/>
      <c r="BMP231" s="105"/>
      <c r="BMQ231" s="105"/>
      <c r="BMR231" s="105"/>
      <c r="BMS231" s="105"/>
      <c r="BMT231" s="105"/>
      <c r="BMU231" s="105"/>
      <c r="BMV231" s="105"/>
      <c r="BMW231" s="105"/>
      <c r="BMX231" s="105"/>
      <c r="BMY231" s="105"/>
      <c r="BMZ231" s="105"/>
      <c r="BNA231" s="105"/>
      <c r="BNB231" s="105"/>
      <c r="BNC231" s="105"/>
      <c r="BND231" s="105"/>
      <c r="BNE231" s="105"/>
      <c r="BNF231" s="105"/>
      <c r="BNG231" s="105"/>
      <c r="BNH231" s="105"/>
      <c r="BNI231" s="105"/>
      <c r="BNJ231" s="105"/>
      <c r="BNK231" s="105"/>
      <c r="BNL231" s="105"/>
      <c r="BNM231" s="105"/>
      <c r="BNN231" s="105"/>
      <c r="BNO231" s="105"/>
      <c r="BNP231" s="105"/>
      <c r="BNQ231" s="105"/>
      <c r="BNR231" s="105"/>
      <c r="BNS231" s="105"/>
      <c r="BNT231" s="105"/>
      <c r="BNU231" s="105"/>
      <c r="BNV231" s="105"/>
      <c r="BNW231" s="105"/>
      <c r="BNX231" s="105"/>
      <c r="BNY231" s="105"/>
      <c r="BNZ231" s="105"/>
      <c r="BOA231" s="105"/>
      <c r="BOB231" s="105"/>
      <c r="BOC231" s="105"/>
      <c r="BOD231" s="105"/>
      <c r="BOE231" s="105"/>
      <c r="BOF231" s="105"/>
      <c r="BOG231" s="105"/>
      <c r="BOH231" s="105"/>
      <c r="BOI231" s="105"/>
      <c r="BOJ231" s="105"/>
      <c r="BOK231" s="105"/>
      <c r="BOL231" s="105"/>
      <c r="BOM231" s="105"/>
      <c r="BON231" s="105"/>
      <c r="BOO231" s="105"/>
      <c r="BOP231" s="105"/>
      <c r="BOQ231" s="105"/>
      <c r="BOR231" s="105"/>
      <c r="BOS231" s="105"/>
      <c r="BOT231" s="105"/>
      <c r="BOU231" s="105"/>
      <c r="BOV231" s="105"/>
      <c r="BOW231" s="105"/>
      <c r="BOX231" s="105"/>
      <c r="BOY231" s="105"/>
      <c r="BOZ231" s="105"/>
      <c r="BPA231" s="105"/>
      <c r="BPB231" s="105"/>
      <c r="BPC231" s="105"/>
      <c r="BPD231" s="105"/>
      <c r="BPE231" s="105"/>
      <c r="BPF231" s="105"/>
      <c r="BPG231" s="105"/>
      <c r="BPH231" s="105"/>
      <c r="BPI231" s="105"/>
      <c r="BPJ231" s="105"/>
      <c r="BPK231" s="105"/>
      <c r="BPL231" s="105"/>
      <c r="BPM231" s="105"/>
      <c r="BPN231" s="105"/>
      <c r="BPO231" s="105"/>
      <c r="BPP231" s="105"/>
      <c r="BPQ231" s="105"/>
      <c r="BPR231" s="105"/>
      <c r="BPS231" s="105"/>
      <c r="BPT231" s="105"/>
      <c r="BPU231" s="105"/>
      <c r="BPV231" s="105"/>
      <c r="BPW231" s="105"/>
      <c r="BPX231" s="105"/>
      <c r="BPY231" s="105"/>
      <c r="BPZ231" s="105"/>
      <c r="BQA231" s="105"/>
      <c r="BQB231" s="105"/>
      <c r="BQC231" s="105"/>
      <c r="BQD231" s="105"/>
      <c r="BQE231" s="105"/>
      <c r="BQF231" s="105"/>
      <c r="BQG231" s="105"/>
      <c r="BQH231" s="105"/>
      <c r="BQI231" s="105"/>
      <c r="BQJ231" s="105"/>
      <c r="BQK231" s="105"/>
      <c r="BQL231" s="105"/>
      <c r="BQM231" s="105"/>
      <c r="BQN231" s="105"/>
      <c r="BQO231" s="105"/>
      <c r="BQP231" s="105"/>
      <c r="BQQ231" s="105"/>
      <c r="BQR231" s="105"/>
      <c r="BQS231" s="105"/>
      <c r="BQT231" s="105"/>
      <c r="BQU231" s="105"/>
      <c r="BQV231" s="105"/>
      <c r="BQW231" s="105"/>
      <c r="BQX231" s="105"/>
      <c r="BQY231" s="105"/>
      <c r="BQZ231" s="105"/>
      <c r="BRA231" s="105"/>
      <c r="BRB231" s="105"/>
      <c r="BRC231" s="105"/>
      <c r="BRD231" s="105"/>
      <c r="BRE231" s="105"/>
      <c r="BRF231" s="105"/>
      <c r="BRG231" s="105"/>
      <c r="BRH231" s="105"/>
      <c r="BRI231" s="105"/>
      <c r="BRJ231" s="105"/>
      <c r="BRK231" s="105"/>
      <c r="BRL231" s="105"/>
      <c r="BRM231" s="105"/>
      <c r="BRN231" s="105"/>
      <c r="BRO231" s="105"/>
      <c r="BRP231" s="105"/>
      <c r="BRQ231" s="105"/>
      <c r="BRR231" s="105"/>
      <c r="BRS231" s="105"/>
      <c r="BRT231" s="105"/>
      <c r="BRU231" s="105"/>
      <c r="BRV231" s="105"/>
      <c r="BRW231" s="105"/>
      <c r="BRX231" s="105"/>
      <c r="BRY231" s="105"/>
      <c r="BRZ231" s="105"/>
      <c r="BSA231" s="105"/>
      <c r="BSB231" s="105"/>
      <c r="BSC231" s="105"/>
      <c r="BSD231" s="105"/>
      <c r="BSE231" s="105"/>
      <c r="BSF231" s="105"/>
      <c r="BSG231" s="105"/>
      <c r="BSH231" s="105"/>
      <c r="BSI231" s="105"/>
      <c r="BSJ231" s="105"/>
      <c r="BSK231" s="105"/>
      <c r="BSL231" s="105"/>
      <c r="BSM231" s="105"/>
      <c r="BSN231" s="105"/>
      <c r="BSO231" s="105"/>
      <c r="BSP231" s="105"/>
      <c r="BSQ231" s="105"/>
      <c r="BSR231" s="105"/>
      <c r="BSS231" s="105"/>
      <c r="BST231" s="105"/>
      <c r="BSU231" s="105"/>
      <c r="BSV231" s="105"/>
      <c r="BSW231" s="105"/>
      <c r="BSX231" s="105"/>
      <c r="BSY231" s="105"/>
      <c r="BSZ231" s="105"/>
      <c r="BTA231" s="105"/>
      <c r="BTB231" s="105"/>
      <c r="BTC231" s="105"/>
      <c r="BTD231" s="105"/>
      <c r="BTE231" s="105"/>
      <c r="BTF231" s="105"/>
      <c r="BTG231" s="105"/>
      <c r="BTH231" s="105"/>
      <c r="BTI231" s="105"/>
      <c r="BTJ231" s="105"/>
      <c r="BTK231" s="105"/>
      <c r="BTL231" s="105"/>
      <c r="BTM231" s="105"/>
      <c r="BTN231" s="105"/>
      <c r="BTO231" s="105"/>
      <c r="BTP231" s="105"/>
      <c r="BTQ231" s="105"/>
      <c r="BTR231" s="105"/>
      <c r="BTS231" s="105"/>
      <c r="BTT231" s="105"/>
      <c r="BTU231" s="105"/>
      <c r="BTV231" s="105"/>
      <c r="BTW231" s="105"/>
      <c r="BTX231" s="105"/>
      <c r="BTY231" s="105"/>
      <c r="BTZ231" s="105"/>
      <c r="BUA231" s="105"/>
      <c r="BUB231" s="105"/>
      <c r="BUC231" s="105"/>
      <c r="BUD231" s="105"/>
      <c r="BUE231" s="105"/>
      <c r="BUF231" s="105"/>
      <c r="BUG231" s="105"/>
      <c r="BUH231" s="105"/>
      <c r="BUI231" s="105"/>
      <c r="BUJ231" s="105"/>
      <c r="BUK231" s="105"/>
      <c r="BUL231" s="105"/>
      <c r="BUM231" s="105"/>
      <c r="BUN231" s="105"/>
      <c r="BUO231" s="105"/>
      <c r="BUP231" s="105"/>
      <c r="BUQ231" s="105"/>
      <c r="BUR231" s="105"/>
      <c r="BUS231" s="105"/>
      <c r="BUT231" s="105"/>
      <c r="BUU231" s="105"/>
      <c r="BUV231" s="105"/>
      <c r="BUW231" s="105"/>
      <c r="BUX231" s="105"/>
      <c r="BUY231" s="105"/>
      <c r="BUZ231" s="105"/>
      <c r="BVA231" s="105"/>
      <c r="BVB231" s="105"/>
      <c r="BVC231" s="105"/>
      <c r="BVD231" s="105"/>
      <c r="BVE231" s="105"/>
      <c r="BVF231" s="105"/>
      <c r="BVG231" s="105"/>
      <c r="BVH231" s="105"/>
      <c r="BVI231" s="105"/>
      <c r="BVJ231" s="105"/>
      <c r="BVK231" s="105"/>
      <c r="BVL231" s="105"/>
      <c r="BVM231" s="105"/>
      <c r="BVN231" s="105"/>
      <c r="BVO231" s="105"/>
      <c r="BVP231" s="105"/>
      <c r="BVQ231" s="105"/>
      <c r="BVR231" s="105"/>
      <c r="BVS231" s="105"/>
      <c r="BVT231" s="105"/>
      <c r="BVU231" s="105"/>
      <c r="BVV231" s="105"/>
      <c r="BVW231" s="105"/>
      <c r="BVX231" s="105"/>
      <c r="BVY231" s="105"/>
      <c r="BVZ231" s="105"/>
      <c r="BWA231" s="105"/>
      <c r="BWB231" s="105"/>
      <c r="BWC231" s="105"/>
      <c r="BWD231" s="105"/>
      <c r="BWE231" s="105"/>
      <c r="BWF231" s="105"/>
      <c r="BWG231" s="105"/>
      <c r="BWH231" s="105"/>
      <c r="BWI231" s="105"/>
      <c r="BWJ231" s="105"/>
      <c r="BWK231" s="105"/>
      <c r="BWL231" s="105"/>
      <c r="BWM231" s="105"/>
      <c r="BWN231" s="105"/>
      <c r="BWO231" s="105"/>
      <c r="BWP231" s="105"/>
      <c r="BWQ231" s="105"/>
      <c r="BWR231" s="105"/>
      <c r="BWS231" s="105"/>
      <c r="BWT231" s="105"/>
      <c r="BWU231" s="105"/>
      <c r="BWV231" s="105"/>
      <c r="BWW231" s="105"/>
      <c r="BWX231" s="105"/>
    </row>
    <row r="232" spans="1:1974" ht="61.5" customHeight="1">
      <c r="B232" s="266" t="s">
        <v>95</v>
      </c>
      <c r="C232" s="90"/>
      <c r="D232" s="125"/>
      <c r="E232" s="274"/>
      <c r="F232" s="127"/>
      <c r="H232" s="125"/>
      <c r="I232" s="249"/>
      <c r="J232" s="127"/>
      <c r="S232" s="90"/>
      <c r="W232" s="90"/>
      <c r="X232" s="152"/>
      <c r="Y232" s="152"/>
      <c r="Z232" s="152"/>
      <c r="AA232" s="152"/>
      <c r="AB232" s="152"/>
      <c r="AC232" s="152"/>
      <c r="AD232" s="152"/>
      <c r="AE232" s="152"/>
      <c r="AI232" s="152"/>
      <c r="AM232" s="152"/>
      <c r="AQ232" s="94"/>
    </row>
    <row r="233" spans="1:1974" s="106" customFormat="1" ht="35.25" customHeight="1">
      <c r="A233" s="95"/>
      <c r="B233" s="177" t="s">
        <v>96</v>
      </c>
      <c r="C233" s="90"/>
      <c r="D233" s="125">
        <v>-146</v>
      </c>
      <c r="E233" s="275">
        <v>0</v>
      </c>
      <c r="F233" s="126">
        <v>-146</v>
      </c>
      <c r="G233" s="95"/>
      <c r="H233" s="125">
        <v>-3</v>
      </c>
      <c r="I233" s="258">
        <v>0</v>
      </c>
      <c r="J233" s="126">
        <v>-3</v>
      </c>
      <c r="K233" s="95"/>
      <c r="O233" s="95"/>
      <c r="P233" s="107"/>
      <c r="Q233" s="107"/>
      <c r="R233" s="107"/>
      <c r="S233" s="90"/>
      <c r="W233" s="90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94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  <c r="DP233" s="105"/>
      <c r="DQ233" s="105"/>
      <c r="DR233" s="105"/>
      <c r="DS233" s="105"/>
      <c r="DT233" s="105"/>
      <c r="DU233" s="105"/>
      <c r="DV233" s="105"/>
      <c r="DW233" s="105"/>
      <c r="DX233" s="105"/>
      <c r="DY233" s="105"/>
      <c r="DZ233" s="105"/>
      <c r="EA233" s="105"/>
      <c r="EB233" s="105"/>
      <c r="EC233" s="105"/>
      <c r="ED233" s="105"/>
      <c r="EE233" s="105"/>
      <c r="EF233" s="105"/>
      <c r="EG233" s="105"/>
      <c r="EH233" s="105"/>
      <c r="EI233" s="105"/>
      <c r="EJ233" s="105"/>
      <c r="EK233" s="105"/>
      <c r="EL233" s="105"/>
      <c r="EM233" s="105"/>
      <c r="EN233" s="105"/>
      <c r="EO233" s="105"/>
      <c r="EP233" s="105"/>
      <c r="EQ233" s="105"/>
      <c r="ER233" s="105"/>
      <c r="ES233" s="105"/>
      <c r="ET233" s="105"/>
      <c r="EU233" s="105"/>
      <c r="EV233" s="105"/>
      <c r="EW233" s="105"/>
      <c r="EX233" s="105"/>
      <c r="EY233" s="105"/>
      <c r="EZ233" s="105"/>
      <c r="FA233" s="105"/>
      <c r="FB233" s="105"/>
      <c r="FC233" s="105"/>
      <c r="FD233" s="105"/>
      <c r="FE233" s="105"/>
      <c r="FF233" s="105"/>
      <c r="FG233" s="105"/>
      <c r="FH233" s="105"/>
      <c r="FI233" s="105"/>
      <c r="FJ233" s="105"/>
      <c r="FK233" s="105"/>
      <c r="FL233" s="105"/>
      <c r="FM233" s="105"/>
      <c r="FN233" s="105"/>
      <c r="FO233" s="105"/>
      <c r="FP233" s="105"/>
      <c r="FQ233" s="105"/>
      <c r="FR233" s="105"/>
      <c r="FS233" s="105"/>
      <c r="FT233" s="105"/>
      <c r="FU233" s="105"/>
      <c r="FV233" s="105"/>
      <c r="FW233" s="105"/>
      <c r="FX233" s="105"/>
      <c r="FY233" s="105"/>
      <c r="FZ233" s="105"/>
      <c r="GA233" s="105"/>
      <c r="GB233" s="105"/>
      <c r="GC233" s="105"/>
      <c r="GD233" s="105"/>
      <c r="GE233" s="105"/>
      <c r="GF233" s="105"/>
      <c r="GG233" s="105"/>
      <c r="GH233" s="105"/>
      <c r="GI233" s="105"/>
      <c r="GJ233" s="105"/>
      <c r="GK233" s="105"/>
      <c r="GL233" s="105"/>
      <c r="GM233" s="105"/>
      <c r="GN233" s="105"/>
      <c r="GO233" s="105"/>
      <c r="GP233" s="105"/>
      <c r="GQ233" s="105"/>
      <c r="GR233" s="105"/>
      <c r="GS233" s="105"/>
      <c r="GT233" s="105"/>
      <c r="GU233" s="105"/>
      <c r="GV233" s="105"/>
      <c r="GW233" s="105"/>
      <c r="GX233" s="105"/>
      <c r="GY233" s="105"/>
      <c r="GZ233" s="105"/>
      <c r="HA233" s="105"/>
      <c r="HB233" s="105"/>
      <c r="HC233" s="105"/>
      <c r="HD233" s="105"/>
      <c r="HE233" s="105"/>
      <c r="HF233" s="105"/>
      <c r="HG233" s="105"/>
      <c r="HH233" s="105"/>
      <c r="HI233" s="105"/>
      <c r="HJ233" s="105"/>
      <c r="HK233" s="105"/>
      <c r="HL233" s="105"/>
      <c r="HM233" s="105"/>
      <c r="HN233" s="105"/>
      <c r="HO233" s="105"/>
      <c r="HP233" s="105"/>
      <c r="HQ233" s="105"/>
      <c r="HR233" s="105"/>
      <c r="HS233" s="105"/>
      <c r="HT233" s="105"/>
      <c r="HU233" s="105"/>
      <c r="HV233" s="105"/>
      <c r="HW233" s="105"/>
      <c r="HX233" s="105"/>
      <c r="HY233" s="105"/>
      <c r="HZ233" s="105"/>
      <c r="IA233" s="105"/>
      <c r="IB233" s="105"/>
      <c r="IC233" s="105"/>
      <c r="ID233" s="105"/>
      <c r="IE233" s="105"/>
      <c r="IF233" s="105"/>
      <c r="IG233" s="105"/>
      <c r="IH233" s="105"/>
      <c r="II233" s="105"/>
      <c r="IJ233" s="105"/>
      <c r="IK233" s="105"/>
      <c r="IL233" s="105"/>
      <c r="IM233" s="105"/>
      <c r="IN233" s="105"/>
      <c r="IO233" s="105"/>
      <c r="IP233" s="105"/>
      <c r="IQ233" s="105"/>
      <c r="IR233" s="105"/>
      <c r="IS233" s="105"/>
      <c r="IT233" s="105"/>
      <c r="IU233" s="105"/>
      <c r="IV233" s="105"/>
      <c r="IW233" s="105"/>
      <c r="IX233" s="105"/>
      <c r="IY233" s="105"/>
      <c r="IZ233" s="105"/>
      <c r="JA233" s="105"/>
      <c r="JB233" s="105"/>
      <c r="JC233" s="105"/>
      <c r="JD233" s="105"/>
      <c r="JE233" s="105"/>
      <c r="JF233" s="105"/>
      <c r="JG233" s="105"/>
      <c r="JH233" s="105"/>
      <c r="JI233" s="105"/>
      <c r="JJ233" s="105"/>
      <c r="JK233" s="105"/>
      <c r="JL233" s="105"/>
      <c r="JM233" s="105"/>
      <c r="JN233" s="105"/>
      <c r="JO233" s="105"/>
      <c r="JP233" s="105"/>
      <c r="JQ233" s="105"/>
      <c r="JR233" s="105"/>
      <c r="JS233" s="105"/>
      <c r="JT233" s="105"/>
      <c r="JU233" s="105"/>
      <c r="JV233" s="105"/>
      <c r="JW233" s="105"/>
      <c r="JX233" s="105"/>
      <c r="JY233" s="105"/>
      <c r="JZ233" s="105"/>
      <c r="KA233" s="105"/>
      <c r="KB233" s="105"/>
      <c r="KC233" s="105"/>
      <c r="KD233" s="105"/>
      <c r="KE233" s="105"/>
      <c r="KF233" s="105"/>
      <c r="KG233" s="105"/>
      <c r="KH233" s="105"/>
      <c r="KI233" s="105"/>
      <c r="KJ233" s="105"/>
      <c r="KK233" s="105"/>
      <c r="KL233" s="105"/>
      <c r="KM233" s="105"/>
      <c r="KN233" s="105"/>
      <c r="KO233" s="105"/>
      <c r="KP233" s="105"/>
      <c r="KQ233" s="105"/>
      <c r="KR233" s="105"/>
      <c r="KS233" s="105"/>
      <c r="KT233" s="105"/>
      <c r="KU233" s="105"/>
      <c r="KV233" s="105"/>
      <c r="KW233" s="105"/>
      <c r="KX233" s="105"/>
      <c r="KY233" s="105"/>
      <c r="KZ233" s="105"/>
      <c r="LA233" s="105"/>
      <c r="LB233" s="105"/>
      <c r="LC233" s="105"/>
      <c r="LD233" s="105"/>
      <c r="LE233" s="105"/>
      <c r="LF233" s="105"/>
      <c r="LG233" s="105"/>
      <c r="LH233" s="105"/>
      <c r="LI233" s="105"/>
      <c r="LJ233" s="105"/>
      <c r="LK233" s="105"/>
      <c r="LL233" s="105"/>
      <c r="LM233" s="105"/>
      <c r="LN233" s="105"/>
      <c r="LO233" s="105"/>
      <c r="LP233" s="105"/>
      <c r="LQ233" s="105"/>
      <c r="LR233" s="105"/>
      <c r="LS233" s="105"/>
      <c r="LT233" s="105"/>
      <c r="LU233" s="105"/>
      <c r="LV233" s="105"/>
      <c r="LW233" s="105"/>
      <c r="LX233" s="105"/>
      <c r="LY233" s="105"/>
      <c r="LZ233" s="105"/>
      <c r="MA233" s="105"/>
      <c r="MB233" s="105"/>
      <c r="MC233" s="105"/>
      <c r="MD233" s="105"/>
      <c r="ME233" s="105"/>
      <c r="MF233" s="105"/>
      <c r="MG233" s="105"/>
      <c r="MH233" s="105"/>
      <c r="MI233" s="105"/>
      <c r="MJ233" s="105"/>
      <c r="MK233" s="105"/>
      <c r="ML233" s="105"/>
      <c r="MM233" s="105"/>
      <c r="MN233" s="105"/>
      <c r="MO233" s="105"/>
      <c r="MP233" s="105"/>
      <c r="MQ233" s="105"/>
      <c r="MR233" s="105"/>
      <c r="MS233" s="105"/>
      <c r="MT233" s="105"/>
      <c r="MU233" s="105"/>
      <c r="MV233" s="105"/>
      <c r="MW233" s="105"/>
      <c r="MX233" s="105"/>
      <c r="MY233" s="105"/>
      <c r="MZ233" s="105"/>
      <c r="NA233" s="105"/>
      <c r="NB233" s="105"/>
      <c r="NC233" s="105"/>
      <c r="ND233" s="105"/>
      <c r="NE233" s="105"/>
      <c r="NF233" s="105"/>
      <c r="NG233" s="105"/>
      <c r="NH233" s="105"/>
      <c r="NI233" s="105"/>
      <c r="NJ233" s="105"/>
      <c r="NK233" s="105"/>
      <c r="NL233" s="105"/>
      <c r="NM233" s="105"/>
      <c r="NN233" s="105"/>
      <c r="NO233" s="105"/>
      <c r="NP233" s="105"/>
      <c r="NQ233" s="105"/>
      <c r="NR233" s="105"/>
      <c r="NS233" s="105"/>
      <c r="NT233" s="105"/>
      <c r="NU233" s="105"/>
      <c r="NV233" s="105"/>
      <c r="NW233" s="105"/>
      <c r="NX233" s="105"/>
      <c r="NY233" s="105"/>
      <c r="NZ233" s="105"/>
      <c r="OA233" s="105"/>
      <c r="OB233" s="105"/>
      <c r="OC233" s="105"/>
      <c r="OD233" s="105"/>
      <c r="OE233" s="105"/>
      <c r="OF233" s="105"/>
      <c r="OG233" s="105"/>
      <c r="OH233" s="105"/>
      <c r="OI233" s="105"/>
      <c r="OJ233" s="105"/>
      <c r="OK233" s="105"/>
      <c r="OL233" s="105"/>
      <c r="OM233" s="105"/>
      <c r="ON233" s="105"/>
      <c r="OO233" s="105"/>
      <c r="OP233" s="105"/>
      <c r="OQ233" s="105"/>
      <c r="OR233" s="105"/>
      <c r="OS233" s="105"/>
      <c r="OT233" s="105"/>
      <c r="OU233" s="105"/>
      <c r="OV233" s="105"/>
      <c r="OW233" s="105"/>
      <c r="OX233" s="105"/>
      <c r="OY233" s="105"/>
      <c r="OZ233" s="105"/>
      <c r="PA233" s="105"/>
      <c r="PB233" s="105"/>
      <c r="PC233" s="105"/>
      <c r="PD233" s="105"/>
      <c r="PE233" s="105"/>
      <c r="PF233" s="105"/>
      <c r="PG233" s="105"/>
      <c r="PH233" s="105"/>
      <c r="PI233" s="105"/>
      <c r="PJ233" s="105"/>
      <c r="PK233" s="105"/>
      <c r="PL233" s="105"/>
      <c r="PM233" s="105"/>
      <c r="PN233" s="105"/>
      <c r="PO233" s="105"/>
      <c r="PP233" s="105"/>
      <c r="PQ233" s="105"/>
      <c r="PR233" s="105"/>
      <c r="PS233" s="105"/>
      <c r="PT233" s="105"/>
      <c r="PU233" s="105"/>
      <c r="PV233" s="105"/>
      <c r="PW233" s="105"/>
      <c r="PX233" s="105"/>
      <c r="PY233" s="105"/>
      <c r="PZ233" s="105"/>
      <c r="QA233" s="105"/>
      <c r="QB233" s="105"/>
      <c r="QC233" s="105"/>
      <c r="QD233" s="105"/>
      <c r="QE233" s="105"/>
      <c r="QF233" s="105"/>
      <c r="QG233" s="105"/>
      <c r="QH233" s="105"/>
      <c r="QI233" s="105"/>
      <c r="QJ233" s="105"/>
      <c r="QK233" s="105"/>
      <c r="QL233" s="105"/>
      <c r="QM233" s="105"/>
      <c r="QN233" s="105"/>
      <c r="QO233" s="105"/>
      <c r="QP233" s="105"/>
      <c r="QQ233" s="105"/>
      <c r="QR233" s="105"/>
      <c r="QS233" s="105"/>
      <c r="QT233" s="105"/>
      <c r="QU233" s="105"/>
      <c r="QV233" s="105"/>
      <c r="QW233" s="105"/>
      <c r="QX233" s="105"/>
      <c r="QY233" s="105"/>
      <c r="QZ233" s="105"/>
      <c r="RA233" s="105"/>
      <c r="RB233" s="105"/>
      <c r="RC233" s="105"/>
      <c r="RD233" s="105"/>
      <c r="RE233" s="105"/>
      <c r="RF233" s="105"/>
      <c r="RG233" s="105"/>
      <c r="RH233" s="105"/>
      <c r="RI233" s="105"/>
      <c r="RJ233" s="105"/>
      <c r="RK233" s="105"/>
      <c r="RL233" s="105"/>
      <c r="RM233" s="105"/>
      <c r="RN233" s="105"/>
      <c r="RO233" s="105"/>
      <c r="RP233" s="105"/>
      <c r="RQ233" s="105"/>
      <c r="RR233" s="105"/>
      <c r="RS233" s="105"/>
      <c r="RT233" s="105"/>
      <c r="RU233" s="105"/>
      <c r="RV233" s="105"/>
      <c r="RW233" s="105"/>
      <c r="RX233" s="105"/>
      <c r="RY233" s="105"/>
      <c r="RZ233" s="105"/>
      <c r="SA233" s="105"/>
      <c r="SB233" s="105"/>
      <c r="SC233" s="105"/>
      <c r="SD233" s="105"/>
      <c r="SE233" s="105"/>
      <c r="SF233" s="105"/>
      <c r="SG233" s="105"/>
      <c r="SH233" s="105"/>
      <c r="SI233" s="105"/>
      <c r="SJ233" s="105"/>
      <c r="SK233" s="105"/>
      <c r="SL233" s="105"/>
      <c r="SM233" s="105"/>
      <c r="SN233" s="105"/>
      <c r="SO233" s="105"/>
      <c r="SP233" s="105"/>
      <c r="SQ233" s="105"/>
      <c r="SR233" s="105"/>
      <c r="SS233" s="105"/>
      <c r="ST233" s="105"/>
      <c r="SU233" s="105"/>
      <c r="SV233" s="105"/>
      <c r="SW233" s="105"/>
      <c r="SX233" s="105"/>
      <c r="SY233" s="105"/>
      <c r="SZ233" s="105"/>
      <c r="TA233" s="105"/>
      <c r="TB233" s="105"/>
      <c r="TC233" s="105"/>
      <c r="TD233" s="105"/>
      <c r="TE233" s="105"/>
      <c r="TF233" s="105"/>
      <c r="TG233" s="105"/>
      <c r="TH233" s="105"/>
      <c r="TI233" s="105"/>
      <c r="TJ233" s="105"/>
      <c r="TK233" s="105"/>
      <c r="TL233" s="105"/>
      <c r="TM233" s="105"/>
      <c r="TN233" s="105"/>
      <c r="TO233" s="105"/>
      <c r="TP233" s="105"/>
      <c r="TQ233" s="105"/>
      <c r="TR233" s="105"/>
      <c r="TS233" s="105"/>
      <c r="TT233" s="105"/>
      <c r="TU233" s="105"/>
      <c r="TV233" s="105"/>
      <c r="TW233" s="105"/>
      <c r="TX233" s="105"/>
      <c r="TY233" s="105"/>
      <c r="TZ233" s="105"/>
      <c r="UA233" s="105"/>
      <c r="UB233" s="105"/>
      <c r="UC233" s="105"/>
      <c r="UD233" s="105"/>
      <c r="UE233" s="105"/>
      <c r="UF233" s="105"/>
      <c r="UG233" s="105"/>
      <c r="UH233" s="105"/>
      <c r="UI233" s="105"/>
      <c r="UJ233" s="105"/>
      <c r="UK233" s="105"/>
      <c r="UL233" s="105"/>
      <c r="UM233" s="105"/>
      <c r="UN233" s="105"/>
      <c r="UO233" s="105"/>
      <c r="UP233" s="105"/>
      <c r="UQ233" s="105"/>
      <c r="UR233" s="105"/>
      <c r="US233" s="105"/>
      <c r="UT233" s="105"/>
      <c r="UU233" s="105"/>
      <c r="UV233" s="105"/>
      <c r="UW233" s="105"/>
      <c r="UX233" s="105"/>
      <c r="UY233" s="105"/>
      <c r="UZ233" s="105"/>
      <c r="VA233" s="105"/>
      <c r="VB233" s="105"/>
      <c r="VC233" s="105"/>
      <c r="VD233" s="105"/>
      <c r="VE233" s="105"/>
      <c r="VF233" s="105"/>
      <c r="VG233" s="105"/>
      <c r="VH233" s="105"/>
      <c r="VI233" s="105"/>
      <c r="VJ233" s="105"/>
      <c r="VK233" s="105"/>
      <c r="VL233" s="105"/>
      <c r="VM233" s="105"/>
      <c r="VN233" s="105"/>
      <c r="VO233" s="105"/>
      <c r="VP233" s="105"/>
      <c r="VQ233" s="105"/>
      <c r="VR233" s="105"/>
      <c r="VS233" s="105"/>
      <c r="VT233" s="105"/>
      <c r="VU233" s="105"/>
      <c r="VV233" s="105"/>
      <c r="VW233" s="105"/>
      <c r="VX233" s="105"/>
      <c r="VY233" s="105"/>
      <c r="VZ233" s="105"/>
      <c r="WA233" s="105"/>
      <c r="WB233" s="105"/>
      <c r="WC233" s="105"/>
      <c r="WD233" s="105"/>
      <c r="WE233" s="105"/>
      <c r="WF233" s="105"/>
      <c r="WG233" s="105"/>
      <c r="WH233" s="105"/>
      <c r="WI233" s="105"/>
      <c r="WJ233" s="105"/>
      <c r="WK233" s="105"/>
      <c r="WL233" s="105"/>
      <c r="WM233" s="105"/>
      <c r="WN233" s="105"/>
      <c r="WO233" s="105"/>
      <c r="WP233" s="105"/>
      <c r="WQ233" s="105"/>
      <c r="WR233" s="105"/>
      <c r="WS233" s="105"/>
      <c r="WT233" s="105"/>
      <c r="WU233" s="105"/>
      <c r="WV233" s="105"/>
      <c r="WW233" s="105"/>
      <c r="WX233" s="105"/>
      <c r="WY233" s="105"/>
      <c r="WZ233" s="105"/>
      <c r="XA233" s="105"/>
      <c r="XB233" s="105"/>
      <c r="XC233" s="105"/>
      <c r="XD233" s="105"/>
      <c r="XE233" s="105"/>
      <c r="XF233" s="105"/>
      <c r="XG233" s="105"/>
      <c r="XH233" s="105"/>
      <c r="XI233" s="105"/>
      <c r="XJ233" s="105"/>
      <c r="XK233" s="105"/>
      <c r="XL233" s="105"/>
      <c r="XM233" s="105"/>
      <c r="XN233" s="105"/>
      <c r="XO233" s="105"/>
      <c r="XP233" s="105"/>
      <c r="XQ233" s="105"/>
      <c r="XR233" s="105"/>
      <c r="XS233" s="105"/>
      <c r="XT233" s="105"/>
      <c r="XU233" s="105"/>
      <c r="XV233" s="105"/>
      <c r="XW233" s="105"/>
      <c r="XX233" s="105"/>
      <c r="XY233" s="105"/>
      <c r="XZ233" s="105"/>
      <c r="YA233" s="105"/>
      <c r="YB233" s="105"/>
      <c r="YC233" s="105"/>
      <c r="YD233" s="105"/>
      <c r="YE233" s="105"/>
      <c r="YF233" s="105"/>
      <c r="YG233" s="105"/>
      <c r="YH233" s="105"/>
      <c r="YI233" s="105"/>
      <c r="YJ233" s="105"/>
      <c r="YK233" s="105"/>
      <c r="YL233" s="105"/>
      <c r="YM233" s="105"/>
      <c r="YN233" s="105"/>
      <c r="YO233" s="105"/>
      <c r="YP233" s="105"/>
      <c r="YQ233" s="105"/>
      <c r="YR233" s="105"/>
      <c r="YS233" s="105"/>
      <c r="YT233" s="105"/>
      <c r="YU233" s="105"/>
      <c r="YV233" s="105"/>
      <c r="YW233" s="105"/>
      <c r="YX233" s="105"/>
      <c r="YY233" s="105"/>
      <c r="YZ233" s="105"/>
      <c r="ZA233" s="105"/>
      <c r="ZB233" s="105"/>
      <c r="ZC233" s="105"/>
      <c r="ZD233" s="105"/>
      <c r="ZE233" s="105"/>
      <c r="ZF233" s="105"/>
      <c r="ZG233" s="105"/>
      <c r="ZH233" s="105"/>
      <c r="ZI233" s="105"/>
      <c r="ZJ233" s="105"/>
      <c r="ZK233" s="105"/>
      <c r="ZL233" s="105"/>
      <c r="ZM233" s="105"/>
      <c r="ZN233" s="105"/>
      <c r="ZO233" s="105"/>
      <c r="ZP233" s="105"/>
      <c r="ZQ233" s="105"/>
      <c r="ZR233" s="105"/>
      <c r="ZS233" s="105"/>
      <c r="ZT233" s="105"/>
      <c r="ZU233" s="105"/>
      <c r="ZV233" s="105"/>
      <c r="ZW233" s="105"/>
      <c r="ZX233" s="105"/>
      <c r="ZY233" s="105"/>
      <c r="ZZ233" s="105"/>
      <c r="AAA233" s="105"/>
      <c r="AAB233" s="105"/>
      <c r="AAC233" s="105"/>
      <c r="AAD233" s="105"/>
      <c r="AAE233" s="105"/>
      <c r="AAF233" s="105"/>
      <c r="AAG233" s="105"/>
      <c r="AAH233" s="105"/>
      <c r="AAI233" s="105"/>
      <c r="AAJ233" s="105"/>
      <c r="AAK233" s="105"/>
      <c r="AAL233" s="105"/>
      <c r="AAM233" s="105"/>
      <c r="AAN233" s="105"/>
      <c r="AAO233" s="105"/>
      <c r="AAP233" s="105"/>
      <c r="AAQ233" s="105"/>
      <c r="AAR233" s="105"/>
      <c r="AAS233" s="105"/>
      <c r="AAT233" s="105"/>
      <c r="AAU233" s="105"/>
      <c r="AAV233" s="105"/>
      <c r="AAW233" s="105"/>
      <c r="AAX233" s="105"/>
      <c r="AAY233" s="105"/>
      <c r="AAZ233" s="105"/>
      <c r="ABA233" s="105"/>
      <c r="ABB233" s="105"/>
      <c r="ABC233" s="105"/>
      <c r="ABD233" s="105"/>
      <c r="ABE233" s="105"/>
      <c r="ABF233" s="105"/>
      <c r="ABG233" s="105"/>
      <c r="ABH233" s="105"/>
      <c r="ABI233" s="105"/>
      <c r="ABJ233" s="105"/>
      <c r="ABK233" s="105"/>
      <c r="ABL233" s="105"/>
      <c r="ABM233" s="105"/>
      <c r="ABN233" s="105"/>
      <c r="ABO233" s="105"/>
      <c r="ABP233" s="105"/>
      <c r="ABQ233" s="105"/>
      <c r="ABR233" s="105"/>
      <c r="ABS233" s="105"/>
      <c r="ABT233" s="105"/>
      <c r="ABU233" s="105"/>
      <c r="ABV233" s="105"/>
      <c r="ABW233" s="105"/>
      <c r="ABX233" s="105"/>
      <c r="ABY233" s="105"/>
      <c r="ABZ233" s="105"/>
      <c r="ACA233" s="105"/>
      <c r="ACB233" s="105"/>
      <c r="ACC233" s="105"/>
      <c r="ACD233" s="105"/>
      <c r="ACE233" s="105"/>
      <c r="ACF233" s="105"/>
      <c r="ACG233" s="105"/>
      <c r="ACH233" s="105"/>
      <c r="ACI233" s="105"/>
      <c r="ACJ233" s="105"/>
      <c r="ACK233" s="105"/>
      <c r="ACL233" s="105"/>
      <c r="ACM233" s="105"/>
      <c r="ACN233" s="105"/>
      <c r="ACO233" s="105"/>
      <c r="ACP233" s="105"/>
      <c r="ACQ233" s="105"/>
      <c r="ACR233" s="105"/>
      <c r="ACS233" s="105"/>
      <c r="ACT233" s="105"/>
      <c r="ACU233" s="105"/>
      <c r="ACV233" s="105"/>
      <c r="ACW233" s="105"/>
      <c r="ACX233" s="105"/>
      <c r="ACY233" s="105"/>
      <c r="ACZ233" s="105"/>
      <c r="ADA233" s="105"/>
      <c r="ADB233" s="105"/>
      <c r="ADC233" s="105"/>
      <c r="ADD233" s="105"/>
      <c r="ADE233" s="105"/>
      <c r="ADF233" s="105"/>
      <c r="ADG233" s="105"/>
      <c r="ADH233" s="105"/>
      <c r="ADI233" s="105"/>
      <c r="ADJ233" s="105"/>
      <c r="ADK233" s="105"/>
      <c r="ADL233" s="105"/>
      <c r="ADM233" s="105"/>
      <c r="ADN233" s="105"/>
      <c r="ADO233" s="105"/>
      <c r="ADP233" s="105"/>
      <c r="ADQ233" s="105"/>
      <c r="ADR233" s="105"/>
      <c r="ADS233" s="105"/>
      <c r="ADT233" s="105"/>
      <c r="ADU233" s="105"/>
      <c r="ADV233" s="105"/>
      <c r="ADW233" s="105"/>
      <c r="ADX233" s="105"/>
      <c r="ADY233" s="105"/>
      <c r="ADZ233" s="105"/>
      <c r="AEA233" s="105"/>
      <c r="AEB233" s="105"/>
      <c r="AEC233" s="105"/>
      <c r="AED233" s="105"/>
      <c r="AEE233" s="105"/>
      <c r="AEF233" s="105"/>
      <c r="AEG233" s="105"/>
      <c r="AEH233" s="105"/>
      <c r="AEI233" s="105"/>
      <c r="AEJ233" s="105"/>
      <c r="AEK233" s="105"/>
      <c r="AEL233" s="105"/>
      <c r="AEM233" s="105"/>
      <c r="AEN233" s="105"/>
      <c r="AEO233" s="105"/>
      <c r="AEP233" s="105"/>
      <c r="AEQ233" s="105"/>
      <c r="AER233" s="105"/>
      <c r="AES233" s="105"/>
      <c r="AET233" s="105"/>
      <c r="AEU233" s="105"/>
      <c r="AEV233" s="105"/>
      <c r="AEW233" s="105"/>
      <c r="AEX233" s="105"/>
      <c r="AEY233" s="105"/>
      <c r="AEZ233" s="105"/>
      <c r="AFA233" s="105"/>
      <c r="AFB233" s="105"/>
      <c r="AFC233" s="105"/>
      <c r="AFD233" s="105"/>
      <c r="AFE233" s="105"/>
      <c r="AFF233" s="105"/>
      <c r="AFG233" s="105"/>
      <c r="AFH233" s="105"/>
      <c r="AFI233" s="105"/>
      <c r="AFJ233" s="105"/>
      <c r="AFK233" s="105"/>
      <c r="AFL233" s="105"/>
      <c r="AFM233" s="105"/>
      <c r="AFN233" s="105"/>
      <c r="AFO233" s="105"/>
      <c r="AFP233" s="105"/>
      <c r="AFQ233" s="105"/>
      <c r="AFR233" s="105"/>
      <c r="AFS233" s="105"/>
      <c r="AFT233" s="105"/>
      <c r="AFU233" s="105"/>
      <c r="AFV233" s="105"/>
      <c r="AFW233" s="105"/>
      <c r="AFX233" s="105"/>
      <c r="AFY233" s="105"/>
      <c r="AFZ233" s="105"/>
      <c r="AGA233" s="105"/>
      <c r="AGB233" s="105"/>
      <c r="AGC233" s="105"/>
      <c r="AGD233" s="105"/>
      <c r="AGE233" s="105"/>
      <c r="AGF233" s="105"/>
      <c r="AGG233" s="105"/>
      <c r="AGH233" s="105"/>
      <c r="AGI233" s="105"/>
      <c r="AGJ233" s="105"/>
      <c r="AGK233" s="105"/>
      <c r="AGL233" s="105"/>
      <c r="AGM233" s="105"/>
      <c r="AGN233" s="105"/>
      <c r="AGO233" s="105"/>
      <c r="AGP233" s="105"/>
      <c r="AGQ233" s="105"/>
      <c r="AGR233" s="105"/>
      <c r="AGS233" s="105"/>
      <c r="AGT233" s="105"/>
      <c r="AGU233" s="105"/>
      <c r="AGV233" s="105"/>
      <c r="AGW233" s="105"/>
      <c r="AGX233" s="105"/>
      <c r="AGY233" s="105"/>
      <c r="AGZ233" s="105"/>
      <c r="AHA233" s="105"/>
      <c r="AHB233" s="105"/>
      <c r="AHC233" s="105"/>
      <c r="AHD233" s="105"/>
      <c r="AHE233" s="105"/>
      <c r="AHF233" s="105"/>
      <c r="AHG233" s="105"/>
      <c r="AHH233" s="105"/>
      <c r="AHI233" s="105"/>
      <c r="AHJ233" s="105"/>
      <c r="AHK233" s="105"/>
      <c r="AHL233" s="105"/>
      <c r="AHM233" s="105"/>
      <c r="AHN233" s="105"/>
      <c r="AHO233" s="105"/>
      <c r="AHP233" s="105"/>
      <c r="AHQ233" s="105"/>
      <c r="AHR233" s="105"/>
      <c r="AHS233" s="105"/>
      <c r="AHT233" s="105"/>
      <c r="AHU233" s="105"/>
      <c r="AHV233" s="105"/>
      <c r="AHW233" s="105"/>
      <c r="AHX233" s="105"/>
      <c r="AHY233" s="105"/>
      <c r="AHZ233" s="105"/>
      <c r="AIA233" s="105"/>
      <c r="AIB233" s="105"/>
      <c r="AIC233" s="105"/>
      <c r="AID233" s="105"/>
      <c r="AIE233" s="105"/>
      <c r="AIF233" s="105"/>
      <c r="AIG233" s="105"/>
      <c r="AIH233" s="105"/>
      <c r="AII233" s="105"/>
      <c r="AIJ233" s="105"/>
      <c r="AIK233" s="105"/>
      <c r="AIL233" s="105"/>
      <c r="AIM233" s="105"/>
      <c r="AIN233" s="105"/>
      <c r="AIO233" s="105"/>
      <c r="AIP233" s="105"/>
      <c r="AIQ233" s="105"/>
      <c r="AIR233" s="105"/>
      <c r="AIS233" s="105"/>
      <c r="AIT233" s="105"/>
      <c r="AIU233" s="105"/>
      <c r="AIV233" s="105"/>
      <c r="AIW233" s="105"/>
      <c r="AIX233" s="105"/>
      <c r="AIY233" s="105"/>
      <c r="AIZ233" s="105"/>
      <c r="AJA233" s="105"/>
      <c r="AJB233" s="105"/>
      <c r="AJC233" s="105"/>
      <c r="AJD233" s="105"/>
      <c r="AJE233" s="105"/>
      <c r="AJF233" s="105"/>
      <c r="AJG233" s="105"/>
      <c r="AJH233" s="105"/>
      <c r="AJI233" s="105"/>
      <c r="AJJ233" s="105"/>
      <c r="AJK233" s="105"/>
      <c r="AJL233" s="105"/>
      <c r="AJM233" s="105"/>
      <c r="AJN233" s="105"/>
      <c r="AJO233" s="105"/>
      <c r="AJP233" s="105"/>
      <c r="AJQ233" s="105"/>
      <c r="AJR233" s="105"/>
      <c r="AJS233" s="105"/>
      <c r="AJT233" s="105"/>
      <c r="AJU233" s="105"/>
      <c r="AJV233" s="105"/>
      <c r="AJW233" s="105"/>
      <c r="AJX233" s="105"/>
      <c r="AJY233" s="105"/>
      <c r="AJZ233" s="105"/>
      <c r="AKA233" s="105"/>
      <c r="AKB233" s="105"/>
      <c r="AKC233" s="105"/>
      <c r="AKD233" s="105"/>
      <c r="AKE233" s="105"/>
      <c r="AKF233" s="105"/>
      <c r="AKG233" s="105"/>
      <c r="AKH233" s="105"/>
      <c r="AKI233" s="105"/>
      <c r="AKJ233" s="105"/>
      <c r="AKK233" s="105"/>
      <c r="AKL233" s="105"/>
      <c r="AKM233" s="105"/>
      <c r="AKN233" s="105"/>
      <c r="AKO233" s="105"/>
      <c r="AKP233" s="105"/>
      <c r="AKQ233" s="105"/>
      <c r="AKR233" s="105"/>
      <c r="AKS233" s="105"/>
      <c r="AKT233" s="105"/>
      <c r="AKU233" s="105"/>
      <c r="AKV233" s="105"/>
      <c r="AKW233" s="105"/>
      <c r="AKX233" s="105"/>
      <c r="AKY233" s="105"/>
      <c r="AKZ233" s="105"/>
      <c r="ALA233" s="105"/>
      <c r="ALB233" s="105"/>
      <c r="ALC233" s="105"/>
      <c r="ALD233" s="105"/>
      <c r="ALE233" s="105"/>
      <c r="ALF233" s="105"/>
      <c r="ALG233" s="105"/>
      <c r="ALH233" s="105"/>
      <c r="ALI233" s="105"/>
      <c r="ALJ233" s="105"/>
      <c r="ALK233" s="105"/>
      <c r="ALL233" s="105"/>
      <c r="ALM233" s="105"/>
      <c r="ALN233" s="105"/>
      <c r="ALO233" s="105"/>
      <c r="ALP233" s="105"/>
      <c r="ALQ233" s="105"/>
      <c r="ALR233" s="105"/>
      <c r="ALS233" s="105"/>
      <c r="ALT233" s="105"/>
      <c r="ALU233" s="105"/>
      <c r="ALV233" s="105"/>
      <c r="ALW233" s="105"/>
      <c r="ALX233" s="105"/>
      <c r="ALY233" s="105"/>
      <c r="ALZ233" s="105"/>
      <c r="AMA233" s="105"/>
      <c r="AMB233" s="105"/>
      <c r="AMC233" s="105"/>
      <c r="AMD233" s="105"/>
      <c r="AME233" s="105"/>
      <c r="AMF233" s="105"/>
      <c r="AMG233" s="105"/>
      <c r="AMH233" s="105"/>
      <c r="AMI233" s="105"/>
      <c r="AMJ233" s="105"/>
      <c r="AMK233" s="105"/>
      <c r="AML233" s="105"/>
      <c r="AMM233" s="105"/>
      <c r="AMN233" s="105"/>
      <c r="AMO233" s="105"/>
      <c r="AMP233" s="105"/>
      <c r="AMQ233" s="105"/>
      <c r="AMR233" s="105"/>
      <c r="AMS233" s="105"/>
      <c r="AMT233" s="105"/>
      <c r="AMU233" s="105"/>
      <c r="AMV233" s="105"/>
      <c r="AMW233" s="105"/>
      <c r="AMX233" s="105"/>
      <c r="AMY233" s="105"/>
      <c r="AMZ233" s="105"/>
      <c r="ANA233" s="105"/>
      <c r="ANB233" s="105"/>
      <c r="ANC233" s="105"/>
      <c r="AND233" s="105"/>
      <c r="ANE233" s="105"/>
      <c r="ANF233" s="105"/>
      <c r="ANG233" s="105"/>
      <c r="ANH233" s="105"/>
      <c r="ANI233" s="105"/>
      <c r="ANJ233" s="105"/>
      <c r="ANK233" s="105"/>
      <c r="ANL233" s="105"/>
      <c r="ANM233" s="105"/>
      <c r="ANN233" s="105"/>
      <c r="ANO233" s="105"/>
      <c r="ANP233" s="105"/>
      <c r="ANQ233" s="105"/>
      <c r="ANR233" s="105"/>
      <c r="ANS233" s="105"/>
      <c r="ANT233" s="105"/>
      <c r="ANU233" s="105"/>
      <c r="ANV233" s="105"/>
      <c r="ANW233" s="105"/>
      <c r="ANX233" s="105"/>
      <c r="ANY233" s="105"/>
      <c r="ANZ233" s="105"/>
      <c r="AOA233" s="105"/>
      <c r="AOB233" s="105"/>
      <c r="AOC233" s="105"/>
      <c r="AOD233" s="105"/>
      <c r="AOE233" s="105"/>
      <c r="AOF233" s="105"/>
      <c r="AOG233" s="105"/>
      <c r="AOH233" s="105"/>
      <c r="AOI233" s="105"/>
      <c r="AOJ233" s="105"/>
      <c r="AOK233" s="105"/>
      <c r="AOL233" s="105"/>
      <c r="AOM233" s="105"/>
      <c r="AON233" s="105"/>
      <c r="AOO233" s="105"/>
      <c r="AOP233" s="105"/>
      <c r="AOQ233" s="105"/>
      <c r="AOR233" s="105"/>
      <c r="AOS233" s="105"/>
      <c r="AOT233" s="105"/>
      <c r="AOU233" s="105"/>
      <c r="AOV233" s="105"/>
      <c r="AOW233" s="105"/>
      <c r="AOX233" s="105"/>
      <c r="AOY233" s="105"/>
      <c r="AOZ233" s="105"/>
      <c r="APA233" s="105"/>
      <c r="APB233" s="105"/>
      <c r="APC233" s="105"/>
      <c r="APD233" s="105"/>
      <c r="APE233" s="105"/>
      <c r="APF233" s="105"/>
      <c r="APG233" s="105"/>
      <c r="APH233" s="105"/>
      <c r="API233" s="105"/>
      <c r="APJ233" s="105"/>
      <c r="APK233" s="105"/>
      <c r="APL233" s="105"/>
      <c r="APM233" s="105"/>
      <c r="APN233" s="105"/>
      <c r="APO233" s="105"/>
      <c r="APP233" s="105"/>
      <c r="APQ233" s="105"/>
      <c r="APR233" s="105"/>
      <c r="APS233" s="105"/>
      <c r="APT233" s="105"/>
      <c r="APU233" s="105"/>
      <c r="APV233" s="105"/>
      <c r="APW233" s="105"/>
      <c r="APX233" s="105"/>
      <c r="APY233" s="105"/>
      <c r="APZ233" s="105"/>
      <c r="AQA233" s="105"/>
      <c r="AQB233" s="105"/>
      <c r="AQC233" s="105"/>
      <c r="AQD233" s="105"/>
      <c r="AQE233" s="105"/>
      <c r="AQF233" s="105"/>
      <c r="AQG233" s="105"/>
      <c r="AQH233" s="105"/>
      <c r="AQI233" s="105"/>
      <c r="AQJ233" s="105"/>
      <c r="AQK233" s="105"/>
      <c r="AQL233" s="105"/>
      <c r="AQM233" s="105"/>
      <c r="AQN233" s="105"/>
      <c r="AQO233" s="105"/>
      <c r="AQP233" s="105"/>
      <c r="AQQ233" s="105"/>
      <c r="AQR233" s="105"/>
      <c r="AQS233" s="105"/>
      <c r="AQT233" s="105"/>
      <c r="AQU233" s="105"/>
      <c r="AQV233" s="105"/>
      <c r="AQW233" s="105"/>
      <c r="AQX233" s="105"/>
      <c r="AQY233" s="105"/>
      <c r="AQZ233" s="105"/>
      <c r="ARA233" s="105"/>
      <c r="ARB233" s="105"/>
      <c r="ARC233" s="105"/>
      <c r="ARD233" s="105"/>
      <c r="ARE233" s="105"/>
      <c r="ARF233" s="105"/>
      <c r="ARG233" s="105"/>
      <c r="ARH233" s="105"/>
      <c r="ARI233" s="105"/>
      <c r="ARJ233" s="105"/>
      <c r="ARK233" s="105"/>
      <c r="ARL233" s="105"/>
      <c r="ARM233" s="105"/>
      <c r="ARN233" s="105"/>
      <c r="ARO233" s="105"/>
      <c r="ARP233" s="105"/>
      <c r="ARQ233" s="105"/>
      <c r="ARR233" s="105"/>
      <c r="ARS233" s="105"/>
      <c r="ART233" s="105"/>
      <c r="ARU233" s="105"/>
      <c r="ARV233" s="105"/>
      <c r="ARW233" s="105"/>
      <c r="ARX233" s="105"/>
      <c r="ARY233" s="105"/>
      <c r="ARZ233" s="105"/>
      <c r="ASA233" s="105"/>
      <c r="ASB233" s="105"/>
      <c r="ASC233" s="105"/>
      <c r="ASD233" s="105"/>
      <c r="ASE233" s="105"/>
      <c r="ASF233" s="105"/>
      <c r="ASG233" s="105"/>
      <c r="ASH233" s="105"/>
      <c r="ASI233" s="105"/>
      <c r="ASJ233" s="105"/>
      <c r="ASK233" s="105"/>
      <c r="ASL233" s="105"/>
      <c r="ASM233" s="105"/>
      <c r="ASN233" s="105"/>
      <c r="ASO233" s="105"/>
      <c r="ASP233" s="105"/>
      <c r="ASQ233" s="105"/>
      <c r="ASR233" s="105"/>
      <c r="ASS233" s="105"/>
      <c r="AST233" s="105"/>
      <c r="ASU233" s="105"/>
      <c r="ASV233" s="105"/>
      <c r="ASW233" s="105"/>
      <c r="ASX233" s="105"/>
      <c r="ASY233" s="105"/>
      <c r="ASZ233" s="105"/>
      <c r="ATA233" s="105"/>
      <c r="ATB233" s="105"/>
      <c r="ATC233" s="105"/>
      <c r="ATD233" s="105"/>
      <c r="ATE233" s="105"/>
      <c r="ATF233" s="105"/>
      <c r="ATG233" s="105"/>
      <c r="ATH233" s="105"/>
      <c r="ATI233" s="105"/>
      <c r="ATJ233" s="105"/>
      <c r="ATK233" s="105"/>
      <c r="ATL233" s="105"/>
      <c r="ATM233" s="105"/>
      <c r="ATN233" s="105"/>
      <c r="ATO233" s="105"/>
      <c r="ATP233" s="105"/>
      <c r="ATQ233" s="105"/>
      <c r="ATR233" s="105"/>
      <c r="ATS233" s="105"/>
      <c r="ATT233" s="105"/>
      <c r="ATU233" s="105"/>
      <c r="ATV233" s="105"/>
      <c r="ATW233" s="105"/>
      <c r="ATX233" s="105"/>
      <c r="ATY233" s="105"/>
      <c r="ATZ233" s="105"/>
      <c r="AUA233" s="105"/>
      <c r="AUB233" s="105"/>
      <c r="AUC233" s="105"/>
      <c r="AUD233" s="105"/>
      <c r="AUE233" s="105"/>
      <c r="AUF233" s="105"/>
      <c r="AUG233" s="105"/>
      <c r="AUH233" s="105"/>
      <c r="AUI233" s="105"/>
      <c r="AUJ233" s="105"/>
      <c r="AUK233" s="105"/>
      <c r="AUL233" s="105"/>
      <c r="AUM233" s="105"/>
      <c r="AUN233" s="105"/>
      <c r="AUO233" s="105"/>
      <c r="AUP233" s="105"/>
      <c r="AUQ233" s="105"/>
      <c r="AUR233" s="105"/>
      <c r="AUS233" s="105"/>
      <c r="AUT233" s="105"/>
      <c r="AUU233" s="105"/>
      <c r="AUV233" s="105"/>
      <c r="AUW233" s="105"/>
      <c r="AUX233" s="105"/>
      <c r="AUY233" s="105"/>
      <c r="AUZ233" s="105"/>
      <c r="AVA233" s="105"/>
      <c r="AVB233" s="105"/>
      <c r="AVC233" s="105"/>
      <c r="AVD233" s="105"/>
      <c r="AVE233" s="105"/>
      <c r="AVF233" s="105"/>
      <c r="AVG233" s="105"/>
      <c r="AVH233" s="105"/>
      <c r="AVI233" s="105"/>
      <c r="AVJ233" s="105"/>
      <c r="AVK233" s="105"/>
      <c r="AVL233" s="105"/>
      <c r="AVM233" s="105"/>
      <c r="AVN233" s="105"/>
      <c r="AVO233" s="105"/>
      <c r="AVP233" s="105"/>
      <c r="AVQ233" s="105"/>
      <c r="AVR233" s="105"/>
      <c r="AVS233" s="105"/>
      <c r="AVT233" s="105"/>
      <c r="AVU233" s="105"/>
      <c r="AVV233" s="105"/>
      <c r="AVW233" s="105"/>
      <c r="AVX233" s="105"/>
      <c r="AVY233" s="105"/>
      <c r="AVZ233" s="105"/>
      <c r="AWA233" s="105"/>
      <c r="AWB233" s="105"/>
      <c r="AWC233" s="105"/>
      <c r="AWD233" s="105"/>
      <c r="AWE233" s="105"/>
      <c r="AWF233" s="105"/>
      <c r="AWG233" s="105"/>
      <c r="AWH233" s="105"/>
      <c r="AWI233" s="105"/>
      <c r="AWJ233" s="105"/>
      <c r="AWK233" s="105"/>
      <c r="AWL233" s="105"/>
      <c r="AWM233" s="105"/>
      <c r="AWN233" s="105"/>
      <c r="AWO233" s="105"/>
      <c r="AWP233" s="105"/>
      <c r="AWQ233" s="105"/>
      <c r="AWR233" s="105"/>
      <c r="AWS233" s="105"/>
      <c r="AWT233" s="105"/>
      <c r="AWU233" s="105"/>
      <c r="AWV233" s="105"/>
      <c r="AWW233" s="105"/>
      <c r="AWX233" s="105"/>
      <c r="AWY233" s="105"/>
      <c r="AWZ233" s="105"/>
      <c r="AXA233" s="105"/>
      <c r="AXB233" s="105"/>
      <c r="AXC233" s="105"/>
      <c r="AXD233" s="105"/>
      <c r="AXE233" s="105"/>
      <c r="AXF233" s="105"/>
      <c r="AXG233" s="105"/>
      <c r="AXH233" s="105"/>
      <c r="AXI233" s="105"/>
      <c r="AXJ233" s="105"/>
      <c r="AXK233" s="105"/>
      <c r="AXL233" s="105"/>
      <c r="AXM233" s="105"/>
      <c r="AXN233" s="105"/>
      <c r="AXO233" s="105"/>
      <c r="AXP233" s="105"/>
      <c r="AXQ233" s="105"/>
      <c r="AXR233" s="105"/>
      <c r="AXS233" s="105"/>
      <c r="AXT233" s="105"/>
      <c r="AXU233" s="105"/>
      <c r="AXV233" s="105"/>
      <c r="AXW233" s="105"/>
      <c r="AXX233" s="105"/>
      <c r="AXY233" s="105"/>
      <c r="AXZ233" s="105"/>
      <c r="AYA233" s="105"/>
      <c r="AYB233" s="105"/>
      <c r="AYC233" s="105"/>
      <c r="AYD233" s="105"/>
      <c r="AYE233" s="105"/>
      <c r="AYF233" s="105"/>
      <c r="AYG233" s="105"/>
      <c r="AYH233" s="105"/>
      <c r="AYI233" s="105"/>
      <c r="AYJ233" s="105"/>
      <c r="AYK233" s="105"/>
      <c r="AYL233" s="105"/>
      <c r="AYM233" s="105"/>
      <c r="AYN233" s="105"/>
      <c r="AYO233" s="105"/>
      <c r="AYP233" s="105"/>
      <c r="AYQ233" s="105"/>
      <c r="AYR233" s="105"/>
      <c r="AYS233" s="105"/>
      <c r="AYT233" s="105"/>
      <c r="AYU233" s="105"/>
      <c r="AYV233" s="105"/>
      <c r="AYW233" s="105"/>
      <c r="AYX233" s="105"/>
      <c r="AYY233" s="105"/>
      <c r="AYZ233" s="105"/>
      <c r="AZA233" s="105"/>
      <c r="AZB233" s="105"/>
      <c r="AZC233" s="105"/>
      <c r="AZD233" s="105"/>
      <c r="AZE233" s="105"/>
      <c r="AZF233" s="105"/>
      <c r="AZG233" s="105"/>
      <c r="AZH233" s="105"/>
      <c r="AZI233" s="105"/>
      <c r="AZJ233" s="105"/>
      <c r="AZK233" s="105"/>
      <c r="AZL233" s="105"/>
      <c r="AZM233" s="105"/>
      <c r="AZN233" s="105"/>
      <c r="AZO233" s="105"/>
      <c r="AZP233" s="105"/>
      <c r="AZQ233" s="105"/>
      <c r="AZR233" s="105"/>
      <c r="AZS233" s="105"/>
      <c r="AZT233" s="105"/>
      <c r="AZU233" s="105"/>
      <c r="AZV233" s="105"/>
      <c r="AZW233" s="105"/>
      <c r="AZX233" s="105"/>
      <c r="AZY233" s="105"/>
      <c r="AZZ233" s="105"/>
      <c r="BAA233" s="105"/>
      <c r="BAB233" s="105"/>
      <c r="BAC233" s="105"/>
      <c r="BAD233" s="105"/>
      <c r="BAE233" s="105"/>
      <c r="BAF233" s="105"/>
      <c r="BAG233" s="105"/>
      <c r="BAH233" s="105"/>
      <c r="BAI233" s="105"/>
      <c r="BAJ233" s="105"/>
      <c r="BAK233" s="105"/>
      <c r="BAL233" s="105"/>
      <c r="BAM233" s="105"/>
      <c r="BAN233" s="105"/>
      <c r="BAO233" s="105"/>
      <c r="BAP233" s="105"/>
      <c r="BAQ233" s="105"/>
      <c r="BAR233" s="105"/>
      <c r="BAS233" s="105"/>
      <c r="BAT233" s="105"/>
      <c r="BAU233" s="105"/>
      <c r="BAV233" s="105"/>
      <c r="BAW233" s="105"/>
      <c r="BAX233" s="105"/>
      <c r="BAY233" s="105"/>
      <c r="BAZ233" s="105"/>
      <c r="BBA233" s="105"/>
      <c r="BBB233" s="105"/>
      <c r="BBC233" s="105"/>
      <c r="BBD233" s="105"/>
      <c r="BBE233" s="105"/>
      <c r="BBF233" s="105"/>
      <c r="BBG233" s="105"/>
      <c r="BBH233" s="105"/>
      <c r="BBI233" s="105"/>
      <c r="BBJ233" s="105"/>
      <c r="BBK233" s="105"/>
      <c r="BBL233" s="105"/>
      <c r="BBM233" s="105"/>
      <c r="BBN233" s="105"/>
      <c r="BBO233" s="105"/>
      <c r="BBP233" s="105"/>
      <c r="BBQ233" s="105"/>
      <c r="BBR233" s="105"/>
      <c r="BBS233" s="105"/>
      <c r="BBT233" s="105"/>
      <c r="BBU233" s="105"/>
      <c r="BBV233" s="105"/>
      <c r="BBW233" s="105"/>
      <c r="BBX233" s="105"/>
      <c r="BBY233" s="105"/>
      <c r="BBZ233" s="105"/>
      <c r="BCA233" s="105"/>
      <c r="BCB233" s="105"/>
      <c r="BCC233" s="105"/>
      <c r="BCD233" s="105"/>
      <c r="BCE233" s="105"/>
      <c r="BCF233" s="105"/>
      <c r="BCG233" s="105"/>
      <c r="BCH233" s="105"/>
      <c r="BCI233" s="105"/>
      <c r="BCJ233" s="105"/>
      <c r="BCK233" s="105"/>
      <c r="BCL233" s="105"/>
      <c r="BCM233" s="105"/>
      <c r="BCN233" s="105"/>
      <c r="BCO233" s="105"/>
      <c r="BCP233" s="105"/>
      <c r="BCQ233" s="105"/>
      <c r="BCR233" s="105"/>
      <c r="BCS233" s="105"/>
      <c r="BCT233" s="105"/>
      <c r="BCU233" s="105"/>
      <c r="BCV233" s="105"/>
      <c r="BCW233" s="105"/>
      <c r="BCX233" s="105"/>
      <c r="BCY233" s="105"/>
      <c r="BCZ233" s="105"/>
      <c r="BDA233" s="105"/>
      <c r="BDB233" s="105"/>
      <c r="BDC233" s="105"/>
      <c r="BDD233" s="105"/>
      <c r="BDE233" s="105"/>
      <c r="BDF233" s="105"/>
      <c r="BDG233" s="105"/>
      <c r="BDH233" s="105"/>
      <c r="BDI233" s="105"/>
      <c r="BDJ233" s="105"/>
      <c r="BDK233" s="105"/>
      <c r="BDL233" s="105"/>
      <c r="BDM233" s="105"/>
      <c r="BDN233" s="105"/>
      <c r="BDO233" s="105"/>
      <c r="BDP233" s="105"/>
      <c r="BDQ233" s="105"/>
      <c r="BDR233" s="105"/>
      <c r="BDS233" s="105"/>
      <c r="BDT233" s="105"/>
      <c r="BDU233" s="105"/>
      <c r="BDV233" s="105"/>
      <c r="BDW233" s="105"/>
      <c r="BDX233" s="105"/>
      <c r="BDY233" s="105"/>
      <c r="BDZ233" s="105"/>
      <c r="BEA233" s="105"/>
      <c r="BEB233" s="105"/>
      <c r="BEC233" s="105"/>
      <c r="BED233" s="105"/>
      <c r="BEE233" s="105"/>
      <c r="BEF233" s="105"/>
      <c r="BEG233" s="105"/>
      <c r="BEH233" s="105"/>
      <c r="BEI233" s="105"/>
      <c r="BEJ233" s="105"/>
      <c r="BEK233" s="105"/>
      <c r="BEL233" s="105"/>
      <c r="BEM233" s="105"/>
      <c r="BEN233" s="105"/>
      <c r="BEO233" s="105"/>
      <c r="BEP233" s="105"/>
      <c r="BEQ233" s="105"/>
      <c r="BER233" s="105"/>
      <c r="BES233" s="105"/>
      <c r="BET233" s="105"/>
      <c r="BEU233" s="105"/>
      <c r="BEV233" s="105"/>
      <c r="BEW233" s="105"/>
      <c r="BEX233" s="105"/>
      <c r="BEY233" s="105"/>
      <c r="BEZ233" s="105"/>
      <c r="BFA233" s="105"/>
      <c r="BFB233" s="105"/>
      <c r="BFC233" s="105"/>
      <c r="BFD233" s="105"/>
      <c r="BFE233" s="105"/>
      <c r="BFF233" s="105"/>
      <c r="BFG233" s="105"/>
      <c r="BFH233" s="105"/>
      <c r="BFI233" s="105"/>
      <c r="BFJ233" s="105"/>
      <c r="BFK233" s="105"/>
      <c r="BFL233" s="105"/>
      <c r="BFM233" s="105"/>
      <c r="BFN233" s="105"/>
      <c r="BFO233" s="105"/>
      <c r="BFP233" s="105"/>
      <c r="BFQ233" s="105"/>
      <c r="BFR233" s="105"/>
      <c r="BFS233" s="105"/>
      <c r="BFT233" s="105"/>
      <c r="BFU233" s="105"/>
      <c r="BFV233" s="105"/>
      <c r="BFW233" s="105"/>
      <c r="BFX233" s="105"/>
      <c r="BFY233" s="105"/>
      <c r="BFZ233" s="105"/>
      <c r="BGA233" s="105"/>
      <c r="BGB233" s="105"/>
      <c r="BGC233" s="105"/>
      <c r="BGD233" s="105"/>
      <c r="BGE233" s="105"/>
      <c r="BGF233" s="105"/>
      <c r="BGG233" s="105"/>
      <c r="BGH233" s="105"/>
      <c r="BGI233" s="105"/>
      <c r="BGJ233" s="105"/>
      <c r="BGK233" s="105"/>
      <c r="BGL233" s="105"/>
      <c r="BGM233" s="105"/>
      <c r="BGN233" s="105"/>
      <c r="BGO233" s="105"/>
      <c r="BGP233" s="105"/>
      <c r="BGQ233" s="105"/>
      <c r="BGR233" s="105"/>
      <c r="BGS233" s="105"/>
      <c r="BGT233" s="105"/>
      <c r="BGU233" s="105"/>
      <c r="BGV233" s="105"/>
      <c r="BGW233" s="105"/>
      <c r="BGX233" s="105"/>
      <c r="BGY233" s="105"/>
      <c r="BGZ233" s="105"/>
      <c r="BHA233" s="105"/>
      <c r="BHB233" s="105"/>
      <c r="BHC233" s="105"/>
      <c r="BHD233" s="105"/>
      <c r="BHE233" s="105"/>
      <c r="BHF233" s="105"/>
      <c r="BHG233" s="105"/>
      <c r="BHH233" s="105"/>
      <c r="BHI233" s="105"/>
      <c r="BHJ233" s="105"/>
      <c r="BHK233" s="105"/>
      <c r="BHL233" s="105"/>
      <c r="BHM233" s="105"/>
      <c r="BHN233" s="105"/>
      <c r="BHO233" s="105"/>
      <c r="BHP233" s="105"/>
      <c r="BHQ233" s="105"/>
      <c r="BHR233" s="105"/>
      <c r="BHS233" s="105"/>
      <c r="BHT233" s="105"/>
      <c r="BHU233" s="105"/>
      <c r="BHV233" s="105"/>
      <c r="BHW233" s="105"/>
      <c r="BHX233" s="105"/>
      <c r="BHY233" s="105"/>
      <c r="BHZ233" s="105"/>
      <c r="BIA233" s="105"/>
      <c r="BIB233" s="105"/>
      <c r="BIC233" s="105"/>
      <c r="BID233" s="105"/>
      <c r="BIE233" s="105"/>
      <c r="BIF233" s="105"/>
      <c r="BIG233" s="105"/>
      <c r="BIH233" s="105"/>
      <c r="BII233" s="105"/>
      <c r="BIJ233" s="105"/>
      <c r="BIK233" s="105"/>
      <c r="BIL233" s="105"/>
      <c r="BIM233" s="105"/>
      <c r="BIN233" s="105"/>
      <c r="BIO233" s="105"/>
      <c r="BIP233" s="105"/>
      <c r="BIQ233" s="105"/>
      <c r="BIR233" s="105"/>
      <c r="BIS233" s="105"/>
      <c r="BIT233" s="105"/>
      <c r="BIU233" s="105"/>
      <c r="BIV233" s="105"/>
      <c r="BIW233" s="105"/>
      <c r="BIX233" s="105"/>
      <c r="BIY233" s="105"/>
      <c r="BIZ233" s="105"/>
      <c r="BJA233" s="105"/>
      <c r="BJB233" s="105"/>
      <c r="BJC233" s="105"/>
      <c r="BJD233" s="105"/>
      <c r="BJE233" s="105"/>
      <c r="BJF233" s="105"/>
      <c r="BJG233" s="105"/>
      <c r="BJH233" s="105"/>
      <c r="BJI233" s="105"/>
      <c r="BJJ233" s="105"/>
      <c r="BJK233" s="105"/>
      <c r="BJL233" s="105"/>
      <c r="BJM233" s="105"/>
      <c r="BJN233" s="105"/>
      <c r="BJO233" s="105"/>
      <c r="BJP233" s="105"/>
      <c r="BJQ233" s="105"/>
      <c r="BJR233" s="105"/>
      <c r="BJS233" s="105"/>
      <c r="BJT233" s="105"/>
      <c r="BJU233" s="105"/>
      <c r="BJV233" s="105"/>
      <c r="BJW233" s="105"/>
      <c r="BJX233" s="105"/>
      <c r="BJY233" s="105"/>
      <c r="BJZ233" s="105"/>
      <c r="BKA233" s="105"/>
      <c r="BKB233" s="105"/>
      <c r="BKC233" s="105"/>
      <c r="BKD233" s="105"/>
      <c r="BKE233" s="105"/>
      <c r="BKF233" s="105"/>
      <c r="BKG233" s="105"/>
      <c r="BKH233" s="105"/>
      <c r="BKI233" s="105"/>
      <c r="BKJ233" s="105"/>
      <c r="BKK233" s="105"/>
      <c r="BKL233" s="105"/>
      <c r="BKM233" s="105"/>
      <c r="BKN233" s="105"/>
      <c r="BKO233" s="105"/>
      <c r="BKP233" s="105"/>
      <c r="BKQ233" s="105"/>
      <c r="BKR233" s="105"/>
      <c r="BKS233" s="105"/>
      <c r="BKT233" s="105"/>
      <c r="BKU233" s="105"/>
      <c r="BKV233" s="105"/>
      <c r="BKW233" s="105"/>
      <c r="BKX233" s="105"/>
      <c r="BKY233" s="105"/>
      <c r="BKZ233" s="105"/>
      <c r="BLA233" s="105"/>
      <c r="BLB233" s="105"/>
      <c r="BLC233" s="105"/>
      <c r="BLD233" s="105"/>
      <c r="BLE233" s="105"/>
      <c r="BLF233" s="105"/>
      <c r="BLG233" s="105"/>
      <c r="BLH233" s="105"/>
      <c r="BLI233" s="105"/>
      <c r="BLJ233" s="105"/>
      <c r="BLK233" s="105"/>
      <c r="BLL233" s="105"/>
      <c r="BLM233" s="105"/>
      <c r="BLN233" s="105"/>
      <c r="BLO233" s="105"/>
      <c r="BLP233" s="105"/>
      <c r="BLQ233" s="105"/>
      <c r="BLR233" s="105"/>
      <c r="BLS233" s="105"/>
      <c r="BLT233" s="105"/>
      <c r="BLU233" s="105"/>
      <c r="BLV233" s="105"/>
      <c r="BLW233" s="105"/>
      <c r="BLX233" s="105"/>
      <c r="BLY233" s="105"/>
      <c r="BLZ233" s="105"/>
      <c r="BMA233" s="105"/>
      <c r="BMB233" s="105"/>
      <c r="BMC233" s="105"/>
      <c r="BMD233" s="105"/>
      <c r="BME233" s="105"/>
      <c r="BMF233" s="105"/>
      <c r="BMG233" s="105"/>
      <c r="BMH233" s="105"/>
      <c r="BMI233" s="105"/>
      <c r="BMJ233" s="105"/>
      <c r="BMK233" s="105"/>
      <c r="BML233" s="105"/>
      <c r="BMM233" s="105"/>
      <c r="BMN233" s="105"/>
      <c r="BMO233" s="105"/>
      <c r="BMP233" s="105"/>
      <c r="BMQ233" s="105"/>
      <c r="BMR233" s="105"/>
      <c r="BMS233" s="105"/>
      <c r="BMT233" s="105"/>
      <c r="BMU233" s="105"/>
      <c r="BMV233" s="105"/>
      <c r="BMW233" s="105"/>
      <c r="BMX233" s="105"/>
      <c r="BMY233" s="105"/>
      <c r="BMZ233" s="105"/>
      <c r="BNA233" s="105"/>
      <c r="BNB233" s="105"/>
      <c r="BNC233" s="105"/>
      <c r="BND233" s="105"/>
      <c r="BNE233" s="105"/>
      <c r="BNF233" s="105"/>
      <c r="BNG233" s="105"/>
      <c r="BNH233" s="105"/>
      <c r="BNI233" s="105"/>
      <c r="BNJ233" s="105"/>
      <c r="BNK233" s="105"/>
      <c r="BNL233" s="105"/>
      <c r="BNM233" s="105"/>
      <c r="BNN233" s="105"/>
      <c r="BNO233" s="105"/>
      <c r="BNP233" s="105"/>
      <c r="BNQ233" s="105"/>
      <c r="BNR233" s="105"/>
      <c r="BNS233" s="105"/>
      <c r="BNT233" s="105"/>
      <c r="BNU233" s="105"/>
      <c r="BNV233" s="105"/>
      <c r="BNW233" s="105"/>
      <c r="BNX233" s="105"/>
      <c r="BNY233" s="105"/>
      <c r="BNZ233" s="105"/>
      <c r="BOA233" s="105"/>
      <c r="BOB233" s="105"/>
      <c r="BOC233" s="105"/>
      <c r="BOD233" s="105"/>
      <c r="BOE233" s="105"/>
      <c r="BOF233" s="105"/>
      <c r="BOG233" s="105"/>
      <c r="BOH233" s="105"/>
      <c r="BOI233" s="105"/>
      <c r="BOJ233" s="105"/>
      <c r="BOK233" s="105"/>
      <c r="BOL233" s="105"/>
      <c r="BOM233" s="105"/>
      <c r="BON233" s="105"/>
      <c r="BOO233" s="105"/>
      <c r="BOP233" s="105"/>
      <c r="BOQ233" s="105"/>
      <c r="BOR233" s="105"/>
      <c r="BOS233" s="105"/>
      <c r="BOT233" s="105"/>
      <c r="BOU233" s="105"/>
      <c r="BOV233" s="105"/>
      <c r="BOW233" s="105"/>
      <c r="BOX233" s="105"/>
      <c r="BOY233" s="105"/>
      <c r="BOZ233" s="105"/>
      <c r="BPA233" s="105"/>
      <c r="BPB233" s="105"/>
      <c r="BPC233" s="105"/>
      <c r="BPD233" s="105"/>
      <c r="BPE233" s="105"/>
      <c r="BPF233" s="105"/>
      <c r="BPG233" s="105"/>
      <c r="BPH233" s="105"/>
      <c r="BPI233" s="105"/>
      <c r="BPJ233" s="105"/>
      <c r="BPK233" s="105"/>
      <c r="BPL233" s="105"/>
      <c r="BPM233" s="105"/>
      <c r="BPN233" s="105"/>
      <c r="BPO233" s="105"/>
      <c r="BPP233" s="105"/>
      <c r="BPQ233" s="105"/>
      <c r="BPR233" s="105"/>
      <c r="BPS233" s="105"/>
      <c r="BPT233" s="105"/>
      <c r="BPU233" s="105"/>
      <c r="BPV233" s="105"/>
      <c r="BPW233" s="105"/>
      <c r="BPX233" s="105"/>
      <c r="BPY233" s="105"/>
      <c r="BPZ233" s="105"/>
      <c r="BQA233" s="105"/>
      <c r="BQB233" s="105"/>
      <c r="BQC233" s="105"/>
      <c r="BQD233" s="105"/>
      <c r="BQE233" s="105"/>
      <c r="BQF233" s="105"/>
      <c r="BQG233" s="105"/>
      <c r="BQH233" s="105"/>
      <c r="BQI233" s="105"/>
      <c r="BQJ233" s="105"/>
      <c r="BQK233" s="105"/>
      <c r="BQL233" s="105"/>
      <c r="BQM233" s="105"/>
      <c r="BQN233" s="105"/>
      <c r="BQO233" s="105"/>
      <c r="BQP233" s="105"/>
      <c r="BQQ233" s="105"/>
      <c r="BQR233" s="105"/>
      <c r="BQS233" s="105"/>
      <c r="BQT233" s="105"/>
      <c r="BQU233" s="105"/>
      <c r="BQV233" s="105"/>
      <c r="BQW233" s="105"/>
      <c r="BQX233" s="105"/>
      <c r="BQY233" s="105"/>
      <c r="BQZ233" s="105"/>
      <c r="BRA233" s="105"/>
      <c r="BRB233" s="105"/>
      <c r="BRC233" s="105"/>
      <c r="BRD233" s="105"/>
      <c r="BRE233" s="105"/>
      <c r="BRF233" s="105"/>
      <c r="BRG233" s="105"/>
      <c r="BRH233" s="105"/>
      <c r="BRI233" s="105"/>
      <c r="BRJ233" s="105"/>
      <c r="BRK233" s="105"/>
      <c r="BRL233" s="105"/>
      <c r="BRM233" s="105"/>
      <c r="BRN233" s="105"/>
      <c r="BRO233" s="105"/>
      <c r="BRP233" s="105"/>
      <c r="BRQ233" s="105"/>
      <c r="BRR233" s="105"/>
      <c r="BRS233" s="105"/>
      <c r="BRT233" s="105"/>
      <c r="BRU233" s="105"/>
      <c r="BRV233" s="105"/>
      <c r="BRW233" s="105"/>
      <c r="BRX233" s="105"/>
      <c r="BRY233" s="105"/>
      <c r="BRZ233" s="105"/>
      <c r="BSA233" s="105"/>
      <c r="BSB233" s="105"/>
      <c r="BSC233" s="105"/>
      <c r="BSD233" s="105"/>
      <c r="BSE233" s="105"/>
      <c r="BSF233" s="105"/>
      <c r="BSG233" s="105"/>
      <c r="BSH233" s="105"/>
      <c r="BSI233" s="105"/>
      <c r="BSJ233" s="105"/>
      <c r="BSK233" s="105"/>
      <c r="BSL233" s="105"/>
      <c r="BSM233" s="105"/>
      <c r="BSN233" s="105"/>
      <c r="BSO233" s="105"/>
      <c r="BSP233" s="105"/>
      <c r="BSQ233" s="105"/>
      <c r="BSR233" s="105"/>
      <c r="BSS233" s="105"/>
      <c r="BST233" s="105"/>
      <c r="BSU233" s="105"/>
      <c r="BSV233" s="105"/>
      <c r="BSW233" s="105"/>
      <c r="BSX233" s="105"/>
      <c r="BSY233" s="105"/>
      <c r="BSZ233" s="105"/>
      <c r="BTA233" s="105"/>
      <c r="BTB233" s="105"/>
      <c r="BTC233" s="105"/>
      <c r="BTD233" s="105"/>
      <c r="BTE233" s="105"/>
      <c r="BTF233" s="105"/>
      <c r="BTG233" s="105"/>
      <c r="BTH233" s="105"/>
      <c r="BTI233" s="105"/>
      <c r="BTJ233" s="105"/>
      <c r="BTK233" s="105"/>
      <c r="BTL233" s="105"/>
      <c r="BTM233" s="105"/>
      <c r="BTN233" s="105"/>
      <c r="BTO233" s="105"/>
      <c r="BTP233" s="105"/>
      <c r="BTQ233" s="105"/>
      <c r="BTR233" s="105"/>
      <c r="BTS233" s="105"/>
      <c r="BTT233" s="105"/>
      <c r="BTU233" s="105"/>
      <c r="BTV233" s="105"/>
      <c r="BTW233" s="105"/>
      <c r="BTX233" s="105"/>
      <c r="BTY233" s="105"/>
      <c r="BTZ233" s="105"/>
      <c r="BUA233" s="105"/>
      <c r="BUB233" s="105"/>
      <c r="BUC233" s="105"/>
      <c r="BUD233" s="105"/>
      <c r="BUE233" s="105"/>
      <c r="BUF233" s="105"/>
      <c r="BUG233" s="105"/>
      <c r="BUH233" s="105"/>
      <c r="BUI233" s="105"/>
      <c r="BUJ233" s="105"/>
      <c r="BUK233" s="105"/>
      <c r="BUL233" s="105"/>
      <c r="BUM233" s="105"/>
      <c r="BUN233" s="105"/>
      <c r="BUO233" s="105"/>
      <c r="BUP233" s="105"/>
      <c r="BUQ233" s="105"/>
      <c r="BUR233" s="105"/>
      <c r="BUS233" s="105"/>
      <c r="BUT233" s="105"/>
      <c r="BUU233" s="105"/>
      <c r="BUV233" s="105"/>
      <c r="BUW233" s="105"/>
      <c r="BUX233" s="105"/>
      <c r="BUY233" s="105"/>
      <c r="BUZ233" s="105"/>
      <c r="BVA233" s="105"/>
      <c r="BVB233" s="105"/>
      <c r="BVC233" s="105"/>
      <c r="BVD233" s="105"/>
      <c r="BVE233" s="105"/>
      <c r="BVF233" s="105"/>
      <c r="BVG233" s="105"/>
      <c r="BVH233" s="105"/>
      <c r="BVI233" s="105"/>
      <c r="BVJ233" s="105"/>
      <c r="BVK233" s="105"/>
      <c r="BVL233" s="105"/>
      <c r="BVM233" s="105"/>
      <c r="BVN233" s="105"/>
      <c r="BVO233" s="105"/>
      <c r="BVP233" s="105"/>
      <c r="BVQ233" s="105"/>
      <c r="BVR233" s="105"/>
      <c r="BVS233" s="105"/>
      <c r="BVT233" s="105"/>
      <c r="BVU233" s="105"/>
      <c r="BVV233" s="105"/>
      <c r="BVW233" s="105"/>
      <c r="BVX233" s="105"/>
      <c r="BVY233" s="105"/>
      <c r="BVZ233" s="105"/>
      <c r="BWA233" s="105"/>
      <c r="BWB233" s="105"/>
      <c r="BWC233" s="105"/>
      <c r="BWD233" s="105"/>
      <c r="BWE233" s="105"/>
      <c r="BWF233" s="105"/>
      <c r="BWG233" s="105"/>
      <c r="BWH233" s="105"/>
      <c r="BWI233" s="105"/>
      <c r="BWJ233" s="105"/>
      <c r="BWK233" s="105"/>
      <c r="BWL233" s="105"/>
      <c r="BWM233" s="105"/>
      <c r="BWN233" s="105"/>
      <c r="BWO233" s="105"/>
      <c r="BWP233" s="105"/>
      <c r="BWQ233" s="105"/>
      <c r="BWR233" s="105"/>
      <c r="BWS233" s="105"/>
      <c r="BWT233" s="105"/>
      <c r="BWU233" s="105"/>
      <c r="BWV233" s="105"/>
      <c r="BWW233" s="105"/>
      <c r="BWX233" s="105"/>
    </row>
    <row r="234" spans="1:1974" s="106" customFormat="1" ht="24.75" customHeight="1">
      <c r="A234" s="95"/>
      <c r="B234" s="177" t="s">
        <v>97</v>
      </c>
      <c r="C234" s="90"/>
      <c r="D234" s="125">
        <v>133</v>
      </c>
      <c r="E234" s="275">
        <v>0</v>
      </c>
      <c r="F234" s="126">
        <v>133</v>
      </c>
      <c r="G234" s="95"/>
      <c r="H234" s="125">
        <v>144</v>
      </c>
      <c r="I234" s="258">
        <v>0</v>
      </c>
      <c r="J234" s="126">
        <v>144</v>
      </c>
      <c r="K234" s="95"/>
      <c r="O234" s="95"/>
      <c r="P234" s="107"/>
      <c r="Q234" s="107"/>
      <c r="R234" s="107"/>
      <c r="S234" s="90"/>
      <c r="W234" s="90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94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  <c r="DT234" s="105"/>
      <c r="DU234" s="105"/>
      <c r="DV234" s="105"/>
      <c r="DW234" s="105"/>
      <c r="DX234" s="105"/>
      <c r="DY234" s="105"/>
      <c r="DZ234" s="105"/>
      <c r="EA234" s="105"/>
      <c r="EB234" s="105"/>
      <c r="EC234" s="105"/>
      <c r="ED234" s="105"/>
      <c r="EE234" s="105"/>
      <c r="EF234" s="105"/>
      <c r="EG234" s="105"/>
      <c r="EH234" s="105"/>
      <c r="EI234" s="105"/>
      <c r="EJ234" s="105"/>
      <c r="EK234" s="105"/>
      <c r="EL234" s="105"/>
      <c r="EM234" s="105"/>
      <c r="EN234" s="105"/>
      <c r="EO234" s="105"/>
      <c r="EP234" s="105"/>
      <c r="EQ234" s="105"/>
      <c r="ER234" s="105"/>
      <c r="ES234" s="105"/>
      <c r="ET234" s="105"/>
      <c r="EU234" s="105"/>
      <c r="EV234" s="105"/>
      <c r="EW234" s="105"/>
      <c r="EX234" s="105"/>
      <c r="EY234" s="105"/>
      <c r="EZ234" s="105"/>
      <c r="FA234" s="105"/>
      <c r="FB234" s="105"/>
      <c r="FC234" s="105"/>
      <c r="FD234" s="105"/>
      <c r="FE234" s="105"/>
      <c r="FF234" s="105"/>
      <c r="FG234" s="105"/>
      <c r="FH234" s="105"/>
      <c r="FI234" s="105"/>
      <c r="FJ234" s="105"/>
      <c r="FK234" s="105"/>
      <c r="FL234" s="105"/>
      <c r="FM234" s="105"/>
      <c r="FN234" s="105"/>
      <c r="FO234" s="105"/>
      <c r="FP234" s="105"/>
      <c r="FQ234" s="105"/>
      <c r="FR234" s="105"/>
      <c r="FS234" s="105"/>
      <c r="FT234" s="105"/>
      <c r="FU234" s="105"/>
      <c r="FV234" s="105"/>
      <c r="FW234" s="105"/>
      <c r="FX234" s="105"/>
      <c r="FY234" s="105"/>
      <c r="FZ234" s="105"/>
      <c r="GA234" s="105"/>
      <c r="GB234" s="105"/>
      <c r="GC234" s="105"/>
      <c r="GD234" s="105"/>
      <c r="GE234" s="105"/>
      <c r="GF234" s="105"/>
      <c r="GG234" s="105"/>
      <c r="GH234" s="105"/>
      <c r="GI234" s="105"/>
      <c r="GJ234" s="105"/>
      <c r="GK234" s="105"/>
      <c r="GL234" s="105"/>
      <c r="GM234" s="105"/>
      <c r="GN234" s="105"/>
      <c r="GO234" s="105"/>
      <c r="GP234" s="105"/>
      <c r="GQ234" s="105"/>
      <c r="GR234" s="105"/>
      <c r="GS234" s="105"/>
      <c r="GT234" s="105"/>
      <c r="GU234" s="105"/>
      <c r="GV234" s="105"/>
      <c r="GW234" s="105"/>
      <c r="GX234" s="105"/>
      <c r="GY234" s="105"/>
      <c r="GZ234" s="105"/>
      <c r="HA234" s="105"/>
      <c r="HB234" s="105"/>
      <c r="HC234" s="105"/>
      <c r="HD234" s="105"/>
      <c r="HE234" s="105"/>
      <c r="HF234" s="105"/>
      <c r="HG234" s="105"/>
      <c r="HH234" s="105"/>
      <c r="HI234" s="105"/>
      <c r="HJ234" s="105"/>
      <c r="HK234" s="105"/>
      <c r="HL234" s="105"/>
      <c r="HM234" s="105"/>
      <c r="HN234" s="105"/>
      <c r="HO234" s="105"/>
      <c r="HP234" s="105"/>
      <c r="HQ234" s="105"/>
      <c r="HR234" s="105"/>
      <c r="HS234" s="105"/>
      <c r="HT234" s="105"/>
      <c r="HU234" s="105"/>
      <c r="HV234" s="105"/>
      <c r="HW234" s="105"/>
      <c r="HX234" s="105"/>
      <c r="HY234" s="105"/>
      <c r="HZ234" s="105"/>
      <c r="IA234" s="105"/>
      <c r="IB234" s="105"/>
      <c r="IC234" s="105"/>
      <c r="ID234" s="105"/>
      <c r="IE234" s="105"/>
      <c r="IF234" s="105"/>
      <c r="IG234" s="105"/>
      <c r="IH234" s="105"/>
      <c r="II234" s="105"/>
      <c r="IJ234" s="105"/>
      <c r="IK234" s="105"/>
      <c r="IL234" s="105"/>
      <c r="IM234" s="105"/>
      <c r="IN234" s="105"/>
      <c r="IO234" s="105"/>
      <c r="IP234" s="105"/>
      <c r="IQ234" s="105"/>
      <c r="IR234" s="105"/>
      <c r="IS234" s="105"/>
      <c r="IT234" s="105"/>
      <c r="IU234" s="105"/>
      <c r="IV234" s="105"/>
      <c r="IW234" s="105"/>
      <c r="IX234" s="105"/>
      <c r="IY234" s="105"/>
      <c r="IZ234" s="105"/>
      <c r="JA234" s="105"/>
      <c r="JB234" s="105"/>
      <c r="JC234" s="105"/>
      <c r="JD234" s="105"/>
      <c r="JE234" s="105"/>
      <c r="JF234" s="105"/>
      <c r="JG234" s="105"/>
      <c r="JH234" s="105"/>
      <c r="JI234" s="105"/>
      <c r="JJ234" s="105"/>
      <c r="JK234" s="105"/>
      <c r="JL234" s="105"/>
      <c r="JM234" s="105"/>
      <c r="JN234" s="105"/>
      <c r="JO234" s="105"/>
      <c r="JP234" s="105"/>
      <c r="JQ234" s="105"/>
      <c r="JR234" s="105"/>
      <c r="JS234" s="105"/>
      <c r="JT234" s="105"/>
      <c r="JU234" s="105"/>
      <c r="JV234" s="105"/>
      <c r="JW234" s="105"/>
      <c r="JX234" s="105"/>
      <c r="JY234" s="105"/>
      <c r="JZ234" s="105"/>
      <c r="KA234" s="105"/>
      <c r="KB234" s="105"/>
      <c r="KC234" s="105"/>
      <c r="KD234" s="105"/>
      <c r="KE234" s="105"/>
      <c r="KF234" s="105"/>
      <c r="KG234" s="105"/>
      <c r="KH234" s="105"/>
      <c r="KI234" s="105"/>
      <c r="KJ234" s="105"/>
      <c r="KK234" s="105"/>
      <c r="KL234" s="105"/>
      <c r="KM234" s="105"/>
      <c r="KN234" s="105"/>
      <c r="KO234" s="105"/>
      <c r="KP234" s="105"/>
      <c r="KQ234" s="105"/>
      <c r="KR234" s="105"/>
      <c r="KS234" s="105"/>
      <c r="KT234" s="105"/>
      <c r="KU234" s="105"/>
      <c r="KV234" s="105"/>
      <c r="KW234" s="105"/>
      <c r="KX234" s="105"/>
      <c r="KY234" s="105"/>
      <c r="KZ234" s="105"/>
      <c r="LA234" s="105"/>
      <c r="LB234" s="105"/>
      <c r="LC234" s="105"/>
      <c r="LD234" s="105"/>
      <c r="LE234" s="105"/>
      <c r="LF234" s="105"/>
      <c r="LG234" s="105"/>
      <c r="LH234" s="105"/>
      <c r="LI234" s="105"/>
      <c r="LJ234" s="105"/>
      <c r="LK234" s="105"/>
      <c r="LL234" s="105"/>
      <c r="LM234" s="105"/>
      <c r="LN234" s="105"/>
      <c r="LO234" s="105"/>
      <c r="LP234" s="105"/>
      <c r="LQ234" s="105"/>
      <c r="LR234" s="105"/>
      <c r="LS234" s="105"/>
      <c r="LT234" s="105"/>
      <c r="LU234" s="105"/>
      <c r="LV234" s="105"/>
      <c r="LW234" s="105"/>
      <c r="LX234" s="105"/>
      <c r="LY234" s="105"/>
      <c r="LZ234" s="105"/>
      <c r="MA234" s="105"/>
      <c r="MB234" s="105"/>
      <c r="MC234" s="105"/>
      <c r="MD234" s="105"/>
      <c r="ME234" s="105"/>
      <c r="MF234" s="105"/>
      <c r="MG234" s="105"/>
      <c r="MH234" s="105"/>
      <c r="MI234" s="105"/>
      <c r="MJ234" s="105"/>
      <c r="MK234" s="105"/>
      <c r="ML234" s="105"/>
      <c r="MM234" s="105"/>
      <c r="MN234" s="105"/>
      <c r="MO234" s="105"/>
      <c r="MP234" s="105"/>
      <c r="MQ234" s="105"/>
      <c r="MR234" s="105"/>
      <c r="MS234" s="105"/>
      <c r="MT234" s="105"/>
      <c r="MU234" s="105"/>
      <c r="MV234" s="105"/>
      <c r="MW234" s="105"/>
      <c r="MX234" s="105"/>
      <c r="MY234" s="105"/>
      <c r="MZ234" s="105"/>
      <c r="NA234" s="105"/>
      <c r="NB234" s="105"/>
      <c r="NC234" s="105"/>
      <c r="ND234" s="105"/>
      <c r="NE234" s="105"/>
      <c r="NF234" s="105"/>
      <c r="NG234" s="105"/>
      <c r="NH234" s="105"/>
      <c r="NI234" s="105"/>
      <c r="NJ234" s="105"/>
      <c r="NK234" s="105"/>
      <c r="NL234" s="105"/>
      <c r="NM234" s="105"/>
      <c r="NN234" s="105"/>
      <c r="NO234" s="105"/>
      <c r="NP234" s="105"/>
      <c r="NQ234" s="105"/>
      <c r="NR234" s="105"/>
      <c r="NS234" s="105"/>
      <c r="NT234" s="105"/>
      <c r="NU234" s="105"/>
      <c r="NV234" s="105"/>
      <c r="NW234" s="105"/>
      <c r="NX234" s="105"/>
      <c r="NY234" s="105"/>
      <c r="NZ234" s="105"/>
      <c r="OA234" s="105"/>
      <c r="OB234" s="105"/>
      <c r="OC234" s="105"/>
      <c r="OD234" s="105"/>
      <c r="OE234" s="105"/>
      <c r="OF234" s="105"/>
      <c r="OG234" s="105"/>
      <c r="OH234" s="105"/>
      <c r="OI234" s="105"/>
      <c r="OJ234" s="105"/>
      <c r="OK234" s="105"/>
      <c r="OL234" s="105"/>
      <c r="OM234" s="105"/>
      <c r="ON234" s="105"/>
      <c r="OO234" s="105"/>
      <c r="OP234" s="105"/>
      <c r="OQ234" s="105"/>
      <c r="OR234" s="105"/>
      <c r="OS234" s="105"/>
      <c r="OT234" s="105"/>
      <c r="OU234" s="105"/>
      <c r="OV234" s="105"/>
      <c r="OW234" s="105"/>
      <c r="OX234" s="105"/>
      <c r="OY234" s="105"/>
      <c r="OZ234" s="105"/>
      <c r="PA234" s="105"/>
      <c r="PB234" s="105"/>
      <c r="PC234" s="105"/>
      <c r="PD234" s="105"/>
      <c r="PE234" s="105"/>
      <c r="PF234" s="105"/>
      <c r="PG234" s="105"/>
      <c r="PH234" s="105"/>
      <c r="PI234" s="105"/>
      <c r="PJ234" s="105"/>
      <c r="PK234" s="105"/>
      <c r="PL234" s="105"/>
      <c r="PM234" s="105"/>
      <c r="PN234" s="105"/>
      <c r="PO234" s="105"/>
      <c r="PP234" s="105"/>
      <c r="PQ234" s="105"/>
      <c r="PR234" s="105"/>
      <c r="PS234" s="105"/>
      <c r="PT234" s="105"/>
      <c r="PU234" s="105"/>
      <c r="PV234" s="105"/>
      <c r="PW234" s="105"/>
      <c r="PX234" s="105"/>
      <c r="PY234" s="105"/>
      <c r="PZ234" s="105"/>
      <c r="QA234" s="105"/>
      <c r="QB234" s="105"/>
      <c r="QC234" s="105"/>
      <c r="QD234" s="105"/>
      <c r="QE234" s="105"/>
      <c r="QF234" s="105"/>
      <c r="QG234" s="105"/>
      <c r="QH234" s="105"/>
      <c r="QI234" s="105"/>
      <c r="QJ234" s="105"/>
      <c r="QK234" s="105"/>
      <c r="QL234" s="105"/>
      <c r="QM234" s="105"/>
      <c r="QN234" s="105"/>
      <c r="QO234" s="105"/>
      <c r="QP234" s="105"/>
      <c r="QQ234" s="105"/>
      <c r="QR234" s="105"/>
      <c r="QS234" s="105"/>
      <c r="QT234" s="105"/>
      <c r="QU234" s="105"/>
      <c r="QV234" s="105"/>
      <c r="QW234" s="105"/>
      <c r="QX234" s="105"/>
      <c r="QY234" s="105"/>
      <c r="QZ234" s="105"/>
      <c r="RA234" s="105"/>
      <c r="RB234" s="105"/>
      <c r="RC234" s="105"/>
      <c r="RD234" s="105"/>
      <c r="RE234" s="105"/>
      <c r="RF234" s="105"/>
      <c r="RG234" s="105"/>
      <c r="RH234" s="105"/>
      <c r="RI234" s="105"/>
      <c r="RJ234" s="105"/>
      <c r="RK234" s="105"/>
      <c r="RL234" s="105"/>
      <c r="RM234" s="105"/>
      <c r="RN234" s="105"/>
      <c r="RO234" s="105"/>
      <c r="RP234" s="105"/>
      <c r="RQ234" s="105"/>
      <c r="RR234" s="105"/>
      <c r="RS234" s="105"/>
      <c r="RT234" s="105"/>
      <c r="RU234" s="105"/>
      <c r="RV234" s="105"/>
      <c r="RW234" s="105"/>
      <c r="RX234" s="105"/>
      <c r="RY234" s="105"/>
      <c r="RZ234" s="105"/>
      <c r="SA234" s="105"/>
      <c r="SB234" s="105"/>
      <c r="SC234" s="105"/>
      <c r="SD234" s="105"/>
      <c r="SE234" s="105"/>
      <c r="SF234" s="105"/>
      <c r="SG234" s="105"/>
      <c r="SH234" s="105"/>
      <c r="SI234" s="105"/>
      <c r="SJ234" s="105"/>
      <c r="SK234" s="105"/>
      <c r="SL234" s="105"/>
      <c r="SM234" s="105"/>
      <c r="SN234" s="105"/>
      <c r="SO234" s="105"/>
      <c r="SP234" s="105"/>
      <c r="SQ234" s="105"/>
      <c r="SR234" s="105"/>
      <c r="SS234" s="105"/>
      <c r="ST234" s="105"/>
      <c r="SU234" s="105"/>
      <c r="SV234" s="105"/>
      <c r="SW234" s="105"/>
      <c r="SX234" s="105"/>
      <c r="SY234" s="105"/>
      <c r="SZ234" s="105"/>
      <c r="TA234" s="105"/>
      <c r="TB234" s="105"/>
      <c r="TC234" s="105"/>
      <c r="TD234" s="105"/>
      <c r="TE234" s="105"/>
      <c r="TF234" s="105"/>
      <c r="TG234" s="105"/>
      <c r="TH234" s="105"/>
      <c r="TI234" s="105"/>
      <c r="TJ234" s="105"/>
      <c r="TK234" s="105"/>
      <c r="TL234" s="105"/>
      <c r="TM234" s="105"/>
      <c r="TN234" s="105"/>
      <c r="TO234" s="105"/>
      <c r="TP234" s="105"/>
      <c r="TQ234" s="105"/>
      <c r="TR234" s="105"/>
      <c r="TS234" s="105"/>
      <c r="TT234" s="105"/>
      <c r="TU234" s="105"/>
      <c r="TV234" s="105"/>
      <c r="TW234" s="105"/>
      <c r="TX234" s="105"/>
      <c r="TY234" s="105"/>
      <c r="TZ234" s="105"/>
      <c r="UA234" s="105"/>
      <c r="UB234" s="105"/>
      <c r="UC234" s="105"/>
      <c r="UD234" s="105"/>
      <c r="UE234" s="105"/>
      <c r="UF234" s="105"/>
      <c r="UG234" s="105"/>
      <c r="UH234" s="105"/>
      <c r="UI234" s="105"/>
      <c r="UJ234" s="105"/>
      <c r="UK234" s="105"/>
      <c r="UL234" s="105"/>
      <c r="UM234" s="105"/>
      <c r="UN234" s="105"/>
      <c r="UO234" s="105"/>
      <c r="UP234" s="105"/>
      <c r="UQ234" s="105"/>
      <c r="UR234" s="105"/>
      <c r="US234" s="105"/>
      <c r="UT234" s="105"/>
      <c r="UU234" s="105"/>
      <c r="UV234" s="105"/>
      <c r="UW234" s="105"/>
      <c r="UX234" s="105"/>
      <c r="UY234" s="105"/>
      <c r="UZ234" s="105"/>
      <c r="VA234" s="105"/>
      <c r="VB234" s="105"/>
      <c r="VC234" s="105"/>
      <c r="VD234" s="105"/>
      <c r="VE234" s="105"/>
      <c r="VF234" s="105"/>
      <c r="VG234" s="105"/>
      <c r="VH234" s="105"/>
      <c r="VI234" s="105"/>
      <c r="VJ234" s="105"/>
      <c r="VK234" s="105"/>
      <c r="VL234" s="105"/>
      <c r="VM234" s="105"/>
      <c r="VN234" s="105"/>
      <c r="VO234" s="105"/>
      <c r="VP234" s="105"/>
      <c r="VQ234" s="105"/>
      <c r="VR234" s="105"/>
      <c r="VS234" s="105"/>
      <c r="VT234" s="105"/>
      <c r="VU234" s="105"/>
      <c r="VV234" s="105"/>
      <c r="VW234" s="105"/>
      <c r="VX234" s="105"/>
      <c r="VY234" s="105"/>
      <c r="VZ234" s="105"/>
      <c r="WA234" s="105"/>
      <c r="WB234" s="105"/>
      <c r="WC234" s="105"/>
      <c r="WD234" s="105"/>
      <c r="WE234" s="105"/>
      <c r="WF234" s="105"/>
      <c r="WG234" s="105"/>
      <c r="WH234" s="105"/>
      <c r="WI234" s="105"/>
      <c r="WJ234" s="105"/>
      <c r="WK234" s="105"/>
      <c r="WL234" s="105"/>
      <c r="WM234" s="105"/>
      <c r="WN234" s="105"/>
      <c r="WO234" s="105"/>
      <c r="WP234" s="105"/>
      <c r="WQ234" s="105"/>
      <c r="WR234" s="105"/>
      <c r="WS234" s="105"/>
      <c r="WT234" s="105"/>
      <c r="WU234" s="105"/>
      <c r="WV234" s="105"/>
      <c r="WW234" s="105"/>
      <c r="WX234" s="105"/>
      <c r="WY234" s="105"/>
      <c r="WZ234" s="105"/>
      <c r="XA234" s="105"/>
      <c r="XB234" s="105"/>
      <c r="XC234" s="105"/>
      <c r="XD234" s="105"/>
      <c r="XE234" s="105"/>
      <c r="XF234" s="105"/>
      <c r="XG234" s="105"/>
      <c r="XH234" s="105"/>
      <c r="XI234" s="105"/>
      <c r="XJ234" s="105"/>
      <c r="XK234" s="105"/>
      <c r="XL234" s="105"/>
      <c r="XM234" s="105"/>
      <c r="XN234" s="105"/>
      <c r="XO234" s="105"/>
      <c r="XP234" s="105"/>
      <c r="XQ234" s="105"/>
      <c r="XR234" s="105"/>
      <c r="XS234" s="105"/>
      <c r="XT234" s="105"/>
      <c r="XU234" s="105"/>
      <c r="XV234" s="105"/>
      <c r="XW234" s="105"/>
      <c r="XX234" s="105"/>
      <c r="XY234" s="105"/>
      <c r="XZ234" s="105"/>
      <c r="YA234" s="105"/>
      <c r="YB234" s="105"/>
      <c r="YC234" s="105"/>
      <c r="YD234" s="105"/>
      <c r="YE234" s="105"/>
      <c r="YF234" s="105"/>
      <c r="YG234" s="105"/>
      <c r="YH234" s="105"/>
      <c r="YI234" s="105"/>
      <c r="YJ234" s="105"/>
      <c r="YK234" s="105"/>
      <c r="YL234" s="105"/>
      <c r="YM234" s="105"/>
      <c r="YN234" s="105"/>
      <c r="YO234" s="105"/>
      <c r="YP234" s="105"/>
      <c r="YQ234" s="105"/>
      <c r="YR234" s="105"/>
      <c r="YS234" s="105"/>
      <c r="YT234" s="105"/>
      <c r="YU234" s="105"/>
      <c r="YV234" s="105"/>
      <c r="YW234" s="105"/>
      <c r="YX234" s="105"/>
      <c r="YY234" s="105"/>
      <c r="YZ234" s="105"/>
      <c r="ZA234" s="105"/>
      <c r="ZB234" s="105"/>
      <c r="ZC234" s="105"/>
      <c r="ZD234" s="105"/>
      <c r="ZE234" s="105"/>
      <c r="ZF234" s="105"/>
      <c r="ZG234" s="105"/>
      <c r="ZH234" s="105"/>
      <c r="ZI234" s="105"/>
      <c r="ZJ234" s="105"/>
      <c r="ZK234" s="105"/>
      <c r="ZL234" s="105"/>
      <c r="ZM234" s="105"/>
      <c r="ZN234" s="105"/>
      <c r="ZO234" s="105"/>
      <c r="ZP234" s="105"/>
      <c r="ZQ234" s="105"/>
      <c r="ZR234" s="105"/>
      <c r="ZS234" s="105"/>
      <c r="ZT234" s="105"/>
      <c r="ZU234" s="105"/>
      <c r="ZV234" s="105"/>
      <c r="ZW234" s="105"/>
      <c r="ZX234" s="105"/>
      <c r="ZY234" s="105"/>
      <c r="ZZ234" s="105"/>
      <c r="AAA234" s="105"/>
      <c r="AAB234" s="105"/>
      <c r="AAC234" s="105"/>
      <c r="AAD234" s="105"/>
      <c r="AAE234" s="105"/>
      <c r="AAF234" s="105"/>
      <c r="AAG234" s="105"/>
      <c r="AAH234" s="105"/>
      <c r="AAI234" s="105"/>
      <c r="AAJ234" s="105"/>
      <c r="AAK234" s="105"/>
      <c r="AAL234" s="105"/>
      <c r="AAM234" s="105"/>
      <c r="AAN234" s="105"/>
      <c r="AAO234" s="105"/>
      <c r="AAP234" s="105"/>
      <c r="AAQ234" s="105"/>
      <c r="AAR234" s="105"/>
      <c r="AAS234" s="105"/>
      <c r="AAT234" s="105"/>
      <c r="AAU234" s="105"/>
      <c r="AAV234" s="105"/>
      <c r="AAW234" s="105"/>
      <c r="AAX234" s="105"/>
      <c r="AAY234" s="105"/>
      <c r="AAZ234" s="105"/>
      <c r="ABA234" s="105"/>
      <c r="ABB234" s="105"/>
      <c r="ABC234" s="105"/>
      <c r="ABD234" s="105"/>
      <c r="ABE234" s="105"/>
      <c r="ABF234" s="105"/>
      <c r="ABG234" s="105"/>
      <c r="ABH234" s="105"/>
      <c r="ABI234" s="105"/>
      <c r="ABJ234" s="105"/>
      <c r="ABK234" s="105"/>
      <c r="ABL234" s="105"/>
      <c r="ABM234" s="105"/>
      <c r="ABN234" s="105"/>
      <c r="ABO234" s="105"/>
      <c r="ABP234" s="105"/>
      <c r="ABQ234" s="105"/>
      <c r="ABR234" s="105"/>
      <c r="ABS234" s="105"/>
      <c r="ABT234" s="105"/>
      <c r="ABU234" s="105"/>
      <c r="ABV234" s="105"/>
      <c r="ABW234" s="105"/>
      <c r="ABX234" s="105"/>
      <c r="ABY234" s="105"/>
      <c r="ABZ234" s="105"/>
      <c r="ACA234" s="105"/>
      <c r="ACB234" s="105"/>
      <c r="ACC234" s="105"/>
      <c r="ACD234" s="105"/>
      <c r="ACE234" s="105"/>
      <c r="ACF234" s="105"/>
      <c r="ACG234" s="105"/>
      <c r="ACH234" s="105"/>
      <c r="ACI234" s="105"/>
      <c r="ACJ234" s="105"/>
      <c r="ACK234" s="105"/>
      <c r="ACL234" s="105"/>
      <c r="ACM234" s="105"/>
      <c r="ACN234" s="105"/>
      <c r="ACO234" s="105"/>
      <c r="ACP234" s="105"/>
      <c r="ACQ234" s="105"/>
      <c r="ACR234" s="105"/>
      <c r="ACS234" s="105"/>
      <c r="ACT234" s="105"/>
      <c r="ACU234" s="105"/>
      <c r="ACV234" s="105"/>
      <c r="ACW234" s="105"/>
      <c r="ACX234" s="105"/>
      <c r="ACY234" s="105"/>
      <c r="ACZ234" s="105"/>
      <c r="ADA234" s="105"/>
      <c r="ADB234" s="105"/>
      <c r="ADC234" s="105"/>
      <c r="ADD234" s="105"/>
      <c r="ADE234" s="105"/>
      <c r="ADF234" s="105"/>
      <c r="ADG234" s="105"/>
      <c r="ADH234" s="105"/>
      <c r="ADI234" s="105"/>
      <c r="ADJ234" s="105"/>
      <c r="ADK234" s="105"/>
      <c r="ADL234" s="105"/>
      <c r="ADM234" s="105"/>
      <c r="ADN234" s="105"/>
      <c r="ADO234" s="105"/>
      <c r="ADP234" s="105"/>
      <c r="ADQ234" s="105"/>
      <c r="ADR234" s="105"/>
      <c r="ADS234" s="105"/>
      <c r="ADT234" s="105"/>
      <c r="ADU234" s="105"/>
      <c r="ADV234" s="105"/>
      <c r="ADW234" s="105"/>
      <c r="ADX234" s="105"/>
      <c r="ADY234" s="105"/>
      <c r="ADZ234" s="105"/>
      <c r="AEA234" s="105"/>
      <c r="AEB234" s="105"/>
      <c r="AEC234" s="105"/>
      <c r="AED234" s="105"/>
      <c r="AEE234" s="105"/>
      <c r="AEF234" s="105"/>
      <c r="AEG234" s="105"/>
      <c r="AEH234" s="105"/>
      <c r="AEI234" s="105"/>
      <c r="AEJ234" s="105"/>
      <c r="AEK234" s="105"/>
      <c r="AEL234" s="105"/>
      <c r="AEM234" s="105"/>
      <c r="AEN234" s="105"/>
      <c r="AEO234" s="105"/>
      <c r="AEP234" s="105"/>
      <c r="AEQ234" s="105"/>
      <c r="AER234" s="105"/>
      <c r="AES234" s="105"/>
      <c r="AET234" s="105"/>
      <c r="AEU234" s="105"/>
      <c r="AEV234" s="105"/>
      <c r="AEW234" s="105"/>
      <c r="AEX234" s="105"/>
      <c r="AEY234" s="105"/>
      <c r="AEZ234" s="105"/>
      <c r="AFA234" s="105"/>
      <c r="AFB234" s="105"/>
      <c r="AFC234" s="105"/>
      <c r="AFD234" s="105"/>
      <c r="AFE234" s="105"/>
      <c r="AFF234" s="105"/>
      <c r="AFG234" s="105"/>
      <c r="AFH234" s="105"/>
      <c r="AFI234" s="105"/>
      <c r="AFJ234" s="105"/>
      <c r="AFK234" s="105"/>
      <c r="AFL234" s="105"/>
      <c r="AFM234" s="105"/>
      <c r="AFN234" s="105"/>
      <c r="AFO234" s="105"/>
      <c r="AFP234" s="105"/>
      <c r="AFQ234" s="105"/>
      <c r="AFR234" s="105"/>
      <c r="AFS234" s="105"/>
      <c r="AFT234" s="105"/>
      <c r="AFU234" s="105"/>
      <c r="AFV234" s="105"/>
      <c r="AFW234" s="105"/>
      <c r="AFX234" s="105"/>
      <c r="AFY234" s="105"/>
      <c r="AFZ234" s="105"/>
      <c r="AGA234" s="105"/>
      <c r="AGB234" s="105"/>
      <c r="AGC234" s="105"/>
      <c r="AGD234" s="105"/>
      <c r="AGE234" s="105"/>
      <c r="AGF234" s="105"/>
      <c r="AGG234" s="105"/>
      <c r="AGH234" s="105"/>
      <c r="AGI234" s="105"/>
      <c r="AGJ234" s="105"/>
      <c r="AGK234" s="105"/>
      <c r="AGL234" s="105"/>
      <c r="AGM234" s="105"/>
      <c r="AGN234" s="105"/>
      <c r="AGO234" s="105"/>
      <c r="AGP234" s="105"/>
      <c r="AGQ234" s="105"/>
      <c r="AGR234" s="105"/>
      <c r="AGS234" s="105"/>
      <c r="AGT234" s="105"/>
      <c r="AGU234" s="105"/>
      <c r="AGV234" s="105"/>
      <c r="AGW234" s="105"/>
      <c r="AGX234" s="105"/>
      <c r="AGY234" s="105"/>
      <c r="AGZ234" s="105"/>
      <c r="AHA234" s="105"/>
      <c r="AHB234" s="105"/>
      <c r="AHC234" s="105"/>
      <c r="AHD234" s="105"/>
      <c r="AHE234" s="105"/>
      <c r="AHF234" s="105"/>
      <c r="AHG234" s="105"/>
      <c r="AHH234" s="105"/>
      <c r="AHI234" s="105"/>
      <c r="AHJ234" s="105"/>
      <c r="AHK234" s="105"/>
      <c r="AHL234" s="105"/>
      <c r="AHM234" s="105"/>
      <c r="AHN234" s="105"/>
      <c r="AHO234" s="105"/>
      <c r="AHP234" s="105"/>
      <c r="AHQ234" s="105"/>
      <c r="AHR234" s="105"/>
      <c r="AHS234" s="105"/>
      <c r="AHT234" s="105"/>
      <c r="AHU234" s="105"/>
      <c r="AHV234" s="105"/>
      <c r="AHW234" s="105"/>
      <c r="AHX234" s="105"/>
      <c r="AHY234" s="105"/>
      <c r="AHZ234" s="105"/>
      <c r="AIA234" s="105"/>
      <c r="AIB234" s="105"/>
      <c r="AIC234" s="105"/>
      <c r="AID234" s="105"/>
      <c r="AIE234" s="105"/>
      <c r="AIF234" s="105"/>
      <c r="AIG234" s="105"/>
      <c r="AIH234" s="105"/>
      <c r="AII234" s="105"/>
      <c r="AIJ234" s="105"/>
      <c r="AIK234" s="105"/>
      <c r="AIL234" s="105"/>
      <c r="AIM234" s="105"/>
      <c r="AIN234" s="105"/>
      <c r="AIO234" s="105"/>
      <c r="AIP234" s="105"/>
      <c r="AIQ234" s="105"/>
      <c r="AIR234" s="105"/>
      <c r="AIS234" s="105"/>
      <c r="AIT234" s="105"/>
      <c r="AIU234" s="105"/>
      <c r="AIV234" s="105"/>
      <c r="AIW234" s="105"/>
      <c r="AIX234" s="105"/>
      <c r="AIY234" s="105"/>
      <c r="AIZ234" s="105"/>
      <c r="AJA234" s="105"/>
      <c r="AJB234" s="105"/>
      <c r="AJC234" s="105"/>
      <c r="AJD234" s="105"/>
      <c r="AJE234" s="105"/>
      <c r="AJF234" s="105"/>
      <c r="AJG234" s="105"/>
      <c r="AJH234" s="105"/>
      <c r="AJI234" s="105"/>
      <c r="AJJ234" s="105"/>
      <c r="AJK234" s="105"/>
      <c r="AJL234" s="105"/>
      <c r="AJM234" s="105"/>
      <c r="AJN234" s="105"/>
      <c r="AJO234" s="105"/>
      <c r="AJP234" s="105"/>
      <c r="AJQ234" s="105"/>
      <c r="AJR234" s="105"/>
      <c r="AJS234" s="105"/>
      <c r="AJT234" s="105"/>
      <c r="AJU234" s="105"/>
      <c r="AJV234" s="105"/>
      <c r="AJW234" s="105"/>
      <c r="AJX234" s="105"/>
      <c r="AJY234" s="105"/>
      <c r="AJZ234" s="105"/>
      <c r="AKA234" s="105"/>
      <c r="AKB234" s="105"/>
      <c r="AKC234" s="105"/>
      <c r="AKD234" s="105"/>
      <c r="AKE234" s="105"/>
      <c r="AKF234" s="105"/>
      <c r="AKG234" s="105"/>
      <c r="AKH234" s="105"/>
      <c r="AKI234" s="105"/>
      <c r="AKJ234" s="105"/>
      <c r="AKK234" s="105"/>
      <c r="AKL234" s="105"/>
      <c r="AKM234" s="105"/>
      <c r="AKN234" s="105"/>
      <c r="AKO234" s="105"/>
      <c r="AKP234" s="105"/>
      <c r="AKQ234" s="105"/>
      <c r="AKR234" s="105"/>
      <c r="AKS234" s="105"/>
      <c r="AKT234" s="105"/>
      <c r="AKU234" s="105"/>
      <c r="AKV234" s="105"/>
      <c r="AKW234" s="105"/>
      <c r="AKX234" s="105"/>
      <c r="AKY234" s="105"/>
      <c r="AKZ234" s="105"/>
      <c r="ALA234" s="105"/>
      <c r="ALB234" s="105"/>
      <c r="ALC234" s="105"/>
      <c r="ALD234" s="105"/>
      <c r="ALE234" s="105"/>
      <c r="ALF234" s="105"/>
      <c r="ALG234" s="105"/>
      <c r="ALH234" s="105"/>
      <c r="ALI234" s="105"/>
      <c r="ALJ234" s="105"/>
      <c r="ALK234" s="105"/>
      <c r="ALL234" s="105"/>
      <c r="ALM234" s="105"/>
      <c r="ALN234" s="105"/>
      <c r="ALO234" s="105"/>
      <c r="ALP234" s="105"/>
      <c r="ALQ234" s="105"/>
      <c r="ALR234" s="105"/>
      <c r="ALS234" s="105"/>
      <c r="ALT234" s="105"/>
      <c r="ALU234" s="105"/>
      <c r="ALV234" s="105"/>
      <c r="ALW234" s="105"/>
      <c r="ALX234" s="105"/>
      <c r="ALY234" s="105"/>
      <c r="ALZ234" s="105"/>
      <c r="AMA234" s="105"/>
      <c r="AMB234" s="105"/>
      <c r="AMC234" s="105"/>
      <c r="AMD234" s="105"/>
      <c r="AME234" s="105"/>
      <c r="AMF234" s="105"/>
      <c r="AMG234" s="105"/>
      <c r="AMH234" s="105"/>
      <c r="AMI234" s="105"/>
      <c r="AMJ234" s="105"/>
      <c r="AMK234" s="105"/>
      <c r="AML234" s="105"/>
      <c r="AMM234" s="105"/>
      <c r="AMN234" s="105"/>
      <c r="AMO234" s="105"/>
      <c r="AMP234" s="105"/>
      <c r="AMQ234" s="105"/>
      <c r="AMR234" s="105"/>
      <c r="AMS234" s="105"/>
      <c r="AMT234" s="105"/>
      <c r="AMU234" s="105"/>
      <c r="AMV234" s="105"/>
      <c r="AMW234" s="105"/>
      <c r="AMX234" s="105"/>
      <c r="AMY234" s="105"/>
      <c r="AMZ234" s="105"/>
      <c r="ANA234" s="105"/>
      <c r="ANB234" s="105"/>
      <c r="ANC234" s="105"/>
      <c r="AND234" s="105"/>
      <c r="ANE234" s="105"/>
      <c r="ANF234" s="105"/>
      <c r="ANG234" s="105"/>
      <c r="ANH234" s="105"/>
      <c r="ANI234" s="105"/>
      <c r="ANJ234" s="105"/>
      <c r="ANK234" s="105"/>
      <c r="ANL234" s="105"/>
      <c r="ANM234" s="105"/>
      <c r="ANN234" s="105"/>
      <c r="ANO234" s="105"/>
      <c r="ANP234" s="105"/>
      <c r="ANQ234" s="105"/>
      <c r="ANR234" s="105"/>
      <c r="ANS234" s="105"/>
      <c r="ANT234" s="105"/>
      <c r="ANU234" s="105"/>
      <c r="ANV234" s="105"/>
      <c r="ANW234" s="105"/>
      <c r="ANX234" s="105"/>
      <c r="ANY234" s="105"/>
      <c r="ANZ234" s="105"/>
      <c r="AOA234" s="105"/>
      <c r="AOB234" s="105"/>
      <c r="AOC234" s="105"/>
      <c r="AOD234" s="105"/>
      <c r="AOE234" s="105"/>
      <c r="AOF234" s="105"/>
      <c r="AOG234" s="105"/>
      <c r="AOH234" s="105"/>
      <c r="AOI234" s="105"/>
      <c r="AOJ234" s="105"/>
      <c r="AOK234" s="105"/>
      <c r="AOL234" s="105"/>
      <c r="AOM234" s="105"/>
      <c r="AON234" s="105"/>
      <c r="AOO234" s="105"/>
      <c r="AOP234" s="105"/>
      <c r="AOQ234" s="105"/>
      <c r="AOR234" s="105"/>
      <c r="AOS234" s="105"/>
      <c r="AOT234" s="105"/>
      <c r="AOU234" s="105"/>
      <c r="AOV234" s="105"/>
      <c r="AOW234" s="105"/>
      <c r="AOX234" s="105"/>
      <c r="AOY234" s="105"/>
      <c r="AOZ234" s="105"/>
      <c r="APA234" s="105"/>
      <c r="APB234" s="105"/>
      <c r="APC234" s="105"/>
      <c r="APD234" s="105"/>
      <c r="APE234" s="105"/>
      <c r="APF234" s="105"/>
      <c r="APG234" s="105"/>
      <c r="APH234" s="105"/>
      <c r="API234" s="105"/>
      <c r="APJ234" s="105"/>
      <c r="APK234" s="105"/>
      <c r="APL234" s="105"/>
      <c r="APM234" s="105"/>
      <c r="APN234" s="105"/>
      <c r="APO234" s="105"/>
      <c r="APP234" s="105"/>
      <c r="APQ234" s="105"/>
      <c r="APR234" s="105"/>
      <c r="APS234" s="105"/>
      <c r="APT234" s="105"/>
      <c r="APU234" s="105"/>
      <c r="APV234" s="105"/>
      <c r="APW234" s="105"/>
      <c r="APX234" s="105"/>
      <c r="APY234" s="105"/>
      <c r="APZ234" s="105"/>
      <c r="AQA234" s="105"/>
      <c r="AQB234" s="105"/>
      <c r="AQC234" s="105"/>
      <c r="AQD234" s="105"/>
      <c r="AQE234" s="105"/>
      <c r="AQF234" s="105"/>
      <c r="AQG234" s="105"/>
      <c r="AQH234" s="105"/>
      <c r="AQI234" s="105"/>
      <c r="AQJ234" s="105"/>
      <c r="AQK234" s="105"/>
      <c r="AQL234" s="105"/>
      <c r="AQM234" s="105"/>
      <c r="AQN234" s="105"/>
      <c r="AQO234" s="105"/>
      <c r="AQP234" s="105"/>
      <c r="AQQ234" s="105"/>
      <c r="AQR234" s="105"/>
      <c r="AQS234" s="105"/>
      <c r="AQT234" s="105"/>
      <c r="AQU234" s="105"/>
      <c r="AQV234" s="105"/>
      <c r="AQW234" s="105"/>
      <c r="AQX234" s="105"/>
      <c r="AQY234" s="105"/>
      <c r="AQZ234" s="105"/>
      <c r="ARA234" s="105"/>
      <c r="ARB234" s="105"/>
      <c r="ARC234" s="105"/>
      <c r="ARD234" s="105"/>
      <c r="ARE234" s="105"/>
      <c r="ARF234" s="105"/>
      <c r="ARG234" s="105"/>
      <c r="ARH234" s="105"/>
      <c r="ARI234" s="105"/>
      <c r="ARJ234" s="105"/>
      <c r="ARK234" s="105"/>
      <c r="ARL234" s="105"/>
      <c r="ARM234" s="105"/>
      <c r="ARN234" s="105"/>
      <c r="ARO234" s="105"/>
      <c r="ARP234" s="105"/>
      <c r="ARQ234" s="105"/>
      <c r="ARR234" s="105"/>
      <c r="ARS234" s="105"/>
      <c r="ART234" s="105"/>
      <c r="ARU234" s="105"/>
      <c r="ARV234" s="105"/>
      <c r="ARW234" s="105"/>
      <c r="ARX234" s="105"/>
      <c r="ARY234" s="105"/>
      <c r="ARZ234" s="105"/>
      <c r="ASA234" s="105"/>
      <c r="ASB234" s="105"/>
      <c r="ASC234" s="105"/>
      <c r="ASD234" s="105"/>
      <c r="ASE234" s="105"/>
      <c r="ASF234" s="105"/>
      <c r="ASG234" s="105"/>
      <c r="ASH234" s="105"/>
      <c r="ASI234" s="105"/>
      <c r="ASJ234" s="105"/>
      <c r="ASK234" s="105"/>
      <c r="ASL234" s="105"/>
      <c r="ASM234" s="105"/>
      <c r="ASN234" s="105"/>
      <c r="ASO234" s="105"/>
      <c r="ASP234" s="105"/>
      <c r="ASQ234" s="105"/>
      <c r="ASR234" s="105"/>
      <c r="ASS234" s="105"/>
      <c r="AST234" s="105"/>
      <c r="ASU234" s="105"/>
      <c r="ASV234" s="105"/>
      <c r="ASW234" s="105"/>
      <c r="ASX234" s="105"/>
      <c r="ASY234" s="105"/>
      <c r="ASZ234" s="105"/>
      <c r="ATA234" s="105"/>
      <c r="ATB234" s="105"/>
      <c r="ATC234" s="105"/>
      <c r="ATD234" s="105"/>
      <c r="ATE234" s="105"/>
      <c r="ATF234" s="105"/>
      <c r="ATG234" s="105"/>
      <c r="ATH234" s="105"/>
      <c r="ATI234" s="105"/>
      <c r="ATJ234" s="105"/>
      <c r="ATK234" s="105"/>
      <c r="ATL234" s="105"/>
      <c r="ATM234" s="105"/>
      <c r="ATN234" s="105"/>
      <c r="ATO234" s="105"/>
      <c r="ATP234" s="105"/>
      <c r="ATQ234" s="105"/>
      <c r="ATR234" s="105"/>
      <c r="ATS234" s="105"/>
      <c r="ATT234" s="105"/>
      <c r="ATU234" s="105"/>
      <c r="ATV234" s="105"/>
      <c r="ATW234" s="105"/>
      <c r="ATX234" s="105"/>
      <c r="ATY234" s="105"/>
      <c r="ATZ234" s="105"/>
      <c r="AUA234" s="105"/>
      <c r="AUB234" s="105"/>
      <c r="AUC234" s="105"/>
      <c r="AUD234" s="105"/>
      <c r="AUE234" s="105"/>
      <c r="AUF234" s="105"/>
      <c r="AUG234" s="105"/>
      <c r="AUH234" s="105"/>
      <c r="AUI234" s="105"/>
      <c r="AUJ234" s="105"/>
      <c r="AUK234" s="105"/>
      <c r="AUL234" s="105"/>
      <c r="AUM234" s="105"/>
      <c r="AUN234" s="105"/>
      <c r="AUO234" s="105"/>
      <c r="AUP234" s="105"/>
      <c r="AUQ234" s="105"/>
      <c r="AUR234" s="105"/>
      <c r="AUS234" s="105"/>
      <c r="AUT234" s="105"/>
      <c r="AUU234" s="105"/>
      <c r="AUV234" s="105"/>
      <c r="AUW234" s="105"/>
      <c r="AUX234" s="105"/>
      <c r="AUY234" s="105"/>
      <c r="AUZ234" s="105"/>
      <c r="AVA234" s="105"/>
      <c r="AVB234" s="105"/>
      <c r="AVC234" s="105"/>
      <c r="AVD234" s="105"/>
      <c r="AVE234" s="105"/>
      <c r="AVF234" s="105"/>
      <c r="AVG234" s="105"/>
      <c r="AVH234" s="105"/>
      <c r="AVI234" s="105"/>
      <c r="AVJ234" s="105"/>
      <c r="AVK234" s="105"/>
      <c r="AVL234" s="105"/>
      <c r="AVM234" s="105"/>
      <c r="AVN234" s="105"/>
      <c r="AVO234" s="105"/>
      <c r="AVP234" s="105"/>
      <c r="AVQ234" s="105"/>
      <c r="AVR234" s="105"/>
      <c r="AVS234" s="105"/>
      <c r="AVT234" s="105"/>
      <c r="AVU234" s="105"/>
      <c r="AVV234" s="105"/>
      <c r="AVW234" s="105"/>
      <c r="AVX234" s="105"/>
      <c r="AVY234" s="105"/>
      <c r="AVZ234" s="105"/>
      <c r="AWA234" s="105"/>
      <c r="AWB234" s="105"/>
      <c r="AWC234" s="105"/>
      <c r="AWD234" s="105"/>
      <c r="AWE234" s="105"/>
      <c r="AWF234" s="105"/>
      <c r="AWG234" s="105"/>
      <c r="AWH234" s="105"/>
      <c r="AWI234" s="105"/>
      <c r="AWJ234" s="105"/>
      <c r="AWK234" s="105"/>
      <c r="AWL234" s="105"/>
      <c r="AWM234" s="105"/>
      <c r="AWN234" s="105"/>
      <c r="AWO234" s="105"/>
      <c r="AWP234" s="105"/>
      <c r="AWQ234" s="105"/>
      <c r="AWR234" s="105"/>
      <c r="AWS234" s="105"/>
      <c r="AWT234" s="105"/>
      <c r="AWU234" s="105"/>
      <c r="AWV234" s="105"/>
      <c r="AWW234" s="105"/>
      <c r="AWX234" s="105"/>
      <c r="AWY234" s="105"/>
      <c r="AWZ234" s="105"/>
      <c r="AXA234" s="105"/>
      <c r="AXB234" s="105"/>
      <c r="AXC234" s="105"/>
      <c r="AXD234" s="105"/>
      <c r="AXE234" s="105"/>
      <c r="AXF234" s="105"/>
      <c r="AXG234" s="105"/>
      <c r="AXH234" s="105"/>
      <c r="AXI234" s="105"/>
      <c r="AXJ234" s="105"/>
      <c r="AXK234" s="105"/>
      <c r="AXL234" s="105"/>
      <c r="AXM234" s="105"/>
      <c r="AXN234" s="105"/>
      <c r="AXO234" s="105"/>
      <c r="AXP234" s="105"/>
      <c r="AXQ234" s="105"/>
      <c r="AXR234" s="105"/>
      <c r="AXS234" s="105"/>
      <c r="AXT234" s="105"/>
      <c r="AXU234" s="105"/>
      <c r="AXV234" s="105"/>
      <c r="AXW234" s="105"/>
      <c r="AXX234" s="105"/>
      <c r="AXY234" s="105"/>
      <c r="AXZ234" s="105"/>
      <c r="AYA234" s="105"/>
      <c r="AYB234" s="105"/>
      <c r="AYC234" s="105"/>
      <c r="AYD234" s="105"/>
      <c r="AYE234" s="105"/>
      <c r="AYF234" s="105"/>
      <c r="AYG234" s="105"/>
      <c r="AYH234" s="105"/>
      <c r="AYI234" s="105"/>
      <c r="AYJ234" s="105"/>
      <c r="AYK234" s="105"/>
      <c r="AYL234" s="105"/>
      <c r="AYM234" s="105"/>
      <c r="AYN234" s="105"/>
      <c r="AYO234" s="105"/>
      <c r="AYP234" s="105"/>
      <c r="AYQ234" s="105"/>
      <c r="AYR234" s="105"/>
      <c r="AYS234" s="105"/>
      <c r="AYT234" s="105"/>
      <c r="AYU234" s="105"/>
      <c r="AYV234" s="105"/>
      <c r="AYW234" s="105"/>
      <c r="AYX234" s="105"/>
      <c r="AYY234" s="105"/>
      <c r="AYZ234" s="105"/>
      <c r="AZA234" s="105"/>
      <c r="AZB234" s="105"/>
      <c r="AZC234" s="105"/>
      <c r="AZD234" s="105"/>
      <c r="AZE234" s="105"/>
      <c r="AZF234" s="105"/>
      <c r="AZG234" s="105"/>
      <c r="AZH234" s="105"/>
      <c r="AZI234" s="105"/>
      <c r="AZJ234" s="105"/>
      <c r="AZK234" s="105"/>
      <c r="AZL234" s="105"/>
      <c r="AZM234" s="105"/>
      <c r="AZN234" s="105"/>
      <c r="AZO234" s="105"/>
      <c r="AZP234" s="105"/>
      <c r="AZQ234" s="105"/>
      <c r="AZR234" s="105"/>
      <c r="AZS234" s="105"/>
      <c r="AZT234" s="105"/>
      <c r="AZU234" s="105"/>
      <c r="AZV234" s="105"/>
      <c r="AZW234" s="105"/>
      <c r="AZX234" s="105"/>
      <c r="AZY234" s="105"/>
      <c r="AZZ234" s="105"/>
      <c r="BAA234" s="105"/>
      <c r="BAB234" s="105"/>
      <c r="BAC234" s="105"/>
      <c r="BAD234" s="105"/>
      <c r="BAE234" s="105"/>
      <c r="BAF234" s="105"/>
      <c r="BAG234" s="105"/>
      <c r="BAH234" s="105"/>
      <c r="BAI234" s="105"/>
      <c r="BAJ234" s="105"/>
      <c r="BAK234" s="105"/>
      <c r="BAL234" s="105"/>
      <c r="BAM234" s="105"/>
      <c r="BAN234" s="105"/>
      <c r="BAO234" s="105"/>
      <c r="BAP234" s="105"/>
      <c r="BAQ234" s="105"/>
      <c r="BAR234" s="105"/>
      <c r="BAS234" s="105"/>
      <c r="BAT234" s="105"/>
      <c r="BAU234" s="105"/>
      <c r="BAV234" s="105"/>
      <c r="BAW234" s="105"/>
      <c r="BAX234" s="105"/>
      <c r="BAY234" s="105"/>
      <c r="BAZ234" s="105"/>
      <c r="BBA234" s="105"/>
      <c r="BBB234" s="105"/>
      <c r="BBC234" s="105"/>
      <c r="BBD234" s="105"/>
      <c r="BBE234" s="105"/>
      <c r="BBF234" s="105"/>
      <c r="BBG234" s="105"/>
      <c r="BBH234" s="105"/>
      <c r="BBI234" s="105"/>
      <c r="BBJ234" s="105"/>
      <c r="BBK234" s="105"/>
      <c r="BBL234" s="105"/>
      <c r="BBM234" s="105"/>
      <c r="BBN234" s="105"/>
      <c r="BBO234" s="105"/>
      <c r="BBP234" s="105"/>
      <c r="BBQ234" s="105"/>
      <c r="BBR234" s="105"/>
      <c r="BBS234" s="105"/>
      <c r="BBT234" s="105"/>
      <c r="BBU234" s="105"/>
      <c r="BBV234" s="105"/>
      <c r="BBW234" s="105"/>
      <c r="BBX234" s="105"/>
      <c r="BBY234" s="105"/>
      <c r="BBZ234" s="105"/>
      <c r="BCA234" s="105"/>
      <c r="BCB234" s="105"/>
      <c r="BCC234" s="105"/>
      <c r="BCD234" s="105"/>
      <c r="BCE234" s="105"/>
      <c r="BCF234" s="105"/>
      <c r="BCG234" s="105"/>
      <c r="BCH234" s="105"/>
      <c r="BCI234" s="105"/>
      <c r="BCJ234" s="105"/>
      <c r="BCK234" s="105"/>
      <c r="BCL234" s="105"/>
      <c r="BCM234" s="105"/>
      <c r="BCN234" s="105"/>
      <c r="BCO234" s="105"/>
      <c r="BCP234" s="105"/>
      <c r="BCQ234" s="105"/>
      <c r="BCR234" s="105"/>
      <c r="BCS234" s="105"/>
      <c r="BCT234" s="105"/>
      <c r="BCU234" s="105"/>
      <c r="BCV234" s="105"/>
      <c r="BCW234" s="105"/>
      <c r="BCX234" s="105"/>
      <c r="BCY234" s="105"/>
      <c r="BCZ234" s="105"/>
      <c r="BDA234" s="105"/>
      <c r="BDB234" s="105"/>
      <c r="BDC234" s="105"/>
      <c r="BDD234" s="105"/>
      <c r="BDE234" s="105"/>
      <c r="BDF234" s="105"/>
      <c r="BDG234" s="105"/>
      <c r="BDH234" s="105"/>
      <c r="BDI234" s="105"/>
      <c r="BDJ234" s="105"/>
      <c r="BDK234" s="105"/>
      <c r="BDL234" s="105"/>
      <c r="BDM234" s="105"/>
      <c r="BDN234" s="105"/>
      <c r="BDO234" s="105"/>
      <c r="BDP234" s="105"/>
      <c r="BDQ234" s="105"/>
      <c r="BDR234" s="105"/>
      <c r="BDS234" s="105"/>
      <c r="BDT234" s="105"/>
      <c r="BDU234" s="105"/>
      <c r="BDV234" s="105"/>
      <c r="BDW234" s="105"/>
      <c r="BDX234" s="105"/>
      <c r="BDY234" s="105"/>
      <c r="BDZ234" s="105"/>
      <c r="BEA234" s="105"/>
      <c r="BEB234" s="105"/>
      <c r="BEC234" s="105"/>
      <c r="BED234" s="105"/>
      <c r="BEE234" s="105"/>
      <c r="BEF234" s="105"/>
      <c r="BEG234" s="105"/>
      <c r="BEH234" s="105"/>
      <c r="BEI234" s="105"/>
      <c r="BEJ234" s="105"/>
      <c r="BEK234" s="105"/>
      <c r="BEL234" s="105"/>
      <c r="BEM234" s="105"/>
      <c r="BEN234" s="105"/>
      <c r="BEO234" s="105"/>
      <c r="BEP234" s="105"/>
      <c r="BEQ234" s="105"/>
      <c r="BER234" s="105"/>
      <c r="BES234" s="105"/>
      <c r="BET234" s="105"/>
      <c r="BEU234" s="105"/>
      <c r="BEV234" s="105"/>
      <c r="BEW234" s="105"/>
      <c r="BEX234" s="105"/>
      <c r="BEY234" s="105"/>
      <c r="BEZ234" s="105"/>
      <c r="BFA234" s="105"/>
      <c r="BFB234" s="105"/>
      <c r="BFC234" s="105"/>
      <c r="BFD234" s="105"/>
      <c r="BFE234" s="105"/>
      <c r="BFF234" s="105"/>
      <c r="BFG234" s="105"/>
      <c r="BFH234" s="105"/>
      <c r="BFI234" s="105"/>
      <c r="BFJ234" s="105"/>
      <c r="BFK234" s="105"/>
      <c r="BFL234" s="105"/>
      <c r="BFM234" s="105"/>
      <c r="BFN234" s="105"/>
      <c r="BFO234" s="105"/>
      <c r="BFP234" s="105"/>
      <c r="BFQ234" s="105"/>
      <c r="BFR234" s="105"/>
      <c r="BFS234" s="105"/>
      <c r="BFT234" s="105"/>
      <c r="BFU234" s="105"/>
      <c r="BFV234" s="105"/>
      <c r="BFW234" s="105"/>
      <c r="BFX234" s="105"/>
      <c r="BFY234" s="105"/>
      <c r="BFZ234" s="105"/>
      <c r="BGA234" s="105"/>
      <c r="BGB234" s="105"/>
      <c r="BGC234" s="105"/>
      <c r="BGD234" s="105"/>
      <c r="BGE234" s="105"/>
      <c r="BGF234" s="105"/>
      <c r="BGG234" s="105"/>
      <c r="BGH234" s="105"/>
      <c r="BGI234" s="105"/>
      <c r="BGJ234" s="105"/>
      <c r="BGK234" s="105"/>
      <c r="BGL234" s="105"/>
      <c r="BGM234" s="105"/>
      <c r="BGN234" s="105"/>
      <c r="BGO234" s="105"/>
      <c r="BGP234" s="105"/>
      <c r="BGQ234" s="105"/>
      <c r="BGR234" s="105"/>
      <c r="BGS234" s="105"/>
      <c r="BGT234" s="105"/>
      <c r="BGU234" s="105"/>
      <c r="BGV234" s="105"/>
      <c r="BGW234" s="105"/>
      <c r="BGX234" s="105"/>
      <c r="BGY234" s="105"/>
      <c r="BGZ234" s="105"/>
      <c r="BHA234" s="105"/>
      <c r="BHB234" s="105"/>
      <c r="BHC234" s="105"/>
      <c r="BHD234" s="105"/>
      <c r="BHE234" s="105"/>
      <c r="BHF234" s="105"/>
      <c r="BHG234" s="105"/>
      <c r="BHH234" s="105"/>
      <c r="BHI234" s="105"/>
      <c r="BHJ234" s="105"/>
      <c r="BHK234" s="105"/>
      <c r="BHL234" s="105"/>
      <c r="BHM234" s="105"/>
      <c r="BHN234" s="105"/>
      <c r="BHO234" s="105"/>
      <c r="BHP234" s="105"/>
      <c r="BHQ234" s="105"/>
      <c r="BHR234" s="105"/>
      <c r="BHS234" s="105"/>
      <c r="BHT234" s="105"/>
      <c r="BHU234" s="105"/>
      <c r="BHV234" s="105"/>
      <c r="BHW234" s="105"/>
      <c r="BHX234" s="105"/>
      <c r="BHY234" s="105"/>
      <c r="BHZ234" s="105"/>
      <c r="BIA234" s="105"/>
      <c r="BIB234" s="105"/>
      <c r="BIC234" s="105"/>
      <c r="BID234" s="105"/>
      <c r="BIE234" s="105"/>
      <c r="BIF234" s="105"/>
      <c r="BIG234" s="105"/>
      <c r="BIH234" s="105"/>
      <c r="BII234" s="105"/>
      <c r="BIJ234" s="105"/>
      <c r="BIK234" s="105"/>
      <c r="BIL234" s="105"/>
      <c r="BIM234" s="105"/>
      <c r="BIN234" s="105"/>
      <c r="BIO234" s="105"/>
      <c r="BIP234" s="105"/>
      <c r="BIQ234" s="105"/>
      <c r="BIR234" s="105"/>
      <c r="BIS234" s="105"/>
      <c r="BIT234" s="105"/>
      <c r="BIU234" s="105"/>
      <c r="BIV234" s="105"/>
      <c r="BIW234" s="105"/>
      <c r="BIX234" s="105"/>
      <c r="BIY234" s="105"/>
      <c r="BIZ234" s="105"/>
      <c r="BJA234" s="105"/>
      <c r="BJB234" s="105"/>
      <c r="BJC234" s="105"/>
      <c r="BJD234" s="105"/>
      <c r="BJE234" s="105"/>
      <c r="BJF234" s="105"/>
      <c r="BJG234" s="105"/>
      <c r="BJH234" s="105"/>
      <c r="BJI234" s="105"/>
      <c r="BJJ234" s="105"/>
      <c r="BJK234" s="105"/>
      <c r="BJL234" s="105"/>
      <c r="BJM234" s="105"/>
      <c r="BJN234" s="105"/>
      <c r="BJO234" s="105"/>
      <c r="BJP234" s="105"/>
      <c r="BJQ234" s="105"/>
      <c r="BJR234" s="105"/>
      <c r="BJS234" s="105"/>
      <c r="BJT234" s="105"/>
      <c r="BJU234" s="105"/>
      <c r="BJV234" s="105"/>
      <c r="BJW234" s="105"/>
      <c r="BJX234" s="105"/>
      <c r="BJY234" s="105"/>
      <c r="BJZ234" s="105"/>
      <c r="BKA234" s="105"/>
      <c r="BKB234" s="105"/>
      <c r="BKC234" s="105"/>
      <c r="BKD234" s="105"/>
      <c r="BKE234" s="105"/>
      <c r="BKF234" s="105"/>
      <c r="BKG234" s="105"/>
      <c r="BKH234" s="105"/>
      <c r="BKI234" s="105"/>
      <c r="BKJ234" s="105"/>
      <c r="BKK234" s="105"/>
      <c r="BKL234" s="105"/>
      <c r="BKM234" s="105"/>
      <c r="BKN234" s="105"/>
      <c r="BKO234" s="105"/>
      <c r="BKP234" s="105"/>
      <c r="BKQ234" s="105"/>
      <c r="BKR234" s="105"/>
      <c r="BKS234" s="105"/>
      <c r="BKT234" s="105"/>
      <c r="BKU234" s="105"/>
      <c r="BKV234" s="105"/>
      <c r="BKW234" s="105"/>
      <c r="BKX234" s="105"/>
      <c r="BKY234" s="105"/>
      <c r="BKZ234" s="105"/>
      <c r="BLA234" s="105"/>
      <c r="BLB234" s="105"/>
      <c r="BLC234" s="105"/>
      <c r="BLD234" s="105"/>
      <c r="BLE234" s="105"/>
      <c r="BLF234" s="105"/>
      <c r="BLG234" s="105"/>
      <c r="BLH234" s="105"/>
      <c r="BLI234" s="105"/>
      <c r="BLJ234" s="105"/>
      <c r="BLK234" s="105"/>
      <c r="BLL234" s="105"/>
      <c r="BLM234" s="105"/>
      <c r="BLN234" s="105"/>
      <c r="BLO234" s="105"/>
      <c r="BLP234" s="105"/>
      <c r="BLQ234" s="105"/>
      <c r="BLR234" s="105"/>
      <c r="BLS234" s="105"/>
      <c r="BLT234" s="105"/>
      <c r="BLU234" s="105"/>
      <c r="BLV234" s="105"/>
      <c r="BLW234" s="105"/>
      <c r="BLX234" s="105"/>
      <c r="BLY234" s="105"/>
      <c r="BLZ234" s="105"/>
      <c r="BMA234" s="105"/>
      <c r="BMB234" s="105"/>
      <c r="BMC234" s="105"/>
      <c r="BMD234" s="105"/>
      <c r="BME234" s="105"/>
      <c r="BMF234" s="105"/>
      <c r="BMG234" s="105"/>
      <c r="BMH234" s="105"/>
      <c r="BMI234" s="105"/>
      <c r="BMJ234" s="105"/>
      <c r="BMK234" s="105"/>
      <c r="BML234" s="105"/>
      <c r="BMM234" s="105"/>
      <c r="BMN234" s="105"/>
      <c r="BMO234" s="105"/>
      <c r="BMP234" s="105"/>
      <c r="BMQ234" s="105"/>
      <c r="BMR234" s="105"/>
      <c r="BMS234" s="105"/>
      <c r="BMT234" s="105"/>
      <c r="BMU234" s="105"/>
      <c r="BMV234" s="105"/>
      <c r="BMW234" s="105"/>
      <c r="BMX234" s="105"/>
      <c r="BMY234" s="105"/>
      <c r="BMZ234" s="105"/>
      <c r="BNA234" s="105"/>
      <c r="BNB234" s="105"/>
      <c r="BNC234" s="105"/>
      <c r="BND234" s="105"/>
      <c r="BNE234" s="105"/>
      <c r="BNF234" s="105"/>
      <c r="BNG234" s="105"/>
      <c r="BNH234" s="105"/>
      <c r="BNI234" s="105"/>
      <c r="BNJ234" s="105"/>
      <c r="BNK234" s="105"/>
      <c r="BNL234" s="105"/>
      <c r="BNM234" s="105"/>
      <c r="BNN234" s="105"/>
      <c r="BNO234" s="105"/>
      <c r="BNP234" s="105"/>
      <c r="BNQ234" s="105"/>
      <c r="BNR234" s="105"/>
      <c r="BNS234" s="105"/>
      <c r="BNT234" s="105"/>
      <c r="BNU234" s="105"/>
      <c r="BNV234" s="105"/>
      <c r="BNW234" s="105"/>
      <c r="BNX234" s="105"/>
      <c r="BNY234" s="105"/>
      <c r="BNZ234" s="105"/>
      <c r="BOA234" s="105"/>
      <c r="BOB234" s="105"/>
      <c r="BOC234" s="105"/>
      <c r="BOD234" s="105"/>
      <c r="BOE234" s="105"/>
      <c r="BOF234" s="105"/>
      <c r="BOG234" s="105"/>
      <c r="BOH234" s="105"/>
      <c r="BOI234" s="105"/>
      <c r="BOJ234" s="105"/>
      <c r="BOK234" s="105"/>
      <c r="BOL234" s="105"/>
      <c r="BOM234" s="105"/>
      <c r="BON234" s="105"/>
      <c r="BOO234" s="105"/>
      <c r="BOP234" s="105"/>
      <c r="BOQ234" s="105"/>
      <c r="BOR234" s="105"/>
      <c r="BOS234" s="105"/>
      <c r="BOT234" s="105"/>
      <c r="BOU234" s="105"/>
      <c r="BOV234" s="105"/>
      <c r="BOW234" s="105"/>
      <c r="BOX234" s="105"/>
      <c r="BOY234" s="105"/>
      <c r="BOZ234" s="105"/>
      <c r="BPA234" s="105"/>
      <c r="BPB234" s="105"/>
      <c r="BPC234" s="105"/>
      <c r="BPD234" s="105"/>
      <c r="BPE234" s="105"/>
      <c r="BPF234" s="105"/>
      <c r="BPG234" s="105"/>
      <c r="BPH234" s="105"/>
      <c r="BPI234" s="105"/>
      <c r="BPJ234" s="105"/>
      <c r="BPK234" s="105"/>
      <c r="BPL234" s="105"/>
      <c r="BPM234" s="105"/>
      <c r="BPN234" s="105"/>
      <c r="BPO234" s="105"/>
      <c r="BPP234" s="105"/>
      <c r="BPQ234" s="105"/>
      <c r="BPR234" s="105"/>
      <c r="BPS234" s="105"/>
      <c r="BPT234" s="105"/>
      <c r="BPU234" s="105"/>
      <c r="BPV234" s="105"/>
      <c r="BPW234" s="105"/>
      <c r="BPX234" s="105"/>
      <c r="BPY234" s="105"/>
      <c r="BPZ234" s="105"/>
      <c r="BQA234" s="105"/>
      <c r="BQB234" s="105"/>
      <c r="BQC234" s="105"/>
      <c r="BQD234" s="105"/>
      <c r="BQE234" s="105"/>
      <c r="BQF234" s="105"/>
      <c r="BQG234" s="105"/>
      <c r="BQH234" s="105"/>
      <c r="BQI234" s="105"/>
      <c r="BQJ234" s="105"/>
      <c r="BQK234" s="105"/>
      <c r="BQL234" s="105"/>
      <c r="BQM234" s="105"/>
      <c r="BQN234" s="105"/>
      <c r="BQO234" s="105"/>
      <c r="BQP234" s="105"/>
      <c r="BQQ234" s="105"/>
      <c r="BQR234" s="105"/>
      <c r="BQS234" s="105"/>
      <c r="BQT234" s="105"/>
      <c r="BQU234" s="105"/>
      <c r="BQV234" s="105"/>
      <c r="BQW234" s="105"/>
      <c r="BQX234" s="105"/>
      <c r="BQY234" s="105"/>
      <c r="BQZ234" s="105"/>
      <c r="BRA234" s="105"/>
      <c r="BRB234" s="105"/>
      <c r="BRC234" s="105"/>
      <c r="BRD234" s="105"/>
      <c r="BRE234" s="105"/>
      <c r="BRF234" s="105"/>
      <c r="BRG234" s="105"/>
      <c r="BRH234" s="105"/>
      <c r="BRI234" s="105"/>
      <c r="BRJ234" s="105"/>
      <c r="BRK234" s="105"/>
      <c r="BRL234" s="105"/>
      <c r="BRM234" s="105"/>
      <c r="BRN234" s="105"/>
      <c r="BRO234" s="105"/>
      <c r="BRP234" s="105"/>
      <c r="BRQ234" s="105"/>
      <c r="BRR234" s="105"/>
      <c r="BRS234" s="105"/>
      <c r="BRT234" s="105"/>
      <c r="BRU234" s="105"/>
      <c r="BRV234" s="105"/>
      <c r="BRW234" s="105"/>
      <c r="BRX234" s="105"/>
      <c r="BRY234" s="105"/>
      <c r="BRZ234" s="105"/>
      <c r="BSA234" s="105"/>
      <c r="BSB234" s="105"/>
      <c r="BSC234" s="105"/>
      <c r="BSD234" s="105"/>
      <c r="BSE234" s="105"/>
      <c r="BSF234" s="105"/>
      <c r="BSG234" s="105"/>
      <c r="BSH234" s="105"/>
      <c r="BSI234" s="105"/>
      <c r="BSJ234" s="105"/>
      <c r="BSK234" s="105"/>
      <c r="BSL234" s="105"/>
      <c r="BSM234" s="105"/>
      <c r="BSN234" s="105"/>
      <c r="BSO234" s="105"/>
      <c r="BSP234" s="105"/>
      <c r="BSQ234" s="105"/>
      <c r="BSR234" s="105"/>
      <c r="BSS234" s="105"/>
      <c r="BST234" s="105"/>
      <c r="BSU234" s="105"/>
      <c r="BSV234" s="105"/>
      <c r="BSW234" s="105"/>
      <c r="BSX234" s="105"/>
      <c r="BSY234" s="105"/>
      <c r="BSZ234" s="105"/>
      <c r="BTA234" s="105"/>
      <c r="BTB234" s="105"/>
      <c r="BTC234" s="105"/>
      <c r="BTD234" s="105"/>
      <c r="BTE234" s="105"/>
      <c r="BTF234" s="105"/>
      <c r="BTG234" s="105"/>
      <c r="BTH234" s="105"/>
      <c r="BTI234" s="105"/>
      <c r="BTJ234" s="105"/>
      <c r="BTK234" s="105"/>
      <c r="BTL234" s="105"/>
      <c r="BTM234" s="105"/>
      <c r="BTN234" s="105"/>
      <c r="BTO234" s="105"/>
      <c r="BTP234" s="105"/>
      <c r="BTQ234" s="105"/>
      <c r="BTR234" s="105"/>
      <c r="BTS234" s="105"/>
      <c r="BTT234" s="105"/>
      <c r="BTU234" s="105"/>
      <c r="BTV234" s="105"/>
      <c r="BTW234" s="105"/>
      <c r="BTX234" s="105"/>
      <c r="BTY234" s="105"/>
      <c r="BTZ234" s="105"/>
      <c r="BUA234" s="105"/>
      <c r="BUB234" s="105"/>
      <c r="BUC234" s="105"/>
      <c r="BUD234" s="105"/>
      <c r="BUE234" s="105"/>
      <c r="BUF234" s="105"/>
      <c r="BUG234" s="105"/>
      <c r="BUH234" s="105"/>
      <c r="BUI234" s="105"/>
      <c r="BUJ234" s="105"/>
      <c r="BUK234" s="105"/>
      <c r="BUL234" s="105"/>
      <c r="BUM234" s="105"/>
      <c r="BUN234" s="105"/>
      <c r="BUO234" s="105"/>
      <c r="BUP234" s="105"/>
      <c r="BUQ234" s="105"/>
      <c r="BUR234" s="105"/>
      <c r="BUS234" s="105"/>
      <c r="BUT234" s="105"/>
      <c r="BUU234" s="105"/>
      <c r="BUV234" s="105"/>
      <c r="BUW234" s="105"/>
      <c r="BUX234" s="105"/>
      <c r="BUY234" s="105"/>
      <c r="BUZ234" s="105"/>
      <c r="BVA234" s="105"/>
      <c r="BVB234" s="105"/>
      <c r="BVC234" s="105"/>
      <c r="BVD234" s="105"/>
      <c r="BVE234" s="105"/>
      <c r="BVF234" s="105"/>
      <c r="BVG234" s="105"/>
      <c r="BVH234" s="105"/>
      <c r="BVI234" s="105"/>
      <c r="BVJ234" s="105"/>
      <c r="BVK234" s="105"/>
      <c r="BVL234" s="105"/>
      <c r="BVM234" s="105"/>
      <c r="BVN234" s="105"/>
      <c r="BVO234" s="105"/>
      <c r="BVP234" s="105"/>
      <c r="BVQ234" s="105"/>
      <c r="BVR234" s="105"/>
      <c r="BVS234" s="105"/>
      <c r="BVT234" s="105"/>
      <c r="BVU234" s="105"/>
      <c r="BVV234" s="105"/>
      <c r="BVW234" s="105"/>
      <c r="BVX234" s="105"/>
      <c r="BVY234" s="105"/>
      <c r="BVZ234" s="105"/>
      <c r="BWA234" s="105"/>
      <c r="BWB234" s="105"/>
      <c r="BWC234" s="105"/>
      <c r="BWD234" s="105"/>
      <c r="BWE234" s="105"/>
      <c r="BWF234" s="105"/>
      <c r="BWG234" s="105"/>
      <c r="BWH234" s="105"/>
      <c r="BWI234" s="105"/>
      <c r="BWJ234" s="105"/>
      <c r="BWK234" s="105"/>
      <c r="BWL234" s="105"/>
      <c r="BWM234" s="105"/>
      <c r="BWN234" s="105"/>
      <c r="BWO234" s="105"/>
      <c r="BWP234" s="105"/>
      <c r="BWQ234" s="105"/>
      <c r="BWR234" s="105"/>
      <c r="BWS234" s="105"/>
      <c r="BWT234" s="105"/>
      <c r="BWU234" s="105"/>
      <c r="BWV234" s="105"/>
      <c r="BWW234" s="105"/>
      <c r="BWX234" s="105"/>
    </row>
    <row r="235" spans="1:1974" s="106" customFormat="1" ht="24.75" customHeight="1">
      <c r="A235" s="95"/>
      <c r="B235" s="177" t="s">
        <v>98</v>
      </c>
      <c r="C235" s="90"/>
      <c r="D235" s="125">
        <v>11</v>
      </c>
      <c r="E235" s="275">
        <v>0</v>
      </c>
      <c r="F235" s="126">
        <v>11</v>
      </c>
      <c r="G235" s="95"/>
      <c r="H235" s="125">
        <v>0</v>
      </c>
      <c r="I235" s="258">
        <v>0</v>
      </c>
      <c r="J235" s="126">
        <v>0</v>
      </c>
      <c r="K235" s="95"/>
      <c r="O235" s="95"/>
      <c r="P235" s="107"/>
      <c r="Q235" s="107"/>
      <c r="R235" s="107"/>
      <c r="S235" s="90"/>
      <c r="W235" s="90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94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5"/>
      <c r="FS235" s="105"/>
      <c r="FT235" s="105"/>
      <c r="FU235" s="105"/>
      <c r="FV235" s="105"/>
      <c r="FW235" s="105"/>
      <c r="FX235" s="105"/>
      <c r="FY235" s="105"/>
      <c r="FZ235" s="105"/>
      <c r="GA235" s="105"/>
      <c r="GB235" s="105"/>
      <c r="GC235" s="105"/>
      <c r="GD235" s="105"/>
      <c r="GE235" s="105"/>
      <c r="GF235" s="105"/>
      <c r="GG235" s="105"/>
      <c r="GH235" s="105"/>
      <c r="GI235" s="105"/>
      <c r="GJ235" s="105"/>
      <c r="GK235" s="105"/>
      <c r="GL235" s="105"/>
      <c r="GM235" s="105"/>
      <c r="GN235" s="105"/>
      <c r="GO235" s="105"/>
      <c r="GP235" s="105"/>
      <c r="GQ235" s="105"/>
      <c r="GR235" s="105"/>
      <c r="GS235" s="105"/>
      <c r="GT235" s="105"/>
      <c r="GU235" s="105"/>
      <c r="GV235" s="105"/>
      <c r="GW235" s="105"/>
      <c r="GX235" s="105"/>
      <c r="GY235" s="105"/>
      <c r="GZ235" s="105"/>
      <c r="HA235" s="105"/>
      <c r="HB235" s="105"/>
      <c r="HC235" s="105"/>
      <c r="HD235" s="105"/>
      <c r="HE235" s="105"/>
      <c r="HF235" s="105"/>
      <c r="HG235" s="105"/>
      <c r="HH235" s="105"/>
      <c r="HI235" s="105"/>
      <c r="HJ235" s="105"/>
      <c r="HK235" s="105"/>
      <c r="HL235" s="105"/>
      <c r="HM235" s="105"/>
      <c r="HN235" s="105"/>
      <c r="HO235" s="105"/>
      <c r="HP235" s="105"/>
      <c r="HQ235" s="105"/>
      <c r="HR235" s="105"/>
      <c r="HS235" s="105"/>
      <c r="HT235" s="105"/>
      <c r="HU235" s="105"/>
      <c r="HV235" s="105"/>
      <c r="HW235" s="105"/>
      <c r="HX235" s="105"/>
      <c r="HY235" s="105"/>
      <c r="HZ235" s="105"/>
      <c r="IA235" s="105"/>
      <c r="IB235" s="105"/>
      <c r="IC235" s="105"/>
      <c r="ID235" s="105"/>
      <c r="IE235" s="105"/>
      <c r="IF235" s="105"/>
      <c r="IG235" s="105"/>
      <c r="IH235" s="105"/>
      <c r="II235" s="105"/>
      <c r="IJ235" s="105"/>
      <c r="IK235" s="105"/>
      <c r="IL235" s="105"/>
      <c r="IM235" s="105"/>
      <c r="IN235" s="105"/>
      <c r="IO235" s="105"/>
      <c r="IP235" s="105"/>
      <c r="IQ235" s="105"/>
      <c r="IR235" s="105"/>
      <c r="IS235" s="105"/>
      <c r="IT235" s="105"/>
      <c r="IU235" s="105"/>
      <c r="IV235" s="105"/>
      <c r="IW235" s="105"/>
      <c r="IX235" s="105"/>
      <c r="IY235" s="105"/>
      <c r="IZ235" s="105"/>
      <c r="JA235" s="105"/>
      <c r="JB235" s="105"/>
      <c r="JC235" s="105"/>
      <c r="JD235" s="105"/>
      <c r="JE235" s="105"/>
      <c r="JF235" s="105"/>
      <c r="JG235" s="105"/>
      <c r="JH235" s="105"/>
      <c r="JI235" s="105"/>
      <c r="JJ235" s="105"/>
      <c r="JK235" s="105"/>
      <c r="JL235" s="105"/>
      <c r="JM235" s="105"/>
      <c r="JN235" s="105"/>
      <c r="JO235" s="105"/>
      <c r="JP235" s="105"/>
      <c r="JQ235" s="105"/>
      <c r="JR235" s="105"/>
      <c r="JS235" s="105"/>
      <c r="JT235" s="105"/>
      <c r="JU235" s="105"/>
      <c r="JV235" s="105"/>
      <c r="JW235" s="105"/>
      <c r="JX235" s="105"/>
      <c r="JY235" s="105"/>
      <c r="JZ235" s="105"/>
      <c r="KA235" s="105"/>
      <c r="KB235" s="105"/>
      <c r="KC235" s="105"/>
      <c r="KD235" s="105"/>
      <c r="KE235" s="105"/>
      <c r="KF235" s="105"/>
      <c r="KG235" s="105"/>
      <c r="KH235" s="105"/>
      <c r="KI235" s="105"/>
      <c r="KJ235" s="105"/>
      <c r="KK235" s="105"/>
      <c r="KL235" s="105"/>
      <c r="KM235" s="105"/>
      <c r="KN235" s="105"/>
      <c r="KO235" s="105"/>
      <c r="KP235" s="105"/>
      <c r="KQ235" s="105"/>
      <c r="KR235" s="105"/>
      <c r="KS235" s="105"/>
      <c r="KT235" s="105"/>
      <c r="KU235" s="105"/>
      <c r="KV235" s="105"/>
      <c r="KW235" s="105"/>
      <c r="KX235" s="105"/>
      <c r="KY235" s="105"/>
      <c r="KZ235" s="105"/>
      <c r="LA235" s="105"/>
      <c r="LB235" s="105"/>
      <c r="LC235" s="105"/>
      <c r="LD235" s="105"/>
      <c r="LE235" s="105"/>
      <c r="LF235" s="105"/>
      <c r="LG235" s="105"/>
      <c r="LH235" s="105"/>
      <c r="LI235" s="105"/>
      <c r="LJ235" s="105"/>
      <c r="LK235" s="105"/>
      <c r="LL235" s="105"/>
      <c r="LM235" s="105"/>
      <c r="LN235" s="105"/>
      <c r="LO235" s="105"/>
      <c r="LP235" s="105"/>
      <c r="LQ235" s="105"/>
      <c r="LR235" s="105"/>
      <c r="LS235" s="105"/>
      <c r="LT235" s="105"/>
      <c r="LU235" s="105"/>
      <c r="LV235" s="105"/>
      <c r="LW235" s="105"/>
      <c r="LX235" s="105"/>
      <c r="LY235" s="105"/>
      <c r="LZ235" s="105"/>
      <c r="MA235" s="105"/>
      <c r="MB235" s="105"/>
      <c r="MC235" s="105"/>
      <c r="MD235" s="105"/>
      <c r="ME235" s="105"/>
      <c r="MF235" s="105"/>
      <c r="MG235" s="105"/>
      <c r="MH235" s="105"/>
      <c r="MI235" s="105"/>
      <c r="MJ235" s="105"/>
      <c r="MK235" s="105"/>
      <c r="ML235" s="105"/>
      <c r="MM235" s="105"/>
      <c r="MN235" s="105"/>
      <c r="MO235" s="105"/>
      <c r="MP235" s="105"/>
      <c r="MQ235" s="105"/>
      <c r="MR235" s="105"/>
      <c r="MS235" s="105"/>
      <c r="MT235" s="105"/>
      <c r="MU235" s="105"/>
      <c r="MV235" s="105"/>
      <c r="MW235" s="105"/>
      <c r="MX235" s="105"/>
      <c r="MY235" s="105"/>
      <c r="MZ235" s="105"/>
      <c r="NA235" s="105"/>
      <c r="NB235" s="105"/>
      <c r="NC235" s="105"/>
      <c r="ND235" s="105"/>
      <c r="NE235" s="105"/>
      <c r="NF235" s="105"/>
      <c r="NG235" s="105"/>
      <c r="NH235" s="105"/>
      <c r="NI235" s="105"/>
      <c r="NJ235" s="105"/>
      <c r="NK235" s="105"/>
      <c r="NL235" s="105"/>
      <c r="NM235" s="105"/>
      <c r="NN235" s="105"/>
      <c r="NO235" s="105"/>
      <c r="NP235" s="105"/>
      <c r="NQ235" s="105"/>
      <c r="NR235" s="105"/>
      <c r="NS235" s="105"/>
      <c r="NT235" s="105"/>
      <c r="NU235" s="105"/>
      <c r="NV235" s="105"/>
      <c r="NW235" s="105"/>
      <c r="NX235" s="105"/>
      <c r="NY235" s="105"/>
      <c r="NZ235" s="105"/>
      <c r="OA235" s="105"/>
      <c r="OB235" s="105"/>
      <c r="OC235" s="105"/>
      <c r="OD235" s="105"/>
      <c r="OE235" s="105"/>
      <c r="OF235" s="105"/>
      <c r="OG235" s="105"/>
      <c r="OH235" s="105"/>
      <c r="OI235" s="105"/>
      <c r="OJ235" s="105"/>
      <c r="OK235" s="105"/>
      <c r="OL235" s="105"/>
      <c r="OM235" s="105"/>
      <c r="ON235" s="105"/>
      <c r="OO235" s="105"/>
      <c r="OP235" s="105"/>
      <c r="OQ235" s="105"/>
      <c r="OR235" s="105"/>
      <c r="OS235" s="105"/>
      <c r="OT235" s="105"/>
      <c r="OU235" s="105"/>
      <c r="OV235" s="105"/>
      <c r="OW235" s="105"/>
      <c r="OX235" s="105"/>
      <c r="OY235" s="105"/>
      <c r="OZ235" s="105"/>
      <c r="PA235" s="105"/>
      <c r="PB235" s="105"/>
      <c r="PC235" s="105"/>
      <c r="PD235" s="105"/>
      <c r="PE235" s="105"/>
      <c r="PF235" s="105"/>
      <c r="PG235" s="105"/>
      <c r="PH235" s="105"/>
      <c r="PI235" s="105"/>
      <c r="PJ235" s="105"/>
      <c r="PK235" s="105"/>
      <c r="PL235" s="105"/>
      <c r="PM235" s="105"/>
      <c r="PN235" s="105"/>
      <c r="PO235" s="105"/>
      <c r="PP235" s="105"/>
      <c r="PQ235" s="105"/>
      <c r="PR235" s="105"/>
      <c r="PS235" s="105"/>
      <c r="PT235" s="105"/>
      <c r="PU235" s="105"/>
      <c r="PV235" s="105"/>
      <c r="PW235" s="105"/>
      <c r="PX235" s="105"/>
      <c r="PY235" s="105"/>
      <c r="PZ235" s="105"/>
      <c r="QA235" s="105"/>
      <c r="QB235" s="105"/>
      <c r="QC235" s="105"/>
      <c r="QD235" s="105"/>
      <c r="QE235" s="105"/>
      <c r="QF235" s="105"/>
      <c r="QG235" s="105"/>
      <c r="QH235" s="105"/>
      <c r="QI235" s="105"/>
      <c r="QJ235" s="105"/>
      <c r="QK235" s="105"/>
      <c r="QL235" s="105"/>
      <c r="QM235" s="105"/>
      <c r="QN235" s="105"/>
      <c r="QO235" s="105"/>
      <c r="QP235" s="105"/>
      <c r="QQ235" s="105"/>
      <c r="QR235" s="105"/>
      <c r="QS235" s="105"/>
      <c r="QT235" s="105"/>
      <c r="QU235" s="105"/>
      <c r="QV235" s="105"/>
      <c r="QW235" s="105"/>
      <c r="QX235" s="105"/>
      <c r="QY235" s="105"/>
      <c r="QZ235" s="105"/>
      <c r="RA235" s="105"/>
      <c r="RB235" s="105"/>
      <c r="RC235" s="105"/>
      <c r="RD235" s="105"/>
      <c r="RE235" s="105"/>
      <c r="RF235" s="105"/>
      <c r="RG235" s="105"/>
      <c r="RH235" s="105"/>
      <c r="RI235" s="105"/>
      <c r="RJ235" s="105"/>
      <c r="RK235" s="105"/>
      <c r="RL235" s="105"/>
      <c r="RM235" s="105"/>
      <c r="RN235" s="105"/>
      <c r="RO235" s="105"/>
      <c r="RP235" s="105"/>
      <c r="RQ235" s="105"/>
      <c r="RR235" s="105"/>
      <c r="RS235" s="105"/>
      <c r="RT235" s="105"/>
      <c r="RU235" s="105"/>
      <c r="RV235" s="105"/>
      <c r="RW235" s="105"/>
      <c r="RX235" s="105"/>
      <c r="RY235" s="105"/>
      <c r="RZ235" s="105"/>
      <c r="SA235" s="105"/>
      <c r="SB235" s="105"/>
      <c r="SC235" s="105"/>
      <c r="SD235" s="105"/>
      <c r="SE235" s="105"/>
      <c r="SF235" s="105"/>
      <c r="SG235" s="105"/>
      <c r="SH235" s="105"/>
      <c r="SI235" s="105"/>
      <c r="SJ235" s="105"/>
      <c r="SK235" s="105"/>
      <c r="SL235" s="105"/>
      <c r="SM235" s="105"/>
      <c r="SN235" s="105"/>
      <c r="SO235" s="105"/>
      <c r="SP235" s="105"/>
      <c r="SQ235" s="105"/>
      <c r="SR235" s="105"/>
      <c r="SS235" s="105"/>
      <c r="ST235" s="105"/>
      <c r="SU235" s="105"/>
      <c r="SV235" s="105"/>
      <c r="SW235" s="105"/>
      <c r="SX235" s="105"/>
      <c r="SY235" s="105"/>
      <c r="SZ235" s="105"/>
      <c r="TA235" s="105"/>
      <c r="TB235" s="105"/>
      <c r="TC235" s="105"/>
      <c r="TD235" s="105"/>
      <c r="TE235" s="105"/>
      <c r="TF235" s="105"/>
      <c r="TG235" s="105"/>
      <c r="TH235" s="105"/>
      <c r="TI235" s="105"/>
      <c r="TJ235" s="105"/>
      <c r="TK235" s="105"/>
      <c r="TL235" s="105"/>
      <c r="TM235" s="105"/>
      <c r="TN235" s="105"/>
      <c r="TO235" s="105"/>
      <c r="TP235" s="105"/>
      <c r="TQ235" s="105"/>
      <c r="TR235" s="105"/>
      <c r="TS235" s="105"/>
      <c r="TT235" s="105"/>
      <c r="TU235" s="105"/>
      <c r="TV235" s="105"/>
      <c r="TW235" s="105"/>
      <c r="TX235" s="105"/>
      <c r="TY235" s="105"/>
      <c r="TZ235" s="105"/>
      <c r="UA235" s="105"/>
      <c r="UB235" s="105"/>
      <c r="UC235" s="105"/>
      <c r="UD235" s="105"/>
      <c r="UE235" s="105"/>
      <c r="UF235" s="105"/>
      <c r="UG235" s="105"/>
      <c r="UH235" s="105"/>
      <c r="UI235" s="105"/>
      <c r="UJ235" s="105"/>
      <c r="UK235" s="105"/>
      <c r="UL235" s="105"/>
      <c r="UM235" s="105"/>
      <c r="UN235" s="105"/>
      <c r="UO235" s="105"/>
      <c r="UP235" s="105"/>
      <c r="UQ235" s="105"/>
      <c r="UR235" s="105"/>
      <c r="US235" s="105"/>
      <c r="UT235" s="105"/>
      <c r="UU235" s="105"/>
      <c r="UV235" s="105"/>
      <c r="UW235" s="105"/>
      <c r="UX235" s="105"/>
      <c r="UY235" s="105"/>
      <c r="UZ235" s="105"/>
      <c r="VA235" s="105"/>
      <c r="VB235" s="105"/>
      <c r="VC235" s="105"/>
      <c r="VD235" s="105"/>
      <c r="VE235" s="105"/>
      <c r="VF235" s="105"/>
      <c r="VG235" s="105"/>
      <c r="VH235" s="105"/>
      <c r="VI235" s="105"/>
      <c r="VJ235" s="105"/>
      <c r="VK235" s="105"/>
      <c r="VL235" s="105"/>
      <c r="VM235" s="105"/>
      <c r="VN235" s="105"/>
      <c r="VO235" s="105"/>
      <c r="VP235" s="105"/>
      <c r="VQ235" s="105"/>
      <c r="VR235" s="105"/>
      <c r="VS235" s="105"/>
      <c r="VT235" s="105"/>
      <c r="VU235" s="105"/>
      <c r="VV235" s="105"/>
      <c r="VW235" s="105"/>
      <c r="VX235" s="105"/>
      <c r="VY235" s="105"/>
      <c r="VZ235" s="105"/>
      <c r="WA235" s="105"/>
      <c r="WB235" s="105"/>
      <c r="WC235" s="105"/>
      <c r="WD235" s="105"/>
      <c r="WE235" s="105"/>
      <c r="WF235" s="105"/>
      <c r="WG235" s="105"/>
      <c r="WH235" s="105"/>
      <c r="WI235" s="105"/>
      <c r="WJ235" s="105"/>
      <c r="WK235" s="105"/>
      <c r="WL235" s="105"/>
      <c r="WM235" s="105"/>
      <c r="WN235" s="105"/>
      <c r="WO235" s="105"/>
      <c r="WP235" s="105"/>
      <c r="WQ235" s="105"/>
      <c r="WR235" s="105"/>
      <c r="WS235" s="105"/>
      <c r="WT235" s="105"/>
      <c r="WU235" s="105"/>
      <c r="WV235" s="105"/>
      <c r="WW235" s="105"/>
      <c r="WX235" s="105"/>
      <c r="WY235" s="105"/>
      <c r="WZ235" s="105"/>
      <c r="XA235" s="105"/>
      <c r="XB235" s="105"/>
      <c r="XC235" s="105"/>
      <c r="XD235" s="105"/>
      <c r="XE235" s="105"/>
      <c r="XF235" s="105"/>
      <c r="XG235" s="105"/>
      <c r="XH235" s="105"/>
      <c r="XI235" s="105"/>
      <c r="XJ235" s="105"/>
      <c r="XK235" s="105"/>
      <c r="XL235" s="105"/>
      <c r="XM235" s="105"/>
      <c r="XN235" s="105"/>
      <c r="XO235" s="105"/>
      <c r="XP235" s="105"/>
      <c r="XQ235" s="105"/>
      <c r="XR235" s="105"/>
      <c r="XS235" s="105"/>
      <c r="XT235" s="105"/>
      <c r="XU235" s="105"/>
      <c r="XV235" s="105"/>
      <c r="XW235" s="105"/>
      <c r="XX235" s="105"/>
      <c r="XY235" s="105"/>
      <c r="XZ235" s="105"/>
      <c r="YA235" s="105"/>
      <c r="YB235" s="105"/>
      <c r="YC235" s="105"/>
      <c r="YD235" s="105"/>
      <c r="YE235" s="105"/>
      <c r="YF235" s="105"/>
      <c r="YG235" s="105"/>
      <c r="YH235" s="105"/>
      <c r="YI235" s="105"/>
      <c r="YJ235" s="105"/>
      <c r="YK235" s="105"/>
      <c r="YL235" s="105"/>
      <c r="YM235" s="105"/>
      <c r="YN235" s="105"/>
      <c r="YO235" s="105"/>
      <c r="YP235" s="105"/>
      <c r="YQ235" s="105"/>
      <c r="YR235" s="105"/>
      <c r="YS235" s="105"/>
      <c r="YT235" s="105"/>
      <c r="YU235" s="105"/>
      <c r="YV235" s="105"/>
      <c r="YW235" s="105"/>
      <c r="YX235" s="105"/>
      <c r="YY235" s="105"/>
      <c r="YZ235" s="105"/>
      <c r="ZA235" s="105"/>
      <c r="ZB235" s="105"/>
      <c r="ZC235" s="105"/>
      <c r="ZD235" s="105"/>
      <c r="ZE235" s="105"/>
      <c r="ZF235" s="105"/>
      <c r="ZG235" s="105"/>
      <c r="ZH235" s="105"/>
      <c r="ZI235" s="105"/>
      <c r="ZJ235" s="105"/>
      <c r="ZK235" s="105"/>
      <c r="ZL235" s="105"/>
      <c r="ZM235" s="105"/>
      <c r="ZN235" s="105"/>
      <c r="ZO235" s="105"/>
      <c r="ZP235" s="105"/>
      <c r="ZQ235" s="105"/>
      <c r="ZR235" s="105"/>
      <c r="ZS235" s="105"/>
      <c r="ZT235" s="105"/>
      <c r="ZU235" s="105"/>
      <c r="ZV235" s="105"/>
      <c r="ZW235" s="105"/>
      <c r="ZX235" s="105"/>
      <c r="ZY235" s="105"/>
      <c r="ZZ235" s="105"/>
      <c r="AAA235" s="105"/>
      <c r="AAB235" s="105"/>
      <c r="AAC235" s="105"/>
      <c r="AAD235" s="105"/>
      <c r="AAE235" s="105"/>
      <c r="AAF235" s="105"/>
      <c r="AAG235" s="105"/>
      <c r="AAH235" s="105"/>
      <c r="AAI235" s="105"/>
      <c r="AAJ235" s="105"/>
      <c r="AAK235" s="105"/>
      <c r="AAL235" s="105"/>
      <c r="AAM235" s="105"/>
      <c r="AAN235" s="105"/>
      <c r="AAO235" s="105"/>
      <c r="AAP235" s="105"/>
      <c r="AAQ235" s="105"/>
      <c r="AAR235" s="105"/>
      <c r="AAS235" s="105"/>
      <c r="AAT235" s="105"/>
      <c r="AAU235" s="105"/>
      <c r="AAV235" s="105"/>
      <c r="AAW235" s="105"/>
      <c r="AAX235" s="105"/>
      <c r="AAY235" s="105"/>
      <c r="AAZ235" s="105"/>
      <c r="ABA235" s="105"/>
      <c r="ABB235" s="105"/>
      <c r="ABC235" s="105"/>
      <c r="ABD235" s="105"/>
      <c r="ABE235" s="105"/>
      <c r="ABF235" s="105"/>
      <c r="ABG235" s="105"/>
      <c r="ABH235" s="105"/>
      <c r="ABI235" s="105"/>
      <c r="ABJ235" s="105"/>
      <c r="ABK235" s="105"/>
      <c r="ABL235" s="105"/>
      <c r="ABM235" s="105"/>
      <c r="ABN235" s="105"/>
      <c r="ABO235" s="105"/>
      <c r="ABP235" s="105"/>
      <c r="ABQ235" s="105"/>
      <c r="ABR235" s="105"/>
      <c r="ABS235" s="105"/>
      <c r="ABT235" s="105"/>
      <c r="ABU235" s="105"/>
      <c r="ABV235" s="105"/>
      <c r="ABW235" s="105"/>
      <c r="ABX235" s="105"/>
      <c r="ABY235" s="105"/>
      <c r="ABZ235" s="105"/>
      <c r="ACA235" s="105"/>
      <c r="ACB235" s="105"/>
      <c r="ACC235" s="105"/>
      <c r="ACD235" s="105"/>
      <c r="ACE235" s="105"/>
      <c r="ACF235" s="105"/>
      <c r="ACG235" s="105"/>
      <c r="ACH235" s="105"/>
      <c r="ACI235" s="105"/>
      <c r="ACJ235" s="105"/>
      <c r="ACK235" s="105"/>
      <c r="ACL235" s="105"/>
      <c r="ACM235" s="105"/>
      <c r="ACN235" s="105"/>
      <c r="ACO235" s="105"/>
      <c r="ACP235" s="105"/>
      <c r="ACQ235" s="105"/>
      <c r="ACR235" s="105"/>
      <c r="ACS235" s="105"/>
      <c r="ACT235" s="105"/>
      <c r="ACU235" s="105"/>
      <c r="ACV235" s="105"/>
      <c r="ACW235" s="105"/>
      <c r="ACX235" s="105"/>
      <c r="ACY235" s="105"/>
      <c r="ACZ235" s="105"/>
      <c r="ADA235" s="105"/>
      <c r="ADB235" s="105"/>
      <c r="ADC235" s="105"/>
      <c r="ADD235" s="105"/>
      <c r="ADE235" s="105"/>
      <c r="ADF235" s="105"/>
      <c r="ADG235" s="105"/>
      <c r="ADH235" s="105"/>
      <c r="ADI235" s="105"/>
      <c r="ADJ235" s="105"/>
      <c r="ADK235" s="105"/>
      <c r="ADL235" s="105"/>
      <c r="ADM235" s="105"/>
      <c r="ADN235" s="105"/>
      <c r="ADO235" s="105"/>
      <c r="ADP235" s="105"/>
      <c r="ADQ235" s="105"/>
      <c r="ADR235" s="105"/>
      <c r="ADS235" s="105"/>
      <c r="ADT235" s="105"/>
      <c r="ADU235" s="105"/>
      <c r="ADV235" s="105"/>
      <c r="ADW235" s="105"/>
      <c r="ADX235" s="105"/>
      <c r="ADY235" s="105"/>
      <c r="ADZ235" s="105"/>
      <c r="AEA235" s="105"/>
      <c r="AEB235" s="105"/>
      <c r="AEC235" s="105"/>
      <c r="AED235" s="105"/>
      <c r="AEE235" s="105"/>
      <c r="AEF235" s="105"/>
      <c r="AEG235" s="105"/>
      <c r="AEH235" s="105"/>
      <c r="AEI235" s="105"/>
      <c r="AEJ235" s="105"/>
      <c r="AEK235" s="105"/>
      <c r="AEL235" s="105"/>
      <c r="AEM235" s="105"/>
      <c r="AEN235" s="105"/>
      <c r="AEO235" s="105"/>
      <c r="AEP235" s="105"/>
      <c r="AEQ235" s="105"/>
      <c r="AER235" s="105"/>
      <c r="AES235" s="105"/>
      <c r="AET235" s="105"/>
      <c r="AEU235" s="105"/>
      <c r="AEV235" s="105"/>
      <c r="AEW235" s="105"/>
      <c r="AEX235" s="105"/>
      <c r="AEY235" s="105"/>
      <c r="AEZ235" s="105"/>
      <c r="AFA235" s="105"/>
      <c r="AFB235" s="105"/>
      <c r="AFC235" s="105"/>
      <c r="AFD235" s="105"/>
      <c r="AFE235" s="105"/>
      <c r="AFF235" s="105"/>
      <c r="AFG235" s="105"/>
      <c r="AFH235" s="105"/>
      <c r="AFI235" s="105"/>
      <c r="AFJ235" s="105"/>
      <c r="AFK235" s="105"/>
      <c r="AFL235" s="105"/>
      <c r="AFM235" s="105"/>
      <c r="AFN235" s="105"/>
      <c r="AFO235" s="105"/>
      <c r="AFP235" s="105"/>
      <c r="AFQ235" s="105"/>
      <c r="AFR235" s="105"/>
      <c r="AFS235" s="105"/>
      <c r="AFT235" s="105"/>
      <c r="AFU235" s="105"/>
      <c r="AFV235" s="105"/>
      <c r="AFW235" s="105"/>
      <c r="AFX235" s="105"/>
      <c r="AFY235" s="105"/>
      <c r="AFZ235" s="105"/>
      <c r="AGA235" s="105"/>
      <c r="AGB235" s="105"/>
      <c r="AGC235" s="105"/>
      <c r="AGD235" s="105"/>
      <c r="AGE235" s="105"/>
      <c r="AGF235" s="105"/>
      <c r="AGG235" s="105"/>
      <c r="AGH235" s="105"/>
      <c r="AGI235" s="105"/>
      <c r="AGJ235" s="105"/>
      <c r="AGK235" s="105"/>
      <c r="AGL235" s="105"/>
      <c r="AGM235" s="105"/>
      <c r="AGN235" s="105"/>
      <c r="AGO235" s="105"/>
      <c r="AGP235" s="105"/>
      <c r="AGQ235" s="105"/>
      <c r="AGR235" s="105"/>
      <c r="AGS235" s="105"/>
      <c r="AGT235" s="105"/>
      <c r="AGU235" s="105"/>
      <c r="AGV235" s="105"/>
      <c r="AGW235" s="105"/>
      <c r="AGX235" s="105"/>
      <c r="AGY235" s="105"/>
      <c r="AGZ235" s="105"/>
      <c r="AHA235" s="105"/>
      <c r="AHB235" s="105"/>
      <c r="AHC235" s="105"/>
      <c r="AHD235" s="105"/>
      <c r="AHE235" s="105"/>
      <c r="AHF235" s="105"/>
      <c r="AHG235" s="105"/>
      <c r="AHH235" s="105"/>
      <c r="AHI235" s="105"/>
      <c r="AHJ235" s="105"/>
      <c r="AHK235" s="105"/>
      <c r="AHL235" s="105"/>
      <c r="AHM235" s="105"/>
      <c r="AHN235" s="105"/>
      <c r="AHO235" s="105"/>
      <c r="AHP235" s="105"/>
      <c r="AHQ235" s="105"/>
      <c r="AHR235" s="105"/>
      <c r="AHS235" s="105"/>
      <c r="AHT235" s="105"/>
      <c r="AHU235" s="105"/>
      <c r="AHV235" s="105"/>
      <c r="AHW235" s="105"/>
      <c r="AHX235" s="105"/>
      <c r="AHY235" s="105"/>
      <c r="AHZ235" s="105"/>
      <c r="AIA235" s="105"/>
      <c r="AIB235" s="105"/>
      <c r="AIC235" s="105"/>
      <c r="AID235" s="105"/>
      <c r="AIE235" s="105"/>
      <c r="AIF235" s="105"/>
      <c r="AIG235" s="105"/>
      <c r="AIH235" s="105"/>
      <c r="AII235" s="105"/>
      <c r="AIJ235" s="105"/>
      <c r="AIK235" s="105"/>
      <c r="AIL235" s="105"/>
      <c r="AIM235" s="105"/>
      <c r="AIN235" s="105"/>
      <c r="AIO235" s="105"/>
      <c r="AIP235" s="105"/>
      <c r="AIQ235" s="105"/>
      <c r="AIR235" s="105"/>
      <c r="AIS235" s="105"/>
      <c r="AIT235" s="105"/>
      <c r="AIU235" s="105"/>
      <c r="AIV235" s="105"/>
      <c r="AIW235" s="105"/>
      <c r="AIX235" s="105"/>
      <c r="AIY235" s="105"/>
      <c r="AIZ235" s="105"/>
      <c r="AJA235" s="105"/>
      <c r="AJB235" s="105"/>
      <c r="AJC235" s="105"/>
      <c r="AJD235" s="105"/>
      <c r="AJE235" s="105"/>
      <c r="AJF235" s="105"/>
      <c r="AJG235" s="105"/>
      <c r="AJH235" s="105"/>
      <c r="AJI235" s="105"/>
      <c r="AJJ235" s="105"/>
      <c r="AJK235" s="105"/>
      <c r="AJL235" s="105"/>
      <c r="AJM235" s="105"/>
      <c r="AJN235" s="105"/>
      <c r="AJO235" s="105"/>
      <c r="AJP235" s="105"/>
      <c r="AJQ235" s="105"/>
      <c r="AJR235" s="105"/>
      <c r="AJS235" s="105"/>
      <c r="AJT235" s="105"/>
      <c r="AJU235" s="105"/>
      <c r="AJV235" s="105"/>
      <c r="AJW235" s="105"/>
      <c r="AJX235" s="105"/>
      <c r="AJY235" s="105"/>
      <c r="AJZ235" s="105"/>
      <c r="AKA235" s="105"/>
      <c r="AKB235" s="105"/>
      <c r="AKC235" s="105"/>
      <c r="AKD235" s="105"/>
      <c r="AKE235" s="105"/>
      <c r="AKF235" s="105"/>
      <c r="AKG235" s="105"/>
      <c r="AKH235" s="105"/>
      <c r="AKI235" s="105"/>
      <c r="AKJ235" s="105"/>
      <c r="AKK235" s="105"/>
      <c r="AKL235" s="105"/>
      <c r="AKM235" s="105"/>
      <c r="AKN235" s="105"/>
      <c r="AKO235" s="105"/>
      <c r="AKP235" s="105"/>
      <c r="AKQ235" s="105"/>
      <c r="AKR235" s="105"/>
      <c r="AKS235" s="105"/>
      <c r="AKT235" s="105"/>
      <c r="AKU235" s="105"/>
      <c r="AKV235" s="105"/>
      <c r="AKW235" s="105"/>
      <c r="AKX235" s="105"/>
      <c r="AKY235" s="105"/>
      <c r="AKZ235" s="105"/>
      <c r="ALA235" s="105"/>
      <c r="ALB235" s="105"/>
      <c r="ALC235" s="105"/>
      <c r="ALD235" s="105"/>
      <c r="ALE235" s="105"/>
      <c r="ALF235" s="105"/>
      <c r="ALG235" s="105"/>
      <c r="ALH235" s="105"/>
      <c r="ALI235" s="105"/>
      <c r="ALJ235" s="105"/>
      <c r="ALK235" s="105"/>
      <c r="ALL235" s="105"/>
      <c r="ALM235" s="105"/>
      <c r="ALN235" s="105"/>
      <c r="ALO235" s="105"/>
      <c r="ALP235" s="105"/>
      <c r="ALQ235" s="105"/>
      <c r="ALR235" s="105"/>
      <c r="ALS235" s="105"/>
      <c r="ALT235" s="105"/>
      <c r="ALU235" s="105"/>
      <c r="ALV235" s="105"/>
      <c r="ALW235" s="105"/>
      <c r="ALX235" s="105"/>
      <c r="ALY235" s="105"/>
      <c r="ALZ235" s="105"/>
      <c r="AMA235" s="105"/>
      <c r="AMB235" s="105"/>
      <c r="AMC235" s="105"/>
      <c r="AMD235" s="105"/>
      <c r="AME235" s="105"/>
      <c r="AMF235" s="105"/>
      <c r="AMG235" s="105"/>
      <c r="AMH235" s="105"/>
      <c r="AMI235" s="105"/>
      <c r="AMJ235" s="105"/>
      <c r="AMK235" s="105"/>
      <c r="AML235" s="105"/>
      <c r="AMM235" s="105"/>
      <c r="AMN235" s="105"/>
      <c r="AMO235" s="105"/>
      <c r="AMP235" s="105"/>
      <c r="AMQ235" s="105"/>
      <c r="AMR235" s="105"/>
      <c r="AMS235" s="105"/>
      <c r="AMT235" s="105"/>
      <c r="AMU235" s="105"/>
      <c r="AMV235" s="105"/>
      <c r="AMW235" s="105"/>
      <c r="AMX235" s="105"/>
      <c r="AMY235" s="105"/>
      <c r="AMZ235" s="105"/>
      <c r="ANA235" s="105"/>
      <c r="ANB235" s="105"/>
      <c r="ANC235" s="105"/>
      <c r="AND235" s="105"/>
      <c r="ANE235" s="105"/>
      <c r="ANF235" s="105"/>
      <c r="ANG235" s="105"/>
      <c r="ANH235" s="105"/>
      <c r="ANI235" s="105"/>
      <c r="ANJ235" s="105"/>
      <c r="ANK235" s="105"/>
      <c r="ANL235" s="105"/>
      <c r="ANM235" s="105"/>
      <c r="ANN235" s="105"/>
      <c r="ANO235" s="105"/>
      <c r="ANP235" s="105"/>
      <c r="ANQ235" s="105"/>
      <c r="ANR235" s="105"/>
      <c r="ANS235" s="105"/>
      <c r="ANT235" s="105"/>
      <c r="ANU235" s="105"/>
      <c r="ANV235" s="105"/>
      <c r="ANW235" s="105"/>
      <c r="ANX235" s="105"/>
      <c r="ANY235" s="105"/>
      <c r="ANZ235" s="105"/>
      <c r="AOA235" s="105"/>
      <c r="AOB235" s="105"/>
      <c r="AOC235" s="105"/>
      <c r="AOD235" s="105"/>
      <c r="AOE235" s="105"/>
      <c r="AOF235" s="105"/>
      <c r="AOG235" s="105"/>
      <c r="AOH235" s="105"/>
      <c r="AOI235" s="105"/>
      <c r="AOJ235" s="105"/>
      <c r="AOK235" s="105"/>
      <c r="AOL235" s="105"/>
      <c r="AOM235" s="105"/>
      <c r="AON235" s="105"/>
      <c r="AOO235" s="105"/>
      <c r="AOP235" s="105"/>
      <c r="AOQ235" s="105"/>
      <c r="AOR235" s="105"/>
      <c r="AOS235" s="105"/>
      <c r="AOT235" s="105"/>
      <c r="AOU235" s="105"/>
      <c r="AOV235" s="105"/>
      <c r="AOW235" s="105"/>
      <c r="AOX235" s="105"/>
      <c r="AOY235" s="105"/>
      <c r="AOZ235" s="105"/>
      <c r="APA235" s="105"/>
      <c r="APB235" s="105"/>
      <c r="APC235" s="105"/>
      <c r="APD235" s="105"/>
      <c r="APE235" s="105"/>
      <c r="APF235" s="105"/>
      <c r="APG235" s="105"/>
      <c r="APH235" s="105"/>
      <c r="API235" s="105"/>
      <c r="APJ235" s="105"/>
      <c r="APK235" s="105"/>
      <c r="APL235" s="105"/>
      <c r="APM235" s="105"/>
      <c r="APN235" s="105"/>
      <c r="APO235" s="105"/>
      <c r="APP235" s="105"/>
      <c r="APQ235" s="105"/>
      <c r="APR235" s="105"/>
      <c r="APS235" s="105"/>
      <c r="APT235" s="105"/>
      <c r="APU235" s="105"/>
      <c r="APV235" s="105"/>
      <c r="APW235" s="105"/>
      <c r="APX235" s="105"/>
      <c r="APY235" s="105"/>
      <c r="APZ235" s="105"/>
      <c r="AQA235" s="105"/>
      <c r="AQB235" s="105"/>
      <c r="AQC235" s="105"/>
      <c r="AQD235" s="105"/>
      <c r="AQE235" s="105"/>
      <c r="AQF235" s="105"/>
      <c r="AQG235" s="105"/>
      <c r="AQH235" s="105"/>
      <c r="AQI235" s="105"/>
      <c r="AQJ235" s="105"/>
      <c r="AQK235" s="105"/>
      <c r="AQL235" s="105"/>
      <c r="AQM235" s="105"/>
      <c r="AQN235" s="105"/>
      <c r="AQO235" s="105"/>
      <c r="AQP235" s="105"/>
      <c r="AQQ235" s="105"/>
      <c r="AQR235" s="105"/>
      <c r="AQS235" s="105"/>
      <c r="AQT235" s="105"/>
      <c r="AQU235" s="105"/>
      <c r="AQV235" s="105"/>
      <c r="AQW235" s="105"/>
      <c r="AQX235" s="105"/>
      <c r="AQY235" s="105"/>
      <c r="AQZ235" s="105"/>
      <c r="ARA235" s="105"/>
      <c r="ARB235" s="105"/>
      <c r="ARC235" s="105"/>
      <c r="ARD235" s="105"/>
      <c r="ARE235" s="105"/>
      <c r="ARF235" s="105"/>
      <c r="ARG235" s="105"/>
      <c r="ARH235" s="105"/>
      <c r="ARI235" s="105"/>
      <c r="ARJ235" s="105"/>
      <c r="ARK235" s="105"/>
      <c r="ARL235" s="105"/>
      <c r="ARM235" s="105"/>
      <c r="ARN235" s="105"/>
      <c r="ARO235" s="105"/>
      <c r="ARP235" s="105"/>
      <c r="ARQ235" s="105"/>
      <c r="ARR235" s="105"/>
      <c r="ARS235" s="105"/>
      <c r="ART235" s="105"/>
      <c r="ARU235" s="105"/>
      <c r="ARV235" s="105"/>
      <c r="ARW235" s="105"/>
      <c r="ARX235" s="105"/>
      <c r="ARY235" s="105"/>
      <c r="ARZ235" s="105"/>
      <c r="ASA235" s="105"/>
      <c r="ASB235" s="105"/>
      <c r="ASC235" s="105"/>
      <c r="ASD235" s="105"/>
      <c r="ASE235" s="105"/>
      <c r="ASF235" s="105"/>
      <c r="ASG235" s="105"/>
      <c r="ASH235" s="105"/>
      <c r="ASI235" s="105"/>
      <c r="ASJ235" s="105"/>
      <c r="ASK235" s="105"/>
      <c r="ASL235" s="105"/>
      <c r="ASM235" s="105"/>
      <c r="ASN235" s="105"/>
      <c r="ASO235" s="105"/>
      <c r="ASP235" s="105"/>
      <c r="ASQ235" s="105"/>
      <c r="ASR235" s="105"/>
      <c r="ASS235" s="105"/>
      <c r="AST235" s="105"/>
      <c r="ASU235" s="105"/>
      <c r="ASV235" s="105"/>
      <c r="ASW235" s="105"/>
      <c r="ASX235" s="105"/>
      <c r="ASY235" s="105"/>
      <c r="ASZ235" s="105"/>
      <c r="ATA235" s="105"/>
      <c r="ATB235" s="105"/>
      <c r="ATC235" s="105"/>
      <c r="ATD235" s="105"/>
      <c r="ATE235" s="105"/>
      <c r="ATF235" s="105"/>
      <c r="ATG235" s="105"/>
      <c r="ATH235" s="105"/>
      <c r="ATI235" s="105"/>
      <c r="ATJ235" s="105"/>
      <c r="ATK235" s="105"/>
      <c r="ATL235" s="105"/>
      <c r="ATM235" s="105"/>
      <c r="ATN235" s="105"/>
      <c r="ATO235" s="105"/>
      <c r="ATP235" s="105"/>
      <c r="ATQ235" s="105"/>
      <c r="ATR235" s="105"/>
      <c r="ATS235" s="105"/>
      <c r="ATT235" s="105"/>
      <c r="ATU235" s="105"/>
      <c r="ATV235" s="105"/>
      <c r="ATW235" s="105"/>
      <c r="ATX235" s="105"/>
      <c r="ATY235" s="105"/>
      <c r="ATZ235" s="105"/>
      <c r="AUA235" s="105"/>
      <c r="AUB235" s="105"/>
      <c r="AUC235" s="105"/>
      <c r="AUD235" s="105"/>
      <c r="AUE235" s="105"/>
      <c r="AUF235" s="105"/>
      <c r="AUG235" s="105"/>
      <c r="AUH235" s="105"/>
      <c r="AUI235" s="105"/>
      <c r="AUJ235" s="105"/>
      <c r="AUK235" s="105"/>
      <c r="AUL235" s="105"/>
      <c r="AUM235" s="105"/>
      <c r="AUN235" s="105"/>
      <c r="AUO235" s="105"/>
      <c r="AUP235" s="105"/>
      <c r="AUQ235" s="105"/>
      <c r="AUR235" s="105"/>
      <c r="AUS235" s="105"/>
      <c r="AUT235" s="105"/>
      <c r="AUU235" s="105"/>
      <c r="AUV235" s="105"/>
      <c r="AUW235" s="105"/>
      <c r="AUX235" s="105"/>
      <c r="AUY235" s="105"/>
      <c r="AUZ235" s="105"/>
      <c r="AVA235" s="105"/>
      <c r="AVB235" s="105"/>
      <c r="AVC235" s="105"/>
      <c r="AVD235" s="105"/>
      <c r="AVE235" s="105"/>
      <c r="AVF235" s="105"/>
      <c r="AVG235" s="105"/>
      <c r="AVH235" s="105"/>
      <c r="AVI235" s="105"/>
      <c r="AVJ235" s="105"/>
      <c r="AVK235" s="105"/>
      <c r="AVL235" s="105"/>
      <c r="AVM235" s="105"/>
      <c r="AVN235" s="105"/>
      <c r="AVO235" s="105"/>
      <c r="AVP235" s="105"/>
      <c r="AVQ235" s="105"/>
      <c r="AVR235" s="105"/>
      <c r="AVS235" s="105"/>
      <c r="AVT235" s="105"/>
      <c r="AVU235" s="105"/>
      <c r="AVV235" s="105"/>
      <c r="AVW235" s="105"/>
      <c r="AVX235" s="105"/>
      <c r="AVY235" s="105"/>
      <c r="AVZ235" s="105"/>
      <c r="AWA235" s="105"/>
      <c r="AWB235" s="105"/>
      <c r="AWC235" s="105"/>
      <c r="AWD235" s="105"/>
      <c r="AWE235" s="105"/>
      <c r="AWF235" s="105"/>
      <c r="AWG235" s="105"/>
      <c r="AWH235" s="105"/>
      <c r="AWI235" s="105"/>
      <c r="AWJ235" s="105"/>
      <c r="AWK235" s="105"/>
      <c r="AWL235" s="105"/>
      <c r="AWM235" s="105"/>
      <c r="AWN235" s="105"/>
      <c r="AWO235" s="105"/>
      <c r="AWP235" s="105"/>
      <c r="AWQ235" s="105"/>
      <c r="AWR235" s="105"/>
      <c r="AWS235" s="105"/>
      <c r="AWT235" s="105"/>
      <c r="AWU235" s="105"/>
      <c r="AWV235" s="105"/>
      <c r="AWW235" s="105"/>
      <c r="AWX235" s="105"/>
      <c r="AWY235" s="105"/>
      <c r="AWZ235" s="105"/>
      <c r="AXA235" s="105"/>
      <c r="AXB235" s="105"/>
      <c r="AXC235" s="105"/>
      <c r="AXD235" s="105"/>
      <c r="AXE235" s="105"/>
      <c r="AXF235" s="105"/>
      <c r="AXG235" s="105"/>
      <c r="AXH235" s="105"/>
      <c r="AXI235" s="105"/>
      <c r="AXJ235" s="105"/>
      <c r="AXK235" s="105"/>
      <c r="AXL235" s="105"/>
      <c r="AXM235" s="105"/>
      <c r="AXN235" s="105"/>
      <c r="AXO235" s="105"/>
      <c r="AXP235" s="105"/>
      <c r="AXQ235" s="105"/>
      <c r="AXR235" s="105"/>
      <c r="AXS235" s="105"/>
      <c r="AXT235" s="105"/>
      <c r="AXU235" s="105"/>
      <c r="AXV235" s="105"/>
      <c r="AXW235" s="105"/>
      <c r="AXX235" s="105"/>
      <c r="AXY235" s="105"/>
      <c r="AXZ235" s="105"/>
      <c r="AYA235" s="105"/>
      <c r="AYB235" s="105"/>
      <c r="AYC235" s="105"/>
      <c r="AYD235" s="105"/>
      <c r="AYE235" s="105"/>
      <c r="AYF235" s="105"/>
      <c r="AYG235" s="105"/>
      <c r="AYH235" s="105"/>
      <c r="AYI235" s="105"/>
      <c r="AYJ235" s="105"/>
      <c r="AYK235" s="105"/>
      <c r="AYL235" s="105"/>
      <c r="AYM235" s="105"/>
      <c r="AYN235" s="105"/>
      <c r="AYO235" s="105"/>
      <c r="AYP235" s="105"/>
      <c r="AYQ235" s="105"/>
      <c r="AYR235" s="105"/>
      <c r="AYS235" s="105"/>
      <c r="AYT235" s="105"/>
      <c r="AYU235" s="105"/>
      <c r="AYV235" s="105"/>
      <c r="AYW235" s="105"/>
      <c r="AYX235" s="105"/>
      <c r="AYY235" s="105"/>
      <c r="AYZ235" s="105"/>
      <c r="AZA235" s="105"/>
      <c r="AZB235" s="105"/>
      <c r="AZC235" s="105"/>
      <c r="AZD235" s="105"/>
      <c r="AZE235" s="105"/>
      <c r="AZF235" s="105"/>
      <c r="AZG235" s="105"/>
      <c r="AZH235" s="105"/>
      <c r="AZI235" s="105"/>
      <c r="AZJ235" s="105"/>
      <c r="AZK235" s="105"/>
      <c r="AZL235" s="105"/>
      <c r="AZM235" s="105"/>
      <c r="AZN235" s="105"/>
      <c r="AZO235" s="105"/>
      <c r="AZP235" s="105"/>
      <c r="AZQ235" s="105"/>
      <c r="AZR235" s="105"/>
      <c r="AZS235" s="105"/>
      <c r="AZT235" s="105"/>
      <c r="AZU235" s="105"/>
      <c r="AZV235" s="105"/>
      <c r="AZW235" s="105"/>
      <c r="AZX235" s="105"/>
      <c r="AZY235" s="105"/>
      <c r="AZZ235" s="105"/>
      <c r="BAA235" s="105"/>
      <c r="BAB235" s="105"/>
      <c r="BAC235" s="105"/>
      <c r="BAD235" s="105"/>
      <c r="BAE235" s="105"/>
      <c r="BAF235" s="105"/>
      <c r="BAG235" s="105"/>
      <c r="BAH235" s="105"/>
      <c r="BAI235" s="105"/>
      <c r="BAJ235" s="105"/>
      <c r="BAK235" s="105"/>
      <c r="BAL235" s="105"/>
      <c r="BAM235" s="105"/>
      <c r="BAN235" s="105"/>
      <c r="BAO235" s="105"/>
      <c r="BAP235" s="105"/>
      <c r="BAQ235" s="105"/>
      <c r="BAR235" s="105"/>
      <c r="BAS235" s="105"/>
      <c r="BAT235" s="105"/>
      <c r="BAU235" s="105"/>
      <c r="BAV235" s="105"/>
      <c r="BAW235" s="105"/>
      <c r="BAX235" s="105"/>
      <c r="BAY235" s="105"/>
      <c r="BAZ235" s="105"/>
      <c r="BBA235" s="105"/>
      <c r="BBB235" s="105"/>
      <c r="BBC235" s="105"/>
      <c r="BBD235" s="105"/>
      <c r="BBE235" s="105"/>
      <c r="BBF235" s="105"/>
      <c r="BBG235" s="105"/>
      <c r="BBH235" s="105"/>
      <c r="BBI235" s="105"/>
      <c r="BBJ235" s="105"/>
      <c r="BBK235" s="105"/>
      <c r="BBL235" s="105"/>
      <c r="BBM235" s="105"/>
      <c r="BBN235" s="105"/>
      <c r="BBO235" s="105"/>
      <c r="BBP235" s="105"/>
      <c r="BBQ235" s="105"/>
      <c r="BBR235" s="105"/>
      <c r="BBS235" s="105"/>
      <c r="BBT235" s="105"/>
      <c r="BBU235" s="105"/>
      <c r="BBV235" s="105"/>
      <c r="BBW235" s="105"/>
      <c r="BBX235" s="105"/>
      <c r="BBY235" s="105"/>
      <c r="BBZ235" s="105"/>
      <c r="BCA235" s="105"/>
      <c r="BCB235" s="105"/>
      <c r="BCC235" s="105"/>
      <c r="BCD235" s="105"/>
      <c r="BCE235" s="105"/>
      <c r="BCF235" s="105"/>
      <c r="BCG235" s="105"/>
      <c r="BCH235" s="105"/>
      <c r="BCI235" s="105"/>
      <c r="BCJ235" s="105"/>
      <c r="BCK235" s="105"/>
      <c r="BCL235" s="105"/>
      <c r="BCM235" s="105"/>
      <c r="BCN235" s="105"/>
      <c r="BCO235" s="105"/>
      <c r="BCP235" s="105"/>
      <c r="BCQ235" s="105"/>
      <c r="BCR235" s="105"/>
      <c r="BCS235" s="105"/>
      <c r="BCT235" s="105"/>
      <c r="BCU235" s="105"/>
      <c r="BCV235" s="105"/>
      <c r="BCW235" s="105"/>
      <c r="BCX235" s="105"/>
      <c r="BCY235" s="105"/>
      <c r="BCZ235" s="105"/>
      <c r="BDA235" s="105"/>
      <c r="BDB235" s="105"/>
      <c r="BDC235" s="105"/>
      <c r="BDD235" s="105"/>
      <c r="BDE235" s="105"/>
      <c r="BDF235" s="105"/>
      <c r="BDG235" s="105"/>
      <c r="BDH235" s="105"/>
      <c r="BDI235" s="105"/>
      <c r="BDJ235" s="105"/>
      <c r="BDK235" s="105"/>
      <c r="BDL235" s="105"/>
      <c r="BDM235" s="105"/>
      <c r="BDN235" s="105"/>
      <c r="BDO235" s="105"/>
      <c r="BDP235" s="105"/>
      <c r="BDQ235" s="105"/>
      <c r="BDR235" s="105"/>
      <c r="BDS235" s="105"/>
      <c r="BDT235" s="105"/>
      <c r="BDU235" s="105"/>
      <c r="BDV235" s="105"/>
      <c r="BDW235" s="105"/>
      <c r="BDX235" s="105"/>
      <c r="BDY235" s="105"/>
      <c r="BDZ235" s="105"/>
      <c r="BEA235" s="105"/>
      <c r="BEB235" s="105"/>
      <c r="BEC235" s="105"/>
      <c r="BED235" s="105"/>
      <c r="BEE235" s="105"/>
      <c r="BEF235" s="105"/>
      <c r="BEG235" s="105"/>
      <c r="BEH235" s="105"/>
      <c r="BEI235" s="105"/>
      <c r="BEJ235" s="105"/>
      <c r="BEK235" s="105"/>
      <c r="BEL235" s="105"/>
      <c r="BEM235" s="105"/>
      <c r="BEN235" s="105"/>
      <c r="BEO235" s="105"/>
      <c r="BEP235" s="105"/>
      <c r="BEQ235" s="105"/>
      <c r="BER235" s="105"/>
      <c r="BES235" s="105"/>
      <c r="BET235" s="105"/>
      <c r="BEU235" s="105"/>
      <c r="BEV235" s="105"/>
      <c r="BEW235" s="105"/>
      <c r="BEX235" s="105"/>
      <c r="BEY235" s="105"/>
      <c r="BEZ235" s="105"/>
      <c r="BFA235" s="105"/>
      <c r="BFB235" s="105"/>
      <c r="BFC235" s="105"/>
      <c r="BFD235" s="105"/>
      <c r="BFE235" s="105"/>
      <c r="BFF235" s="105"/>
      <c r="BFG235" s="105"/>
      <c r="BFH235" s="105"/>
      <c r="BFI235" s="105"/>
      <c r="BFJ235" s="105"/>
      <c r="BFK235" s="105"/>
      <c r="BFL235" s="105"/>
      <c r="BFM235" s="105"/>
      <c r="BFN235" s="105"/>
      <c r="BFO235" s="105"/>
      <c r="BFP235" s="105"/>
      <c r="BFQ235" s="105"/>
      <c r="BFR235" s="105"/>
      <c r="BFS235" s="105"/>
      <c r="BFT235" s="105"/>
      <c r="BFU235" s="105"/>
      <c r="BFV235" s="105"/>
      <c r="BFW235" s="105"/>
      <c r="BFX235" s="105"/>
      <c r="BFY235" s="105"/>
      <c r="BFZ235" s="105"/>
      <c r="BGA235" s="105"/>
      <c r="BGB235" s="105"/>
      <c r="BGC235" s="105"/>
      <c r="BGD235" s="105"/>
      <c r="BGE235" s="105"/>
      <c r="BGF235" s="105"/>
      <c r="BGG235" s="105"/>
      <c r="BGH235" s="105"/>
      <c r="BGI235" s="105"/>
      <c r="BGJ235" s="105"/>
      <c r="BGK235" s="105"/>
      <c r="BGL235" s="105"/>
      <c r="BGM235" s="105"/>
      <c r="BGN235" s="105"/>
      <c r="BGO235" s="105"/>
      <c r="BGP235" s="105"/>
      <c r="BGQ235" s="105"/>
      <c r="BGR235" s="105"/>
      <c r="BGS235" s="105"/>
      <c r="BGT235" s="105"/>
      <c r="BGU235" s="105"/>
      <c r="BGV235" s="105"/>
      <c r="BGW235" s="105"/>
      <c r="BGX235" s="105"/>
      <c r="BGY235" s="105"/>
      <c r="BGZ235" s="105"/>
      <c r="BHA235" s="105"/>
      <c r="BHB235" s="105"/>
      <c r="BHC235" s="105"/>
      <c r="BHD235" s="105"/>
      <c r="BHE235" s="105"/>
      <c r="BHF235" s="105"/>
      <c r="BHG235" s="105"/>
      <c r="BHH235" s="105"/>
      <c r="BHI235" s="105"/>
      <c r="BHJ235" s="105"/>
      <c r="BHK235" s="105"/>
      <c r="BHL235" s="105"/>
      <c r="BHM235" s="105"/>
      <c r="BHN235" s="105"/>
      <c r="BHO235" s="105"/>
      <c r="BHP235" s="105"/>
      <c r="BHQ235" s="105"/>
      <c r="BHR235" s="105"/>
      <c r="BHS235" s="105"/>
      <c r="BHT235" s="105"/>
      <c r="BHU235" s="105"/>
      <c r="BHV235" s="105"/>
      <c r="BHW235" s="105"/>
      <c r="BHX235" s="105"/>
      <c r="BHY235" s="105"/>
      <c r="BHZ235" s="105"/>
      <c r="BIA235" s="105"/>
      <c r="BIB235" s="105"/>
      <c r="BIC235" s="105"/>
      <c r="BID235" s="105"/>
      <c r="BIE235" s="105"/>
      <c r="BIF235" s="105"/>
      <c r="BIG235" s="105"/>
      <c r="BIH235" s="105"/>
      <c r="BII235" s="105"/>
      <c r="BIJ235" s="105"/>
      <c r="BIK235" s="105"/>
      <c r="BIL235" s="105"/>
      <c r="BIM235" s="105"/>
      <c r="BIN235" s="105"/>
      <c r="BIO235" s="105"/>
      <c r="BIP235" s="105"/>
      <c r="BIQ235" s="105"/>
      <c r="BIR235" s="105"/>
      <c r="BIS235" s="105"/>
      <c r="BIT235" s="105"/>
      <c r="BIU235" s="105"/>
      <c r="BIV235" s="105"/>
      <c r="BIW235" s="105"/>
      <c r="BIX235" s="105"/>
      <c r="BIY235" s="105"/>
      <c r="BIZ235" s="105"/>
      <c r="BJA235" s="105"/>
      <c r="BJB235" s="105"/>
      <c r="BJC235" s="105"/>
      <c r="BJD235" s="105"/>
      <c r="BJE235" s="105"/>
      <c r="BJF235" s="105"/>
      <c r="BJG235" s="105"/>
      <c r="BJH235" s="105"/>
      <c r="BJI235" s="105"/>
      <c r="BJJ235" s="105"/>
      <c r="BJK235" s="105"/>
      <c r="BJL235" s="105"/>
      <c r="BJM235" s="105"/>
      <c r="BJN235" s="105"/>
      <c r="BJO235" s="105"/>
      <c r="BJP235" s="105"/>
      <c r="BJQ235" s="105"/>
      <c r="BJR235" s="105"/>
      <c r="BJS235" s="105"/>
      <c r="BJT235" s="105"/>
      <c r="BJU235" s="105"/>
      <c r="BJV235" s="105"/>
      <c r="BJW235" s="105"/>
      <c r="BJX235" s="105"/>
      <c r="BJY235" s="105"/>
      <c r="BJZ235" s="105"/>
      <c r="BKA235" s="105"/>
      <c r="BKB235" s="105"/>
      <c r="BKC235" s="105"/>
      <c r="BKD235" s="105"/>
      <c r="BKE235" s="105"/>
      <c r="BKF235" s="105"/>
      <c r="BKG235" s="105"/>
      <c r="BKH235" s="105"/>
      <c r="BKI235" s="105"/>
      <c r="BKJ235" s="105"/>
      <c r="BKK235" s="105"/>
      <c r="BKL235" s="105"/>
      <c r="BKM235" s="105"/>
      <c r="BKN235" s="105"/>
      <c r="BKO235" s="105"/>
      <c r="BKP235" s="105"/>
      <c r="BKQ235" s="105"/>
      <c r="BKR235" s="105"/>
      <c r="BKS235" s="105"/>
      <c r="BKT235" s="105"/>
      <c r="BKU235" s="105"/>
      <c r="BKV235" s="105"/>
      <c r="BKW235" s="105"/>
      <c r="BKX235" s="105"/>
      <c r="BKY235" s="105"/>
      <c r="BKZ235" s="105"/>
      <c r="BLA235" s="105"/>
      <c r="BLB235" s="105"/>
      <c r="BLC235" s="105"/>
      <c r="BLD235" s="105"/>
      <c r="BLE235" s="105"/>
      <c r="BLF235" s="105"/>
      <c r="BLG235" s="105"/>
      <c r="BLH235" s="105"/>
      <c r="BLI235" s="105"/>
      <c r="BLJ235" s="105"/>
      <c r="BLK235" s="105"/>
      <c r="BLL235" s="105"/>
      <c r="BLM235" s="105"/>
      <c r="BLN235" s="105"/>
      <c r="BLO235" s="105"/>
      <c r="BLP235" s="105"/>
      <c r="BLQ235" s="105"/>
      <c r="BLR235" s="105"/>
      <c r="BLS235" s="105"/>
      <c r="BLT235" s="105"/>
      <c r="BLU235" s="105"/>
      <c r="BLV235" s="105"/>
      <c r="BLW235" s="105"/>
      <c r="BLX235" s="105"/>
      <c r="BLY235" s="105"/>
      <c r="BLZ235" s="105"/>
      <c r="BMA235" s="105"/>
      <c r="BMB235" s="105"/>
      <c r="BMC235" s="105"/>
      <c r="BMD235" s="105"/>
      <c r="BME235" s="105"/>
      <c r="BMF235" s="105"/>
      <c r="BMG235" s="105"/>
      <c r="BMH235" s="105"/>
      <c r="BMI235" s="105"/>
      <c r="BMJ235" s="105"/>
      <c r="BMK235" s="105"/>
      <c r="BML235" s="105"/>
      <c r="BMM235" s="105"/>
      <c r="BMN235" s="105"/>
      <c r="BMO235" s="105"/>
      <c r="BMP235" s="105"/>
      <c r="BMQ235" s="105"/>
      <c r="BMR235" s="105"/>
      <c r="BMS235" s="105"/>
      <c r="BMT235" s="105"/>
      <c r="BMU235" s="105"/>
      <c r="BMV235" s="105"/>
      <c r="BMW235" s="105"/>
      <c r="BMX235" s="105"/>
      <c r="BMY235" s="105"/>
      <c r="BMZ235" s="105"/>
      <c r="BNA235" s="105"/>
      <c r="BNB235" s="105"/>
      <c r="BNC235" s="105"/>
      <c r="BND235" s="105"/>
      <c r="BNE235" s="105"/>
      <c r="BNF235" s="105"/>
      <c r="BNG235" s="105"/>
      <c r="BNH235" s="105"/>
      <c r="BNI235" s="105"/>
      <c r="BNJ235" s="105"/>
      <c r="BNK235" s="105"/>
      <c r="BNL235" s="105"/>
      <c r="BNM235" s="105"/>
      <c r="BNN235" s="105"/>
      <c r="BNO235" s="105"/>
      <c r="BNP235" s="105"/>
      <c r="BNQ235" s="105"/>
      <c r="BNR235" s="105"/>
      <c r="BNS235" s="105"/>
      <c r="BNT235" s="105"/>
      <c r="BNU235" s="105"/>
      <c r="BNV235" s="105"/>
      <c r="BNW235" s="105"/>
      <c r="BNX235" s="105"/>
      <c r="BNY235" s="105"/>
      <c r="BNZ235" s="105"/>
      <c r="BOA235" s="105"/>
      <c r="BOB235" s="105"/>
      <c r="BOC235" s="105"/>
      <c r="BOD235" s="105"/>
      <c r="BOE235" s="105"/>
      <c r="BOF235" s="105"/>
      <c r="BOG235" s="105"/>
      <c r="BOH235" s="105"/>
      <c r="BOI235" s="105"/>
      <c r="BOJ235" s="105"/>
      <c r="BOK235" s="105"/>
      <c r="BOL235" s="105"/>
      <c r="BOM235" s="105"/>
      <c r="BON235" s="105"/>
      <c r="BOO235" s="105"/>
      <c r="BOP235" s="105"/>
      <c r="BOQ235" s="105"/>
      <c r="BOR235" s="105"/>
      <c r="BOS235" s="105"/>
      <c r="BOT235" s="105"/>
      <c r="BOU235" s="105"/>
      <c r="BOV235" s="105"/>
      <c r="BOW235" s="105"/>
      <c r="BOX235" s="105"/>
      <c r="BOY235" s="105"/>
      <c r="BOZ235" s="105"/>
      <c r="BPA235" s="105"/>
      <c r="BPB235" s="105"/>
      <c r="BPC235" s="105"/>
      <c r="BPD235" s="105"/>
      <c r="BPE235" s="105"/>
      <c r="BPF235" s="105"/>
      <c r="BPG235" s="105"/>
      <c r="BPH235" s="105"/>
      <c r="BPI235" s="105"/>
      <c r="BPJ235" s="105"/>
      <c r="BPK235" s="105"/>
      <c r="BPL235" s="105"/>
      <c r="BPM235" s="105"/>
      <c r="BPN235" s="105"/>
      <c r="BPO235" s="105"/>
      <c r="BPP235" s="105"/>
      <c r="BPQ235" s="105"/>
      <c r="BPR235" s="105"/>
      <c r="BPS235" s="105"/>
      <c r="BPT235" s="105"/>
      <c r="BPU235" s="105"/>
      <c r="BPV235" s="105"/>
      <c r="BPW235" s="105"/>
      <c r="BPX235" s="105"/>
      <c r="BPY235" s="105"/>
      <c r="BPZ235" s="105"/>
      <c r="BQA235" s="105"/>
      <c r="BQB235" s="105"/>
      <c r="BQC235" s="105"/>
      <c r="BQD235" s="105"/>
      <c r="BQE235" s="105"/>
      <c r="BQF235" s="105"/>
      <c r="BQG235" s="105"/>
      <c r="BQH235" s="105"/>
      <c r="BQI235" s="105"/>
      <c r="BQJ235" s="105"/>
      <c r="BQK235" s="105"/>
      <c r="BQL235" s="105"/>
      <c r="BQM235" s="105"/>
      <c r="BQN235" s="105"/>
      <c r="BQO235" s="105"/>
      <c r="BQP235" s="105"/>
      <c r="BQQ235" s="105"/>
      <c r="BQR235" s="105"/>
      <c r="BQS235" s="105"/>
      <c r="BQT235" s="105"/>
      <c r="BQU235" s="105"/>
      <c r="BQV235" s="105"/>
      <c r="BQW235" s="105"/>
      <c r="BQX235" s="105"/>
      <c r="BQY235" s="105"/>
      <c r="BQZ235" s="105"/>
      <c r="BRA235" s="105"/>
      <c r="BRB235" s="105"/>
      <c r="BRC235" s="105"/>
      <c r="BRD235" s="105"/>
      <c r="BRE235" s="105"/>
      <c r="BRF235" s="105"/>
      <c r="BRG235" s="105"/>
      <c r="BRH235" s="105"/>
      <c r="BRI235" s="105"/>
      <c r="BRJ235" s="105"/>
      <c r="BRK235" s="105"/>
      <c r="BRL235" s="105"/>
      <c r="BRM235" s="105"/>
      <c r="BRN235" s="105"/>
      <c r="BRO235" s="105"/>
      <c r="BRP235" s="105"/>
      <c r="BRQ235" s="105"/>
      <c r="BRR235" s="105"/>
      <c r="BRS235" s="105"/>
      <c r="BRT235" s="105"/>
      <c r="BRU235" s="105"/>
      <c r="BRV235" s="105"/>
      <c r="BRW235" s="105"/>
      <c r="BRX235" s="105"/>
      <c r="BRY235" s="105"/>
      <c r="BRZ235" s="105"/>
      <c r="BSA235" s="105"/>
      <c r="BSB235" s="105"/>
      <c r="BSC235" s="105"/>
      <c r="BSD235" s="105"/>
      <c r="BSE235" s="105"/>
      <c r="BSF235" s="105"/>
      <c r="BSG235" s="105"/>
      <c r="BSH235" s="105"/>
      <c r="BSI235" s="105"/>
      <c r="BSJ235" s="105"/>
      <c r="BSK235" s="105"/>
      <c r="BSL235" s="105"/>
      <c r="BSM235" s="105"/>
      <c r="BSN235" s="105"/>
      <c r="BSO235" s="105"/>
      <c r="BSP235" s="105"/>
      <c r="BSQ235" s="105"/>
      <c r="BSR235" s="105"/>
      <c r="BSS235" s="105"/>
      <c r="BST235" s="105"/>
      <c r="BSU235" s="105"/>
      <c r="BSV235" s="105"/>
      <c r="BSW235" s="105"/>
      <c r="BSX235" s="105"/>
      <c r="BSY235" s="105"/>
      <c r="BSZ235" s="105"/>
      <c r="BTA235" s="105"/>
      <c r="BTB235" s="105"/>
      <c r="BTC235" s="105"/>
      <c r="BTD235" s="105"/>
      <c r="BTE235" s="105"/>
      <c r="BTF235" s="105"/>
      <c r="BTG235" s="105"/>
      <c r="BTH235" s="105"/>
      <c r="BTI235" s="105"/>
      <c r="BTJ235" s="105"/>
      <c r="BTK235" s="105"/>
      <c r="BTL235" s="105"/>
      <c r="BTM235" s="105"/>
      <c r="BTN235" s="105"/>
      <c r="BTO235" s="105"/>
      <c r="BTP235" s="105"/>
      <c r="BTQ235" s="105"/>
      <c r="BTR235" s="105"/>
      <c r="BTS235" s="105"/>
      <c r="BTT235" s="105"/>
      <c r="BTU235" s="105"/>
      <c r="BTV235" s="105"/>
      <c r="BTW235" s="105"/>
      <c r="BTX235" s="105"/>
      <c r="BTY235" s="105"/>
      <c r="BTZ235" s="105"/>
      <c r="BUA235" s="105"/>
      <c r="BUB235" s="105"/>
      <c r="BUC235" s="105"/>
      <c r="BUD235" s="105"/>
      <c r="BUE235" s="105"/>
      <c r="BUF235" s="105"/>
      <c r="BUG235" s="105"/>
      <c r="BUH235" s="105"/>
      <c r="BUI235" s="105"/>
      <c r="BUJ235" s="105"/>
      <c r="BUK235" s="105"/>
      <c r="BUL235" s="105"/>
      <c r="BUM235" s="105"/>
      <c r="BUN235" s="105"/>
      <c r="BUO235" s="105"/>
      <c r="BUP235" s="105"/>
      <c r="BUQ235" s="105"/>
      <c r="BUR235" s="105"/>
      <c r="BUS235" s="105"/>
      <c r="BUT235" s="105"/>
      <c r="BUU235" s="105"/>
      <c r="BUV235" s="105"/>
      <c r="BUW235" s="105"/>
      <c r="BUX235" s="105"/>
      <c r="BUY235" s="105"/>
      <c r="BUZ235" s="105"/>
      <c r="BVA235" s="105"/>
      <c r="BVB235" s="105"/>
      <c r="BVC235" s="105"/>
      <c r="BVD235" s="105"/>
      <c r="BVE235" s="105"/>
      <c r="BVF235" s="105"/>
      <c r="BVG235" s="105"/>
      <c r="BVH235" s="105"/>
      <c r="BVI235" s="105"/>
      <c r="BVJ235" s="105"/>
      <c r="BVK235" s="105"/>
      <c r="BVL235" s="105"/>
      <c r="BVM235" s="105"/>
      <c r="BVN235" s="105"/>
      <c r="BVO235" s="105"/>
      <c r="BVP235" s="105"/>
      <c r="BVQ235" s="105"/>
      <c r="BVR235" s="105"/>
      <c r="BVS235" s="105"/>
      <c r="BVT235" s="105"/>
      <c r="BVU235" s="105"/>
      <c r="BVV235" s="105"/>
      <c r="BVW235" s="105"/>
      <c r="BVX235" s="105"/>
      <c r="BVY235" s="105"/>
      <c r="BVZ235" s="105"/>
      <c r="BWA235" s="105"/>
      <c r="BWB235" s="105"/>
      <c r="BWC235" s="105"/>
      <c r="BWD235" s="105"/>
      <c r="BWE235" s="105"/>
      <c r="BWF235" s="105"/>
      <c r="BWG235" s="105"/>
      <c r="BWH235" s="105"/>
      <c r="BWI235" s="105"/>
      <c r="BWJ235" s="105"/>
      <c r="BWK235" s="105"/>
      <c r="BWL235" s="105"/>
      <c r="BWM235" s="105"/>
      <c r="BWN235" s="105"/>
      <c r="BWO235" s="105"/>
      <c r="BWP235" s="105"/>
      <c r="BWQ235" s="105"/>
      <c r="BWR235" s="105"/>
      <c r="BWS235" s="105"/>
      <c r="BWT235" s="105"/>
      <c r="BWU235" s="105"/>
      <c r="BWV235" s="105"/>
      <c r="BWW235" s="105"/>
      <c r="BWX235" s="105"/>
    </row>
    <row r="236" spans="1:1974" s="106" customFormat="1" ht="24.75" customHeight="1">
      <c r="A236" s="95"/>
      <c r="B236" s="177" t="s">
        <v>99</v>
      </c>
      <c r="C236" s="93"/>
      <c r="D236" s="125">
        <v>86</v>
      </c>
      <c r="E236" s="275">
        <v>0</v>
      </c>
      <c r="F236" s="126">
        <v>86</v>
      </c>
      <c r="G236" s="95"/>
      <c r="H236" s="125">
        <v>97</v>
      </c>
      <c r="I236" s="258">
        <v>0</v>
      </c>
      <c r="J236" s="126">
        <v>97</v>
      </c>
      <c r="K236" s="95"/>
      <c r="O236" s="95"/>
      <c r="P236" s="107"/>
      <c r="Q236" s="107"/>
      <c r="R236" s="107"/>
      <c r="S236" s="93"/>
      <c r="W236" s="93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92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105"/>
      <c r="FZ236" s="105"/>
      <c r="GA236" s="105"/>
      <c r="GB236" s="105"/>
      <c r="GC236" s="105"/>
      <c r="GD236" s="105"/>
      <c r="GE236" s="105"/>
      <c r="GF236" s="105"/>
      <c r="GG236" s="105"/>
      <c r="GH236" s="105"/>
      <c r="GI236" s="105"/>
      <c r="GJ236" s="105"/>
      <c r="GK236" s="105"/>
      <c r="GL236" s="105"/>
      <c r="GM236" s="105"/>
      <c r="GN236" s="105"/>
      <c r="GO236" s="105"/>
      <c r="GP236" s="105"/>
      <c r="GQ236" s="105"/>
      <c r="GR236" s="105"/>
      <c r="GS236" s="105"/>
      <c r="GT236" s="105"/>
      <c r="GU236" s="105"/>
      <c r="GV236" s="105"/>
      <c r="GW236" s="105"/>
      <c r="GX236" s="105"/>
      <c r="GY236" s="105"/>
      <c r="GZ236" s="105"/>
      <c r="HA236" s="105"/>
      <c r="HB236" s="105"/>
      <c r="HC236" s="105"/>
      <c r="HD236" s="105"/>
      <c r="HE236" s="105"/>
      <c r="HF236" s="105"/>
      <c r="HG236" s="105"/>
      <c r="HH236" s="105"/>
      <c r="HI236" s="105"/>
      <c r="HJ236" s="105"/>
      <c r="HK236" s="105"/>
      <c r="HL236" s="105"/>
      <c r="HM236" s="105"/>
      <c r="HN236" s="105"/>
      <c r="HO236" s="105"/>
      <c r="HP236" s="105"/>
      <c r="HQ236" s="105"/>
      <c r="HR236" s="105"/>
      <c r="HS236" s="105"/>
      <c r="HT236" s="105"/>
      <c r="HU236" s="105"/>
      <c r="HV236" s="105"/>
      <c r="HW236" s="105"/>
      <c r="HX236" s="105"/>
      <c r="HY236" s="105"/>
      <c r="HZ236" s="105"/>
      <c r="IA236" s="105"/>
      <c r="IB236" s="105"/>
      <c r="IC236" s="105"/>
      <c r="ID236" s="105"/>
      <c r="IE236" s="105"/>
      <c r="IF236" s="105"/>
      <c r="IG236" s="105"/>
      <c r="IH236" s="105"/>
      <c r="II236" s="105"/>
      <c r="IJ236" s="105"/>
      <c r="IK236" s="105"/>
      <c r="IL236" s="105"/>
      <c r="IM236" s="105"/>
      <c r="IN236" s="105"/>
      <c r="IO236" s="105"/>
      <c r="IP236" s="105"/>
      <c r="IQ236" s="105"/>
      <c r="IR236" s="105"/>
      <c r="IS236" s="105"/>
      <c r="IT236" s="105"/>
      <c r="IU236" s="105"/>
      <c r="IV236" s="105"/>
      <c r="IW236" s="105"/>
      <c r="IX236" s="105"/>
      <c r="IY236" s="105"/>
      <c r="IZ236" s="105"/>
      <c r="JA236" s="105"/>
      <c r="JB236" s="105"/>
      <c r="JC236" s="105"/>
      <c r="JD236" s="105"/>
      <c r="JE236" s="105"/>
      <c r="JF236" s="105"/>
      <c r="JG236" s="105"/>
      <c r="JH236" s="105"/>
      <c r="JI236" s="105"/>
      <c r="JJ236" s="105"/>
      <c r="JK236" s="105"/>
      <c r="JL236" s="105"/>
      <c r="JM236" s="105"/>
      <c r="JN236" s="105"/>
      <c r="JO236" s="105"/>
      <c r="JP236" s="105"/>
      <c r="JQ236" s="105"/>
      <c r="JR236" s="105"/>
      <c r="JS236" s="105"/>
      <c r="JT236" s="105"/>
      <c r="JU236" s="105"/>
      <c r="JV236" s="105"/>
      <c r="JW236" s="105"/>
      <c r="JX236" s="105"/>
      <c r="JY236" s="105"/>
      <c r="JZ236" s="105"/>
      <c r="KA236" s="105"/>
      <c r="KB236" s="105"/>
      <c r="KC236" s="105"/>
      <c r="KD236" s="105"/>
      <c r="KE236" s="105"/>
      <c r="KF236" s="105"/>
      <c r="KG236" s="105"/>
      <c r="KH236" s="105"/>
      <c r="KI236" s="105"/>
      <c r="KJ236" s="105"/>
      <c r="KK236" s="105"/>
      <c r="KL236" s="105"/>
      <c r="KM236" s="105"/>
      <c r="KN236" s="105"/>
      <c r="KO236" s="105"/>
      <c r="KP236" s="105"/>
      <c r="KQ236" s="105"/>
      <c r="KR236" s="105"/>
      <c r="KS236" s="105"/>
      <c r="KT236" s="105"/>
      <c r="KU236" s="105"/>
      <c r="KV236" s="105"/>
      <c r="KW236" s="105"/>
      <c r="KX236" s="105"/>
      <c r="KY236" s="105"/>
      <c r="KZ236" s="105"/>
      <c r="LA236" s="105"/>
      <c r="LB236" s="105"/>
      <c r="LC236" s="105"/>
      <c r="LD236" s="105"/>
      <c r="LE236" s="105"/>
      <c r="LF236" s="105"/>
      <c r="LG236" s="105"/>
      <c r="LH236" s="105"/>
      <c r="LI236" s="105"/>
      <c r="LJ236" s="105"/>
      <c r="LK236" s="105"/>
      <c r="LL236" s="105"/>
      <c r="LM236" s="105"/>
      <c r="LN236" s="105"/>
      <c r="LO236" s="105"/>
      <c r="LP236" s="105"/>
      <c r="LQ236" s="105"/>
      <c r="LR236" s="105"/>
      <c r="LS236" s="105"/>
      <c r="LT236" s="105"/>
      <c r="LU236" s="105"/>
      <c r="LV236" s="105"/>
      <c r="LW236" s="105"/>
      <c r="LX236" s="105"/>
      <c r="LY236" s="105"/>
      <c r="LZ236" s="105"/>
      <c r="MA236" s="105"/>
      <c r="MB236" s="105"/>
      <c r="MC236" s="105"/>
      <c r="MD236" s="105"/>
      <c r="ME236" s="105"/>
      <c r="MF236" s="105"/>
      <c r="MG236" s="105"/>
      <c r="MH236" s="105"/>
      <c r="MI236" s="105"/>
      <c r="MJ236" s="105"/>
      <c r="MK236" s="105"/>
      <c r="ML236" s="105"/>
      <c r="MM236" s="105"/>
      <c r="MN236" s="105"/>
      <c r="MO236" s="105"/>
      <c r="MP236" s="105"/>
      <c r="MQ236" s="105"/>
      <c r="MR236" s="105"/>
      <c r="MS236" s="105"/>
      <c r="MT236" s="105"/>
      <c r="MU236" s="105"/>
      <c r="MV236" s="105"/>
      <c r="MW236" s="105"/>
      <c r="MX236" s="105"/>
      <c r="MY236" s="105"/>
      <c r="MZ236" s="105"/>
      <c r="NA236" s="105"/>
      <c r="NB236" s="105"/>
      <c r="NC236" s="105"/>
      <c r="ND236" s="105"/>
      <c r="NE236" s="105"/>
      <c r="NF236" s="105"/>
      <c r="NG236" s="105"/>
      <c r="NH236" s="105"/>
      <c r="NI236" s="105"/>
      <c r="NJ236" s="105"/>
      <c r="NK236" s="105"/>
      <c r="NL236" s="105"/>
      <c r="NM236" s="105"/>
      <c r="NN236" s="105"/>
      <c r="NO236" s="105"/>
      <c r="NP236" s="105"/>
      <c r="NQ236" s="105"/>
      <c r="NR236" s="105"/>
      <c r="NS236" s="105"/>
      <c r="NT236" s="105"/>
      <c r="NU236" s="105"/>
      <c r="NV236" s="105"/>
      <c r="NW236" s="105"/>
      <c r="NX236" s="105"/>
      <c r="NY236" s="105"/>
      <c r="NZ236" s="105"/>
      <c r="OA236" s="105"/>
      <c r="OB236" s="105"/>
      <c r="OC236" s="105"/>
      <c r="OD236" s="105"/>
      <c r="OE236" s="105"/>
      <c r="OF236" s="105"/>
      <c r="OG236" s="105"/>
      <c r="OH236" s="105"/>
      <c r="OI236" s="105"/>
      <c r="OJ236" s="105"/>
      <c r="OK236" s="105"/>
      <c r="OL236" s="105"/>
      <c r="OM236" s="105"/>
      <c r="ON236" s="105"/>
      <c r="OO236" s="105"/>
      <c r="OP236" s="105"/>
      <c r="OQ236" s="105"/>
      <c r="OR236" s="105"/>
      <c r="OS236" s="105"/>
      <c r="OT236" s="105"/>
      <c r="OU236" s="105"/>
      <c r="OV236" s="105"/>
      <c r="OW236" s="105"/>
      <c r="OX236" s="105"/>
      <c r="OY236" s="105"/>
      <c r="OZ236" s="105"/>
      <c r="PA236" s="105"/>
      <c r="PB236" s="105"/>
      <c r="PC236" s="105"/>
      <c r="PD236" s="105"/>
      <c r="PE236" s="105"/>
      <c r="PF236" s="105"/>
      <c r="PG236" s="105"/>
      <c r="PH236" s="105"/>
      <c r="PI236" s="105"/>
      <c r="PJ236" s="105"/>
      <c r="PK236" s="105"/>
      <c r="PL236" s="105"/>
      <c r="PM236" s="105"/>
      <c r="PN236" s="105"/>
      <c r="PO236" s="105"/>
      <c r="PP236" s="105"/>
      <c r="PQ236" s="105"/>
      <c r="PR236" s="105"/>
      <c r="PS236" s="105"/>
      <c r="PT236" s="105"/>
      <c r="PU236" s="105"/>
      <c r="PV236" s="105"/>
      <c r="PW236" s="105"/>
      <c r="PX236" s="105"/>
      <c r="PY236" s="105"/>
      <c r="PZ236" s="105"/>
      <c r="QA236" s="105"/>
      <c r="QB236" s="105"/>
      <c r="QC236" s="105"/>
      <c r="QD236" s="105"/>
      <c r="QE236" s="105"/>
      <c r="QF236" s="105"/>
      <c r="QG236" s="105"/>
      <c r="QH236" s="105"/>
      <c r="QI236" s="105"/>
      <c r="QJ236" s="105"/>
      <c r="QK236" s="105"/>
      <c r="QL236" s="105"/>
      <c r="QM236" s="105"/>
      <c r="QN236" s="105"/>
      <c r="QO236" s="105"/>
      <c r="QP236" s="105"/>
      <c r="QQ236" s="105"/>
      <c r="QR236" s="105"/>
      <c r="QS236" s="105"/>
      <c r="QT236" s="105"/>
      <c r="QU236" s="105"/>
      <c r="QV236" s="105"/>
      <c r="QW236" s="105"/>
      <c r="QX236" s="105"/>
      <c r="QY236" s="105"/>
      <c r="QZ236" s="105"/>
      <c r="RA236" s="105"/>
      <c r="RB236" s="105"/>
      <c r="RC236" s="105"/>
      <c r="RD236" s="105"/>
      <c r="RE236" s="105"/>
      <c r="RF236" s="105"/>
      <c r="RG236" s="105"/>
      <c r="RH236" s="105"/>
      <c r="RI236" s="105"/>
      <c r="RJ236" s="105"/>
      <c r="RK236" s="105"/>
      <c r="RL236" s="105"/>
      <c r="RM236" s="105"/>
      <c r="RN236" s="105"/>
      <c r="RO236" s="105"/>
      <c r="RP236" s="105"/>
      <c r="RQ236" s="105"/>
      <c r="RR236" s="105"/>
      <c r="RS236" s="105"/>
      <c r="RT236" s="105"/>
      <c r="RU236" s="105"/>
      <c r="RV236" s="105"/>
      <c r="RW236" s="105"/>
      <c r="RX236" s="105"/>
      <c r="RY236" s="105"/>
      <c r="RZ236" s="105"/>
      <c r="SA236" s="105"/>
      <c r="SB236" s="105"/>
      <c r="SC236" s="105"/>
      <c r="SD236" s="105"/>
      <c r="SE236" s="105"/>
      <c r="SF236" s="105"/>
      <c r="SG236" s="105"/>
      <c r="SH236" s="105"/>
      <c r="SI236" s="105"/>
      <c r="SJ236" s="105"/>
      <c r="SK236" s="105"/>
      <c r="SL236" s="105"/>
      <c r="SM236" s="105"/>
      <c r="SN236" s="105"/>
      <c r="SO236" s="105"/>
      <c r="SP236" s="105"/>
      <c r="SQ236" s="105"/>
      <c r="SR236" s="105"/>
      <c r="SS236" s="105"/>
      <c r="ST236" s="105"/>
      <c r="SU236" s="105"/>
      <c r="SV236" s="105"/>
      <c r="SW236" s="105"/>
      <c r="SX236" s="105"/>
      <c r="SY236" s="105"/>
      <c r="SZ236" s="105"/>
      <c r="TA236" s="105"/>
      <c r="TB236" s="105"/>
      <c r="TC236" s="105"/>
      <c r="TD236" s="105"/>
      <c r="TE236" s="105"/>
      <c r="TF236" s="105"/>
      <c r="TG236" s="105"/>
      <c r="TH236" s="105"/>
      <c r="TI236" s="105"/>
      <c r="TJ236" s="105"/>
      <c r="TK236" s="105"/>
      <c r="TL236" s="105"/>
      <c r="TM236" s="105"/>
      <c r="TN236" s="105"/>
      <c r="TO236" s="105"/>
      <c r="TP236" s="105"/>
      <c r="TQ236" s="105"/>
      <c r="TR236" s="105"/>
      <c r="TS236" s="105"/>
      <c r="TT236" s="105"/>
      <c r="TU236" s="105"/>
      <c r="TV236" s="105"/>
      <c r="TW236" s="105"/>
      <c r="TX236" s="105"/>
      <c r="TY236" s="105"/>
      <c r="TZ236" s="105"/>
      <c r="UA236" s="105"/>
      <c r="UB236" s="105"/>
      <c r="UC236" s="105"/>
      <c r="UD236" s="105"/>
      <c r="UE236" s="105"/>
      <c r="UF236" s="105"/>
      <c r="UG236" s="105"/>
      <c r="UH236" s="105"/>
      <c r="UI236" s="105"/>
      <c r="UJ236" s="105"/>
      <c r="UK236" s="105"/>
      <c r="UL236" s="105"/>
      <c r="UM236" s="105"/>
      <c r="UN236" s="105"/>
      <c r="UO236" s="105"/>
      <c r="UP236" s="105"/>
      <c r="UQ236" s="105"/>
      <c r="UR236" s="105"/>
      <c r="US236" s="105"/>
      <c r="UT236" s="105"/>
      <c r="UU236" s="105"/>
      <c r="UV236" s="105"/>
      <c r="UW236" s="105"/>
      <c r="UX236" s="105"/>
      <c r="UY236" s="105"/>
      <c r="UZ236" s="105"/>
      <c r="VA236" s="105"/>
      <c r="VB236" s="105"/>
      <c r="VC236" s="105"/>
      <c r="VD236" s="105"/>
      <c r="VE236" s="105"/>
      <c r="VF236" s="105"/>
      <c r="VG236" s="105"/>
      <c r="VH236" s="105"/>
      <c r="VI236" s="105"/>
      <c r="VJ236" s="105"/>
      <c r="VK236" s="105"/>
      <c r="VL236" s="105"/>
      <c r="VM236" s="105"/>
      <c r="VN236" s="105"/>
      <c r="VO236" s="105"/>
      <c r="VP236" s="105"/>
      <c r="VQ236" s="105"/>
      <c r="VR236" s="105"/>
      <c r="VS236" s="105"/>
      <c r="VT236" s="105"/>
      <c r="VU236" s="105"/>
      <c r="VV236" s="105"/>
      <c r="VW236" s="105"/>
      <c r="VX236" s="105"/>
      <c r="VY236" s="105"/>
      <c r="VZ236" s="105"/>
      <c r="WA236" s="105"/>
      <c r="WB236" s="105"/>
      <c r="WC236" s="105"/>
      <c r="WD236" s="105"/>
      <c r="WE236" s="105"/>
      <c r="WF236" s="105"/>
      <c r="WG236" s="105"/>
      <c r="WH236" s="105"/>
      <c r="WI236" s="105"/>
      <c r="WJ236" s="105"/>
      <c r="WK236" s="105"/>
      <c r="WL236" s="105"/>
      <c r="WM236" s="105"/>
      <c r="WN236" s="105"/>
      <c r="WO236" s="105"/>
      <c r="WP236" s="105"/>
      <c r="WQ236" s="105"/>
      <c r="WR236" s="105"/>
      <c r="WS236" s="105"/>
      <c r="WT236" s="105"/>
      <c r="WU236" s="105"/>
      <c r="WV236" s="105"/>
      <c r="WW236" s="105"/>
      <c r="WX236" s="105"/>
      <c r="WY236" s="105"/>
      <c r="WZ236" s="105"/>
      <c r="XA236" s="105"/>
      <c r="XB236" s="105"/>
      <c r="XC236" s="105"/>
      <c r="XD236" s="105"/>
      <c r="XE236" s="105"/>
      <c r="XF236" s="105"/>
      <c r="XG236" s="105"/>
      <c r="XH236" s="105"/>
      <c r="XI236" s="105"/>
      <c r="XJ236" s="105"/>
      <c r="XK236" s="105"/>
      <c r="XL236" s="105"/>
      <c r="XM236" s="105"/>
      <c r="XN236" s="105"/>
      <c r="XO236" s="105"/>
      <c r="XP236" s="105"/>
      <c r="XQ236" s="105"/>
      <c r="XR236" s="105"/>
      <c r="XS236" s="105"/>
      <c r="XT236" s="105"/>
      <c r="XU236" s="105"/>
      <c r="XV236" s="105"/>
      <c r="XW236" s="105"/>
      <c r="XX236" s="105"/>
      <c r="XY236" s="105"/>
      <c r="XZ236" s="105"/>
      <c r="YA236" s="105"/>
      <c r="YB236" s="105"/>
      <c r="YC236" s="105"/>
      <c r="YD236" s="105"/>
      <c r="YE236" s="105"/>
      <c r="YF236" s="105"/>
      <c r="YG236" s="105"/>
      <c r="YH236" s="105"/>
      <c r="YI236" s="105"/>
      <c r="YJ236" s="105"/>
      <c r="YK236" s="105"/>
      <c r="YL236" s="105"/>
      <c r="YM236" s="105"/>
      <c r="YN236" s="105"/>
      <c r="YO236" s="105"/>
      <c r="YP236" s="105"/>
      <c r="YQ236" s="105"/>
      <c r="YR236" s="105"/>
      <c r="YS236" s="105"/>
      <c r="YT236" s="105"/>
      <c r="YU236" s="105"/>
      <c r="YV236" s="105"/>
      <c r="YW236" s="105"/>
      <c r="YX236" s="105"/>
      <c r="YY236" s="105"/>
      <c r="YZ236" s="105"/>
      <c r="ZA236" s="105"/>
      <c r="ZB236" s="105"/>
      <c r="ZC236" s="105"/>
      <c r="ZD236" s="105"/>
      <c r="ZE236" s="105"/>
      <c r="ZF236" s="105"/>
      <c r="ZG236" s="105"/>
      <c r="ZH236" s="105"/>
      <c r="ZI236" s="105"/>
      <c r="ZJ236" s="105"/>
      <c r="ZK236" s="105"/>
      <c r="ZL236" s="105"/>
      <c r="ZM236" s="105"/>
      <c r="ZN236" s="105"/>
      <c r="ZO236" s="105"/>
      <c r="ZP236" s="105"/>
      <c r="ZQ236" s="105"/>
      <c r="ZR236" s="105"/>
      <c r="ZS236" s="105"/>
      <c r="ZT236" s="105"/>
      <c r="ZU236" s="105"/>
      <c r="ZV236" s="105"/>
      <c r="ZW236" s="105"/>
      <c r="ZX236" s="105"/>
      <c r="ZY236" s="105"/>
      <c r="ZZ236" s="105"/>
      <c r="AAA236" s="105"/>
      <c r="AAB236" s="105"/>
      <c r="AAC236" s="105"/>
      <c r="AAD236" s="105"/>
      <c r="AAE236" s="105"/>
      <c r="AAF236" s="105"/>
      <c r="AAG236" s="105"/>
      <c r="AAH236" s="105"/>
      <c r="AAI236" s="105"/>
      <c r="AAJ236" s="105"/>
      <c r="AAK236" s="105"/>
      <c r="AAL236" s="105"/>
      <c r="AAM236" s="105"/>
      <c r="AAN236" s="105"/>
      <c r="AAO236" s="105"/>
      <c r="AAP236" s="105"/>
      <c r="AAQ236" s="105"/>
      <c r="AAR236" s="105"/>
      <c r="AAS236" s="105"/>
      <c r="AAT236" s="105"/>
      <c r="AAU236" s="105"/>
      <c r="AAV236" s="105"/>
      <c r="AAW236" s="105"/>
      <c r="AAX236" s="105"/>
      <c r="AAY236" s="105"/>
      <c r="AAZ236" s="105"/>
      <c r="ABA236" s="105"/>
      <c r="ABB236" s="105"/>
      <c r="ABC236" s="105"/>
      <c r="ABD236" s="105"/>
      <c r="ABE236" s="105"/>
      <c r="ABF236" s="105"/>
      <c r="ABG236" s="105"/>
      <c r="ABH236" s="105"/>
      <c r="ABI236" s="105"/>
      <c r="ABJ236" s="105"/>
      <c r="ABK236" s="105"/>
      <c r="ABL236" s="105"/>
      <c r="ABM236" s="105"/>
      <c r="ABN236" s="105"/>
      <c r="ABO236" s="105"/>
      <c r="ABP236" s="105"/>
      <c r="ABQ236" s="105"/>
      <c r="ABR236" s="105"/>
      <c r="ABS236" s="105"/>
      <c r="ABT236" s="105"/>
      <c r="ABU236" s="105"/>
      <c r="ABV236" s="105"/>
      <c r="ABW236" s="105"/>
      <c r="ABX236" s="105"/>
      <c r="ABY236" s="105"/>
      <c r="ABZ236" s="105"/>
      <c r="ACA236" s="105"/>
      <c r="ACB236" s="105"/>
      <c r="ACC236" s="105"/>
      <c r="ACD236" s="105"/>
      <c r="ACE236" s="105"/>
      <c r="ACF236" s="105"/>
      <c r="ACG236" s="105"/>
      <c r="ACH236" s="105"/>
      <c r="ACI236" s="105"/>
      <c r="ACJ236" s="105"/>
      <c r="ACK236" s="105"/>
      <c r="ACL236" s="105"/>
      <c r="ACM236" s="105"/>
      <c r="ACN236" s="105"/>
      <c r="ACO236" s="105"/>
      <c r="ACP236" s="105"/>
      <c r="ACQ236" s="105"/>
      <c r="ACR236" s="105"/>
      <c r="ACS236" s="105"/>
      <c r="ACT236" s="105"/>
      <c r="ACU236" s="105"/>
      <c r="ACV236" s="105"/>
      <c r="ACW236" s="105"/>
      <c r="ACX236" s="105"/>
      <c r="ACY236" s="105"/>
      <c r="ACZ236" s="105"/>
      <c r="ADA236" s="105"/>
      <c r="ADB236" s="105"/>
      <c r="ADC236" s="105"/>
      <c r="ADD236" s="105"/>
      <c r="ADE236" s="105"/>
      <c r="ADF236" s="105"/>
      <c r="ADG236" s="105"/>
      <c r="ADH236" s="105"/>
      <c r="ADI236" s="105"/>
      <c r="ADJ236" s="105"/>
      <c r="ADK236" s="105"/>
      <c r="ADL236" s="105"/>
      <c r="ADM236" s="105"/>
      <c r="ADN236" s="105"/>
      <c r="ADO236" s="105"/>
      <c r="ADP236" s="105"/>
      <c r="ADQ236" s="105"/>
      <c r="ADR236" s="105"/>
      <c r="ADS236" s="105"/>
      <c r="ADT236" s="105"/>
      <c r="ADU236" s="105"/>
      <c r="ADV236" s="105"/>
      <c r="ADW236" s="105"/>
      <c r="ADX236" s="105"/>
      <c r="ADY236" s="105"/>
      <c r="ADZ236" s="105"/>
      <c r="AEA236" s="105"/>
      <c r="AEB236" s="105"/>
      <c r="AEC236" s="105"/>
      <c r="AED236" s="105"/>
      <c r="AEE236" s="105"/>
      <c r="AEF236" s="105"/>
      <c r="AEG236" s="105"/>
      <c r="AEH236" s="105"/>
      <c r="AEI236" s="105"/>
      <c r="AEJ236" s="105"/>
      <c r="AEK236" s="105"/>
      <c r="AEL236" s="105"/>
      <c r="AEM236" s="105"/>
      <c r="AEN236" s="105"/>
      <c r="AEO236" s="105"/>
      <c r="AEP236" s="105"/>
      <c r="AEQ236" s="105"/>
      <c r="AER236" s="105"/>
      <c r="AES236" s="105"/>
      <c r="AET236" s="105"/>
      <c r="AEU236" s="105"/>
      <c r="AEV236" s="105"/>
      <c r="AEW236" s="105"/>
      <c r="AEX236" s="105"/>
      <c r="AEY236" s="105"/>
      <c r="AEZ236" s="105"/>
      <c r="AFA236" s="105"/>
      <c r="AFB236" s="105"/>
      <c r="AFC236" s="105"/>
      <c r="AFD236" s="105"/>
      <c r="AFE236" s="105"/>
      <c r="AFF236" s="105"/>
      <c r="AFG236" s="105"/>
      <c r="AFH236" s="105"/>
      <c r="AFI236" s="105"/>
      <c r="AFJ236" s="105"/>
      <c r="AFK236" s="105"/>
      <c r="AFL236" s="105"/>
      <c r="AFM236" s="105"/>
      <c r="AFN236" s="105"/>
      <c r="AFO236" s="105"/>
      <c r="AFP236" s="105"/>
      <c r="AFQ236" s="105"/>
      <c r="AFR236" s="105"/>
      <c r="AFS236" s="105"/>
      <c r="AFT236" s="105"/>
      <c r="AFU236" s="105"/>
      <c r="AFV236" s="105"/>
      <c r="AFW236" s="105"/>
      <c r="AFX236" s="105"/>
      <c r="AFY236" s="105"/>
      <c r="AFZ236" s="105"/>
      <c r="AGA236" s="105"/>
      <c r="AGB236" s="105"/>
      <c r="AGC236" s="105"/>
      <c r="AGD236" s="105"/>
      <c r="AGE236" s="105"/>
      <c r="AGF236" s="105"/>
      <c r="AGG236" s="105"/>
      <c r="AGH236" s="105"/>
      <c r="AGI236" s="105"/>
      <c r="AGJ236" s="105"/>
      <c r="AGK236" s="105"/>
      <c r="AGL236" s="105"/>
      <c r="AGM236" s="105"/>
      <c r="AGN236" s="105"/>
      <c r="AGO236" s="105"/>
      <c r="AGP236" s="105"/>
      <c r="AGQ236" s="105"/>
      <c r="AGR236" s="105"/>
      <c r="AGS236" s="105"/>
      <c r="AGT236" s="105"/>
      <c r="AGU236" s="105"/>
      <c r="AGV236" s="105"/>
      <c r="AGW236" s="105"/>
      <c r="AGX236" s="105"/>
      <c r="AGY236" s="105"/>
      <c r="AGZ236" s="105"/>
      <c r="AHA236" s="105"/>
      <c r="AHB236" s="105"/>
      <c r="AHC236" s="105"/>
      <c r="AHD236" s="105"/>
      <c r="AHE236" s="105"/>
      <c r="AHF236" s="105"/>
      <c r="AHG236" s="105"/>
      <c r="AHH236" s="105"/>
      <c r="AHI236" s="105"/>
      <c r="AHJ236" s="105"/>
      <c r="AHK236" s="105"/>
      <c r="AHL236" s="105"/>
      <c r="AHM236" s="105"/>
      <c r="AHN236" s="105"/>
      <c r="AHO236" s="105"/>
      <c r="AHP236" s="105"/>
      <c r="AHQ236" s="105"/>
      <c r="AHR236" s="105"/>
      <c r="AHS236" s="105"/>
      <c r="AHT236" s="105"/>
      <c r="AHU236" s="105"/>
      <c r="AHV236" s="105"/>
      <c r="AHW236" s="105"/>
      <c r="AHX236" s="105"/>
      <c r="AHY236" s="105"/>
      <c r="AHZ236" s="105"/>
      <c r="AIA236" s="105"/>
      <c r="AIB236" s="105"/>
      <c r="AIC236" s="105"/>
      <c r="AID236" s="105"/>
      <c r="AIE236" s="105"/>
      <c r="AIF236" s="105"/>
      <c r="AIG236" s="105"/>
      <c r="AIH236" s="105"/>
      <c r="AII236" s="105"/>
      <c r="AIJ236" s="105"/>
      <c r="AIK236" s="105"/>
      <c r="AIL236" s="105"/>
      <c r="AIM236" s="105"/>
      <c r="AIN236" s="105"/>
      <c r="AIO236" s="105"/>
      <c r="AIP236" s="105"/>
      <c r="AIQ236" s="105"/>
      <c r="AIR236" s="105"/>
      <c r="AIS236" s="105"/>
      <c r="AIT236" s="105"/>
      <c r="AIU236" s="105"/>
      <c r="AIV236" s="105"/>
      <c r="AIW236" s="105"/>
      <c r="AIX236" s="105"/>
      <c r="AIY236" s="105"/>
      <c r="AIZ236" s="105"/>
      <c r="AJA236" s="105"/>
      <c r="AJB236" s="105"/>
      <c r="AJC236" s="105"/>
      <c r="AJD236" s="105"/>
      <c r="AJE236" s="105"/>
      <c r="AJF236" s="105"/>
      <c r="AJG236" s="105"/>
      <c r="AJH236" s="105"/>
      <c r="AJI236" s="105"/>
      <c r="AJJ236" s="105"/>
      <c r="AJK236" s="105"/>
      <c r="AJL236" s="105"/>
      <c r="AJM236" s="105"/>
      <c r="AJN236" s="105"/>
      <c r="AJO236" s="105"/>
      <c r="AJP236" s="105"/>
      <c r="AJQ236" s="105"/>
      <c r="AJR236" s="105"/>
      <c r="AJS236" s="105"/>
      <c r="AJT236" s="105"/>
      <c r="AJU236" s="105"/>
      <c r="AJV236" s="105"/>
      <c r="AJW236" s="105"/>
      <c r="AJX236" s="105"/>
      <c r="AJY236" s="105"/>
      <c r="AJZ236" s="105"/>
      <c r="AKA236" s="105"/>
      <c r="AKB236" s="105"/>
      <c r="AKC236" s="105"/>
      <c r="AKD236" s="105"/>
      <c r="AKE236" s="105"/>
      <c r="AKF236" s="105"/>
      <c r="AKG236" s="105"/>
      <c r="AKH236" s="105"/>
      <c r="AKI236" s="105"/>
      <c r="AKJ236" s="105"/>
      <c r="AKK236" s="105"/>
      <c r="AKL236" s="105"/>
      <c r="AKM236" s="105"/>
      <c r="AKN236" s="105"/>
      <c r="AKO236" s="105"/>
      <c r="AKP236" s="105"/>
      <c r="AKQ236" s="105"/>
      <c r="AKR236" s="105"/>
      <c r="AKS236" s="105"/>
      <c r="AKT236" s="105"/>
      <c r="AKU236" s="105"/>
      <c r="AKV236" s="105"/>
      <c r="AKW236" s="105"/>
      <c r="AKX236" s="105"/>
      <c r="AKY236" s="105"/>
      <c r="AKZ236" s="105"/>
      <c r="ALA236" s="105"/>
      <c r="ALB236" s="105"/>
      <c r="ALC236" s="105"/>
      <c r="ALD236" s="105"/>
      <c r="ALE236" s="105"/>
      <c r="ALF236" s="105"/>
      <c r="ALG236" s="105"/>
      <c r="ALH236" s="105"/>
      <c r="ALI236" s="105"/>
      <c r="ALJ236" s="105"/>
      <c r="ALK236" s="105"/>
      <c r="ALL236" s="105"/>
      <c r="ALM236" s="105"/>
      <c r="ALN236" s="105"/>
      <c r="ALO236" s="105"/>
      <c r="ALP236" s="105"/>
      <c r="ALQ236" s="105"/>
      <c r="ALR236" s="105"/>
      <c r="ALS236" s="105"/>
      <c r="ALT236" s="105"/>
      <c r="ALU236" s="105"/>
      <c r="ALV236" s="105"/>
      <c r="ALW236" s="105"/>
      <c r="ALX236" s="105"/>
      <c r="ALY236" s="105"/>
      <c r="ALZ236" s="105"/>
      <c r="AMA236" s="105"/>
      <c r="AMB236" s="105"/>
      <c r="AMC236" s="105"/>
      <c r="AMD236" s="105"/>
      <c r="AME236" s="105"/>
      <c r="AMF236" s="105"/>
      <c r="AMG236" s="105"/>
      <c r="AMH236" s="105"/>
      <c r="AMI236" s="105"/>
      <c r="AMJ236" s="105"/>
      <c r="AMK236" s="105"/>
      <c r="AML236" s="105"/>
      <c r="AMM236" s="105"/>
      <c r="AMN236" s="105"/>
      <c r="AMO236" s="105"/>
      <c r="AMP236" s="105"/>
      <c r="AMQ236" s="105"/>
      <c r="AMR236" s="105"/>
      <c r="AMS236" s="105"/>
      <c r="AMT236" s="105"/>
      <c r="AMU236" s="105"/>
      <c r="AMV236" s="105"/>
      <c r="AMW236" s="105"/>
      <c r="AMX236" s="105"/>
      <c r="AMY236" s="105"/>
      <c r="AMZ236" s="105"/>
      <c r="ANA236" s="105"/>
      <c r="ANB236" s="105"/>
      <c r="ANC236" s="105"/>
      <c r="AND236" s="105"/>
      <c r="ANE236" s="105"/>
      <c r="ANF236" s="105"/>
      <c r="ANG236" s="105"/>
      <c r="ANH236" s="105"/>
      <c r="ANI236" s="105"/>
      <c r="ANJ236" s="105"/>
      <c r="ANK236" s="105"/>
      <c r="ANL236" s="105"/>
      <c r="ANM236" s="105"/>
      <c r="ANN236" s="105"/>
      <c r="ANO236" s="105"/>
      <c r="ANP236" s="105"/>
      <c r="ANQ236" s="105"/>
      <c r="ANR236" s="105"/>
      <c r="ANS236" s="105"/>
      <c r="ANT236" s="105"/>
      <c r="ANU236" s="105"/>
      <c r="ANV236" s="105"/>
      <c r="ANW236" s="105"/>
      <c r="ANX236" s="105"/>
      <c r="ANY236" s="105"/>
      <c r="ANZ236" s="105"/>
      <c r="AOA236" s="105"/>
      <c r="AOB236" s="105"/>
      <c r="AOC236" s="105"/>
      <c r="AOD236" s="105"/>
      <c r="AOE236" s="105"/>
      <c r="AOF236" s="105"/>
      <c r="AOG236" s="105"/>
      <c r="AOH236" s="105"/>
      <c r="AOI236" s="105"/>
      <c r="AOJ236" s="105"/>
      <c r="AOK236" s="105"/>
      <c r="AOL236" s="105"/>
      <c r="AOM236" s="105"/>
      <c r="AON236" s="105"/>
      <c r="AOO236" s="105"/>
      <c r="AOP236" s="105"/>
      <c r="AOQ236" s="105"/>
      <c r="AOR236" s="105"/>
      <c r="AOS236" s="105"/>
      <c r="AOT236" s="105"/>
      <c r="AOU236" s="105"/>
      <c r="AOV236" s="105"/>
      <c r="AOW236" s="105"/>
      <c r="AOX236" s="105"/>
      <c r="AOY236" s="105"/>
      <c r="AOZ236" s="105"/>
      <c r="APA236" s="105"/>
      <c r="APB236" s="105"/>
      <c r="APC236" s="105"/>
      <c r="APD236" s="105"/>
      <c r="APE236" s="105"/>
      <c r="APF236" s="105"/>
      <c r="APG236" s="105"/>
      <c r="APH236" s="105"/>
      <c r="API236" s="105"/>
      <c r="APJ236" s="105"/>
      <c r="APK236" s="105"/>
      <c r="APL236" s="105"/>
      <c r="APM236" s="105"/>
      <c r="APN236" s="105"/>
      <c r="APO236" s="105"/>
      <c r="APP236" s="105"/>
      <c r="APQ236" s="105"/>
      <c r="APR236" s="105"/>
      <c r="APS236" s="105"/>
      <c r="APT236" s="105"/>
      <c r="APU236" s="105"/>
      <c r="APV236" s="105"/>
      <c r="APW236" s="105"/>
      <c r="APX236" s="105"/>
      <c r="APY236" s="105"/>
      <c r="APZ236" s="105"/>
      <c r="AQA236" s="105"/>
      <c r="AQB236" s="105"/>
      <c r="AQC236" s="105"/>
      <c r="AQD236" s="105"/>
      <c r="AQE236" s="105"/>
      <c r="AQF236" s="105"/>
      <c r="AQG236" s="105"/>
      <c r="AQH236" s="105"/>
      <c r="AQI236" s="105"/>
      <c r="AQJ236" s="105"/>
      <c r="AQK236" s="105"/>
      <c r="AQL236" s="105"/>
      <c r="AQM236" s="105"/>
      <c r="AQN236" s="105"/>
      <c r="AQO236" s="105"/>
      <c r="AQP236" s="105"/>
      <c r="AQQ236" s="105"/>
      <c r="AQR236" s="105"/>
      <c r="AQS236" s="105"/>
      <c r="AQT236" s="105"/>
      <c r="AQU236" s="105"/>
      <c r="AQV236" s="105"/>
      <c r="AQW236" s="105"/>
      <c r="AQX236" s="105"/>
      <c r="AQY236" s="105"/>
      <c r="AQZ236" s="105"/>
      <c r="ARA236" s="105"/>
      <c r="ARB236" s="105"/>
      <c r="ARC236" s="105"/>
      <c r="ARD236" s="105"/>
      <c r="ARE236" s="105"/>
      <c r="ARF236" s="105"/>
      <c r="ARG236" s="105"/>
      <c r="ARH236" s="105"/>
      <c r="ARI236" s="105"/>
      <c r="ARJ236" s="105"/>
      <c r="ARK236" s="105"/>
      <c r="ARL236" s="105"/>
      <c r="ARM236" s="105"/>
      <c r="ARN236" s="105"/>
      <c r="ARO236" s="105"/>
      <c r="ARP236" s="105"/>
      <c r="ARQ236" s="105"/>
      <c r="ARR236" s="105"/>
      <c r="ARS236" s="105"/>
      <c r="ART236" s="105"/>
      <c r="ARU236" s="105"/>
      <c r="ARV236" s="105"/>
      <c r="ARW236" s="105"/>
      <c r="ARX236" s="105"/>
      <c r="ARY236" s="105"/>
      <c r="ARZ236" s="105"/>
      <c r="ASA236" s="105"/>
      <c r="ASB236" s="105"/>
      <c r="ASC236" s="105"/>
      <c r="ASD236" s="105"/>
      <c r="ASE236" s="105"/>
      <c r="ASF236" s="105"/>
      <c r="ASG236" s="105"/>
      <c r="ASH236" s="105"/>
      <c r="ASI236" s="105"/>
      <c r="ASJ236" s="105"/>
      <c r="ASK236" s="105"/>
      <c r="ASL236" s="105"/>
      <c r="ASM236" s="105"/>
      <c r="ASN236" s="105"/>
      <c r="ASO236" s="105"/>
      <c r="ASP236" s="105"/>
      <c r="ASQ236" s="105"/>
      <c r="ASR236" s="105"/>
      <c r="ASS236" s="105"/>
      <c r="AST236" s="105"/>
      <c r="ASU236" s="105"/>
      <c r="ASV236" s="105"/>
      <c r="ASW236" s="105"/>
      <c r="ASX236" s="105"/>
      <c r="ASY236" s="105"/>
      <c r="ASZ236" s="105"/>
      <c r="ATA236" s="105"/>
      <c r="ATB236" s="105"/>
      <c r="ATC236" s="105"/>
      <c r="ATD236" s="105"/>
      <c r="ATE236" s="105"/>
      <c r="ATF236" s="105"/>
      <c r="ATG236" s="105"/>
      <c r="ATH236" s="105"/>
      <c r="ATI236" s="105"/>
      <c r="ATJ236" s="105"/>
      <c r="ATK236" s="105"/>
      <c r="ATL236" s="105"/>
      <c r="ATM236" s="105"/>
      <c r="ATN236" s="105"/>
      <c r="ATO236" s="105"/>
      <c r="ATP236" s="105"/>
      <c r="ATQ236" s="105"/>
      <c r="ATR236" s="105"/>
      <c r="ATS236" s="105"/>
      <c r="ATT236" s="105"/>
      <c r="ATU236" s="105"/>
      <c r="ATV236" s="105"/>
      <c r="ATW236" s="105"/>
      <c r="ATX236" s="105"/>
      <c r="ATY236" s="105"/>
      <c r="ATZ236" s="105"/>
      <c r="AUA236" s="105"/>
      <c r="AUB236" s="105"/>
      <c r="AUC236" s="105"/>
      <c r="AUD236" s="105"/>
      <c r="AUE236" s="105"/>
      <c r="AUF236" s="105"/>
      <c r="AUG236" s="105"/>
      <c r="AUH236" s="105"/>
      <c r="AUI236" s="105"/>
      <c r="AUJ236" s="105"/>
      <c r="AUK236" s="105"/>
      <c r="AUL236" s="105"/>
      <c r="AUM236" s="105"/>
      <c r="AUN236" s="105"/>
      <c r="AUO236" s="105"/>
      <c r="AUP236" s="105"/>
      <c r="AUQ236" s="105"/>
      <c r="AUR236" s="105"/>
      <c r="AUS236" s="105"/>
      <c r="AUT236" s="105"/>
      <c r="AUU236" s="105"/>
      <c r="AUV236" s="105"/>
      <c r="AUW236" s="105"/>
      <c r="AUX236" s="105"/>
      <c r="AUY236" s="105"/>
      <c r="AUZ236" s="105"/>
      <c r="AVA236" s="105"/>
      <c r="AVB236" s="105"/>
      <c r="AVC236" s="105"/>
      <c r="AVD236" s="105"/>
      <c r="AVE236" s="105"/>
      <c r="AVF236" s="105"/>
      <c r="AVG236" s="105"/>
      <c r="AVH236" s="105"/>
      <c r="AVI236" s="105"/>
      <c r="AVJ236" s="105"/>
      <c r="AVK236" s="105"/>
      <c r="AVL236" s="105"/>
      <c r="AVM236" s="105"/>
      <c r="AVN236" s="105"/>
      <c r="AVO236" s="105"/>
      <c r="AVP236" s="105"/>
      <c r="AVQ236" s="105"/>
      <c r="AVR236" s="105"/>
      <c r="AVS236" s="105"/>
      <c r="AVT236" s="105"/>
      <c r="AVU236" s="105"/>
      <c r="AVV236" s="105"/>
      <c r="AVW236" s="105"/>
      <c r="AVX236" s="105"/>
      <c r="AVY236" s="105"/>
      <c r="AVZ236" s="105"/>
      <c r="AWA236" s="105"/>
      <c r="AWB236" s="105"/>
      <c r="AWC236" s="105"/>
      <c r="AWD236" s="105"/>
      <c r="AWE236" s="105"/>
      <c r="AWF236" s="105"/>
      <c r="AWG236" s="105"/>
      <c r="AWH236" s="105"/>
      <c r="AWI236" s="105"/>
      <c r="AWJ236" s="105"/>
      <c r="AWK236" s="105"/>
      <c r="AWL236" s="105"/>
      <c r="AWM236" s="105"/>
      <c r="AWN236" s="105"/>
      <c r="AWO236" s="105"/>
      <c r="AWP236" s="105"/>
      <c r="AWQ236" s="105"/>
      <c r="AWR236" s="105"/>
      <c r="AWS236" s="105"/>
      <c r="AWT236" s="105"/>
      <c r="AWU236" s="105"/>
      <c r="AWV236" s="105"/>
      <c r="AWW236" s="105"/>
      <c r="AWX236" s="105"/>
      <c r="AWY236" s="105"/>
      <c r="AWZ236" s="105"/>
      <c r="AXA236" s="105"/>
      <c r="AXB236" s="105"/>
      <c r="AXC236" s="105"/>
      <c r="AXD236" s="105"/>
      <c r="AXE236" s="105"/>
      <c r="AXF236" s="105"/>
      <c r="AXG236" s="105"/>
      <c r="AXH236" s="105"/>
      <c r="AXI236" s="105"/>
      <c r="AXJ236" s="105"/>
      <c r="AXK236" s="105"/>
      <c r="AXL236" s="105"/>
      <c r="AXM236" s="105"/>
      <c r="AXN236" s="105"/>
      <c r="AXO236" s="105"/>
      <c r="AXP236" s="105"/>
      <c r="AXQ236" s="105"/>
      <c r="AXR236" s="105"/>
      <c r="AXS236" s="105"/>
      <c r="AXT236" s="105"/>
      <c r="AXU236" s="105"/>
      <c r="AXV236" s="105"/>
      <c r="AXW236" s="105"/>
      <c r="AXX236" s="105"/>
      <c r="AXY236" s="105"/>
      <c r="AXZ236" s="105"/>
      <c r="AYA236" s="105"/>
      <c r="AYB236" s="105"/>
      <c r="AYC236" s="105"/>
      <c r="AYD236" s="105"/>
      <c r="AYE236" s="105"/>
      <c r="AYF236" s="105"/>
      <c r="AYG236" s="105"/>
      <c r="AYH236" s="105"/>
      <c r="AYI236" s="105"/>
      <c r="AYJ236" s="105"/>
      <c r="AYK236" s="105"/>
      <c r="AYL236" s="105"/>
      <c r="AYM236" s="105"/>
      <c r="AYN236" s="105"/>
      <c r="AYO236" s="105"/>
      <c r="AYP236" s="105"/>
      <c r="AYQ236" s="105"/>
      <c r="AYR236" s="105"/>
      <c r="AYS236" s="105"/>
      <c r="AYT236" s="105"/>
      <c r="AYU236" s="105"/>
      <c r="AYV236" s="105"/>
      <c r="AYW236" s="105"/>
      <c r="AYX236" s="105"/>
      <c r="AYY236" s="105"/>
      <c r="AYZ236" s="105"/>
      <c r="AZA236" s="105"/>
      <c r="AZB236" s="105"/>
      <c r="AZC236" s="105"/>
      <c r="AZD236" s="105"/>
      <c r="AZE236" s="105"/>
      <c r="AZF236" s="105"/>
      <c r="AZG236" s="105"/>
      <c r="AZH236" s="105"/>
      <c r="AZI236" s="105"/>
      <c r="AZJ236" s="105"/>
      <c r="AZK236" s="105"/>
      <c r="AZL236" s="105"/>
      <c r="AZM236" s="105"/>
      <c r="AZN236" s="105"/>
      <c r="AZO236" s="105"/>
      <c r="AZP236" s="105"/>
      <c r="AZQ236" s="105"/>
      <c r="AZR236" s="105"/>
      <c r="AZS236" s="105"/>
      <c r="AZT236" s="105"/>
      <c r="AZU236" s="105"/>
      <c r="AZV236" s="105"/>
      <c r="AZW236" s="105"/>
      <c r="AZX236" s="105"/>
      <c r="AZY236" s="105"/>
      <c r="AZZ236" s="105"/>
      <c r="BAA236" s="105"/>
      <c r="BAB236" s="105"/>
      <c r="BAC236" s="105"/>
      <c r="BAD236" s="105"/>
      <c r="BAE236" s="105"/>
      <c r="BAF236" s="105"/>
      <c r="BAG236" s="105"/>
      <c r="BAH236" s="105"/>
      <c r="BAI236" s="105"/>
      <c r="BAJ236" s="105"/>
      <c r="BAK236" s="105"/>
      <c r="BAL236" s="105"/>
      <c r="BAM236" s="105"/>
      <c r="BAN236" s="105"/>
      <c r="BAO236" s="105"/>
      <c r="BAP236" s="105"/>
      <c r="BAQ236" s="105"/>
      <c r="BAR236" s="105"/>
      <c r="BAS236" s="105"/>
      <c r="BAT236" s="105"/>
      <c r="BAU236" s="105"/>
      <c r="BAV236" s="105"/>
      <c r="BAW236" s="105"/>
      <c r="BAX236" s="105"/>
      <c r="BAY236" s="105"/>
      <c r="BAZ236" s="105"/>
      <c r="BBA236" s="105"/>
      <c r="BBB236" s="105"/>
      <c r="BBC236" s="105"/>
      <c r="BBD236" s="105"/>
      <c r="BBE236" s="105"/>
      <c r="BBF236" s="105"/>
      <c r="BBG236" s="105"/>
      <c r="BBH236" s="105"/>
      <c r="BBI236" s="105"/>
      <c r="BBJ236" s="105"/>
      <c r="BBK236" s="105"/>
      <c r="BBL236" s="105"/>
      <c r="BBM236" s="105"/>
      <c r="BBN236" s="105"/>
      <c r="BBO236" s="105"/>
      <c r="BBP236" s="105"/>
      <c r="BBQ236" s="105"/>
      <c r="BBR236" s="105"/>
      <c r="BBS236" s="105"/>
      <c r="BBT236" s="105"/>
      <c r="BBU236" s="105"/>
      <c r="BBV236" s="105"/>
      <c r="BBW236" s="105"/>
      <c r="BBX236" s="105"/>
      <c r="BBY236" s="105"/>
      <c r="BBZ236" s="105"/>
      <c r="BCA236" s="105"/>
      <c r="BCB236" s="105"/>
      <c r="BCC236" s="105"/>
      <c r="BCD236" s="105"/>
      <c r="BCE236" s="105"/>
      <c r="BCF236" s="105"/>
      <c r="BCG236" s="105"/>
      <c r="BCH236" s="105"/>
      <c r="BCI236" s="105"/>
      <c r="BCJ236" s="105"/>
      <c r="BCK236" s="105"/>
      <c r="BCL236" s="105"/>
      <c r="BCM236" s="105"/>
      <c r="BCN236" s="105"/>
      <c r="BCO236" s="105"/>
      <c r="BCP236" s="105"/>
      <c r="BCQ236" s="105"/>
      <c r="BCR236" s="105"/>
      <c r="BCS236" s="105"/>
      <c r="BCT236" s="105"/>
      <c r="BCU236" s="105"/>
      <c r="BCV236" s="105"/>
      <c r="BCW236" s="105"/>
      <c r="BCX236" s="105"/>
      <c r="BCY236" s="105"/>
      <c r="BCZ236" s="105"/>
      <c r="BDA236" s="105"/>
      <c r="BDB236" s="105"/>
      <c r="BDC236" s="105"/>
      <c r="BDD236" s="105"/>
      <c r="BDE236" s="105"/>
      <c r="BDF236" s="105"/>
      <c r="BDG236" s="105"/>
      <c r="BDH236" s="105"/>
      <c r="BDI236" s="105"/>
      <c r="BDJ236" s="105"/>
      <c r="BDK236" s="105"/>
      <c r="BDL236" s="105"/>
      <c r="BDM236" s="105"/>
      <c r="BDN236" s="105"/>
      <c r="BDO236" s="105"/>
      <c r="BDP236" s="105"/>
      <c r="BDQ236" s="105"/>
      <c r="BDR236" s="105"/>
      <c r="BDS236" s="105"/>
      <c r="BDT236" s="105"/>
      <c r="BDU236" s="105"/>
      <c r="BDV236" s="105"/>
      <c r="BDW236" s="105"/>
      <c r="BDX236" s="105"/>
      <c r="BDY236" s="105"/>
      <c r="BDZ236" s="105"/>
      <c r="BEA236" s="105"/>
      <c r="BEB236" s="105"/>
      <c r="BEC236" s="105"/>
      <c r="BED236" s="105"/>
      <c r="BEE236" s="105"/>
      <c r="BEF236" s="105"/>
      <c r="BEG236" s="105"/>
      <c r="BEH236" s="105"/>
      <c r="BEI236" s="105"/>
      <c r="BEJ236" s="105"/>
      <c r="BEK236" s="105"/>
      <c r="BEL236" s="105"/>
      <c r="BEM236" s="105"/>
      <c r="BEN236" s="105"/>
      <c r="BEO236" s="105"/>
      <c r="BEP236" s="105"/>
      <c r="BEQ236" s="105"/>
      <c r="BER236" s="105"/>
      <c r="BES236" s="105"/>
      <c r="BET236" s="105"/>
      <c r="BEU236" s="105"/>
      <c r="BEV236" s="105"/>
      <c r="BEW236" s="105"/>
      <c r="BEX236" s="105"/>
      <c r="BEY236" s="105"/>
      <c r="BEZ236" s="105"/>
      <c r="BFA236" s="105"/>
      <c r="BFB236" s="105"/>
      <c r="BFC236" s="105"/>
      <c r="BFD236" s="105"/>
      <c r="BFE236" s="105"/>
      <c r="BFF236" s="105"/>
      <c r="BFG236" s="105"/>
      <c r="BFH236" s="105"/>
      <c r="BFI236" s="105"/>
      <c r="BFJ236" s="105"/>
      <c r="BFK236" s="105"/>
      <c r="BFL236" s="105"/>
      <c r="BFM236" s="105"/>
      <c r="BFN236" s="105"/>
      <c r="BFO236" s="105"/>
      <c r="BFP236" s="105"/>
      <c r="BFQ236" s="105"/>
      <c r="BFR236" s="105"/>
      <c r="BFS236" s="105"/>
      <c r="BFT236" s="105"/>
      <c r="BFU236" s="105"/>
      <c r="BFV236" s="105"/>
      <c r="BFW236" s="105"/>
      <c r="BFX236" s="105"/>
      <c r="BFY236" s="105"/>
      <c r="BFZ236" s="105"/>
      <c r="BGA236" s="105"/>
      <c r="BGB236" s="105"/>
      <c r="BGC236" s="105"/>
      <c r="BGD236" s="105"/>
      <c r="BGE236" s="105"/>
      <c r="BGF236" s="105"/>
      <c r="BGG236" s="105"/>
      <c r="BGH236" s="105"/>
      <c r="BGI236" s="105"/>
      <c r="BGJ236" s="105"/>
      <c r="BGK236" s="105"/>
      <c r="BGL236" s="105"/>
      <c r="BGM236" s="105"/>
      <c r="BGN236" s="105"/>
      <c r="BGO236" s="105"/>
      <c r="BGP236" s="105"/>
      <c r="BGQ236" s="105"/>
      <c r="BGR236" s="105"/>
      <c r="BGS236" s="105"/>
      <c r="BGT236" s="105"/>
      <c r="BGU236" s="105"/>
      <c r="BGV236" s="105"/>
      <c r="BGW236" s="105"/>
      <c r="BGX236" s="105"/>
      <c r="BGY236" s="105"/>
      <c r="BGZ236" s="105"/>
      <c r="BHA236" s="105"/>
      <c r="BHB236" s="105"/>
      <c r="BHC236" s="105"/>
      <c r="BHD236" s="105"/>
      <c r="BHE236" s="105"/>
      <c r="BHF236" s="105"/>
      <c r="BHG236" s="105"/>
      <c r="BHH236" s="105"/>
      <c r="BHI236" s="105"/>
      <c r="BHJ236" s="105"/>
      <c r="BHK236" s="105"/>
      <c r="BHL236" s="105"/>
      <c r="BHM236" s="105"/>
      <c r="BHN236" s="105"/>
      <c r="BHO236" s="105"/>
      <c r="BHP236" s="105"/>
      <c r="BHQ236" s="105"/>
      <c r="BHR236" s="105"/>
      <c r="BHS236" s="105"/>
      <c r="BHT236" s="105"/>
      <c r="BHU236" s="105"/>
      <c r="BHV236" s="105"/>
      <c r="BHW236" s="105"/>
      <c r="BHX236" s="105"/>
      <c r="BHY236" s="105"/>
      <c r="BHZ236" s="105"/>
      <c r="BIA236" s="105"/>
      <c r="BIB236" s="105"/>
      <c r="BIC236" s="105"/>
      <c r="BID236" s="105"/>
      <c r="BIE236" s="105"/>
      <c r="BIF236" s="105"/>
      <c r="BIG236" s="105"/>
      <c r="BIH236" s="105"/>
      <c r="BII236" s="105"/>
      <c r="BIJ236" s="105"/>
      <c r="BIK236" s="105"/>
      <c r="BIL236" s="105"/>
      <c r="BIM236" s="105"/>
      <c r="BIN236" s="105"/>
      <c r="BIO236" s="105"/>
      <c r="BIP236" s="105"/>
      <c r="BIQ236" s="105"/>
      <c r="BIR236" s="105"/>
      <c r="BIS236" s="105"/>
      <c r="BIT236" s="105"/>
      <c r="BIU236" s="105"/>
      <c r="BIV236" s="105"/>
      <c r="BIW236" s="105"/>
      <c r="BIX236" s="105"/>
      <c r="BIY236" s="105"/>
      <c r="BIZ236" s="105"/>
      <c r="BJA236" s="105"/>
      <c r="BJB236" s="105"/>
      <c r="BJC236" s="105"/>
      <c r="BJD236" s="105"/>
      <c r="BJE236" s="105"/>
      <c r="BJF236" s="105"/>
      <c r="BJG236" s="105"/>
      <c r="BJH236" s="105"/>
      <c r="BJI236" s="105"/>
      <c r="BJJ236" s="105"/>
      <c r="BJK236" s="105"/>
      <c r="BJL236" s="105"/>
      <c r="BJM236" s="105"/>
      <c r="BJN236" s="105"/>
      <c r="BJO236" s="105"/>
      <c r="BJP236" s="105"/>
      <c r="BJQ236" s="105"/>
      <c r="BJR236" s="105"/>
      <c r="BJS236" s="105"/>
      <c r="BJT236" s="105"/>
      <c r="BJU236" s="105"/>
      <c r="BJV236" s="105"/>
      <c r="BJW236" s="105"/>
      <c r="BJX236" s="105"/>
      <c r="BJY236" s="105"/>
      <c r="BJZ236" s="105"/>
      <c r="BKA236" s="105"/>
      <c r="BKB236" s="105"/>
      <c r="BKC236" s="105"/>
      <c r="BKD236" s="105"/>
      <c r="BKE236" s="105"/>
      <c r="BKF236" s="105"/>
      <c r="BKG236" s="105"/>
      <c r="BKH236" s="105"/>
      <c r="BKI236" s="105"/>
      <c r="BKJ236" s="105"/>
      <c r="BKK236" s="105"/>
      <c r="BKL236" s="105"/>
      <c r="BKM236" s="105"/>
      <c r="BKN236" s="105"/>
      <c r="BKO236" s="105"/>
      <c r="BKP236" s="105"/>
      <c r="BKQ236" s="105"/>
      <c r="BKR236" s="105"/>
      <c r="BKS236" s="105"/>
      <c r="BKT236" s="105"/>
      <c r="BKU236" s="105"/>
      <c r="BKV236" s="105"/>
      <c r="BKW236" s="105"/>
      <c r="BKX236" s="105"/>
      <c r="BKY236" s="105"/>
      <c r="BKZ236" s="105"/>
      <c r="BLA236" s="105"/>
      <c r="BLB236" s="105"/>
      <c r="BLC236" s="105"/>
      <c r="BLD236" s="105"/>
      <c r="BLE236" s="105"/>
      <c r="BLF236" s="105"/>
      <c r="BLG236" s="105"/>
      <c r="BLH236" s="105"/>
      <c r="BLI236" s="105"/>
      <c r="BLJ236" s="105"/>
      <c r="BLK236" s="105"/>
      <c r="BLL236" s="105"/>
      <c r="BLM236" s="105"/>
      <c r="BLN236" s="105"/>
      <c r="BLO236" s="105"/>
      <c r="BLP236" s="105"/>
      <c r="BLQ236" s="105"/>
      <c r="BLR236" s="105"/>
      <c r="BLS236" s="105"/>
      <c r="BLT236" s="105"/>
      <c r="BLU236" s="105"/>
      <c r="BLV236" s="105"/>
      <c r="BLW236" s="105"/>
      <c r="BLX236" s="105"/>
      <c r="BLY236" s="105"/>
      <c r="BLZ236" s="105"/>
      <c r="BMA236" s="105"/>
      <c r="BMB236" s="105"/>
      <c r="BMC236" s="105"/>
      <c r="BMD236" s="105"/>
      <c r="BME236" s="105"/>
      <c r="BMF236" s="105"/>
      <c r="BMG236" s="105"/>
      <c r="BMH236" s="105"/>
      <c r="BMI236" s="105"/>
      <c r="BMJ236" s="105"/>
      <c r="BMK236" s="105"/>
      <c r="BML236" s="105"/>
      <c r="BMM236" s="105"/>
      <c r="BMN236" s="105"/>
      <c r="BMO236" s="105"/>
      <c r="BMP236" s="105"/>
      <c r="BMQ236" s="105"/>
      <c r="BMR236" s="105"/>
      <c r="BMS236" s="105"/>
      <c r="BMT236" s="105"/>
      <c r="BMU236" s="105"/>
      <c r="BMV236" s="105"/>
      <c r="BMW236" s="105"/>
      <c r="BMX236" s="105"/>
      <c r="BMY236" s="105"/>
      <c r="BMZ236" s="105"/>
      <c r="BNA236" s="105"/>
      <c r="BNB236" s="105"/>
      <c r="BNC236" s="105"/>
      <c r="BND236" s="105"/>
      <c r="BNE236" s="105"/>
      <c r="BNF236" s="105"/>
      <c r="BNG236" s="105"/>
      <c r="BNH236" s="105"/>
      <c r="BNI236" s="105"/>
      <c r="BNJ236" s="105"/>
      <c r="BNK236" s="105"/>
      <c r="BNL236" s="105"/>
      <c r="BNM236" s="105"/>
      <c r="BNN236" s="105"/>
      <c r="BNO236" s="105"/>
      <c r="BNP236" s="105"/>
      <c r="BNQ236" s="105"/>
      <c r="BNR236" s="105"/>
      <c r="BNS236" s="105"/>
      <c r="BNT236" s="105"/>
      <c r="BNU236" s="105"/>
      <c r="BNV236" s="105"/>
      <c r="BNW236" s="105"/>
      <c r="BNX236" s="105"/>
      <c r="BNY236" s="105"/>
      <c r="BNZ236" s="105"/>
      <c r="BOA236" s="105"/>
      <c r="BOB236" s="105"/>
      <c r="BOC236" s="105"/>
      <c r="BOD236" s="105"/>
      <c r="BOE236" s="105"/>
      <c r="BOF236" s="105"/>
      <c r="BOG236" s="105"/>
      <c r="BOH236" s="105"/>
      <c r="BOI236" s="105"/>
      <c r="BOJ236" s="105"/>
      <c r="BOK236" s="105"/>
      <c r="BOL236" s="105"/>
      <c r="BOM236" s="105"/>
      <c r="BON236" s="105"/>
      <c r="BOO236" s="105"/>
      <c r="BOP236" s="105"/>
      <c r="BOQ236" s="105"/>
      <c r="BOR236" s="105"/>
      <c r="BOS236" s="105"/>
      <c r="BOT236" s="105"/>
      <c r="BOU236" s="105"/>
      <c r="BOV236" s="105"/>
      <c r="BOW236" s="105"/>
      <c r="BOX236" s="105"/>
      <c r="BOY236" s="105"/>
      <c r="BOZ236" s="105"/>
      <c r="BPA236" s="105"/>
      <c r="BPB236" s="105"/>
      <c r="BPC236" s="105"/>
      <c r="BPD236" s="105"/>
      <c r="BPE236" s="105"/>
      <c r="BPF236" s="105"/>
      <c r="BPG236" s="105"/>
      <c r="BPH236" s="105"/>
      <c r="BPI236" s="105"/>
      <c r="BPJ236" s="105"/>
      <c r="BPK236" s="105"/>
      <c r="BPL236" s="105"/>
      <c r="BPM236" s="105"/>
      <c r="BPN236" s="105"/>
      <c r="BPO236" s="105"/>
      <c r="BPP236" s="105"/>
      <c r="BPQ236" s="105"/>
      <c r="BPR236" s="105"/>
      <c r="BPS236" s="105"/>
      <c r="BPT236" s="105"/>
      <c r="BPU236" s="105"/>
      <c r="BPV236" s="105"/>
      <c r="BPW236" s="105"/>
      <c r="BPX236" s="105"/>
      <c r="BPY236" s="105"/>
      <c r="BPZ236" s="105"/>
      <c r="BQA236" s="105"/>
      <c r="BQB236" s="105"/>
      <c r="BQC236" s="105"/>
      <c r="BQD236" s="105"/>
      <c r="BQE236" s="105"/>
      <c r="BQF236" s="105"/>
      <c r="BQG236" s="105"/>
      <c r="BQH236" s="105"/>
      <c r="BQI236" s="105"/>
      <c r="BQJ236" s="105"/>
      <c r="BQK236" s="105"/>
      <c r="BQL236" s="105"/>
      <c r="BQM236" s="105"/>
      <c r="BQN236" s="105"/>
      <c r="BQO236" s="105"/>
      <c r="BQP236" s="105"/>
      <c r="BQQ236" s="105"/>
      <c r="BQR236" s="105"/>
      <c r="BQS236" s="105"/>
      <c r="BQT236" s="105"/>
      <c r="BQU236" s="105"/>
      <c r="BQV236" s="105"/>
      <c r="BQW236" s="105"/>
      <c r="BQX236" s="105"/>
      <c r="BQY236" s="105"/>
      <c r="BQZ236" s="105"/>
      <c r="BRA236" s="105"/>
      <c r="BRB236" s="105"/>
      <c r="BRC236" s="105"/>
      <c r="BRD236" s="105"/>
      <c r="BRE236" s="105"/>
      <c r="BRF236" s="105"/>
      <c r="BRG236" s="105"/>
      <c r="BRH236" s="105"/>
      <c r="BRI236" s="105"/>
      <c r="BRJ236" s="105"/>
      <c r="BRK236" s="105"/>
      <c r="BRL236" s="105"/>
      <c r="BRM236" s="105"/>
      <c r="BRN236" s="105"/>
      <c r="BRO236" s="105"/>
      <c r="BRP236" s="105"/>
      <c r="BRQ236" s="105"/>
      <c r="BRR236" s="105"/>
      <c r="BRS236" s="105"/>
      <c r="BRT236" s="105"/>
      <c r="BRU236" s="105"/>
      <c r="BRV236" s="105"/>
      <c r="BRW236" s="105"/>
      <c r="BRX236" s="105"/>
      <c r="BRY236" s="105"/>
      <c r="BRZ236" s="105"/>
      <c r="BSA236" s="105"/>
      <c r="BSB236" s="105"/>
      <c r="BSC236" s="105"/>
      <c r="BSD236" s="105"/>
      <c r="BSE236" s="105"/>
      <c r="BSF236" s="105"/>
      <c r="BSG236" s="105"/>
      <c r="BSH236" s="105"/>
      <c r="BSI236" s="105"/>
      <c r="BSJ236" s="105"/>
      <c r="BSK236" s="105"/>
      <c r="BSL236" s="105"/>
      <c r="BSM236" s="105"/>
      <c r="BSN236" s="105"/>
      <c r="BSO236" s="105"/>
      <c r="BSP236" s="105"/>
      <c r="BSQ236" s="105"/>
      <c r="BSR236" s="105"/>
      <c r="BSS236" s="105"/>
      <c r="BST236" s="105"/>
      <c r="BSU236" s="105"/>
      <c r="BSV236" s="105"/>
      <c r="BSW236" s="105"/>
      <c r="BSX236" s="105"/>
      <c r="BSY236" s="105"/>
      <c r="BSZ236" s="105"/>
      <c r="BTA236" s="105"/>
      <c r="BTB236" s="105"/>
      <c r="BTC236" s="105"/>
      <c r="BTD236" s="105"/>
      <c r="BTE236" s="105"/>
      <c r="BTF236" s="105"/>
      <c r="BTG236" s="105"/>
      <c r="BTH236" s="105"/>
      <c r="BTI236" s="105"/>
      <c r="BTJ236" s="105"/>
      <c r="BTK236" s="105"/>
      <c r="BTL236" s="105"/>
      <c r="BTM236" s="105"/>
      <c r="BTN236" s="105"/>
      <c r="BTO236" s="105"/>
      <c r="BTP236" s="105"/>
      <c r="BTQ236" s="105"/>
      <c r="BTR236" s="105"/>
      <c r="BTS236" s="105"/>
      <c r="BTT236" s="105"/>
      <c r="BTU236" s="105"/>
      <c r="BTV236" s="105"/>
      <c r="BTW236" s="105"/>
      <c r="BTX236" s="105"/>
      <c r="BTY236" s="105"/>
      <c r="BTZ236" s="105"/>
      <c r="BUA236" s="105"/>
      <c r="BUB236" s="105"/>
      <c r="BUC236" s="105"/>
      <c r="BUD236" s="105"/>
      <c r="BUE236" s="105"/>
      <c r="BUF236" s="105"/>
      <c r="BUG236" s="105"/>
      <c r="BUH236" s="105"/>
      <c r="BUI236" s="105"/>
      <c r="BUJ236" s="105"/>
      <c r="BUK236" s="105"/>
      <c r="BUL236" s="105"/>
      <c r="BUM236" s="105"/>
      <c r="BUN236" s="105"/>
      <c r="BUO236" s="105"/>
      <c r="BUP236" s="105"/>
      <c r="BUQ236" s="105"/>
      <c r="BUR236" s="105"/>
      <c r="BUS236" s="105"/>
      <c r="BUT236" s="105"/>
      <c r="BUU236" s="105"/>
      <c r="BUV236" s="105"/>
      <c r="BUW236" s="105"/>
      <c r="BUX236" s="105"/>
      <c r="BUY236" s="105"/>
      <c r="BUZ236" s="105"/>
      <c r="BVA236" s="105"/>
      <c r="BVB236" s="105"/>
      <c r="BVC236" s="105"/>
      <c r="BVD236" s="105"/>
      <c r="BVE236" s="105"/>
      <c r="BVF236" s="105"/>
      <c r="BVG236" s="105"/>
      <c r="BVH236" s="105"/>
      <c r="BVI236" s="105"/>
      <c r="BVJ236" s="105"/>
      <c r="BVK236" s="105"/>
      <c r="BVL236" s="105"/>
      <c r="BVM236" s="105"/>
      <c r="BVN236" s="105"/>
      <c r="BVO236" s="105"/>
      <c r="BVP236" s="105"/>
      <c r="BVQ236" s="105"/>
      <c r="BVR236" s="105"/>
      <c r="BVS236" s="105"/>
      <c r="BVT236" s="105"/>
      <c r="BVU236" s="105"/>
      <c r="BVV236" s="105"/>
      <c r="BVW236" s="105"/>
      <c r="BVX236" s="105"/>
      <c r="BVY236" s="105"/>
      <c r="BVZ236" s="105"/>
      <c r="BWA236" s="105"/>
      <c r="BWB236" s="105"/>
      <c r="BWC236" s="105"/>
      <c r="BWD236" s="105"/>
      <c r="BWE236" s="105"/>
      <c r="BWF236" s="105"/>
      <c r="BWG236" s="105"/>
      <c r="BWH236" s="105"/>
      <c r="BWI236" s="105"/>
      <c r="BWJ236" s="105"/>
      <c r="BWK236" s="105"/>
      <c r="BWL236" s="105"/>
      <c r="BWM236" s="105"/>
      <c r="BWN236" s="105"/>
      <c r="BWO236" s="105"/>
      <c r="BWP236" s="105"/>
      <c r="BWQ236" s="105"/>
      <c r="BWR236" s="105"/>
      <c r="BWS236" s="105"/>
      <c r="BWT236" s="105"/>
      <c r="BWU236" s="105"/>
      <c r="BWV236" s="105"/>
      <c r="BWW236" s="105"/>
      <c r="BWX236" s="105"/>
    </row>
    <row r="237" spans="1:1974" ht="24.75" customHeight="1">
      <c r="B237" s="177" t="s">
        <v>161</v>
      </c>
      <c r="C237" s="93"/>
      <c r="D237" s="125">
        <v>21</v>
      </c>
      <c r="E237" s="275">
        <v>0</v>
      </c>
      <c r="F237" s="126">
        <v>21</v>
      </c>
      <c r="H237" s="125">
        <v>36</v>
      </c>
      <c r="I237" s="258">
        <v>0</v>
      </c>
      <c r="J237" s="126">
        <v>36</v>
      </c>
      <c r="S237" s="93"/>
      <c r="W237" s="93"/>
      <c r="X237" s="152"/>
      <c r="Y237" s="152"/>
      <c r="Z237" s="152"/>
      <c r="AA237" s="152"/>
      <c r="AB237" s="152"/>
      <c r="AC237" s="152"/>
      <c r="AD237" s="152"/>
      <c r="AE237" s="152"/>
      <c r="AI237" s="152"/>
      <c r="AM237" s="152"/>
      <c r="AQ237" s="92"/>
    </row>
    <row r="238" spans="1:1974" ht="24.75" customHeight="1">
      <c r="B238" s="177" t="s">
        <v>162</v>
      </c>
      <c r="C238" s="90"/>
      <c r="D238" s="125">
        <v>68</v>
      </c>
      <c r="E238" s="275">
        <v>0</v>
      </c>
      <c r="F238" s="126">
        <v>68</v>
      </c>
      <c r="H238" s="125">
        <v>12</v>
      </c>
      <c r="I238" s="258">
        <v>0</v>
      </c>
      <c r="J238" s="126">
        <v>12</v>
      </c>
      <c r="S238" s="90"/>
      <c r="W238" s="90"/>
      <c r="X238" s="152"/>
      <c r="Y238" s="152"/>
      <c r="Z238" s="152"/>
      <c r="AA238" s="152"/>
      <c r="AB238" s="152"/>
      <c r="AC238" s="152"/>
      <c r="AD238" s="152"/>
      <c r="AE238" s="152"/>
      <c r="AI238" s="152"/>
      <c r="AM238" s="152"/>
      <c r="AQ238" s="94"/>
    </row>
    <row r="239" spans="1:1974" ht="38.25" customHeight="1">
      <c r="B239" s="177" t="s">
        <v>101</v>
      </c>
      <c r="C239" s="90"/>
      <c r="D239" s="125">
        <v>240</v>
      </c>
      <c r="E239" s="275">
        <v>0</v>
      </c>
      <c r="F239" s="126">
        <v>240</v>
      </c>
      <c r="H239" s="125">
        <v>0</v>
      </c>
      <c r="I239" s="258">
        <v>0</v>
      </c>
      <c r="J239" s="126">
        <v>0</v>
      </c>
      <c r="K239" s="107"/>
      <c r="S239" s="90"/>
      <c r="W239" s="90"/>
      <c r="X239" s="152"/>
      <c r="Y239" s="152"/>
      <c r="Z239" s="152"/>
      <c r="AA239" s="152"/>
      <c r="AB239" s="152"/>
      <c r="AC239" s="152"/>
      <c r="AD239" s="152"/>
      <c r="AE239" s="152"/>
      <c r="AI239" s="152"/>
      <c r="AM239" s="152"/>
      <c r="AQ239" s="94"/>
    </row>
    <row r="240" spans="1:1974" ht="24.75" customHeight="1">
      <c r="B240" s="177" t="s">
        <v>102</v>
      </c>
      <c r="C240" s="90"/>
      <c r="D240" s="128">
        <v>-6</v>
      </c>
      <c r="E240" s="275">
        <v>0</v>
      </c>
      <c r="F240" s="126">
        <v>-6</v>
      </c>
      <c r="H240" s="128">
        <v>3</v>
      </c>
      <c r="I240" s="258">
        <v>0</v>
      </c>
      <c r="J240" s="126">
        <v>3</v>
      </c>
      <c r="S240" s="90"/>
      <c r="W240" s="90"/>
      <c r="X240" s="152"/>
      <c r="Y240" s="152"/>
      <c r="Z240" s="152"/>
      <c r="AA240" s="152"/>
      <c r="AB240" s="152"/>
      <c r="AC240" s="152"/>
      <c r="AD240" s="152"/>
      <c r="AE240" s="152"/>
      <c r="AI240" s="152"/>
      <c r="AM240" s="152"/>
      <c r="AQ240" s="94"/>
    </row>
    <row r="241" spans="1:1974" ht="24.75" customHeight="1">
      <c r="B241" s="266" t="s">
        <v>103</v>
      </c>
      <c r="C241" s="90"/>
      <c r="D241" s="124"/>
      <c r="E241" s="275"/>
      <c r="F241" s="126"/>
      <c r="H241" s="124"/>
      <c r="I241" s="258"/>
      <c r="J241" s="126"/>
      <c r="S241" s="90"/>
      <c r="W241" s="90"/>
      <c r="X241" s="152"/>
      <c r="Y241" s="152"/>
      <c r="Z241" s="152"/>
      <c r="AA241" s="152"/>
      <c r="AB241" s="152"/>
      <c r="AC241" s="152"/>
      <c r="AD241" s="152"/>
      <c r="AE241" s="152"/>
      <c r="AI241" s="152"/>
      <c r="AM241" s="152"/>
      <c r="AQ241" s="94"/>
    </row>
    <row r="242" spans="1:1974" ht="24.75" customHeight="1">
      <c r="B242" s="177" t="s">
        <v>104</v>
      </c>
      <c r="C242" s="90"/>
      <c r="D242" s="128">
        <v>222</v>
      </c>
      <c r="E242" s="274">
        <v>-29</v>
      </c>
      <c r="F242" s="126">
        <v>193</v>
      </c>
      <c r="H242" s="128">
        <v>-89</v>
      </c>
      <c r="I242" s="249">
        <v>7</v>
      </c>
      <c r="J242" s="126">
        <v>-82</v>
      </c>
      <c r="S242" s="90"/>
      <c r="W242" s="90"/>
      <c r="X242" s="152"/>
      <c r="Y242" s="152"/>
      <c r="Z242" s="152"/>
      <c r="AA242" s="152"/>
      <c r="AB242" s="152"/>
      <c r="AC242" s="152"/>
      <c r="AD242" s="152"/>
      <c r="AE242" s="152"/>
      <c r="AI242" s="152"/>
      <c r="AM242" s="152"/>
      <c r="AQ242" s="94"/>
    </row>
    <row r="243" spans="1:1974" ht="24.75" customHeight="1">
      <c r="B243" s="177" t="s">
        <v>105</v>
      </c>
      <c r="C243" s="90"/>
      <c r="D243" s="128">
        <v>-73</v>
      </c>
      <c r="E243" s="274">
        <v>25</v>
      </c>
      <c r="F243" s="126">
        <v>-48</v>
      </c>
      <c r="H243" s="128">
        <v>12</v>
      </c>
      <c r="I243" s="249">
        <v>-15</v>
      </c>
      <c r="J243" s="126">
        <v>-3</v>
      </c>
      <c r="S243" s="90"/>
      <c r="W243" s="90"/>
      <c r="X243" s="152"/>
      <c r="Y243" s="152"/>
      <c r="Z243" s="152"/>
      <c r="AA243" s="152"/>
      <c r="AB243" s="152"/>
      <c r="AC243" s="152"/>
      <c r="AD243" s="152"/>
      <c r="AE243" s="152"/>
      <c r="AI243" s="152"/>
      <c r="AM243" s="152"/>
      <c r="AQ243" s="94"/>
    </row>
    <row r="244" spans="1:1974" ht="38.25" customHeight="1">
      <c r="B244" s="177" t="s">
        <v>61</v>
      </c>
      <c r="C244" s="90"/>
      <c r="D244" s="128">
        <v>1</v>
      </c>
      <c r="E244" s="275">
        <v>0</v>
      </c>
      <c r="F244" s="126">
        <v>1</v>
      </c>
      <c r="H244" s="128">
        <v>-1</v>
      </c>
      <c r="I244" s="258">
        <v>0</v>
      </c>
      <c r="J244" s="126">
        <v>-1</v>
      </c>
      <c r="S244" s="90"/>
      <c r="W244" s="90"/>
      <c r="X244" s="152"/>
      <c r="Y244" s="152"/>
      <c r="Z244" s="152"/>
      <c r="AA244" s="152"/>
      <c r="AB244" s="152"/>
      <c r="AC244" s="152"/>
      <c r="AD244" s="152"/>
      <c r="AE244" s="152"/>
      <c r="AI244" s="152"/>
      <c r="AM244" s="152"/>
      <c r="AQ244" s="94"/>
    </row>
    <row r="245" spans="1:1974" ht="24.75" customHeight="1">
      <c r="B245" s="177" t="s">
        <v>106</v>
      </c>
      <c r="C245" s="90"/>
      <c r="D245" s="128">
        <v>-166</v>
      </c>
      <c r="E245" s="274">
        <v>-3</v>
      </c>
      <c r="F245" s="126">
        <v>-169</v>
      </c>
      <c r="H245" s="128">
        <v>-140</v>
      </c>
      <c r="I245" s="249">
        <v>3</v>
      </c>
      <c r="J245" s="126">
        <v>-137</v>
      </c>
      <c r="S245" s="90"/>
      <c r="W245" s="90"/>
      <c r="X245" s="152"/>
      <c r="Y245" s="152"/>
      <c r="Z245" s="152"/>
      <c r="AA245" s="152"/>
      <c r="AB245" s="152"/>
      <c r="AC245" s="152"/>
      <c r="AD245" s="152"/>
      <c r="AE245" s="152"/>
      <c r="AI245" s="152"/>
      <c r="AM245" s="152"/>
      <c r="AQ245" s="94"/>
    </row>
    <row r="246" spans="1:1974" ht="24.75" customHeight="1">
      <c r="B246" s="177" t="s">
        <v>74</v>
      </c>
      <c r="C246" s="90"/>
      <c r="D246" s="128">
        <v>138</v>
      </c>
      <c r="E246" s="274">
        <v>0</v>
      </c>
      <c r="F246" s="126">
        <v>138</v>
      </c>
      <c r="H246" s="128">
        <v>29</v>
      </c>
      <c r="I246" s="258">
        <v>0</v>
      </c>
      <c r="J246" s="126">
        <v>29</v>
      </c>
      <c r="S246" s="90"/>
      <c r="W246" s="90"/>
      <c r="X246" s="152"/>
      <c r="Y246" s="152"/>
      <c r="Z246" s="152"/>
      <c r="AA246" s="152"/>
      <c r="AB246" s="152"/>
      <c r="AC246" s="152"/>
      <c r="AD246" s="152"/>
      <c r="AE246" s="152"/>
      <c r="AI246" s="152"/>
      <c r="AM246" s="152"/>
      <c r="AQ246" s="94"/>
    </row>
    <row r="247" spans="1:1974" ht="24" customHeight="1">
      <c r="B247" s="187" t="s">
        <v>107</v>
      </c>
      <c r="C247" s="90"/>
      <c r="D247" s="270">
        <v>58</v>
      </c>
      <c r="E247" s="276">
        <v>8</v>
      </c>
      <c r="F247" s="126">
        <v>66</v>
      </c>
      <c r="H247" s="129">
        <v>-75</v>
      </c>
      <c r="I247" s="249">
        <v>81</v>
      </c>
      <c r="J247" s="94">
        <v>6</v>
      </c>
      <c r="S247" s="90"/>
      <c r="W247" s="90"/>
      <c r="X247" s="152"/>
      <c r="Y247" s="152"/>
      <c r="Z247" s="152"/>
      <c r="AA247" s="152"/>
      <c r="AB247" s="152"/>
      <c r="AC247" s="152"/>
      <c r="AD247" s="152"/>
      <c r="AE247" s="152"/>
      <c r="AI247" s="152"/>
      <c r="AM247" s="152"/>
      <c r="AQ247" s="94"/>
    </row>
    <row r="248" spans="1:1974" s="113" customFormat="1" ht="38.25" customHeight="1" thickBot="1">
      <c r="A248" s="95"/>
      <c r="B248" s="268" t="s">
        <v>199</v>
      </c>
      <c r="C248" s="90"/>
      <c r="D248" s="372">
        <v>90</v>
      </c>
      <c r="E248" s="259">
        <v>0</v>
      </c>
      <c r="F248" s="372">
        <v>90</v>
      </c>
      <c r="G248" s="95"/>
      <c r="H248" s="372">
        <v>68</v>
      </c>
      <c r="I248" s="259">
        <v>0</v>
      </c>
      <c r="J248" s="372">
        <v>68</v>
      </c>
      <c r="K248" s="95"/>
      <c r="L248" s="107"/>
      <c r="M248" s="107"/>
      <c r="N248" s="107"/>
      <c r="O248" s="95"/>
      <c r="P248" s="107"/>
      <c r="Q248" s="107"/>
      <c r="R248" s="107"/>
      <c r="S248" s="373"/>
      <c r="T248" s="107"/>
      <c r="U248" s="107"/>
      <c r="V248" s="107"/>
      <c r="W248" s="90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94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  <c r="BL248" s="152"/>
      <c r="BM248" s="152"/>
      <c r="BN248" s="152"/>
      <c r="BO248" s="152"/>
      <c r="BP248" s="152"/>
      <c r="BQ248" s="152"/>
      <c r="BR248" s="152"/>
      <c r="BS248" s="152"/>
      <c r="BT248" s="152"/>
      <c r="BU248" s="152"/>
      <c r="BV248" s="152"/>
      <c r="BW248" s="152"/>
      <c r="BX248" s="152"/>
      <c r="BY248" s="152"/>
      <c r="BZ248" s="152"/>
      <c r="CA248" s="152"/>
      <c r="CB248" s="152"/>
      <c r="CC248" s="152"/>
      <c r="CD248" s="152"/>
      <c r="CE248" s="152"/>
      <c r="CF248" s="152"/>
      <c r="CG248" s="152"/>
      <c r="CH248" s="152"/>
      <c r="CI248" s="152"/>
      <c r="CJ248" s="152"/>
      <c r="CK248" s="152"/>
      <c r="CL248" s="152"/>
      <c r="CM248" s="152"/>
      <c r="CN248" s="152"/>
      <c r="CO248" s="152"/>
      <c r="CP248" s="152"/>
      <c r="CQ248" s="152"/>
      <c r="CR248" s="152"/>
      <c r="CS248" s="152"/>
      <c r="CT248" s="152"/>
      <c r="CU248" s="152"/>
      <c r="CV248" s="152"/>
      <c r="CW248" s="152"/>
      <c r="CX248" s="152"/>
      <c r="CY248" s="152"/>
      <c r="CZ248" s="152"/>
      <c r="DA248" s="152"/>
      <c r="DB248" s="152"/>
      <c r="DC248" s="152"/>
      <c r="DD248" s="152"/>
      <c r="DE248" s="152"/>
      <c r="DF248" s="152"/>
      <c r="DG248" s="152"/>
      <c r="DH248" s="152"/>
      <c r="DI248" s="152"/>
      <c r="DJ248" s="152"/>
      <c r="DK248" s="152"/>
      <c r="DL248" s="152"/>
      <c r="DM248" s="152"/>
      <c r="DN248" s="152"/>
      <c r="DO248" s="152"/>
      <c r="DP248" s="152"/>
      <c r="DQ248" s="152"/>
      <c r="DR248" s="152"/>
      <c r="DS248" s="152"/>
      <c r="DT248" s="152"/>
      <c r="DU248" s="152"/>
      <c r="DV248" s="152"/>
      <c r="DW248" s="152"/>
      <c r="DX248" s="152"/>
      <c r="DY248" s="152"/>
      <c r="DZ248" s="152"/>
      <c r="EA248" s="152"/>
      <c r="EB248" s="152"/>
      <c r="EC248" s="152"/>
      <c r="ED248" s="152"/>
      <c r="EE248" s="152"/>
      <c r="EF248" s="152"/>
      <c r="EG248" s="152"/>
      <c r="EH248" s="152"/>
      <c r="EI248" s="152"/>
      <c r="EJ248" s="152"/>
      <c r="EK248" s="152"/>
      <c r="EL248" s="152"/>
      <c r="EM248" s="152"/>
      <c r="EN248" s="152"/>
      <c r="EO248" s="152"/>
      <c r="EP248" s="152"/>
      <c r="EQ248" s="152"/>
      <c r="ER248" s="152"/>
      <c r="ES248" s="152"/>
      <c r="ET248" s="152"/>
      <c r="EU248" s="152"/>
      <c r="EV248" s="152"/>
      <c r="EW248" s="152"/>
      <c r="EX248" s="152"/>
      <c r="EY248" s="152"/>
      <c r="EZ248" s="152"/>
      <c r="FA248" s="152"/>
      <c r="FB248" s="152"/>
      <c r="FC248" s="152"/>
      <c r="FD248" s="152"/>
      <c r="FE248" s="152"/>
      <c r="FF248" s="152"/>
      <c r="FG248" s="152"/>
      <c r="FH248" s="152"/>
      <c r="FI248" s="152"/>
      <c r="FJ248" s="152"/>
      <c r="FK248" s="152"/>
      <c r="FL248" s="152"/>
      <c r="FM248" s="152"/>
      <c r="FN248" s="152"/>
      <c r="FO248" s="152"/>
      <c r="FP248" s="152"/>
      <c r="FQ248" s="152"/>
      <c r="FR248" s="152"/>
      <c r="FS248" s="152"/>
      <c r="FT248" s="152"/>
      <c r="FU248" s="152"/>
      <c r="FV248" s="152"/>
      <c r="FW248" s="152"/>
      <c r="FX248" s="152"/>
      <c r="FY248" s="152"/>
      <c r="FZ248" s="152"/>
      <c r="GA248" s="152"/>
      <c r="GB248" s="152"/>
      <c r="GC248" s="152"/>
      <c r="GD248" s="152"/>
      <c r="GE248" s="152"/>
      <c r="GF248" s="152"/>
      <c r="GG248" s="152"/>
      <c r="GH248" s="152"/>
      <c r="GI248" s="152"/>
      <c r="GJ248" s="152"/>
      <c r="GK248" s="152"/>
      <c r="GL248" s="152"/>
      <c r="GM248" s="152"/>
      <c r="GN248" s="152"/>
      <c r="GO248" s="152"/>
      <c r="GP248" s="152"/>
      <c r="GQ248" s="152"/>
      <c r="GR248" s="152"/>
      <c r="GS248" s="152"/>
      <c r="GT248" s="152"/>
      <c r="GU248" s="152"/>
      <c r="GV248" s="152"/>
      <c r="GW248" s="152"/>
      <c r="GX248" s="152"/>
      <c r="GY248" s="152"/>
      <c r="GZ248" s="152"/>
      <c r="HA248" s="152"/>
      <c r="HB248" s="152"/>
      <c r="HC248" s="152"/>
      <c r="HD248" s="152"/>
      <c r="HE248" s="152"/>
      <c r="HF248" s="152"/>
      <c r="HG248" s="152"/>
      <c r="HH248" s="152"/>
      <c r="HI248" s="152"/>
      <c r="HJ248" s="152"/>
      <c r="HK248" s="152"/>
      <c r="HL248" s="152"/>
      <c r="HM248" s="152"/>
      <c r="HN248" s="152"/>
      <c r="HO248" s="152"/>
      <c r="HP248" s="152"/>
      <c r="HQ248" s="152"/>
      <c r="HR248" s="152"/>
      <c r="HS248" s="152"/>
      <c r="HT248" s="152"/>
      <c r="HU248" s="152"/>
      <c r="HV248" s="152"/>
      <c r="HW248" s="152"/>
      <c r="HX248" s="152"/>
      <c r="HY248" s="152"/>
      <c r="HZ248" s="152"/>
      <c r="IA248" s="152"/>
      <c r="IB248" s="152"/>
      <c r="IC248" s="152"/>
      <c r="ID248" s="152"/>
      <c r="IE248" s="152"/>
      <c r="IF248" s="152"/>
      <c r="IG248" s="152"/>
      <c r="IH248" s="152"/>
      <c r="II248" s="152"/>
      <c r="IJ248" s="152"/>
      <c r="IK248" s="152"/>
      <c r="IL248" s="152"/>
      <c r="IM248" s="152"/>
      <c r="IN248" s="152"/>
      <c r="IO248" s="152"/>
      <c r="IP248" s="152"/>
      <c r="IQ248" s="152"/>
      <c r="IR248" s="152"/>
      <c r="IS248" s="152"/>
      <c r="IT248" s="152"/>
      <c r="IU248" s="152"/>
      <c r="IV248" s="152"/>
      <c r="IW248" s="152"/>
      <c r="IX248" s="152"/>
      <c r="IY248" s="152"/>
      <c r="IZ248" s="152"/>
      <c r="JA248" s="152"/>
      <c r="JB248" s="152"/>
      <c r="JC248" s="152"/>
      <c r="JD248" s="152"/>
      <c r="JE248" s="152"/>
      <c r="JF248" s="152"/>
      <c r="JG248" s="152"/>
      <c r="JH248" s="152"/>
      <c r="JI248" s="152"/>
      <c r="JJ248" s="152"/>
      <c r="JK248" s="152"/>
      <c r="JL248" s="152"/>
      <c r="JM248" s="152"/>
      <c r="JN248" s="152"/>
      <c r="JO248" s="152"/>
      <c r="JP248" s="152"/>
      <c r="JQ248" s="152"/>
      <c r="JR248" s="152"/>
      <c r="JS248" s="152"/>
      <c r="JT248" s="152"/>
      <c r="JU248" s="152"/>
      <c r="JV248" s="152"/>
      <c r="JW248" s="152"/>
      <c r="JX248" s="152"/>
      <c r="JY248" s="152"/>
      <c r="JZ248" s="152"/>
      <c r="KA248" s="152"/>
      <c r="KB248" s="152"/>
      <c r="KC248" s="152"/>
      <c r="KD248" s="152"/>
      <c r="KE248" s="152"/>
      <c r="KF248" s="152"/>
      <c r="KG248" s="152"/>
      <c r="KH248" s="152"/>
      <c r="KI248" s="152"/>
      <c r="KJ248" s="152"/>
      <c r="KK248" s="152"/>
      <c r="KL248" s="152"/>
      <c r="KM248" s="152"/>
      <c r="KN248" s="152"/>
      <c r="KO248" s="152"/>
      <c r="KP248" s="152"/>
      <c r="KQ248" s="152"/>
      <c r="KR248" s="152"/>
      <c r="KS248" s="152"/>
      <c r="KT248" s="152"/>
      <c r="KU248" s="152"/>
      <c r="KV248" s="152"/>
      <c r="KW248" s="152"/>
      <c r="KX248" s="152"/>
      <c r="KY248" s="152"/>
      <c r="KZ248" s="152"/>
      <c r="LA248" s="152"/>
      <c r="LB248" s="152"/>
      <c r="LC248" s="152"/>
      <c r="LD248" s="152"/>
      <c r="LE248" s="152"/>
      <c r="LF248" s="152"/>
      <c r="LG248" s="152"/>
      <c r="LH248" s="152"/>
      <c r="LI248" s="152"/>
      <c r="LJ248" s="152"/>
      <c r="LK248" s="152"/>
      <c r="LL248" s="152"/>
      <c r="LM248" s="152"/>
      <c r="LN248" s="152"/>
      <c r="LO248" s="152"/>
      <c r="LP248" s="152"/>
      <c r="LQ248" s="152"/>
      <c r="LR248" s="152"/>
      <c r="LS248" s="152"/>
      <c r="LT248" s="152"/>
      <c r="LU248" s="152"/>
      <c r="LV248" s="152"/>
      <c r="LW248" s="152"/>
      <c r="LX248" s="152"/>
      <c r="LY248" s="152"/>
      <c r="LZ248" s="152"/>
      <c r="MA248" s="152"/>
      <c r="MB248" s="152"/>
      <c r="MC248" s="152"/>
      <c r="MD248" s="152"/>
      <c r="ME248" s="152"/>
      <c r="MF248" s="152"/>
      <c r="MG248" s="152"/>
      <c r="MH248" s="152"/>
      <c r="MI248" s="152"/>
      <c r="MJ248" s="152"/>
      <c r="MK248" s="152"/>
      <c r="ML248" s="152"/>
      <c r="MM248" s="152"/>
      <c r="MN248" s="152"/>
      <c r="MO248" s="152"/>
      <c r="MP248" s="152"/>
      <c r="MQ248" s="152"/>
      <c r="MR248" s="152"/>
      <c r="MS248" s="152"/>
      <c r="MT248" s="152"/>
      <c r="MU248" s="152"/>
      <c r="MV248" s="152"/>
      <c r="MW248" s="152"/>
      <c r="MX248" s="152"/>
      <c r="MY248" s="152"/>
      <c r="MZ248" s="152"/>
      <c r="NA248" s="152"/>
      <c r="NB248" s="152"/>
      <c r="NC248" s="152"/>
      <c r="ND248" s="152"/>
      <c r="NE248" s="152"/>
      <c r="NF248" s="152"/>
      <c r="NG248" s="152"/>
      <c r="NH248" s="152"/>
      <c r="NI248" s="152"/>
      <c r="NJ248" s="152"/>
      <c r="NK248" s="152"/>
      <c r="NL248" s="152"/>
      <c r="NM248" s="152"/>
      <c r="NN248" s="152"/>
      <c r="NO248" s="152"/>
      <c r="NP248" s="152"/>
      <c r="NQ248" s="152"/>
      <c r="NR248" s="152"/>
      <c r="NS248" s="152"/>
      <c r="NT248" s="152"/>
      <c r="NU248" s="152"/>
      <c r="NV248" s="152"/>
      <c r="NW248" s="152"/>
      <c r="NX248" s="152"/>
      <c r="NY248" s="152"/>
      <c r="NZ248" s="152"/>
      <c r="OA248" s="152"/>
      <c r="OB248" s="152"/>
      <c r="OC248" s="152"/>
      <c r="OD248" s="152"/>
      <c r="OE248" s="152"/>
      <c r="OF248" s="152"/>
      <c r="OG248" s="152"/>
      <c r="OH248" s="152"/>
      <c r="OI248" s="152"/>
      <c r="OJ248" s="152"/>
      <c r="OK248" s="152"/>
      <c r="OL248" s="152"/>
      <c r="OM248" s="152"/>
      <c r="ON248" s="152"/>
      <c r="OO248" s="152"/>
      <c r="OP248" s="152"/>
      <c r="OQ248" s="152"/>
      <c r="OR248" s="152"/>
      <c r="OS248" s="152"/>
      <c r="OT248" s="152"/>
      <c r="OU248" s="152"/>
      <c r="OV248" s="152"/>
      <c r="OW248" s="152"/>
      <c r="OX248" s="152"/>
      <c r="OY248" s="152"/>
      <c r="OZ248" s="152"/>
      <c r="PA248" s="152"/>
      <c r="PB248" s="152"/>
      <c r="PC248" s="152"/>
      <c r="PD248" s="152"/>
      <c r="PE248" s="152"/>
      <c r="PF248" s="152"/>
      <c r="PG248" s="152"/>
      <c r="PH248" s="152"/>
      <c r="PI248" s="152"/>
      <c r="PJ248" s="152"/>
      <c r="PK248" s="152"/>
      <c r="PL248" s="152"/>
      <c r="PM248" s="152"/>
      <c r="PN248" s="152"/>
      <c r="PO248" s="152"/>
      <c r="PP248" s="152"/>
      <c r="PQ248" s="152"/>
      <c r="PR248" s="152"/>
      <c r="PS248" s="152"/>
      <c r="PT248" s="152"/>
      <c r="PU248" s="152"/>
      <c r="PV248" s="152"/>
      <c r="PW248" s="152"/>
      <c r="PX248" s="152"/>
      <c r="PY248" s="152"/>
      <c r="PZ248" s="152"/>
      <c r="QA248" s="152"/>
      <c r="QB248" s="152"/>
      <c r="QC248" s="152"/>
      <c r="QD248" s="152"/>
      <c r="QE248" s="152"/>
      <c r="QF248" s="152"/>
      <c r="QG248" s="152"/>
      <c r="QH248" s="152"/>
      <c r="QI248" s="152"/>
      <c r="QJ248" s="152"/>
      <c r="QK248" s="152"/>
      <c r="QL248" s="152"/>
      <c r="QM248" s="152"/>
      <c r="QN248" s="152"/>
      <c r="QO248" s="152"/>
      <c r="QP248" s="152"/>
      <c r="QQ248" s="152"/>
      <c r="QR248" s="152"/>
      <c r="QS248" s="152"/>
      <c r="QT248" s="152"/>
      <c r="QU248" s="152"/>
      <c r="QV248" s="152"/>
      <c r="QW248" s="152"/>
      <c r="QX248" s="152"/>
      <c r="QY248" s="152"/>
      <c r="QZ248" s="152"/>
      <c r="RA248" s="152"/>
      <c r="RB248" s="152"/>
      <c r="RC248" s="152"/>
      <c r="RD248" s="152"/>
      <c r="RE248" s="152"/>
      <c r="RF248" s="152"/>
      <c r="RG248" s="152"/>
      <c r="RH248" s="152"/>
      <c r="RI248" s="152"/>
      <c r="RJ248" s="152"/>
      <c r="RK248" s="152"/>
      <c r="RL248" s="152"/>
      <c r="RM248" s="152"/>
      <c r="RN248" s="152"/>
      <c r="RO248" s="152"/>
      <c r="RP248" s="152"/>
      <c r="RQ248" s="152"/>
      <c r="RR248" s="152"/>
      <c r="RS248" s="152"/>
      <c r="RT248" s="152"/>
      <c r="RU248" s="152"/>
      <c r="RV248" s="152"/>
      <c r="RW248" s="152"/>
      <c r="RX248" s="152"/>
      <c r="RY248" s="152"/>
      <c r="RZ248" s="152"/>
      <c r="SA248" s="152"/>
      <c r="SB248" s="152"/>
      <c r="SC248" s="152"/>
      <c r="SD248" s="152"/>
      <c r="SE248" s="152"/>
      <c r="SF248" s="152"/>
      <c r="SG248" s="152"/>
      <c r="SH248" s="152"/>
      <c r="SI248" s="152"/>
      <c r="SJ248" s="152"/>
      <c r="SK248" s="152"/>
      <c r="SL248" s="152"/>
      <c r="SM248" s="152"/>
      <c r="SN248" s="152"/>
      <c r="SO248" s="152"/>
      <c r="SP248" s="152"/>
      <c r="SQ248" s="152"/>
      <c r="SR248" s="152"/>
      <c r="SS248" s="152"/>
      <c r="ST248" s="152"/>
      <c r="SU248" s="152"/>
      <c r="SV248" s="152"/>
      <c r="SW248" s="152"/>
      <c r="SX248" s="152"/>
      <c r="SY248" s="152"/>
      <c r="SZ248" s="152"/>
      <c r="TA248" s="152"/>
      <c r="TB248" s="152"/>
      <c r="TC248" s="152"/>
      <c r="TD248" s="152"/>
      <c r="TE248" s="152"/>
      <c r="TF248" s="152"/>
      <c r="TG248" s="152"/>
      <c r="TH248" s="152"/>
      <c r="TI248" s="152"/>
      <c r="TJ248" s="152"/>
      <c r="TK248" s="152"/>
      <c r="TL248" s="152"/>
      <c r="TM248" s="152"/>
      <c r="TN248" s="152"/>
      <c r="TO248" s="152"/>
      <c r="TP248" s="152"/>
      <c r="TQ248" s="152"/>
      <c r="TR248" s="152"/>
      <c r="TS248" s="152"/>
      <c r="TT248" s="152"/>
      <c r="TU248" s="152"/>
      <c r="TV248" s="152"/>
      <c r="TW248" s="152"/>
      <c r="TX248" s="152"/>
      <c r="TY248" s="152"/>
      <c r="TZ248" s="152"/>
      <c r="UA248" s="152"/>
      <c r="UB248" s="152"/>
      <c r="UC248" s="152"/>
      <c r="UD248" s="152"/>
      <c r="UE248" s="152"/>
      <c r="UF248" s="152"/>
      <c r="UG248" s="152"/>
      <c r="UH248" s="152"/>
      <c r="UI248" s="152"/>
      <c r="UJ248" s="152"/>
      <c r="UK248" s="152"/>
      <c r="UL248" s="152"/>
      <c r="UM248" s="152"/>
      <c r="UN248" s="152"/>
      <c r="UO248" s="152"/>
      <c r="UP248" s="152"/>
      <c r="UQ248" s="152"/>
      <c r="UR248" s="152"/>
      <c r="US248" s="152"/>
      <c r="UT248" s="152"/>
      <c r="UU248" s="152"/>
      <c r="UV248" s="152"/>
      <c r="UW248" s="152"/>
      <c r="UX248" s="152"/>
      <c r="UY248" s="152"/>
      <c r="UZ248" s="152"/>
      <c r="VA248" s="152"/>
      <c r="VB248" s="152"/>
      <c r="VC248" s="152"/>
      <c r="VD248" s="152"/>
      <c r="VE248" s="152"/>
      <c r="VF248" s="152"/>
      <c r="VG248" s="152"/>
      <c r="VH248" s="152"/>
      <c r="VI248" s="152"/>
      <c r="VJ248" s="152"/>
      <c r="VK248" s="152"/>
      <c r="VL248" s="152"/>
      <c r="VM248" s="152"/>
      <c r="VN248" s="152"/>
      <c r="VO248" s="152"/>
      <c r="VP248" s="152"/>
      <c r="VQ248" s="152"/>
      <c r="VR248" s="152"/>
      <c r="VS248" s="152"/>
      <c r="VT248" s="152"/>
      <c r="VU248" s="152"/>
      <c r="VV248" s="152"/>
      <c r="VW248" s="152"/>
      <c r="VX248" s="152"/>
      <c r="VY248" s="152"/>
      <c r="VZ248" s="152"/>
      <c r="WA248" s="152"/>
      <c r="WB248" s="152"/>
      <c r="WC248" s="152"/>
      <c r="WD248" s="152"/>
      <c r="WE248" s="152"/>
      <c r="WF248" s="152"/>
      <c r="WG248" s="152"/>
      <c r="WH248" s="152"/>
      <c r="WI248" s="152"/>
      <c r="WJ248" s="152"/>
      <c r="WK248" s="152"/>
      <c r="WL248" s="152"/>
      <c r="WM248" s="152"/>
      <c r="WN248" s="152"/>
      <c r="WO248" s="152"/>
      <c r="WP248" s="152"/>
      <c r="WQ248" s="152"/>
      <c r="WR248" s="152"/>
      <c r="WS248" s="152"/>
      <c r="WT248" s="152"/>
      <c r="WU248" s="152"/>
      <c r="WV248" s="152"/>
      <c r="WW248" s="152"/>
      <c r="WX248" s="152"/>
      <c r="WY248" s="152"/>
      <c r="WZ248" s="152"/>
      <c r="XA248" s="152"/>
      <c r="XB248" s="152"/>
      <c r="XC248" s="152"/>
      <c r="XD248" s="152"/>
      <c r="XE248" s="152"/>
      <c r="XF248" s="152"/>
      <c r="XG248" s="152"/>
      <c r="XH248" s="152"/>
      <c r="XI248" s="152"/>
      <c r="XJ248" s="152"/>
      <c r="XK248" s="152"/>
      <c r="XL248" s="152"/>
      <c r="XM248" s="152"/>
      <c r="XN248" s="152"/>
      <c r="XO248" s="152"/>
      <c r="XP248" s="152"/>
      <c r="XQ248" s="152"/>
      <c r="XR248" s="152"/>
      <c r="XS248" s="152"/>
      <c r="XT248" s="152"/>
      <c r="XU248" s="152"/>
      <c r="XV248" s="152"/>
      <c r="XW248" s="152"/>
      <c r="XX248" s="152"/>
      <c r="XY248" s="152"/>
      <c r="XZ248" s="152"/>
      <c r="YA248" s="152"/>
      <c r="YB248" s="152"/>
      <c r="YC248" s="152"/>
      <c r="YD248" s="152"/>
      <c r="YE248" s="152"/>
      <c r="YF248" s="152"/>
      <c r="YG248" s="152"/>
      <c r="YH248" s="152"/>
      <c r="YI248" s="152"/>
      <c r="YJ248" s="152"/>
      <c r="YK248" s="152"/>
      <c r="YL248" s="152"/>
      <c r="YM248" s="152"/>
      <c r="YN248" s="152"/>
      <c r="YO248" s="152"/>
      <c r="YP248" s="152"/>
      <c r="YQ248" s="152"/>
      <c r="YR248" s="152"/>
      <c r="YS248" s="152"/>
      <c r="YT248" s="152"/>
      <c r="YU248" s="152"/>
      <c r="YV248" s="152"/>
      <c r="YW248" s="152"/>
      <c r="YX248" s="152"/>
      <c r="YY248" s="152"/>
      <c r="YZ248" s="152"/>
      <c r="ZA248" s="152"/>
      <c r="ZB248" s="152"/>
      <c r="ZC248" s="152"/>
      <c r="ZD248" s="152"/>
      <c r="ZE248" s="152"/>
      <c r="ZF248" s="152"/>
      <c r="ZG248" s="152"/>
      <c r="ZH248" s="152"/>
      <c r="ZI248" s="152"/>
      <c r="ZJ248" s="152"/>
      <c r="ZK248" s="152"/>
      <c r="ZL248" s="152"/>
      <c r="ZM248" s="152"/>
      <c r="ZN248" s="152"/>
      <c r="ZO248" s="152"/>
      <c r="ZP248" s="152"/>
      <c r="ZQ248" s="152"/>
      <c r="ZR248" s="152"/>
      <c r="ZS248" s="152"/>
      <c r="ZT248" s="152"/>
      <c r="ZU248" s="152"/>
      <c r="ZV248" s="152"/>
      <c r="ZW248" s="152"/>
      <c r="ZX248" s="152"/>
      <c r="ZY248" s="152"/>
      <c r="ZZ248" s="152"/>
      <c r="AAA248" s="152"/>
      <c r="AAB248" s="152"/>
      <c r="AAC248" s="152"/>
      <c r="AAD248" s="152"/>
      <c r="AAE248" s="152"/>
      <c r="AAF248" s="152"/>
      <c r="AAG248" s="152"/>
      <c r="AAH248" s="152"/>
      <c r="AAI248" s="152"/>
      <c r="AAJ248" s="152"/>
      <c r="AAK248" s="152"/>
      <c r="AAL248" s="152"/>
      <c r="AAM248" s="152"/>
      <c r="AAN248" s="152"/>
      <c r="AAO248" s="152"/>
      <c r="AAP248" s="152"/>
      <c r="AAQ248" s="152"/>
      <c r="AAR248" s="152"/>
      <c r="AAS248" s="152"/>
      <c r="AAT248" s="152"/>
      <c r="AAU248" s="152"/>
      <c r="AAV248" s="152"/>
      <c r="AAW248" s="152"/>
      <c r="AAX248" s="152"/>
      <c r="AAY248" s="152"/>
      <c r="AAZ248" s="152"/>
      <c r="ABA248" s="152"/>
      <c r="ABB248" s="152"/>
      <c r="ABC248" s="152"/>
      <c r="ABD248" s="152"/>
      <c r="ABE248" s="152"/>
      <c r="ABF248" s="152"/>
      <c r="ABG248" s="152"/>
      <c r="ABH248" s="152"/>
      <c r="ABI248" s="152"/>
      <c r="ABJ248" s="152"/>
      <c r="ABK248" s="152"/>
      <c r="ABL248" s="152"/>
      <c r="ABM248" s="152"/>
      <c r="ABN248" s="152"/>
      <c r="ABO248" s="152"/>
      <c r="ABP248" s="152"/>
      <c r="ABQ248" s="152"/>
      <c r="ABR248" s="152"/>
      <c r="ABS248" s="152"/>
      <c r="ABT248" s="152"/>
      <c r="ABU248" s="152"/>
      <c r="ABV248" s="152"/>
      <c r="ABW248" s="152"/>
      <c r="ABX248" s="152"/>
      <c r="ABY248" s="152"/>
      <c r="ABZ248" s="152"/>
      <c r="ACA248" s="152"/>
      <c r="ACB248" s="152"/>
      <c r="ACC248" s="152"/>
      <c r="ACD248" s="152"/>
      <c r="ACE248" s="152"/>
      <c r="ACF248" s="152"/>
      <c r="ACG248" s="152"/>
      <c r="ACH248" s="152"/>
      <c r="ACI248" s="152"/>
      <c r="ACJ248" s="152"/>
      <c r="ACK248" s="152"/>
      <c r="ACL248" s="152"/>
      <c r="ACM248" s="152"/>
      <c r="ACN248" s="152"/>
      <c r="ACO248" s="152"/>
      <c r="ACP248" s="152"/>
      <c r="ACQ248" s="152"/>
      <c r="ACR248" s="152"/>
      <c r="ACS248" s="152"/>
      <c r="ACT248" s="152"/>
      <c r="ACU248" s="152"/>
      <c r="ACV248" s="152"/>
      <c r="ACW248" s="152"/>
      <c r="ACX248" s="152"/>
      <c r="ACY248" s="152"/>
      <c r="ACZ248" s="152"/>
      <c r="ADA248" s="152"/>
      <c r="ADB248" s="152"/>
      <c r="ADC248" s="152"/>
      <c r="ADD248" s="152"/>
      <c r="ADE248" s="152"/>
      <c r="ADF248" s="152"/>
      <c r="ADG248" s="152"/>
      <c r="ADH248" s="152"/>
      <c r="ADI248" s="152"/>
      <c r="ADJ248" s="152"/>
      <c r="ADK248" s="152"/>
      <c r="ADL248" s="152"/>
      <c r="ADM248" s="152"/>
      <c r="ADN248" s="152"/>
      <c r="ADO248" s="152"/>
      <c r="ADP248" s="152"/>
      <c r="ADQ248" s="152"/>
      <c r="ADR248" s="152"/>
      <c r="ADS248" s="152"/>
      <c r="ADT248" s="152"/>
      <c r="ADU248" s="152"/>
      <c r="ADV248" s="152"/>
      <c r="ADW248" s="152"/>
      <c r="ADX248" s="152"/>
      <c r="ADY248" s="152"/>
      <c r="ADZ248" s="152"/>
      <c r="AEA248" s="152"/>
      <c r="AEB248" s="152"/>
      <c r="AEC248" s="152"/>
      <c r="AED248" s="152"/>
      <c r="AEE248" s="152"/>
      <c r="AEF248" s="152"/>
      <c r="AEG248" s="152"/>
      <c r="AEH248" s="152"/>
      <c r="AEI248" s="152"/>
      <c r="AEJ248" s="152"/>
      <c r="AEK248" s="152"/>
      <c r="AEL248" s="152"/>
      <c r="AEM248" s="152"/>
      <c r="AEN248" s="152"/>
      <c r="AEO248" s="152"/>
      <c r="AEP248" s="152"/>
      <c r="AEQ248" s="152"/>
      <c r="AER248" s="152"/>
      <c r="AES248" s="152"/>
      <c r="AET248" s="152"/>
      <c r="AEU248" s="152"/>
      <c r="AEV248" s="152"/>
      <c r="AEW248" s="152"/>
      <c r="AEX248" s="152"/>
      <c r="AEY248" s="152"/>
      <c r="AEZ248" s="152"/>
      <c r="AFA248" s="152"/>
      <c r="AFB248" s="152"/>
      <c r="AFC248" s="152"/>
      <c r="AFD248" s="152"/>
      <c r="AFE248" s="152"/>
      <c r="AFF248" s="152"/>
      <c r="AFG248" s="152"/>
      <c r="AFH248" s="152"/>
      <c r="AFI248" s="152"/>
      <c r="AFJ248" s="152"/>
      <c r="AFK248" s="152"/>
      <c r="AFL248" s="152"/>
      <c r="AFM248" s="152"/>
      <c r="AFN248" s="152"/>
      <c r="AFO248" s="152"/>
      <c r="AFP248" s="152"/>
      <c r="AFQ248" s="152"/>
      <c r="AFR248" s="152"/>
      <c r="AFS248" s="152"/>
      <c r="AFT248" s="152"/>
      <c r="AFU248" s="152"/>
      <c r="AFV248" s="152"/>
      <c r="AFW248" s="152"/>
      <c r="AFX248" s="152"/>
      <c r="AFY248" s="152"/>
      <c r="AFZ248" s="152"/>
      <c r="AGA248" s="152"/>
      <c r="AGB248" s="152"/>
      <c r="AGC248" s="152"/>
      <c r="AGD248" s="152"/>
      <c r="AGE248" s="152"/>
      <c r="AGF248" s="152"/>
      <c r="AGG248" s="152"/>
      <c r="AGH248" s="152"/>
      <c r="AGI248" s="152"/>
      <c r="AGJ248" s="152"/>
      <c r="AGK248" s="152"/>
      <c r="AGL248" s="152"/>
      <c r="AGM248" s="152"/>
      <c r="AGN248" s="152"/>
      <c r="AGO248" s="152"/>
      <c r="AGP248" s="152"/>
      <c r="AGQ248" s="152"/>
      <c r="AGR248" s="152"/>
      <c r="AGS248" s="152"/>
      <c r="AGT248" s="152"/>
      <c r="AGU248" s="152"/>
      <c r="AGV248" s="152"/>
      <c r="AGW248" s="152"/>
      <c r="AGX248" s="152"/>
      <c r="AGY248" s="152"/>
      <c r="AGZ248" s="152"/>
      <c r="AHA248" s="152"/>
      <c r="AHB248" s="152"/>
      <c r="AHC248" s="152"/>
      <c r="AHD248" s="152"/>
      <c r="AHE248" s="152"/>
      <c r="AHF248" s="152"/>
      <c r="AHG248" s="152"/>
      <c r="AHH248" s="152"/>
      <c r="AHI248" s="152"/>
      <c r="AHJ248" s="152"/>
      <c r="AHK248" s="152"/>
      <c r="AHL248" s="152"/>
      <c r="AHM248" s="152"/>
      <c r="AHN248" s="152"/>
      <c r="AHO248" s="152"/>
      <c r="AHP248" s="152"/>
      <c r="AHQ248" s="152"/>
      <c r="AHR248" s="152"/>
      <c r="AHS248" s="152"/>
      <c r="AHT248" s="152"/>
      <c r="AHU248" s="152"/>
      <c r="AHV248" s="152"/>
      <c r="AHW248" s="152"/>
      <c r="AHX248" s="152"/>
      <c r="AHY248" s="152"/>
      <c r="AHZ248" s="152"/>
      <c r="AIA248" s="152"/>
      <c r="AIB248" s="152"/>
      <c r="AIC248" s="152"/>
      <c r="AID248" s="152"/>
      <c r="AIE248" s="152"/>
      <c r="AIF248" s="152"/>
      <c r="AIG248" s="152"/>
      <c r="AIH248" s="152"/>
      <c r="AII248" s="152"/>
      <c r="AIJ248" s="152"/>
      <c r="AIK248" s="152"/>
      <c r="AIL248" s="152"/>
      <c r="AIM248" s="152"/>
      <c r="AIN248" s="152"/>
      <c r="AIO248" s="152"/>
      <c r="AIP248" s="152"/>
      <c r="AIQ248" s="152"/>
      <c r="AIR248" s="152"/>
      <c r="AIS248" s="152"/>
      <c r="AIT248" s="152"/>
      <c r="AIU248" s="152"/>
      <c r="AIV248" s="152"/>
      <c r="AIW248" s="152"/>
      <c r="AIX248" s="152"/>
      <c r="AIY248" s="152"/>
      <c r="AIZ248" s="152"/>
      <c r="AJA248" s="152"/>
      <c r="AJB248" s="152"/>
      <c r="AJC248" s="152"/>
      <c r="AJD248" s="152"/>
      <c r="AJE248" s="152"/>
      <c r="AJF248" s="152"/>
      <c r="AJG248" s="152"/>
      <c r="AJH248" s="152"/>
      <c r="AJI248" s="152"/>
      <c r="AJJ248" s="152"/>
      <c r="AJK248" s="152"/>
      <c r="AJL248" s="152"/>
      <c r="AJM248" s="152"/>
      <c r="AJN248" s="152"/>
      <c r="AJO248" s="152"/>
      <c r="AJP248" s="152"/>
      <c r="AJQ248" s="152"/>
      <c r="AJR248" s="152"/>
      <c r="AJS248" s="152"/>
      <c r="AJT248" s="152"/>
      <c r="AJU248" s="152"/>
      <c r="AJV248" s="152"/>
      <c r="AJW248" s="152"/>
      <c r="AJX248" s="152"/>
      <c r="AJY248" s="152"/>
      <c r="AJZ248" s="152"/>
      <c r="AKA248" s="152"/>
      <c r="AKB248" s="152"/>
      <c r="AKC248" s="152"/>
      <c r="AKD248" s="152"/>
      <c r="AKE248" s="152"/>
      <c r="AKF248" s="152"/>
      <c r="AKG248" s="152"/>
      <c r="AKH248" s="152"/>
      <c r="AKI248" s="152"/>
      <c r="AKJ248" s="152"/>
      <c r="AKK248" s="152"/>
      <c r="AKL248" s="152"/>
      <c r="AKM248" s="152"/>
      <c r="AKN248" s="152"/>
      <c r="AKO248" s="152"/>
      <c r="AKP248" s="152"/>
      <c r="AKQ248" s="152"/>
      <c r="AKR248" s="152"/>
      <c r="AKS248" s="152"/>
      <c r="AKT248" s="152"/>
      <c r="AKU248" s="152"/>
      <c r="AKV248" s="152"/>
      <c r="AKW248" s="152"/>
      <c r="AKX248" s="152"/>
      <c r="AKY248" s="152"/>
      <c r="AKZ248" s="152"/>
      <c r="ALA248" s="152"/>
      <c r="ALB248" s="152"/>
      <c r="ALC248" s="152"/>
      <c r="ALD248" s="152"/>
      <c r="ALE248" s="152"/>
      <c r="ALF248" s="152"/>
      <c r="ALG248" s="152"/>
      <c r="ALH248" s="152"/>
      <c r="ALI248" s="152"/>
      <c r="ALJ248" s="152"/>
      <c r="ALK248" s="152"/>
      <c r="ALL248" s="152"/>
      <c r="ALM248" s="152"/>
      <c r="ALN248" s="152"/>
      <c r="ALO248" s="152"/>
      <c r="ALP248" s="152"/>
      <c r="ALQ248" s="152"/>
      <c r="ALR248" s="152"/>
      <c r="ALS248" s="152"/>
      <c r="ALT248" s="152"/>
      <c r="ALU248" s="152"/>
      <c r="ALV248" s="152"/>
      <c r="ALW248" s="152"/>
      <c r="ALX248" s="152"/>
      <c r="ALY248" s="152"/>
      <c r="ALZ248" s="152"/>
      <c r="AMA248" s="152"/>
      <c r="AMB248" s="152"/>
      <c r="AMC248" s="152"/>
      <c r="AMD248" s="152"/>
      <c r="AME248" s="152"/>
      <c r="AMF248" s="152"/>
      <c r="AMG248" s="152"/>
      <c r="AMH248" s="152"/>
      <c r="AMI248" s="152"/>
      <c r="AMJ248" s="152"/>
      <c r="AMK248" s="152"/>
      <c r="AML248" s="152"/>
      <c r="AMM248" s="152"/>
      <c r="AMN248" s="152"/>
      <c r="AMO248" s="152"/>
      <c r="AMP248" s="152"/>
      <c r="AMQ248" s="152"/>
      <c r="AMR248" s="152"/>
      <c r="AMS248" s="152"/>
      <c r="AMT248" s="152"/>
      <c r="AMU248" s="152"/>
      <c r="AMV248" s="152"/>
      <c r="AMW248" s="152"/>
      <c r="AMX248" s="152"/>
      <c r="AMY248" s="152"/>
      <c r="AMZ248" s="152"/>
      <c r="ANA248" s="152"/>
      <c r="ANB248" s="152"/>
      <c r="ANC248" s="152"/>
      <c r="AND248" s="152"/>
      <c r="ANE248" s="152"/>
      <c r="ANF248" s="152"/>
      <c r="ANG248" s="152"/>
      <c r="ANH248" s="152"/>
      <c r="ANI248" s="152"/>
      <c r="ANJ248" s="152"/>
      <c r="ANK248" s="152"/>
      <c r="ANL248" s="152"/>
      <c r="ANM248" s="152"/>
      <c r="ANN248" s="152"/>
      <c r="ANO248" s="152"/>
      <c r="ANP248" s="152"/>
      <c r="ANQ248" s="152"/>
      <c r="ANR248" s="152"/>
      <c r="ANS248" s="152"/>
      <c r="ANT248" s="152"/>
      <c r="ANU248" s="152"/>
      <c r="ANV248" s="152"/>
      <c r="ANW248" s="152"/>
      <c r="ANX248" s="152"/>
      <c r="ANY248" s="152"/>
      <c r="ANZ248" s="152"/>
      <c r="AOA248" s="152"/>
      <c r="AOB248" s="152"/>
      <c r="AOC248" s="152"/>
      <c r="AOD248" s="152"/>
      <c r="AOE248" s="152"/>
      <c r="AOF248" s="152"/>
      <c r="AOG248" s="152"/>
      <c r="AOH248" s="152"/>
      <c r="AOI248" s="152"/>
      <c r="AOJ248" s="152"/>
      <c r="AOK248" s="152"/>
      <c r="AOL248" s="152"/>
      <c r="AOM248" s="152"/>
      <c r="AON248" s="152"/>
      <c r="AOO248" s="152"/>
      <c r="AOP248" s="152"/>
      <c r="AOQ248" s="152"/>
      <c r="AOR248" s="152"/>
      <c r="AOS248" s="152"/>
      <c r="AOT248" s="152"/>
      <c r="AOU248" s="152"/>
      <c r="AOV248" s="152"/>
      <c r="AOW248" s="152"/>
      <c r="AOX248" s="152"/>
      <c r="AOY248" s="152"/>
      <c r="AOZ248" s="152"/>
      <c r="APA248" s="152"/>
      <c r="APB248" s="152"/>
      <c r="APC248" s="152"/>
      <c r="APD248" s="152"/>
      <c r="APE248" s="152"/>
      <c r="APF248" s="152"/>
      <c r="APG248" s="152"/>
      <c r="APH248" s="152"/>
      <c r="API248" s="152"/>
      <c r="APJ248" s="152"/>
      <c r="APK248" s="152"/>
      <c r="APL248" s="152"/>
      <c r="APM248" s="152"/>
      <c r="APN248" s="152"/>
      <c r="APO248" s="152"/>
      <c r="APP248" s="152"/>
      <c r="APQ248" s="152"/>
      <c r="APR248" s="152"/>
      <c r="APS248" s="152"/>
      <c r="APT248" s="152"/>
      <c r="APU248" s="152"/>
      <c r="APV248" s="152"/>
      <c r="APW248" s="152"/>
      <c r="APX248" s="152"/>
      <c r="APY248" s="152"/>
      <c r="APZ248" s="152"/>
      <c r="AQA248" s="152"/>
      <c r="AQB248" s="152"/>
      <c r="AQC248" s="152"/>
      <c r="AQD248" s="152"/>
      <c r="AQE248" s="152"/>
      <c r="AQF248" s="152"/>
      <c r="AQG248" s="152"/>
      <c r="AQH248" s="152"/>
      <c r="AQI248" s="152"/>
      <c r="AQJ248" s="152"/>
      <c r="AQK248" s="152"/>
      <c r="AQL248" s="152"/>
      <c r="AQM248" s="152"/>
      <c r="AQN248" s="152"/>
      <c r="AQO248" s="152"/>
      <c r="AQP248" s="152"/>
      <c r="AQQ248" s="152"/>
      <c r="AQR248" s="152"/>
      <c r="AQS248" s="152"/>
      <c r="AQT248" s="152"/>
      <c r="AQU248" s="152"/>
      <c r="AQV248" s="152"/>
      <c r="AQW248" s="152"/>
      <c r="AQX248" s="152"/>
      <c r="AQY248" s="152"/>
      <c r="AQZ248" s="152"/>
      <c r="ARA248" s="152"/>
      <c r="ARB248" s="152"/>
      <c r="ARC248" s="152"/>
      <c r="ARD248" s="152"/>
      <c r="ARE248" s="152"/>
      <c r="ARF248" s="152"/>
      <c r="ARG248" s="152"/>
      <c r="ARH248" s="152"/>
      <c r="ARI248" s="152"/>
      <c r="ARJ248" s="152"/>
      <c r="ARK248" s="152"/>
      <c r="ARL248" s="152"/>
      <c r="ARM248" s="152"/>
      <c r="ARN248" s="152"/>
      <c r="ARO248" s="152"/>
      <c r="ARP248" s="152"/>
      <c r="ARQ248" s="152"/>
      <c r="ARR248" s="152"/>
      <c r="ARS248" s="152"/>
      <c r="ART248" s="152"/>
      <c r="ARU248" s="152"/>
      <c r="ARV248" s="152"/>
      <c r="ARW248" s="152"/>
      <c r="ARX248" s="152"/>
      <c r="ARY248" s="152"/>
      <c r="ARZ248" s="152"/>
      <c r="ASA248" s="152"/>
      <c r="ASB248" s="152"/>
      <c r="ASC248" s="152"/>
      <c r="ASD248" s="152"/>
      <c r="ASE248" s="152"/>
      <c r="ASF248" s="152"/>
      <c r="ASG248" s="152"/>
      <c r="ASH248" s="152"/>
      <c r="ASI248" s="152"/>
      <c r="ASJ248" s="152"/>
      <c r="ASK248" s="152"/>
      <c r="ASL248" s="152"/>
      <c r="ASM248" s="152"/>
      <c r="ASN248" s="152"/>
      <c r="ASO248" s="152"/>
      <c r="ASP248" s="152"/>
      <c r="ASQ248" s="152"/>
      <c r="ASR248" s="152"/>
      <c r="ASS248" s="152"/>
      <c r="AST248" s="152"/>
      <c r="ASU248" s="152"/>
      <c r="ASV248" s="152"/>
      <c r="ASW248" s="152"/>
      <c r="ASX248" s="152"/>
      <c r="ASY248" s="152"/>
      <c r="ASZ248" s="152"/>
      <c r="ATA248" s="152"/>
      <c r="ATB248" s="152"/>
      <c r="ATC248" s="152"/>
      <c r="ATD248" s="152"/>
      <c r="ATE248" s="152"/>
      <c r="ATF248" s="152"/>
      <c r="ATG248" s="152"/>
      <c r="ATH248" s="152"/>
      <c r="ATI248" s="152"/>
      <c r="ATJ248" s="152"/>
      <c r="ATK248" s="152"/>
      <c r="ATL248" s="152"/>
      <c r="ATM248" s="152"/>
      <c r="ATN248" s="152"/>
      <c r="ATO248" s="152"/>
      <c r="ATP248" s="152"/>
      <c r="ATQ248" s="152"/>
      <c r="ATR248" s="152"/>
      <c r="ATS248" s="152"/>
      <c r="ATT248" s="152"/>
      <c r="ATU248" s="152"/>
      <c r="ATV248" s="152"/>
      <c r="ATW248" s="152"/>
      <c r="ATX248" s="152"/>
      <c r="ATY248" s="152"/>
      <c r="ATZ248" s="152"/>
      <c r="AUA248" s="152"/>
      <c r="AUB248" s="152"/>
      <c r="AUC248" s="152"/>
      <c r="AUD248" s="152"/>
      <c r="AUE248" s="152"/>
      <c r="AUF248" s="152"/>
      <c r="AUG248" s="152"/>
      <c r="AUH248" s="152"/>
      <c r="AUI248" s="152"/>
      <c r="AUJ248" s="152"/>
      <c r="AUK248" s="152"/>
      <c r="AUL248" s="152"/>
      <c r="AUM248" s="152"/>
      <c r="AUN248" s="152"/>
      <c r="AUO248" s="152"/>
      <c r="AUP248" s="152"/>
      <c r="AUQ248" s="152"/>
      <c r="AUR248" s="152"/>
      <c r="AUS248" s="152"/>
      <c r="AUT248" s="152"/>
      <c r="AUU248" s="152"/>
      <c r="AUV248" s="152"/>
      <c r="AUW248" s="152"/>
      <c r="AUX248" s="152"/>
      <c r="AUY248" s="152"/>
      <c r="AUZ248" s="152"/>
      <c r="AVA248" s="152"/>
      <c r="AVB248" s="152"/>
      <c r="AVC248" s="152"/>
      <c r="AVD248" s="152"/>
      <c r="AVE248" s="152"/>
      <c r="AVF248" s="152"/>
      <c r="AVG248" s="152"/>
      <c r="AVH248" s="152"/>
      <c r="AVI248" s="152"/>
      <c r="AVJ248" s="152"/>
      <c r="AVK248" s="152"/>
      <c r="AVL248" s="152"/>
      <c r="AVM248" s="152"/>
      <c r="AVN248" s="152"/>
      <c r="AVO248" s="152"/>
      <c r="AVP248" s="152"/>
      <c r="AVQ248" s="152"/>
      <c r="AVR248" s="152"/>
      <c r="AVS248" s="152"/>
      <c r="AVT248" s="152"/>
      <c r="AVU248" s="152"/>
      <c r="AVV248" s="152"/>
      <c r="AVW248" s="152"/>
      <c r="AVX248" s="152"/>
      <c r="AVY248" s="152"/>
      <c r="AVZ248" s="152"/>
      <c r="AWA248" s="152"/>
      <c r="AWB248" s="152"/>
      <c r="AWC248" s="152"/>
      <c r="AWD248" s="152"/>
      <c r="AWE248" s="152"/>
      <c r="AWF248" s="152"/>
      <c r="AWG248" s="152"/>
      <c r="AWH248" s="152"/>
      <c r="AWI248" s="152"/>
      <c r="AWJ248" s="152"/>
      <c r="AWK248" s="152"/>
      <c r="AWL248" s="152"/>
      <c r="AWM248" s="152"/>
      <c r="AWN248" s="152"/>
      <c r="AWO248" s="152"/>
      <c r="AWP248" s="152"/>
      <c r="AWQ248" s="152"/>
      <c r="AWR248" s="152"/>
      <c r="AWS248" s="152"/>
      <c r="AWT248" s="152"/>
      <c r="AWU248" s="152"/>
      <c r="AWV248" s="152"/>
      <c r="AWW248" s="152"/>
      <c r="AWX248" s="152"/>
      <c r="AWY248" s="152"/>
      <c r="AWZ248" s="152"/>
      <c r="AXA248" s="152"/>
      <c r="AXB248" s="152"/>
      <c r="AXC248" s="152"/>
      <c r="AXD248" s="152"/>
      <c r="AXE248" s="152"/>
      <c r="AXF248" s="152"/>
      <c r="AXG248" s="152"/>
      <c r="AXH248" s="152"/>
      <c r="AXI248" s="152"/>
      <c r="AXJ248" s="152"/>
      <c r="AXK248" s="152"/>
      <c r="AXL248" s="152"/>
      <c r="AXM248" s="152"/>
      <c r="AXN248" s="152"/>
      <c r="AXO248" s="152"/>
      <c r="AXP248" s="152"/>
      <c r="AXQ248" s="152"/>
      <c r="AXR248" s="152"/>
      <c r="AXS248" s="152"/>
      <c r="AXT248" s="152"/>
      <c r="AXU248" s="152"/>
      <c r="AXV248" s="152"/>
      <c r="AXW248" s="152"/>
      <c r="AXX248" s="152"/>
      <c r="AXY248" s="152"/>
      <c r="AXZ248" s="152"/>
      <c r="AYA248" s="152"/>
      <c r="AYB248" s="152"/>
      <c r="AYC248" s="152"/>
      <c r="AYD248" s="152"/>
      <c r="AYE248" s="152"/>
      <c r="AYF248" s="152"/>
      <c r="AYG248" s="152"/>
      <c r="AYH248" s="152"/>
      <c r="AYI248" s="152"/>
      <c r="AYJ248" s="152"/>
      <c r="AYK248" s="152"/>
      <c r="AYL248" s="152"/>
      <c r="AYM248" s="152"/>
      <c r="AYN248" s="152"/>
      <c r="AYO248" s="152"/>
      <c r="AYP248" s="152"/>
      <c r="AYQ248" s="152"/>
      <c r="AYR248" s="152"/>
      <c r="AYS248" s="152"/>
      <c r="AYT248" s="152"/>
      <c r="AYU248" s="152"/>
      <c r="AYV248" s="152"/>
      <c r="AYW248" s="152"/>
      <c r="AYX248" s="152"/>
      <c r="AYY248" s="152"/>
      <c r="AYZ248" s="152"/>
      <c r="AZA248" s="152"/>
      <c r="AZB248" s="152"/>
      <c r="AZC248" s="152"/>
      <c r="AZD248" s="152"/>
      <c r="AZE248" s="152"/>
      <c r="AZF248" s="152"/>
      <c r="AZG248" s="152"/>
      <c r="AZH248" s="152"/>
      <c r="AZI248" s="152"/>
      <c r="AZJ248" s="152"/>
      <c r="AZK248" s="152"/>
      <c r="AZL248" s="152"/>
      <c r="AZM248" s="152"/>
      <c r="AZN248" s="152"/>
      <c r="AZO248" s="152"/>
      <c r="AZP248" s="152"/>
      <c r="AZQ248" s="152"/>
      <c r="AZR248" s="152"/>
      <c r="AZS248" s="152"/>
      <c r="AZT248" s="152"/>
      <c r="AZU248" s="152"/>
      <c r="AZV248" s="152"/>
      <c r="AZW248" s="152"/>
      <c r="AZX248" s="152"/>
      <c r="AZY248" s="152"/>
      <c r="AZZ248" s="152"/>
      <c r="BAA248" s="152"/>
      <c r="BAB248" s="152"/>
      <c r="BAC248" s="152"/>
      <c r="BAD248" s="152"/>
      <c r="BAE248" s="152"/>
      <c r="BAF248" s="152"/>
      <c r="BAG248" s="152"/>
      <c r="BAH248" s="152"/>
      <c r="BAI248" s="152"/>
      <c r="BAJ248" s="152"/>
      <c r="BAK248" s="152"/>
      <c r="BAL248" s="152"/>
      <c r="BAM248" s="152"/>
      <c r="BAN248" s="152"/>
      <c r="BAO248" s="152"/>
      <c r="BAP248" s="152"/>
      <c r="BAQ248" s="152"/>
      <c r="BAR248" s="152"/>
      <c r="BAS248" s="152"/>
      <c r="BAT248" s="152"/>
      <c r="BAU248" s="152"/>
      <c r="BAV248" s="152"/>
      <c r="BAW248" s="152"/>
      <c r="BAX248" s="152"/>
      <c r="BAY248" s="152"/>
      <c r="BAZ248" s="152"/>
      <c r="BBA248" s="152"/>
      <c r="BBB248" s="152"/>
      <c r="BBC248" s="152"/>
      <c r="BBD248" s="152"/>
      <c r="BBE248" s="152"/>
      <c r="BBF248" s="152"/>
      <c r="BBG248" s="152"/>
      <c r="BBH248" s="152"/>
      <c r="BBI248" s="152"/>
      <c r="BBJ248" s="152"/>
      <c r="BBK248" s="152"/>
      <c r="BBL248" s="152"/>
      <c r="BBM248" s="152"/>
      <c r="BBN248" s="152"/>
      <c r="BBO248" s="152"/>
      <c r="BBP248" s="152"/>
      <c r="BBQ248" s="152"/>
      <c r="BBR248" s="152"/>
      <c r="BBS248" s="152"/>
      <c r="BBT248" s="152"/>
      <c r="BBU248" s="152"/>
      <c r="BBV248" s="152"/>
      <c r="BBW248" s="152"/>
      <c r="BBX248" s="152"/>
      <c r="BBY248" s="152"/>
      <c r="BBZ248" s="152"/>
      <c r="BCA248" s="152"/>
      <c r="BCB248" s="152"/>
      <c r="BCC248" s="152"/>
      <c r="BCD248" s="152"/>
      <c r="BCE248" s="152"/>
      <c r="BCF248" s="152"/>
      <c r="BCG248" s="152"/>
      <c r="BCH248" s="152"/>
      <c r="BCI248" s="152"/>
      <c r="BCJ248" s="152"/>
      <c r="BCK248" s="152"/>
      <c r="BCL248" s="152"/>
      <c r="BCM248" s="152"/>
      <c r="BCN248" s="152"/>
      <c r="BCO248" s="152"/>
      <c r="BCP248" s="152"/>
      <c r="BCQ248" s="152"/>
      <c r="BCR248" s="152"/>
      <c r="BCS248" s="152"/>
      <c r="BCT248" s="152"/>
      <c r="BCU248" s="152"/>
      <c r="BCV248" s="152"/>
      <c r="BCW248" s="152"/>
      <c r="BCX248" s="152"/>
      <c r="BCY248" s="152"/>
      <c r="BCZ248" s="152"/>
      <c r="BDA248" s="152"/>
      <c r="BDB248" s="152"/>
      <c r="BDC248" s="152"/>
      <c r="BDD248" s="152"/>
      <c r="BDE248" s="152"/>
      <c r="BDF248" s="152"/>
      <c r="BDG248" s="152"/>
      <c r="BDH248" s="152"/>
      <c r="BDI248" s="152"/>
      <c r="BDJ248" s="152"/>
      <c r="BDK248" s="152"/>
      <c r="BDL248" s="152"/>
      <c r="BDM248" s="152"/>
      <c r="BDN248" s="152"/>
      <c r="BDO248" s="152"/>
      <c r="BDP248" s="152"/>
      <c r="BDQ248" s="152"/>
      <c r="BDR248" s="152"/>
      <c r="BDS248" s="152"/>
      <c r="BDT248" s="152"/>
      <c r="BDU248" s="152"/>
      <c r="BDV248" s="152"/>
      <c r="BDW248" s="152"/>
      <c r="BDX248" s="152"/>
      <c r="BDY248" s="152"/>
      <c r="BDZ248" s="152"/>
      <c r="BEA248" s="152"/>
      <c r="BEB248" s="152"/>
      <c r="BEC248" s="152"/>
      <c r="BED248" s="152"/>
      <c r="BEE248" s="152"/>
      <c r="BEF248" s="152"/>
      <c r="BEG248" s="152"/>
      <c r="BEH248" s="152"/>
      <c r="BEI248" s="152"/>
      <c r="BEJ248" s="152"/>
      <c r="BEK248" s="152"/>
      <c r="BEL248" s="152"/>
      <c r="BEM248" s="152"/>
      <c r="BEN248" s="152"/>
      <c r="BEO248" s="152"/>
      <c r="BEP248" s="152"/>
      <c r="BEQ248" s="152"/>
      <c r="BER248" s="152"/>
      <c r="BES248" s="152"/>
      <c r="BET248" s="152"/>
      <c r="BEU248" s="152"/>
      <c r="BEV248" s="152"/>
      <c r="BEW248" s="152"/>
      <c r="BEX248" s="152"/>
      <c r="BEY248" s="152"/>
      <c r="BEZ248" s="152"/>
      <c r="BFA248" s="152"/>
      <c r="BFB248" s="152"/>
      <c r="BFC248" s="152"/>
      <c r="BFD248" s="152"/>
      <c r="BFE248" s="152"/>
      <c r="BFF248" s="152"/>
      <c r="BFG248" s="152"/>
      <c r="BFH248" s="152"/>
      <c r="BFI248" s="152"/>
      <c r="BFJ248" s="152"/>
      <c r="BFK248" s="152"/>
      <c r="BFL248" s="152"/>
      <c r="BFM248" s="152"/>
      <c r="BFN248" s="152"/>
      <c r="BFO248" s="152"/>
      <c r="BFP248" s="152"/>
      <c r="BFQ248" s="152"/>
      <c r="BFR248" s="152"/>
      <c r="BFS248" s="152"/>
      <c r="BFT248" s="152"/>
      <c r="BFU248" s="152"/>
      <c r="BFV248" s="152"/>
      <c r="BFW248" s="152"/>
      <c r="BFX248" s="152"/>
      <c r="BFY248" s="152"/>
      <c r="BFZ248" s="152"/>
      <c r="BGA248" s="152"/>
      <c r="BGB248" s="152"/>
      <c r="BGC248" s="152"/>
      <c r="BGD248" s="152"/>
      <c r="BGE248" s="152"/>
      <c r="BGF248" s="152"/>
      <c r="BGG248" s="152"/>
      <c r="BGH248" s="152"/>
      <c r="BGI248" s="152"/>
      <c r="BGJ248" s="152"/>
      <c r="BGK248" s="152"/>
      <c r="BGL248" s="152"/>
      <c r="BGM248" s="152"/>
      <c r="BGN248" s="152"/>
      <c r="BGO248" s="152"/>
      <c r="BGP248" s="152"/>
      <c r="BGQ248" s="152"/>
      <c r="BGR248" s="152"/>
      <c r="BGS248" s="152"/>
      <c r="BGT248" s="152"/>
      <c r="BGU248" s="152"/>
      <c r="BGV248" s="152"/>
      <c r="BGW248" s="152"/>
      <c r="BGX248" s="152"/>
      <c r="BGY248" s="152"/>
      <c r="BGZ248" s="152"/>
      <c r="BHA248" s="152"/>
      <c r="BHB248" s="152"/>
      <c r="BHC248" s="152"/>
      <c r="BHD248" s="152"/>
      <c r="BHE248" s="152"/>
      <c r="BHF248" s="152"/>
      <c r="BHG248" s="152"/>
      <c r="BHH248" s="152"/>
      <c r="BHI248" s="152"/>
      <c r="BHJ248" s="152"/>
      <c r="BHK248" s="152"/>
      <c r="BHL248" s="152"/>
      <c r="BHM248" s="152"/>
      <c r="BHN248" s="152"/>
      <c r="BHO248" s="152"/>
      <c r="BHP248" s="152"/>
      <c r="BHQ248" s="152"/>
      <c r="BHR248" s="152"/>
      <c r="BHS248" s="152"/>
      <c r="BHT248" s="152"/>
      <c r="BHU248" s="152"/>
      <c r="BHV248" s="152"/>
      <c r="BHW248" s="152"/>
      <c r="BHX248" s="152"/>
      <c r="BHY248" s="152"/>
      <c r="BHZ248" s="152"/>
      <c r="BIA248" s="152"/>
      <c r="BIB248" s="152"/>
      <c r="BIC248" s="152"/>
      <c r="BID248" s="152"/>
      <c r="BIE248" s="152"/>
      <c r="BIF248" s="152"/>
      <c r="BIG248" s="152"/>
      <c r="BIH248" s="152"/>
      <c r="BII248" s="152"/>
      <c r="BIJ248" s="152"/>
      <c r="BIK248" s="152"/>
      <c r="BIL248" s="152"/>
      <c r="BIM248" s="152"/>
      <c r="BIN248" s="152"/>
      <c r="BIO248" s="152"/>
      <c r="BIP248" s="152"/>
      <c r="BIQ248" s="152"/>
      <c r="BIR248" s="152"/>
      <c r="BIS248" s="152"/>
      <c r="BIT248" s="152"/>
      <c r="BIU248" s="152"/>
      <c r="BIV248" s="152"/>
      <c r="BIW248" s="152"/>
      <c r="BIX248" s="152"/>
      <c r="BIY248" s="152"/>
      <c r="BIZ248" s="152"/>
      <c r="BJA248" s="152"/>
      <c r="BJB248" s="152"/>
      <c r="BJC248" s="152"/>
      <c r="BJD248" s="152"/>
      <c r="BJE248" s="152"/>
      <c r="BJF248" s="152"/>
      <c r="BJG248" s="152"/>
      <c r="BJH248" s="152"/>
      <c r="BJI248" s="152"/>
      <c r="BJJ248" s="152"/>
      <c r="BJK248" s="152"/>
      <c r="BJL248" s="152"/>
      <c r="BJM248" s="152"/>
      <c r="BJN248" s="152"/>
      <c r="BJO248" s="152"/>
      <c r="BJP248" s="152"/>
      <c r="BJQ248" s="152"/>
      <c r="BJR248" s="152"/>
      <c r="BJS248" s="152"/>
      <c r="BJT248" s="152"/>
      <c r="BJU248" s="152"/>
      <c r="BJV248" s="152"/>
      <c r="BJW248" s="152"/>
      <c r="BJX248" s="152"/>
      <c r="BJY248" s="152"/>
      <c r="BJZ248" s="152"/>
      <c r="BKA248" s="152"/>
      <c r="BKB248" s="152"/>
      <c r="BKC248" s="152"/>
      <c r="BKD248" s="152"/>
      <c r="BKE248" s="152"/>
      <c r="BKF248" s="152"/>
      <c r="BKG248" s="152"/>
      <c r="BKH248" s="152"/>
      <c r="BKI248" s="152"/>
      <c r="BKJ248" s="152"/>
      <c r="BKK248" s="152"/>
      <c r="BKL248" s="152"/>
      <c r="BKM248" s="152"/>
      <c r="BKN248" s="152"/>
      <c r="BKO248" s="152"/>
      <c r="BKP248" s="152"/>
      <c r="BKQ248" s="152"/>
      <c r="BKR248" s="152"/>
      <c r="BKS248" s="152"/>
      <c r="BKT248" s="152"/>
      <c r="BKU248" s="152"/>
      <c r="BKV248" s="152"/>
      <c r="BKW248" s="152"/>
      <c r="BKX248" s="152"/>
      <c r="BKY248" s="152"/>
      <c r="BKZ248" s="152"/>
      <c r="BLA248" s="152"/>
      <c r="BLB248" s="152"/>
      <c r="BLC248" s="152"/>
      <c r="BLD248" s="152"/>
      <c r="BLE248" s="152"/>
      <c r="BLF248" s="152"/>
      <c r="BLG248" s="152"/>
      <c r="BLH248" s="152"/>
      <c r="BLI248" s="152"/>
      <c r="BLJ248" s="152"/>
      <c r="BLK248" s="152"/>
      <c r="BLL248" s="152"/>
      <c r="BLM248" s="152"/>
      <c r="BLN248" s="152"/>
      <c r="BLO248" s="152"/>
      <c r="BLP248" s="152"/>
      <c r="BLQ248" s="152"/>
      <c r="BLR248" s="152"/>
      <c r="BLS248" s="152"/>
      <c r="BLT248" s="152"/>
      <c r="BLU248" s="152"/>
      <c r="BLV248" s="152"/>
      <c r="BLW248" s="152"/>
      <c r="BLX248" s="152"/>
      <c r="BLY248" s="152"/>
      <c r="BLZ248" s="152"/>
      <c r="BMA248" s="152"/>
      <c r="BMB248" s="152"/>
      <c r="BMC248" s="152"/>
      <c r="BMD248" s="152"/>
      <c r="BME248" s="152"/>
      <c r="BMF248" s="152"/>
      <c r="BMG248" s="152"/>
      <c r="BMH248" s="152"/>
      <c r="BMI248" s="152"/>
      <c r="BMJ248" s="152"/>
      <c r="BMK248" s="152"/>
      <c r="BML248" s="152"/>
      <c r="BMM248" s="152"/>
      <c r="BMN248" s="152"/>
      <c r="BMO248" s="152"/>
      <c r="BMP248" s="152"/>
      <c r="BMQ248" s="152"/>
      <c r="BMR248" s="152"/>
      <c r="BMS248" s="152"/>
      <c r="BMT248" s="152"/>
      <c r="BMU248" s="152"/>
      <c r="BMV248" s="152"/>
      <c r="BMW248" s="152"/>
      <c r="BMX248" s="152"/>
      <c r="BMY248" s="152"/>
      <c r="BMZ248" s="152"/>
      <c r="BNA248" s="152"/>
      <c r="BNB248" s="152"/>
      <c r="BNC248" s="152"/>
      <c r="BND248" s="152"/>
      <c r="BNE248" s="152"/>
      <c r="BNF248" s="152"/>
      <c r="BNG248" s="152"/>
      <c r="BNH248" s="152"/>
      <c r="BNI248" s="152"/>
      <c r="BNJ248" s="152"/>
      <c r="BNK248" s="152"/>
      <c r="BNL248" s="152"/>
      <c r="BNM248" s="152"/>
      <c r="BNN248" s="152"/>
      <c r="BNO248" s="152"/>
      <c r="BNP248" s="152"/>
      <c r="BNQ248" s="152"/>
      <c r="BNR248" s="152"/>
      <c r="BNS248" s="152"/>
      <c r="BNT248" s="152"/>
      <c r="BNU248" s="152"/>
      <c r="BNV248" s="152"/>
      <c r="BNW248" s="152"/>
      <c r="BNX248" s="152"/>
      <c r="BNY248" s="152"/>
      <c r="BNZ248" s="152"/>
      <c r="BOA248" s="152"/>
      <c r="BOB248" s="152"/>
      <c r="BOC248" s="152"/>
      <c r="BOD248" s="152"/>
      <c r="BOE248" s="152"/>
      <c r="BOF248" s="152"/>
      <c r="BOG248" s="152"/>
      <c r="BOH248" s="152"/>
      <c r="BOI248" s="152"/>
      <c r="BOJ248" s="152"/>
      <c r="BOK248" s="152"/>
      <c r="BOL248" s="152"/>
      <c r="BOM248" s="152"/>
      <c r="BON248" s="152"/>
      <c r="BOO248" s="152"/>
      <c r="BOP248" s="152"/>
      <c r="BOQ248" s="152"/>
      <c r="BOR248" s="152"/>
      <c r="BOS248" s="152"/>
      <c r="BOT248" s="152"/>
      <c r="BOU248" s="152"/>
      <c r="BOV248" s="152"/>
      <c r="BOW248" s="152"/>
      <c r="BOX248" s="152"/>
      <c r="BOY248" s="152"/>
      <c r="BOZ248" s="152"/>
      <c r="BPA248" s="152"/>
      <c r="BPB248" s="152"/>
      <c r="BPC248" s="152"/>
      <c r="BPD248" s="152"/>
      <c r="BPE248" s="152"/>
      <c r="BPF248" s="152"/>
      <c r="BPG248" s="152"/>
      <c r="BPH248" s="152"/>
      <c r="BPI248" s="152"/>
      <c r="BPJ248" s="152"/>
      <c r="BPK248" s="152"/>
      <c r="BPL248" s="152"/>
      <c r="BPM248" s="152"/>
      <c r="BPN248" s="152"/>
      <c r="BPO248" s="152"/>
      <c r="BPP248" s="152"/>
      <c r="BPQ248" s="152"/>
      <c r="BPR248" s="152"/>
      <c r="BPS248" s="152"/>
      <c r="BPT248" s="152"/>
      <c r="BPU248" s="152"/>
      <c r="BPV248" s="152"/>
      <c r="BPW248" s="152"/>
      <c r="BPX248" s="152"/>
      <c r="BPY248" s="152"/>
      <c r="BPZ248" s="152"/>
      <c r="BQA248" s="152"/>
      <c r="BQB248" s="152"/>
      <c r="BQC248" s="152"/>
      <c r="BQD248" s="152"/>
      <c r="BQE248" s="152"/>
      <c r="BQF248" s="152"/>
      <c r="BQG248" s="152"/>
      <c r="BQH248" s="152"/>
      <c r="BQI248" s="152"/>
      <c r="BQJ248" s="152"/>
      <c r="BQK248" s="152"/>
      <c r="BQL248" s="152"/>
      <c r="BQM248" s="152"/>
      <c r="BQN248" s="152"/>
      <c r="BQO248" s="152"/>
      <c r="BQP248" s="152"/>
      <c r="BQQ248" s="152"/>
      <c r="BQR248" s="152"/>
      <c r="BQS248" s="152"/>
      <c r="BQT248" s="152"/>
      <c r="BQU248" s="152"/>
      <c r="BQV248" s="152"/>
      <c r="BQW248" s="152"/>
      <c r="BQX248" s="152"/>
      <c r="BQY248" s="152"/>
      <c r="BQZ248" s="152"/>
      <c r="BRA248" s="152"/>
      <c r="BRB248" s="152"/>
      <c r="BRC248" s="152"/>
      <c r="BRD248" s="152"/>
      <c r="BRE248" s="152"/>
      <c r="BRF248" s="152"/>
      <c r="BRG248" s="152"/>
      <c r="BRH248" s="152"/>
      <c r="BRI248" s="152"/>
      <c r="BRJ248" s="152"/>
      <c r="BRK248" s="152"/>
      <c r="BRL248" s="152"/>
      <c r="BRM248" s="152"/>
      <c r="BRN248" s="152"/>
      <c r="BRO248" s="152"/>
      <c r="BRP248" s="152"/>
      <c r="BRQ248" s="152"/>
      <c r="BRR248" s="152"/>
      <c r="BRS248" s="152"/>
      <c r="BRT248" s="152"/>
      <c r="BRU248" s="152"/>
      <c r="BRV248" s="152"/>
      <c r="BRW248" s="152"/>
      <c r="BRX248" s="152"/>
      <c r="BRY248" s="152"/>
      <c r="BRZ248" s="152"/>
      <c r="BSA248" s="152"/>
      <c r="BSB248" s="152"/>
      <c r="BSC248" s="152"/>
      <c r="BSD248" s="152"/>
      <c r="BSE248" s="152"/>
      <c r="BSF248" s="152"/>
      <c r="BSG248" s="152"/>
      <c r="BSH248" s="152"/>
      <c r="BSI248" s="152"/>
      <c r="BSJ248" s="152"/>
      <c r="BSK248" s="152"/>
      <c r="BSL248" s="152"/>
      <c r="BSM248" s="152"/>
      <c r="BSN248" s="152"/>
      <c r="BSO248" s="152"/>
      <c r="BSP248" s="152"/>
      <c r="BSQ248" s="152"/>
      <c r="BSR248" s="152"/>
      <c r="BSS248" s="152"/>
      <c r="BST248" s="152"/>
      <c r="BSU248" s="152"/>
      <c r="BSV248" s="152"/>
      <c r="BSW248" s="152"/>
      <c r="BSX248" s="152"/>
      <c r="BSY248" s="152"/>
      <c r="BSZ248" s="152"/>
      <c r="BTA248" s="152"/>
      <c r="BTB248" s="152"/>
      <c r="BTC248" s="152"/>
      <c r="BTD248" s="152"/>
      <c r="BTE248" s="152"/>
      <c r="BTF248" s="152"/>
      <c r="BTG248" s="152"/>
      <c r="BTH248" s="152"/>
      <c r="BTI248" s="152"/>
      <c r="BTJ248" s="152"/>
      <c r="BTK248" s="152"/>
      <c r="BTL248" s="152"/>
      <c r="BTM248" s="152"/>
      <c r="BTN248" s="152"/>
      <c r="BTO248" s="152"/>
      <c r="BTP248" s="152"/>
      <c r="BTQ248" s="152"/>
      <c r="BTR248" s="152"/>
      <c r="BTS248" s="152"/>
      <c r="BTT248" s="152"/>
      <c r="BTU248" s="152"/>
      <c r="BTV248" s="152"/>
      <c r="BTW248" s="152"/>
      <c r="BTX248" s="152"/>
      <c r="BTY248" s="152"/>
      <c r="BTZ248" s="152"/>
      <c r="BUA248" s="152"/>
      <c r="BUB248" s="152"/>
      <c r="BUC248" s="152"/>
      <c r="BUD248" s="152"/>
      <c r="BUE248" s="152"/>
      <c r="BUF248" s="152"/>
      <c r="BUG248" s="152"/>
      <c r="BUH248" s="152"/>
      <c r="BUI248" s="152"/>
      <c r="BUJ248" s="152"/>
      <c r="BUK248" s="152"/>
      <c r="BUL248" s="152"/>
      <c r="BUM248" s="152"/>
      <c r="BUN248" s="152"/>
      <c r="BUO248" s="152"/>
      <c r="BUP248" s="152"/>
      <c r="BUQ248" s="152"/>
      <c r="BUR248" s="152"/>
      <c r="BUS248" s="152"/>
      <c r="BUT248" s="152"/>
      <c r="BUU248" s="152"/>
      <c r="BUV248" s="152"/>
      <c r="BUW248" s="152"/>
      <c r="BUX248" s="152"/>
      <c r="BUY248" s="152"/>
      <c r="BUZ248" s="152"/>
      <c r="BVA248" s="152"/>
      <c r="BVB248" s="152"/>
      <c r="BVC248" s="152"/>
      <c r="BVD248" s="152"/>
      <c r="BVE248" s="152"/>
      <c r="BVF248" s="152"/>
      <c r="BVG248" s="152"/>
      <c r="BVH248" s="152"/>
      <c r="BVI248" s="152"/>
      <c r="BVJ248" s="152"/>
      <c r="BVK248" s="152"/>
      <c r="BVL248" s="152"/>
      <c r="BVM248" s="152"/>
      <c r="BVN248" s="152"/>
      <c r="BVO248" s="152"/>
      <c r="BVP248" s="152"/>
      <c r="BVQ248" s="152"/>
      <c r="BVR248" s="152"/>
      <c r="BVS248" s="152"/>
      <c r="BVT248" s="152"/>
      <c r="BVU248" s="152"/>
      <c r="BVV248" s="152"/>
      <c r="BVW248" s="152"/>
      <c r="BVX248" s="152"/>
      <c r="BVY248" s="152"/>
      <c r="BVZ248" s="152"/>
      <c r="BWA248" s="152"/>
      <c r="BWB248" s="152"/>
      <c r="BWC248" s="152"/>
      <c r="BWD248" s="152"/>
      <c r="BWE248" s="152"/>
      <c r="BWF248" s="152"/>
      <c r="BWG248" s="152"/>
      <c r="BWH248" s="152"/>
      <c r="BWI248" s="152"/>
      <c r="BWJ248" s="152"/>
      <c r="BWK248" s="152"/>
      <c r="BWL248" s="152"/>
      <c r="BWM248" s="152"/>
      <c r="BWN248" s="152"/>
      <c r="BWO248" s="152"/>
      <c r="BWP248" s="152"/>
      <c r="BWQ248" s="152"/>
      <c r="BWR248" s="152"/>
      <c r="BWS248" s="152"/>
      <c r="BWT248" s="152"/>
      <c r="BWU248" s="152"/>
      <c r="BWV248" s="152"/>
      <c r="BWW248" s="152"/>
      <c r="BWX248" s="152"/>
    </row>
    <row r="249" spans="1:1974" ht="12" customHeight="1">
      <c r="B249" s="152"/>
      <c r="C249" s="90"/>
      <c r="D249" s="152"/>
      <c r="E249" s="135"/>
      <c r="F249" s="152"/>
      <c r="H249" s="152"/>
      <c r="I249" s="135"/>
      <c r="J249" s="152"/>
      <c r="X249" s="152"/>
      <c r="Y249" s="152"/>
      <c r="Z249" s="152"/>
      <c r="AB249" s="152"/>
      <c r="AC249" s="152"/>
      <c r="AD249" s="152"/>
    </row>
    <row r="250" spans="1:1974" s="113" customFormat="1" ht="24.75" customHeight="1" thickBot="1">
      <c r="A250" s="95"/>
      <c r="B250" s="278" t="s">
        <v>181</v>
      </c>
      <c r="C250" s="90"/>
      <c r="D250" s="377">
        <v>13</v>
      </c>
      <c r="E250" s="277">
        <v>0</v>
      </c>
      <c r="F250" s="377">
        <v>13</v>
      </c>
      <c r="G250" s="95"/>
      <c r="H250" s="279">
        <v>-45</v>
      </c>
      <c r="I250" s="280">
        <v>0</v>
      </c>
      <c r="J250" s="279">
        <v>-45</v>
      </c>
      <c r="K250" s="95"/>
      <c r="L250" s="107"/>
      <c r="M250" s="107"/>
      <c r="N250" s="107"/>
      <c r="O250" s="95"/>
      <c r="P250" s="107"/>
      <c r="Q250" s="107"/>
      <c r="R250" s="107"/>
      <c r="S250" s="373"/>
      <c r="T250" s="107"/>
      <c r="U250" s="107"/>
      <c r="V250" s="107"/>
      <c r="W250" s="95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05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  <c r="BL250" s="152"/>
      <c r="BM250" s="152"/>
      <c r="BN250" s="152"/>
      <c r="BO250" s="152"/>
      <c r="BP250" s="152"/>
      <c r="BQ250" s="152"/>
      <c r="BR250" s="152"/>
      <c r="BS250" s="152"/>
      <c r="BT250" s="152"/>
      <c r="BU250" s="152"/>
      <c r="BV250" s="152"/>
      <c r="BW250" s="152"/>
      <c r="BX250" s="152"/>
      <c r="BY250" s="152"/>
      <c r="BZ250" s="152"/>
      <c r="CA250" s="152"/>
      <c r="CB250" s="152"/>
      <c r="CC250" s="152"/>
      <c r="CD250" s="152"/>
      <c r="CE250" s="152"/>
      <c r="CF250" s="152"/>
      <c r="CG250" s="152"/>
      <c r="CH250" s="152"/>
      <c r="CI250" s="152"/>
      <c r="CJ250" s="152"/>
      <c r="CK250" s="152"/>
      <c r="CL250" s="152"/>
      <c r="CM250" s="152"/>
      <c r="CN250" s="152"/>
      <c r="CO250" s="152"/>
      <c r="CP250" s="152"/>
      <c r="CQ250" s="152"/>
      <c r="CR250" s="152"/>
      <c r="CS250" s="152"/>
      <c r="CT250" s="152"/>
      <c r="CU250" s="152"/>
      <c r="CV250" s="152"/>
      <c r="CW250" s="152"/>
      <c r="CX250" s="152"/>
      <c r="CY250" s="152"/>
      <c r="CZ250" s="152"/>
      <c r="DA250" s="152"/>
      <c r="DB250" s="152"/>
      <c r="DC250" s="152"/>
      <c r="DD250" s="152"/>
      <c r="DE250" s="152"/>
      <c r="DF250" s="152"/>
      <c r="DG250" s="152"/>
      <c r="DH250" s="152"/>
      <c r="DI250" s="152"/>
      <c r="DJ250" s="152"/>
      <c r="DK250" s="152"/>
      <c r="DL250" s="152"/>
      <c r="DM250" s="152"/>
      <c r="DN250" s="152"/>
      <c r="DO250" s="152"/>
      <c r="DP250" s="152"/>
      <c r="DQ250" s="152"/>
      <c r="DR250" s="152"/>
      <c r="DS250" s="152"/>
      <c r="DT250" s="152"/>
      <c r="DU250" s="152"/>
      <c r="DV250" s="152"/>
      <c r="DW250" s="152"/>
      <c r="DX250" s="152"/>
      <c r="DY250" s="152"/>
      <c r="DZ250" s="152"/>
      <c r="EA250" s="152"/>
      <c r="EB250" s="152"/>
      <c r="EC250" s="152"/>
      <c r="ED250" s="152"/>
      <c r="EE250" s="152"/>
      <c r="EF250" s="152"/>
      <c r="EG250" s="152"/>
      <c r="EH250" s="152"/>
      <c r="EI250" s="152"/>
      <c r="EJ250" s="152"/>
      <c r="EK250" s="152"/>
      <c r="EL250" s="152"/>
      <c r="EM250" s="152"/>
      <c r="EN250" s="152"/>
      <c r="EO250" s="152"/>
      <c r="EP250" s="152"/>
      <c r="EQ250" s="152"/>
      <c r="ER250" s="152"/>
      <c r="ES250" s="152"/>
      <c r="ET250" s="152"/>
      <c r="EU250" s="152"/>
      <c r="EV250" s="152"/>
      <c r="EW250" s="152"/>
      <c r="EX250" s="152"/>
      <c r="EY250" s="152"/>
      <c r="EZ250" s="152"/>
      <c r="FA250" s="152"/>
      <c r="FB250" s="152"/>
      <c r="FC250" s="152"/>
      <c r="FD250" s="152"/>
      <c r="FE250" s="152"/>
      <c r="FF250" s="152"/>
      <c r="FG250" s="152"/>
      <c r="FH250" s="152"/>
      <c r="FI250" s="152"/>
      <c r="FJ250" s="152"/>
      <c r="FK250" s="152"/>
      <c r="FL250" s="152"/>
      <c r="FM250" s="152"/>
      <c r="FN250" s="152"/>
      <c r="FO250" s="152"/>
      <c r="FP250" s="152"/>
      <c r="FQ250" s="152"/>
      <c r="FR250" s="152"/>
      <c r="FS250" s="152"/>
      <c r="FT250" s="152"/>
      <c r="FU250" s="152"/>
      <c r="FV250" s="152"/>
      <c r="FW250" s="152"/>
      <c r="FX250" s="152"/>
      <c r="FY250" s="152"/>
      <c r="FZ250" s="152"/>
      <c r="GA250" s="152"/>
      <c r="GB250" s="152"/>
      <c r="GC250" s="152"/>
      <c r="GD250" s="152"/>
      <c r="GE250" s="152"/>
      <c r="GF250" s="152"/>
      <c r="GG250" s="152"/>
      <c r="GH250" s="152"/>
      <c r="GI250" s="152"/>
      <c r="GJ250" s="152"/>
      <c r="GK250" s="152"/>
      <c r="GL250" s="152"/>
      <c r="GM250" s="152"/>
      <c r="GN250" s="152"/>
      <c r="GO250" s="152"/>
      <c r="GP250" s="152"/>
      <c r="GQ250" s="152"/>
      <c r="GR250" s="152"/>
      <c r="GS250" s="152"/>
      <c r="GT250" s="152"/>
      <c r="GU250" s="152"/>
      <c r="GV250" s="152"/>
      <c r="GW250" s="152"/>
      <c r="GX250" s="152"/>
      <c r="GY250" s="152"/>
      <c r="GZ250" s="152"/>
      <c r="HA250" s="152"/>
      <c r="HB250" s="152"/>
      <c r="HC250" s="152"/>
      <c r="HD250" s="152"/>
      <c r="HE250" s="152"/>
      <c r="HF250" s="152"/>
      <c r="HG250" s="152"/>
      <c r="HH250" s="152"/>
      <c r="HI250" s="152"/>
      <c r="HJ250" s="152"/>
      <c r="HK250" s="152"/>
      <c r="HL250" s="152"/>
      <c r="HM250" s="152"/>
      <c r="HN250" s="152"/>
      <c r="HO250" s="152"/>
      <c r="HP250" s="152"/>
      <c r="HQ250" s="152"/>
      <c r="HR250" s="152"/>
      <c r="HS250" s="152"/>
      <c r="HT250" s="152"/>
      <c r="HU250" s="152"/>
      <c r="HV250" s="152"/>
      <c r="HW250" s="152"/>
      <c r="HX250" s="152"/>
      <c r="HY250" s="152"/>
      <c r="HZ250" s="152"/>
      <c r="IA250" s="152"/>
      <c r="IB250" s="152"/>
      <c r="IC250" s="152"/>
      <c r="ID250" s="152"/>
      <c r="IE250" s="152"/>
      <c r="IF250" s="152"/>
      <c r="IG250" s="152"/>
      <c r="IH250" s="152"/>
      <c r="II250" s="152"/>
      <c r="IJ250" s="152"/>
      <c r="IK250" s="152"/>
      <c r="IL250" s="152"/>
      <c r="IM250" s="152"/>
      <c r="IN250" s="152"/>
      <c r="IO250" s="152"/>
      <c r="IP250" s="152"/>
      <c r="IQ250" s="152"/>
      <c r="IR250" s="152"/>
      <c r="IS250" s="152"/>
      <c r="IT250" s="152"/>
      <c r="IU250" s="152"/>
      <c r="IV250" s="152"/>
      <c r="IW250" s="152"/>
      <c r="IX250" s="152"/>
      <c r="IY250" s="152"/>
      <c r="IZ250" s="152"/>
      <c r="JA250" s="152"/>
      <c r="JB250" s="152"/>
      <c r="JC250" s="152"/>
      <c r="JD250" s="152"/>
      <c r="JE250" s="152"/>
      <c r="JF250" s="152"/>
      <c r="JG250" s="152"/>
      <c r="JH250" s="152"/>
      <c r="JI250" s="152"/>
      <c r="JJ250" s="152"/>
      <c r="JK250" s="152"/>
      <c r="JL250" s="152"/>
      <c r="JM250" s="152"/>
      <c r="JN250" s="152"/>
      <c r="JO250" s="152"/>
      <c r="JP250" s="152"/>
      <c r="JQ250" s="152"/>
      <c r="JR250" s="152"/>
      <c r="JS250" s="152"/>
      <c r="JT250" s="152"/>
      <c r="JU250" s="152"/>
      <c r="JV250" s="152"/>
      <c r="JW250" s="152"/>
      <c r="JX250" s="152"/>
      <c r="JY250" s="152"/>
      <c r="JZ250" s="152"/>
      <c r="KA250" s="152"/>
      <c r="KB250" s="152"/>
      <c r="KC250" s="152"/>
      <c r="KD250" s="152"/>
      <c r="KE250" s="152"/>
      <c r="KF250" s="152"/>
      <c r="KG250" s="152"/>
      <c r="KH250" s="152"/>
      <c r="KI250" s="152"/>
      <c r="KJ250" s="152"/>
      <c r="KK250" s="152"/>
      <c r="KL250" s="152"/>
      <c r="KM250" s="152"/>
      <c r="KN250" s="152"/>
      <c r="KO250" s="152"/>
      <c r="KP250" s="152"/>
      <c r="KQ250" s="152"/>
      <c r="KR250" s="152"/>
      <c r="KS250" s="152"/>
      <c r="KT250" s="152"/>
      <c r="KU250" s="152"/>
      <c r="KV250" s="152"/>
      <c r="KW250" s="152"/>
      <c r="KX250" s="152"/>
      <c r="KY250" s="152"/>
      <c r="KZ250" s="152"/>
      <c r="LA250" s="152"/>
      <c r="LB250" s="152"/>
      <c r="LC250" s="152"/>
      <c r="LD250" s="152"/>
      <c r="LE250" s="152"/>
      <c r="LF250" s="152"/>
      <c r="LG250" s="152"/>
      <c r="LH250" s="152"/>
      <c r="LI250" s="152"/>
      <c r="LJ250" s="152"/>
      <c r="LK250" s="152"/>
      <c r="LL250" s="152"/>
      <c r="LM250" s="152"/>
      <c r="LN250" s="152"/>
      <c r="LO250" s="152"/>
      <c r="LP250" s="152"/>
      <c r="LQ250" s="152"/>
      <c r="LR250" s="152"/>
      <c r="LS250" s="152"/>
      <c r="LT250" s="152"/>
      <c r="LU250" s="152"/>
      <c r="LV250" s="152"/>
      <c r="LW250" s="152"/>
      <c r="LX250" s="152"/>
      <c r="LY250" s="152"/>
      <c r="LZ250" s="152"/>
      <c r="MA250" s="152"/>
      <c r="MB250" s="152"/>
      <c r="MC250" s="152"/>
      <c r="MD250" s="152"/>
      <c r="ME250" s="152"/>
      <c r="MF250" s="152"/>
      <c r="MG250" s="152"/>
      <c r="MH250" s="152"/>
      <c r="MI250" s="152"/>
      <c r="MJ250" s="152"/>
      <c r="MK250" s="152"/>
      <c r="ML250" s="152"/>
      <c r="MM250" s="152"/>
      <c r="MN250" s="152"/>
      <c r="MO250" s="152"/>
      <c r="MP250" s="152"/>
      <c r="MQ250" s="152"/>
      <c r="MR250" s="152"/>
      <c r="MS250" s="152"/>
      <c r="MT250" s="152"/>
      <c r="MU250" s="152"/>
      <c r="MV250" s="152"/>
      <c r="MW250" s="152"/>
      <c r="MX250" s="152"/>
      <c r="MY250" s="152"/>
      <c r="MZ250" s="152"/>
      <c r="NA250" s="152"/>
      <c r="NB250" s="152"/>
      <c r="NC250" s="152"/>
      <c r="ND250" s="152"/>
      <c r="NE250" s="152"/>
      <c r="NF250" s="152"/>
      <c r="NG250" s="152"/>
      <c r="NH250" s="152"/>
      <c r="NI250" s="152"/>
      <c r="NJ250" s="152"/>
      <c r="NK250" s="152"/>
      <c r="NL250" s="152"/>
      <c r="NM250" s="152"/>
      <c r="NN250" s="152"/>
      <c r="NO250" s="152"/>
      <c r="NP250" s="152"/>
      <c r="NQ250" s="152"/>
      <c r="NR250" s="152"/>
      <c r="NS250" s="152"/>
      <c r="NT250" s="152"/>
      <c r="NU250" s="152"/>
      <c r="NV250" s="152"/>
      <c r="NW250" s="152"/>
      <c r="NX250" s="152"/>
      <c r="NY250" s="152"/>
      <c r="NZ250" s="152"/>
      <c r="OA250" s="152"/>
      <c r="OB250" s="152"/>
      <c r="OC250" s="152"/>
      <c r="OD250" s="152"/>
      <c r="OE250" s="152"/>
      <c r="OF250" s="152"/>
      <c r="OG250" s="152"/>
      <c r="OH250" s="152"/>
      <c r="OI250" s="152"/>
      <c r="OJ250" s="152"/>
      <c r="OK250" s="152"/>
      <c r="OL250" s="152"/>
      <c r="OM250" s="152"/>
      <c r="ON250" s="152"/>
      <c r="OO250" s="152"/>
      <c r="OP250" s="152"/>
      <c r="OQ250" s="152"/>
      <c r="OR250" s="152"/>
      <c r="OS250" s="152"/>
      <c r="OT250" s="152"/>
      <c r="OU250" s="152"/>
      <c r="OV250" s="152"/>
      <c r="OW250" s="152"/>
      <c r="OX250" s="152"/>
      <c r="OY250" s="152"/>
      <c r="OZ250" s="152"/>
      <c r="PA250" s="152"/>
      <c r="PB250" s="152"/>
      <c r="PC250" s="152"/>
      <c r="PD250" s="152"/>
      <c r="PE250" s="152"/>
      <c r="PF250" s="152"/>
      <c r="PG250" s="152"/>
      <c r="PH250" s="152"/>
      <c r="PI250" s="152"/>
      <c r="PJ250" s="152"/>
      <c r="PK250" s="152"/>
      <c r="PL250" s="152"/>
      <c r="PM250" s="152"/>
      <c r="PN250" s="152"/>
      <c r="PO250" s="152"/>
      <c r="PP250" s="152"/>
      <c r="PQ250" s="152"/>
      <c r="PR250" s="152"/>
      <c r="PS250" s="152"/>
      <c r="PT250" s="152"/>
      <c r="PU250" s="152"/>
      <c r="PV250" s="152"/>
      <c r="PW250" s="152"/>
      <c r="PX250" s="152"/>
      <c r="PY250" s="152"/>
      <c r="PZ250" s="152"/>
      <c r="QA250" s="152"/>
      <c r="QB250" s="152"/>
      <c r="QC250" s="152"/>
      <c r="QD250" s="152"/>
      <c r="QE250" s="152"/>
      <c r="QF250" s="152"/>
      <c r="QG250" s="152"/>
      <c r="QH250" s="152"/>
      <c r="QI250" s="152"/>
      <c r="QJ250" s="152"/>
      <c r="QK250" s="152"/>
      <c r="QL250" s="152"/>
      <c r="QM250" s="152"/>
      <c r="QN250" s="152"/>
      <c r="QO250" s="152"/>
      <c r="QP250" s="152"/>
      <c r="QQ250" s="152"/>
      <c r="QR250" s="152"/>
      <c r="QS250" s="152"/>
      <c r="QT250" s="152"/>
      <c r="QU250" s="152"/>
      <c r="QV250" s="152"/>
      <c r="QW250" s="152"/>
      <c r="QX250" s="152"/>
      <c r="QY250" s="152"/>
      <c r="QZ250" s="152"/>
      <c r="RA250" s="152"/>
      <c r="RB250" s="152"/>
      <c r="RC250" s="152"/>
      <c r="RD250" s="152"/>
      <c r="RE250" s="152"/>
      <c r="RF250" s="152"/>
      <c r="RG250" s="152"/>
      <c r="RH250" s="152"/>
      <c r="RI250" s="152"/>
      <c r="RJ250" s="152"/>
      <c r="RK250" s="152"/>
      <c r="RL250" s="152"/>
      <c r="RM250" s="152"/>
      <c r="RN250" s="152"/>
      <c r="RO250" s="152"/>
      <c r="RP250" s="152"/>
      <c r="RQ250" s="152"/>
      <c r="RR250" s="152"/>
      <c r="RS250" s="152"/>
      <c r="RT250" s="152"/>
      <c r="RU250" s="152"/>
      <c r="RV250" s="152"/>
      <c r="RW250" s="152"/>
      <c r="RX250" s="152"/>
      <c r="RY250" s="152"/>
      <c r="RZ250" s="152"/>
      <c r="SA250" s="152"/>
      <c r="SB250" s="152"/>
      <c r="SC250" s="152"/>
      <c r="SD250" s="152"/>
      <c r="SE250" s="152"/>
      <c r="SF250" s="152"/>
      <c r="SG250" s="152"/>
      <c r="SH250" s="152"/>
      <c r="SI250" s="152"/>
      <c r="SJ250" s="152"/>
      <c r="SK250" s="152"/>
      <c r="SL250" s="152"/>
      <c r="SM250" s="152"/>
      <c r="SN250" s="152"/>
      <c r="SO250" s="152"/>
      <c r="SP250" s="152"/>
      <c r="SQ250" s="152"/>
      <c r="SR250" s="152"/>
      <c r="SS250" s="152"/>
      <c r="ST250" s="152"/>
      <c r="SU250" s="152"/>
      <c r="SV250" s="152"/>
      <c r="SW250" s="152"/>
      <c r="SX250" s="152"/>
      <c r="SY250" s="152"/>
      <c r="SZ250" s="152"/>
      <c r="TA250" s="152"/>
      <c r="TB250" s="152"/>
      <c r="TC250" s="152"/>
      <c r="TD250" s="152"/>
      <c r="TE250" s="152"/>
      <c r="TF250" s="152"/>
      <c r="TG250" s="152"/>
      <c r="TH250" s="152"/>
      <c r="TI250" s="152"/>
      <c r="TJ250" s="152"/>
      <c r="TK250" s="152"/>
      <c r="TL250" s="152"/>
      <c r="TM250" s="152"/>
      <c r="TN250" s="152"/>
      <c r="TO250" s="152"/>
      <c r="TP250" s="152"/>
      <c r="TQ250" s="152"/>
      <c r="TR250" s="152"/>
      <c r="TS250" s="152"/>
      <c r="TT250" s="152"/>
      <c r="TU250" s="152"/>
      <c r="TV250" s="152"/>
      <c r="TW250" s="152"/>
      <c r="TX250" s="152"/>
      <c r="TY250" s="152"/>
      <c r="TZ250" s="152"/>
      <c r="UA250" s="152"/>
      <c r="UB250" s="152"/>
      <c r="UC250" s="152"/>
      <c r="UD250" s="152"/>
      <c r="UE250" s="152"/>
      <c r="UF250" s="152"/>
      <c r="UG250" s="152"/>
      <c r="UH250" s="152"/>
      <c r="UI250" s="152"/>
      <c r="UJ250" s="152"/>
      <c r="UK250" s="152"/>
      <c r="UL250" s="152"/>
      <c r="UM250" s="152"/>
      <c r="UN250" s="152"/>
      <c r="UO250" s="152"/>
      <c r="UP250" s="152"/>
      <c r="UQ250" s="152"/>
      <c r="UR250" s="152"/>
      <c r="US250" s="152"/>
      <c r="UT250" s="152"/>
      <c r="UU250" s="152"/>
      <c r="UV250" s="152"/>
      <c r="UW250" s="152"/>
      <c r="UX250" s="152"/>
      <c r="UY250" s="152"/>
      <c r="UZ250" s="152"/>
      <c r="VA250" s="152"/>
      <c r="VB250" s="152"/>
      <c r="VC250" s="152"/>
      <c r="VD250" s="152"/>
      <c r="VE250" s="152"/>
      <c r="VF250" s="152"/>
      <c r="VG250" s="152"/>
      <c r="VH250" s="152"/>
      <c r="VI250" s="152"/>
      <c r="VJ250" s="152"/>
      <c r="VK250" s="152"/>
      <c r="VL250" s="152"/>
      <c r="VM250" s="152"/>
      <c r="VN250" s="152"/>
      <c r="VO250" s="152"/>
      <c r="VP250" s="152"/>
      <c r="VQ250" s="152"/>
      <c r="VR250" s="152"/>
      <c r="VS250" s="152"/>
      <c r="VT250" s="152"/>
      <c r="VU250" s="152"/>
      <c r="VV250" s="152"/>
      <c r="VW250" s="152"/>
      <c r="VX250" s="152"/>
      <c r="VY250" s="152"/>
      <c r="VZ250" s="152"/>
      <c r="WA250" s="152"/>
      <c r="WB250" s="152"/>
      <c r="WC250" s="152"/>
      <c r="WD250" s="152"/>
      <c r="WE250" s="152"/>
      <c r="WF250" s="152"/>
      <c r="WG250" s="152"/>
      <c r="WH250" s="152"/>
      <c r="WI250" s="152"/>
      <c r="WJ250" s="152"/>
      <c r="WK250" s="152"/>
      <c r="WL250" s="152"/>
      <c r="WM250" s="152"/>
      <c r="WN250" s="152"/>
      <c r="WO250" s="152"/>
      <c r="WP250" s="152"/>
      <c r="WQ250" s="152"/>
      <c r="WR250" s="152"/>
      <c r="WS250" s="152"/>
      <c r="WT250" s="152"/>
      <c r="WU250" s="152"/>
      <c r="WV250" s="152"/>
      <c r="WW250" s="152"/>
      <c r="WX250" s="152"/>
      <c r="WY250" s="152"/>
      <c r="WZ250" s="152"/>
      <c r="XA250" s="152"/>
      <c r="XB250" s="152"/>
      <c r="XC250" s="152"/>
      <c r="XD250" s="152"/>
      <c r="XE250" s="152"/>
      <c r="XF250" s="152"/>
      <c r="XG250" s="152"/>
      <c r="XH250" s="152"/>
      <c r="XI250" s="152"/>
      <c r="XJ250" s="152"/>
      <c r="XK250" s="152"/>
      <c r="XL250" s="152"/>
      <c r="XM250" s="152"/>
      <c r="XN250" s="152"/>
      <c r="XO250" s="152"/>
      <c r="XP250" s="152"/>
      <c r="XQ250" s="152"/>
      <c r="XR250" s="152"/>
      <c r="XS250" s="152"/>
      <c r="XT250" s="152"/>
      <c r="XU250" s="152"/>
      <c r="XV250" s="152"/>
      <c r="XW250" s="152"/>
      <c r="XX250" s="152"/>
      <c r="XY250" s="152"/>
      <c r="XZ250" s="152"/>
      <c r="YA250" s="152"/>
      <c r="YB250" s="152"/>
      <c r="YC250" s="152"/>
      <c r="YD250" s="152"/>
      <c r="YE250" s="152"/>
      <c r="YF250" s="152"/>
      <c r="YG250" s="152"/>
      <c r="YH250" s="152"/>
      <c r="YI250" s="152"/>
      <c r="YJ250" s="152"/>
      <c r="YK250" s="152"/>
      <c r="YL250" s="152"/>
      <c r="YM250" s="152"/>
      <c r="YN250" s="152"/>
      <c r="YO250" s="152"/>
      <c r="YP250" s="152"/>
      <c r="YQ250" s="152"/>
      <c r="YR250" s="152"/>
      <c r="YS250" s="152"/>
      <c r="YT250" s="152"/>
      <c r="YU250" s="152"/>
      <c r="YV250" s="152"/>
      <c r="YW250" s="152"/>
      <c r="YX250" s="152"/>
      <c r="YY250" s="152"/>
      <c r="YZ250" s="152"/>
      <c r="ZA250" s="152"/>
      <c r="ZB250" s="152"/>
      <c r="ZC250" s="152"/>
      <c r="ZD250" s="152"/>
      <c r="ZE250" s="152"/>
      <c r="ZF250" s="152"/>
      <c r="ZG250" s="152"/>
      <c r="ZH250" s="152"/>
      <c r="ZI250" s="152"/>
      <c r="ZJ250" s="152"/>
      <c r="ZK250" s="152"/>
      <c r="ZL250" s="152"/>
      <c r="ZM250" s="152"/>
      <c r="ZN250" s="152"/>
      <c r="ZO250" s="152"/>
      <c r="ZP250" s="152"/>
      <c r="ZQ250" s="152"/>
      <c r="ZR250" s="152"/>
      <c r="ZS250" s="152"/>
      <c r="ZT250" s="152"/>
      <c r="ZU250" s="152"/>
      <c r="ZV250" s="152"/>
      <c r="ZW250" s="152"/>
      <c r="ZX250" s="152"/>
      <c r="ZY250" s="152"/>
      <c r="ZZ250" s="152"/>
      <c r="AAA250" s="152"/>
      <c r="AAB250" s="152"/>
      <c r="AAC250" s="152"/>
      <c r="AAD250" s="152"/>
      <c r="AAE250" s="152"/>
      <c r="AAF250" s="152"/>
      <c r="AAG250" s="152"/>
      <c r="AAH250" s="152"/>
      <c r="AAI250" s="152"/>
      <c r="AAJ250" s="152"/>
      <c r="AAK250" s="152"/>
      <c r="AAL250" s="152"/>
      <c r="AAM250" s="152"/>
      <c r="AAN250" s="152"/>
      <c r="AAO250" s="152"/>
      <c r="AAP250" s="152"/>
      <c r="AAQ250" s="152"/>
      <c r="AAR250" s="152"/>
      <c r="AAS250" s="152"/>
      <c r="AAT250" s="152"/>
      <c r="AAU250" s="152"/>
      <c r="AAV250" s="152"/>
      <c r="AAW250" s="152"/>
      <c r="AAX250" s="152"/>
      <c r="AAY250" s="152"/>
      <c r="AAZ250" s="152"/>
      <c r="ABA250" s="152"/>
      <c r="ABB250" s="152"/>
      <c r="ABC250" s="152"/>
      <c r="ABD250" s="152"/>
      <c r="ABE250" s="152"/>
      <c r="ABF250" s="152"/>
      <c r="ABG250" s="152"/>
      <c r="ABH250" s="152"/>
      <c r="ABI250" s="152"/>
      <c r="ABJ250" s="152"/>
      <c r="ABK250" s="152"/>
      <c r="ABL250" s="152"/>
      <c r="ABM250" s="152"/>
      <c r="ABN250" s="152"/>
      <c r="ABO250" s="152"/>
      <c r="ABP250" s="152"/>
      <c r="ABQ250" s="152"/>
      <c r="ABR250" s="152"/>
      <c r="ABS250" s="152"/>
      <c r="ABT250" s="152"/>
      <c r="ABU250" s="152"/>
      <c r="ABV250" s="152"/>
      <c r="ABW250" s="152"/>
      <c r="ABX250" s="152"/>
      <c r="ABY250" s="152"/>
      <c r="ABZ250" s="152"/>
      <c r="ACA250" s="152"/>
      <c r="ACB250" s="152"/>
      <c r="ACC250" s="152"/>
      <c r="ACD250" s="152"/>
      <c r="ACE250" s="152"/>
      <c r="ACF250" s="152"/>
      <c r="ACG250" s="152"/>
      <c r="ACH250" s="152"/>
      <c r="ACI250" s="152"/>
      <c r="ACJ250" s="152"/>
      <c r="ACK250" s="152"/>
      <c r="ACL250" s="152"/>
      <c r="ACM250" s="152"/>
      <c r="ACN250" s="152"/>
      <c r="ACO250" s="152"/>
      <c r="ACP250" s="152"/>
      <c r="ACQ250" s="152"/>
      <c r="ACR250" s="152"/>
      <c r="ACS250" s="152"/>
      <c r="ACT250" s="152"/>
      <c r="ACU250" s="152"/>
      <c r="ACV250" s="152"/>
      <c r="ACW250" s="152"/>
      <c r="ACX250" s="152"/>
      <c r="ACY250" s="152"/>
      <c r="ACZ250" s="152"/>
      <c r="ADA250" s="152"/>
      <c r="ADB250" s="152"/>
      <c r="ADC250" s="152"/>
      <c r="ADD250" s="152"/>
      <c r="ADE250" s="152"/>
      <c r="ADF250" s="152"/>
      <c r="ADG250" s="152"/>
      <c r="ADH250" s="152"/>
      <c r="ADI250" s="152"/>
      <c r="ADJ250" s="152"/>
      <c r="ADK250" s="152"/>
      <c r="ADL250" s="152"/>
      <c r="ADM250" s="152"/>
      <c r="ADN250" s="152"/>
      <c r="ADO250" s="152"/>
      <c r="ADP250" s="152"/>
      <c r="ADQ250" s="152"/>
      <c r="ADR250" s="152"/>
      <c r="ADS250" s="152"/>
      <c r="ADT250" s="152"/>
      <c r="ADU250" s="152"/>
      <c r="ADV250" s="152"/>
      <c r="ADW250" s="152"/>
      <c r="ADX250" s="152"/>
      <c r="ADY250" s="152"/>
      <c r="ADZ250" s="152"/>
      <c r="AEA250" s="152"/>
      <c r="AEB250" s="152"/>
      <c r="AEC250" s="152"/>
      <c r="AED250" s="152"/>
      <c r="AEE250" s="152"/>
      <c r="AEF250" s="152"/>
      <c r="AEG250" s="152"/>
      <c r="AEH250" s="152"/>
      <c r="AEI250" s="152"/>
      <c r="AEJ250" s="152"/>
      <c r="AEK250" s="152"/>
      <c r="AEL250" s="152"/>
      <c r="AEM250" s="152"/>
      <c r="AEN250" s="152"/>
      <c r="AEO250" s="152"/>
      <c r="AEP250" s="152"/>
      <c r="AEQ250" s="152"/>
      <c r="AER250" s="152"/>
      <c r="AES250" s="152"/>
      <c r="AET250" s="152"/>
      <c r="AEU250" s="152"/>
      <c r="AEV250" s="152"/>
      <c r="AEW250" s="152"/>
      <c r="AEX250" s="152"/>
      <c r="AEY250" s="152"/>
      <c r="AEZ250" s="152"/>
      <c r="AFA250" s="152"/>
      <c r="AFB250" s="152"/>
      <c r="AFC250" s="152"/>
      <c r="AFD250" s="152"/>
      <c r="AFE250" s="152"/>
      <c r="AFF250" s="152"/>
      <c r="AFG250" s="152"/>
      <c r="AFH250" s="152"/>
      <c r="AFI250" s="152"/>
      <c r="AFJ250" s="152"/>
      <c r="AFK250" s="152"/>
      <c r="AFL250" s="152"/>
      <c r="AFM250" s="152"/>
      <c r="AFN250" s="152"/>
      <c r="AFO250" s="152"/>
      <c r="AFP250" s="152"/>
      <c r="AFQ250" s="152"/>
      <c r="AFR250" s="152"/>
      <c r="AFS250" s="152"/>
      <c r="AFT250" s="152"/>
      <c r="AFU250" s="152"/>
      <c r="AFV250" s="152"/>
      <c r="AFW250" s="152"/>
      <c r="AFX250" s="152"/>
      <c r="AFY250" s="152"/>
      <c r="AFZ250" s="152"/>
      <c r="AGA250" s="152"/>
      <c r="AGB250" s="152"/>
      <c r="AGC250" s="152"/>
      <c r="AGD250" s="152"/>
      <c r="AGE250" s="152"/>
      <c r="AGF250" s="152"/>
      <c r="AGG250" s="152"/>
      <c r="AGH250" s="152"/>
      <c r="AGI250" s="152"/>
      <c r="AGJ250" s="152"/>
      <c r="AGK250" s="152"/>
      <c r="AGL250" s="152"/>
      <c r="AGM250" s="152"/>
      <c r="AGN250" s="152"/>
      <c r="AGO250" s="152"/>
      <c r="AGP250" s="152"/>
      <c r="AGQ250" s="152"/>
      <c r="AGR250" s="152"/>
      <c r="AGS250" s="152"/>
      <c r="AGT250" s="152"/>
      <c r="AGU250" s="152"/>
      <c r="AGV250" s="152"/>
      <c r="AGW250" s="152"/>
      <c r="AGX250" s="152"/>
      <c r="AGY250" s="152"/>
      <c r="AGZ250" s="152"/>
      <c r="AHA250" s="152"/>
      <c r="AHB250" s="152"/>
      <c r="AHC250" s="152"/>
      <c r="AHD250" s="152"/>
      <c r="AHE250" s="152"/>
      <c r="AHF250" s="152"/>
      <c r="AHG250" s="152"/>
      <c r="AHH250" s="152"/>
      <c r="AHI250" s="152"/>
      <c r="AHJ250" s="152"/>
      <c r="AHK250" s="152"/>
      <c r="AHL250" s="152"/>
      <c r="AHM250" s="152"/>
      <c r="AHN250" s="152"/>
      <c r="AHO250" s="152"/>
      <c r="AHP250" s="152"/>
      <c r="AHQ250" s="152"/>
      <c r="AHR250" s="152"/>
      <c r="AHS250" s="152"/>
      <c r="AHT250" s="152"/>
      <c r="AHU250" s="152"/>
      <c r="AHV250" s="152"/>
      <c r="AHW250" s="152"/>
      <c r="AHX250" s="152"/>
      <c r="AHY250" s="152"/>
      <c r="AHZ250" s="152"/>
      <c r="AIA250" s="152"/>
      <c r="AIB250" s="152"/>
      <c r="AIC250" s="152"/>
      <c r="AID250" s="152"/>
      <c r="AIE250" s="152"/>
      <c r="AIF250" s="152"/>
      <c r="AIG250" s="152"/>
      <c r="AIH250" s="152"/>
      <c r="AII250" s="152"/>
      <c r="AIJ250" s="152"/>
      <c r="AIK250" s="152"/>
      <c r="AIL250" s="152"/>
      <c r="AIM250" s="152"/>
      <c r="AIN250" s="152"/>
      <c r="AIO250" s="152"/>
      <c r="AIP250" s="152"/>
      <c r="AIQ250" s="152"/>
      <c r="AIR250" s="152"/>
      <c r="AIS250" s="152"/>
      <c r="AIT250" s="152"/>
      <c r="AIU250" s="152"/>
      <c r="AIV250" s="152"/>
      <c r="AIW250" s="152"/>
      <c r="AIX250" s="152"/>
      <c r="AIY250" s="152"/>
      <c r="AIZ250" s="152"/>
      <c r="AJA250" s="152"/>
      <c r="AJB250" s="152"/>
      <c r="AJC250" s="152"/>
      <c r="AJD250" s="152"/>
      <c r="AJE250" s="152"/>
      <c r="AJF250" s="152"/>
      <c r="AJG250" s="152"/>
      <c r="AJH250" s="152"/>
      <c r="AJI250" s="152"/>
      <c r="AJJ250" s="152"/>
      <c r="AJK250" s="152"/>
      <c r="AJL250" s="152"/>
      <c r="AJM250" s="152"/>
      <c r="AJN250" s="152"/>
      <c r="AJO250" s="152"/>
      <c r="AJP250" s="152"/>
      <c r="AJQ250" s="152"/>
      <c r="AJR250" s="152"/>
      <c r="AJS250" s="152"/>
      <c r="AJT250" s="152"/>
      <c r="AJU250" s="152"/>
      <c r="AJV250" s="152"/>
      <c r="AJW250" s="152"/>
      <c r="AJX250" s="152"/>
      <c r="AJY250" s="152"/>
      <c r="AJZ250" s="152"/>
      <c r="AKA250" s="152"/>
      <c r="AKB250" s="152"/>
      <c r="AKC250" s="152"/>
      <c r="AKD250" s="152"/>
      <c r="AKE250" s="152"/>
      <c r="AKF250" s="152"/>
      <c r="AKG250" s="152"/>
      <c r="AKH250" s="152"/>
      <c r="AKI250" s="152"/>
      <c r="AKJ250" s="152"/>
      <c r="AKK250" s="152"/>
      <c r="AKL250" s="152"/>
      <c r="AKM250" s="152"/>
      <c r="AKN250" s="152"/>
      <c r="AKO250" s="152"/>
      <c r="AKP250" s="152"/>
      <c r="AKQ250" s="152"/>
      <c r="AKR250" s="152"/>
      <c r="AKS250" s="152"/>
      <c r="AKT250" s="152"/>
      <c r="AKU250" s="152"/>
      <c r="AKV250" s="152"/>
      <c r="AKW250" s="152"/>
      <c r="AKX250" s="152"/>
      <c r="AKY250" s="152"/>
      <c r="AKZ250" s="152"/>
      <c r="ALA250" s="152"/>
      <c r="ALB250" s="152"/>
      <c r="ALC250" s="152"/>
      <c r="ALD250" s="152"/>
      <c r="ALE250" s="152"/>
      <c r="ALF250" s="152"/>
      <c r="ALG250" s="152"/>
      <c r="ALH250" s="152"/>
      <c r="ALI250" s="152"/>
      <c r="ALJ250" s="152"/>
      <c r="ALK250" s="152"/>
      <c r="ALL250" s="152"/>
      <c r="ALM250" s="152"/>
      <c r="ALN250" s="152"/>
      <c r="ALO250" s="152"/>
      <c r="ALP250" s="152"/>
      <c r="ALQ250" s="152"/>
      <c r="ALR250" s="152"/>
      <c r="ALS250" s="152"/>
      <c r="ALT250" s="152"/>
      <c r="ALU250" s="152"/>
      <c r="ALV250" s="152"/>
      <c r="ALW250" s="152"/>
      <c r="ALX250" s="152"/>
      <c r="ALY250" s="152"/>
      <c r="ALZ250" s="152"/>
      <c r="AMA250" s="152"/>
      <c r="AMB250" s="152"/>
      <c r="AMC250" s="152"/>
      <c r="AMD250" s="152"/>
      <c r="AME250" s="152"/>
      <c r="AMF250" s="152"/>
      <c r="AMG250" s="152"/>
      <c r="AMH250" s="152"/>
      <c r="AMI250" s="152"/>
      <c r="AMJ250" s="152"/>
      <c r="AMK250" s="152"/>
      <c r="AML250" s="152"/>
      <c r="AMM250" s="152"/>
      <c r="AMN250" s="152"/>
      <c r="AMO250" s="152"/>
      <c r="AMP250" s="152"/>
      <c r="AMQ250" s="152"/>
      <c r="AMR250" s="152"/>
      <c r="AMS250" s="152"/>
      <c r="AMT250" s="152"/>
      <c r="AMU250" s="152"/>
      <c r="AMV250" s="152"/>
      <c r="AMW250" s="152"/>
      <c r="AMX250" s="152"/>
      <c r="AMY250" s="152"/>
      <c r="AMZ250" s="152"/>
      <c r="ANA250" s="152"/>
      <c r="ANB250" s="152"/>
      <c r="ANC250" s="152"/>
      <c r="AND250" s="152"/>
      <c r="ANE250" s="152"/>
      <c r="ANF250" s="152"/>
      <c r="ANG250" s="152"/>
      <c r="ANH250" s="152"/>
      <c r="ANI250" s="152"/>
      <c r="ANJ250" s="152"/>
      <c r="ANK250" s="152"/>
      <c r="ANL250" s="152"/>
      <c r="ANM250" s="152"/>
      <c r="ANN250" s="152"/>
      <c r="ANO250" s="152"/>
      <c r="ANP250" s="152"/>
      <c r="ANQ250" s="152"/>
      <c r="ANR250" s="152"/>
      <c r="ANS250" s="152"/>
      <c r="ANT250" s="152"/>
      <c r="ANU250" s="152"/>
      <c r="ANV250" s="152"/>
      <c r="ANW250" s="152"/>
      <c r="ANX250" s="152"/>
      <c r="ANY250" s="152"/>
      <c r="ANZ250" s="152"/>
      <c r="AOA250" s="152"/>
      <c r="AOB250" s="152"/>
      <c r="AOC250" s="152"/>
      <c r="AOD250" s="152"/>
      <c r="AOE250" s="152"/>
      <c r="AOF250" s="152"/>
      <c r="AOG250" s="152"/>
      <c r="AOH250" s="152"/>
      <c r="AOI250" s="152"/>
      <c r="AOJ250" s="152"/>
      <c r="AOK250" s="152"/>
      <c r="AOL250" s="152"/>
      <c r="AOM250" s="152"/>
      <c r="AON250" s="152"/>
      <c r="AOO250" s="152"/>
      <c r="AOP250" s="152"/>
      <c r="AOQ250" s="152"/>
      <c r="AOR250" s="152"/>
      <c r="AOS250" s="152"/>
      <c r="AOT250" s="152"/>
      <c r="AOU250" s="152"/>
      <c r="AOV250" s="152"/>
      <c r="AOW250" s="152"/>
      <c r="AOX250" s="152"/>
      <c r="AOY250" s="152"/>
      <c r="AOZ250" s="152"/>
      <c r="APA250" s="152"/>
      <c r="APB250" s="152"/>
      <c r="APC250" s="152"/>
      <c r="APD250" s="152"/>
      <c r="APE250" s="152"/>
      <c r="APF250" s="152"/>
      <c r="APG250" s="152"/>
      <c r="APH250" s="152"/>
      <c r="API250" s="152"/>
      <c r="APJ250" s="152"/>
      <c r="APK250" s="152"/>
      <c r="APL250" s="152"/>
      <c r="APM250" s="152"/>
      <c r="APN250" s="152"/>
      <c r="APO250" s="152"/>
      <c r="APP250" s="152"/>
      <c r="APQ250" s="152"/>
      <c r="APR250" s="152"/>
      <c r="APS250" s="152"/>
      <c r="APT250" s="152"/>
      <c r="APU250" s="152"/>
      <c r="APV250" s="152"/>
      <c r="APW250" s="152"/>
      <c r="APX250" s="152"/>
      <c r="APY250" s="152"/>
      <c r="APZ250" s="152"/>
      <c r="AQA250" s="152"/>
      <c r="AQB250" s="152"/>
      <c r="AQC250" s="152"/>
      <c r="AQD250" s="152"/>
      <c r="AQE250" s="152"/>
      <c r="AQF250" s="152"/>
      <c r="AQG250" s="152"/>
      <c r="AQH250" s="152"/>
      <c r="AQI250" s="152"/>
      <c r="AQJ250" s="152"/>
      <c r="AQK250" s="152"/>
      <c r="AQL250" s="152"/>
      <c r="AQM250" s="152"/>
      <c r="AQN250" s="152"/>
      <c r="AQO250" s="152"/>
      <c r="AQP250" s="152"/>
      <c r="AQQ250" s="152"/>
      <c r="AQR250" s="152"/>
      <c r="AQS250" s="152"/>
      <c r="AQT250" s="152"/>
      <c r="AQU250" s="152"/>
      <c r="AQV250" s="152"/>
      <c r="AQW250" s="152"/>
      <c r="AQX250" s="152"/>
      <c r="AQY250" s="152"/>
      <c r="AQZ250" s="152"/>
      <c r="ARA250" s="152"/>
      <c r="ARB250" s="152"/>
      <c r="ARC250" s="152"/>
      <c r="ARD250" s="152"/>
      <c r="ARE250" s="152"/>
      <c r="ARF250" s="152"/>
      <c r="ARG250" s="152"/>
      <c r="ARH250" s="152"/>
      <c r="ARI250" s="152"/>
      <c r="ARJ250" s="152"/>
      <c r="ARK250" s="152"/>
      <c r="ARL250" s="152"/>
      <c r="ARM250" s="152"/>
      <c r="ARN250" s="152"/>
      <c r="ARO250" s="152"/>
      <c r="ARP250" s="152"/>
      <c r="ARQ250" s="152"/>
      <c r="ARR250" s="152"/>
      <c r="ARS250" s="152"/>
      <c r="ART250" s="152"/>
      <c r="ARU250" s="152"/>
      <c r="ARV250" s="152"/>
      <c r="ARW250" s="152"/>
      <c r="ARX250" s="152"/>
      <c r="ARY250" s="152"/>
      <c r="ARZ250" s="152"/>
      <c r="ASA250" s="152"/>
      <c r="ASB250" s="152"/>
      <c r="ASC250" s="152"/>
      <c r="ASD250" s="152"/>
      <c r="ASE250" s="152"/>
      <c r="ASF250" s="152"/>
      <c r="ASG250" s="152"/>
      <c r="ASH250" s="152"/>
      <c r="ASI250" s="152"/>
      <c r="ASJ250" s="152"/>
      <c r="ASK250" s="152"/>
      <c r="ASL250" s="152"/>
      <c r="ASM250" s="152"/>
      <c r="ASN250" s="152"/>
      <c r="ASO250" s="152"/>
      <c r="ASP250" s="152"/>
      <c r="ASQ250" s="152"/>
      <c r="ASR250" s="152"/>
      <c r="ASS250" s="152"/>
      <c r="AST250" s="152"/>
      <c r="ASU250" s="152"/>
      <c r="ASV250" s="152"/>
      <c r="ASW250" s="152"/>
      <c r="ASX250" s="152"/>
      <c r="ASY250" s="152"/>
      <c r="ASZ250" s="152"/>
      <c r="ATA250" s="152"/>
      <c r="ATB250" s="152"/>
      <c r="ATC250" s="152"/>
      <c r="ATD250" s="152"/>
      <c r="ATE250" s="152"/>
      <c r="ATF250" s="152"/>
      <c r="ATG250" s="152"/>
      <c r="ATH250" s="152"/>
      <c r="ATI250" s="152"/>
      <c r="ATJ250" s="152"/>
      <c r="ATK250" s="152"/>
      <c r="ATL250" s="152"/>
      <c r="ATM250" s="152"/>
      <c r="ATN250" s="152"/>
      <c r="ATO250" s="152"/>
      <c r="ATP250" s="152"/>
      <c r="ATQ250" s="152"/>
      <c r="ATR250" s="152"/>
      <c r="ATS250" s="152"/>
      <c r="ATT250" s="152"/>
      <c r="ATU250" s="152"/>
      <c r="ATV250" s="152"/>
      <c r="ATW250" s="152"/>
      <c r="ATX250" s="152"/>
      <c r="ATY250" s="152"/>
      <c r="ATZ250" s="152"/>
      <c r="AUA250" s="152"/>
      <c r="AUB250" s="152"/>
      <c r="AUC250" s="152"/>
      <c r="AUD250" s="152"/>
      <c r="AUE250" s="152"/>
      <c r="AUF250" s="152"/>
      <c r="AUG250" s="152"/>
      <c r="AUH250" s="152"/>
      <c r="AUI250" s="152"/>
      <c r="AUJ250" s="152"/>
      <c r="AUK250" s="152"/>
      <c r="AUL250" s="152"/>
      <c r="AUM250" s="152"/>
      <c r="AUN250" s="152"/>
      <c r="AUO250" s="152"/>
      <c r="AUP250" s="152"/>
      <c r="AUQ250" s="152"/>
      <c r="AUR250" s="152"/>
      <c r="AUS250" s="152"/>
      <c r="AUT250" s="152"/>
      <c r="AUU250" s="152"/>
      <c r="AUV250" s="152"/>
      <c r="AUW250" s="152"/>
      <c r="AUX250" s="152"/>
      <c r="AUY250" s="152"/>
      <c r="AUZ250" s="152"/>
      <c r="AVA250" s="152"/>
      <c r="AVB250" s="152"/>
      <c r="AVC250" s="152"/>
      <c r="AVD250" s="152"/>
      <c r="AVE250" s="152"/>
      <c r="AVF250" s="152"/>
      <c r="AVG250" s="152"/>
      <c r="AVH250" s="152"/>
      <c r="AVI250" s="152"/>
      <c r="AVJ250" s="152"/>
      <c r="AVK250" s="152"/>
      <c r="AVL250" s="152"/>
      <c r="AVM250" s="152"/>
      <c r="AVN250" s="152"/>
      <c r="AVO250" s="152"/>
      <c r="AVP250" s="152"/>
      <c r="AVQ250" s="152"/>
      <c r="AVR250" s="152"/>
      <c r="AVS250" s="152"/>
      <c r="AVT250" s="152"/>
      <c r="AVU250" s="152"/>
      <c r="AVV250" s="152"/>
      <c r="AVW250" s="152"/>
      <c r="AVX250" s="152"/>
      <c r="AVY250" s="152"/>
      <c r="AVZ250" s="152"/>
      <c r="AWA250" s="152"/>
      <c r="AWB250" s="152"/>
      <c r="AWC250" s="152"/>
      <c r="AWD250" s="152"/>
      <c r="AWE250" s="152"/>
      <c r="AWF250" s="152"/>
      <c r="AWG250" s="152"/>
      <c r="AWH250" s="152"/>
      <c r="AWI250" s="152"/>
      <c r="AWJ250" s="152"/>
      <c r="AWK250" s="152"/>
      <c r="AWL250" s="152"/>
      <c r="AWM250" s="152"/>
      <c r="AWN250" s="152"/>
      <c r="AWO250" s="152"/>
      <c r="AWP250" s="152"/>
      <c r="AWQ250" s="152"/>
      <c r="AWR250" s="152"/>
      <c r="AWS250" s="152"/>
      <c r="AWT250" s="152"/>
      <c r="AWU250" s="152"/>
      <c r="AWV250" s="152"/>
      <c r="AWW250" s="152"/>
      <c r="AWX250" s="152"/>
      <c r="AWY250" s="152"/>
      <c r="AWZ250" s="152"/>
      <c r="AXA250" s="152"/>
      <c r="AXB250" s="152"/>
      <c r="AXC250" s="152"/>
      <c r="AXD250" s="152"/>
      <c r="AXE250" s="152"/>
      <c r="AXF250" s="152"/>
      <c r="AXG250" s="152"/>
      <c r="AXH250" s="152"/>
      <c r="AXI250" s="152"/>
      <c r="AXJ250" s="152"/>
      <c r="AXK250" s="152"/>
      <c r="AXL250" s="152"/>
      <c r="AXM250" s="152"/>
      <c r="AXN250" s="152"/>
      <c r="AXO250" s="152"/>
      <c r="AXP250" s="152"/>
      <c r="AXQ250" s="152"/>
      <c r="AXR250" s="152"/>
      <c r="AXS250" s="152"/>
      <c r="AXT250" s="152"/>
      <c r="AXU250" s="152"/>
      <c r="AXV250" s="152"/>
      <c r="AXW250" s="152"/>
      <c r="AXX250" s="152"/>
      <c r="AXY250" s="152"/>
      <c r="AXZ250" s="152"/>
      <c r="AYA250" s="152"/>
      <c r="AYB250" s="152"/>
      <c r="AYC250" s="152"/>
      <c r="AYD250" s="152"/>
      <c r="AYE250" s="152"/>
      <c r="AYF250" s="152"/>
      <c r="AYG250" s="152"/>
      <c r="AYH250" s="152"/>
      <c r="AYI250" s="152"/>
      <c r="AYJ250" s="152"/>
      <c r="AYK250" s="152"/>
      <c r="AYL250" s="152"/>
      <c r="AYM250" s="152"/>
      <c r="AYN250" s="152"/>
      <c r="AYO250" s="152"/>
      <c r="AYP250" s="152"/>
      <c r="AYQ250" s="152"/>
      <c r="AYR250" s="152"/>
      <c r="AYS250" s="152"/>
      <c r="AYT250" s="152"/>
      <c r="AYU250" s="152"/>
      <c r="AYV250" s="152"/>
      <c r="AYW250" s="152"/>
      <c r="AYX250" s="152"/>
      <c r="AYY250" s="152"/>
      <c r="AYZ250" s="152"/>
      <c r="AZA250" s="152"/>
      <c r="AZB250" s="152"/>
      <c r="AZC250" s="152"/>
      <c r="AZD250" s="152"/>
      <c r="AZE250" s="152"/>
      <c r="AZF250" s="152"/>
      <c r="AZG250" s="152"/>
      <c r="AZH250" s="152"/>
      <c r="AZI250" s="152"/>
      <c r="AZJ250" s="152"/>
      <c r="AZK250" s="152"/>
      <c r="AZL250" s="152"/>
      <c r="AZM250" s="152"/>
      <c r="AZN250" s="152"/>
      <c r="AZO250" s="152"/>
      <c r="AZP250" s="152"/>
      <c r="AZQ250" s="152"/>
      <c r="AZR250" s="152"/>
      <c r="AZS250" s="152"/>
      <c r="AZT250" s="152"/>
      <c r="AZU250" s="152"/>
      <c r="AZV250" s="152"/>
      <c r="AZW250" s="152"/>
      <c r="AZX250" s="152"/>
      <c r="AZY250" s="152"/>
      <c r="AZZ250" s="152"/>
      <c r="BAA250" s="152"/>
      <c r="BAB250" s="152"/>
      <c r="BAC250" s="152"/>
      <c r="BAD250" s="152"/>
      <c r="BAE250" s="152"/>
      <c r="BAF250" s="152"/>
      <c r="BAG250" s="152"/>
      <c r="BAH250" s="152"/>
      <c r="BAI250" s="152"/>
      <c r="BAJ250" s="152"/>
      <c r="BAK250" s="152"/>
      <c r="BAL250" s="152"/>
      <c r="BAM250" s="152"/>
      <c r="BAN250" s="152"/>
      <c r="BAO250" s="152"/>
      <c r="BAP250" s="152"/>
      <c r="BAQ250" s="152"/>
      <c r="BAR250" s="152"/>
      <c r="BAS250" s="152"/>
      <c r="BAT250" s="152"/>
      <c r="BAU250" s="152"/>
      <c r="BAV250" s="152"/>
      <c r="BAW250" s="152"/>
      <c r="BAX250" s="152"/>
      <c r="BAY250" s="152"/>
      <c r="BAZ250" s="152"/>
      <c r="BBA250" s="152"/>
      <c r="BBB250" s="152"/>
      <c r="BBC250" s="152"/>
      <c r="BBD250" s="152"/>
      <c r="BBE250" s="152"/>
      <c r="BBF250" s="152"/>
      <c r="BBG250" s="152"/>
      <c r="BBH250" s="152"/>
      <c r="BBI250" s="152"/>
      <c r="BBJ250" s="152"/>
      <c r="BBK250" s="152"/>
      <c r="BBL250" s="152"/>
      <c r="BBM250" s="152"/>
      <c r="BBN250" s="152"/>
      <c r="BBO250" s="152"/>
      <c r="BBP250" s="152"/>
      <c r="BBQ250" s="152"/>
      <c r="BBR250" s="152"/>
      <c r="BBS250" s="152"/>
      <c r="BBT250" s="152"/>
      <c r="BBU250" s="152"/>
      <c r="BBV250" s="152"/>
      <c r="BBW250" s="152"/>
      <c r="BBX250" s="152"/>
      <c r="BBY250" s="152"/>
      <c r="BBZ250" s="152"/>
      <c r="BCA250" s="152"/>
      <c r="BCB250" s="152"/>
      <c r="BCC250" s="152"/>
      <c r="BCD250" s="152"/>
      <c r="BCE250" s="152"/>
      <c r="BCF250" s="152"/>
      <c r="BCG250" s="152"/>
      <c r="BCH250" s="152"/>
      <c r="BCI250" s="152"/>
      <c r="BCJ250" s="152"/>
      <c r="BCK250" s="152"/>
      <c r="BCL250" s="152"/>
      <c r="BCM250" s="152"/>
      <c r="BCN250" s="152"/>
      <c r="BCO250" s="152"/>
      <c r="BCP250" s="152"/>
      <c r="BCQ250" s="152"/>
      <c r="BCR250" s="152"/>
      <c r="BCS250" s="152"/>
      <c r="BCT250" s="152"/>
      <c r="BCU250" s="152"/>
      <c r="BCV250" s="152"/>
      <c r="BCW250" s="152"/>
      <c r="BCX250" s="152"/>
      <c r="BCY250" s="152"/>
      <c r="BCZ250" s="152"/>
      <c r="BDA250" s="152"/>
      <c r="BDB250" s="152"/>
      <c r="BDC250" s="152"/>
      <c r="BDD250" s="152"/>
      <c r="BDE250" s="152"/>
      <c r="BDF250" s="152"/>
      <c r="BDG250" s="152"/>
      <c r="BDH250" s="152"/>
      <c r="BDI250" s="152"/>
      <c r="BDJ250" s="152"/>
      <c r="BDK250" s="152"/>
      <c r="BDL250" s="152"/>
      <c r="BDM250" s="152"/>
      <c r="BDN250" s="152"/>
      <c r="BDO250" s="152"/>
      <c r="BDP250" s="152"/>
      <c r="BDQ250" s="152"/>
      <c r="BDR250" s="152"/>
      <c r="BDS250" s="152"/>
      <c r="BDT250" s="152"/>
      <c r="BDU250" s="152"/>
      <c r="BDV250" s="152"/>
      <c r="BDW250" s="152"/>
      <c r="BDX250" s="152"/>
      <c r="BDY250" s="152"/>
      <c r="BDZ250" s="152"/>
      <c r="BEA250" s="152"/>
      <c r="BEB250" s="152"/>
      <c r="BEC250" s="152"/>
      <c r="BED250" s="152"/>
      <c r="BEE250" s="152"/>
      <c r="BEF250" s="152"/>
      <c r="BEG250" s="152"/>
      <c r="BEH250" s="152"/>
      <c r="BEI250" s="152"/>
      <c r="BEJ250" s="152"/>
      <c r="BEK250" s="152"/>
      <c r="BEL250" s="152"/>
      <c r="BEM250" s="152"/>
      <c r="BEN250" s="152"/>
      <c r="BEO250" s="152"/>
      <c r="BEP250" s="152"/>
      <c r="BEQ250" s="152"/>
      <c r="BER250" s="152"/>
      <c r="BES250" s="152"/>
      <c r="BET250" s="152"/>
      <c r="BEU250" s="152"/>
      <c r="BEV250" s="152"/>
      <c r="BEW250" s="152"/>
      <c r="BEX250" s="152"/>
      <c r="BEY250" s="152"/>
      <c r="BEZ250" s="152"/>
      <c r="BFA250" s="152"/>
      <c r="BFB250" s="152"/>
      <c r="BFC250" s="152"/>
      <c r="BFD250" s="152"/>
      <c r="BFE250" s="152"/>
      <c r="BFF250" s="152"/>
      <c r="BFG250" s="152"/>
      <c r="BFH250" s="152"/>
      <c r="BFI250" s="152"/>
      <c r="BFJ250" s="152"/>
      <c r="BFK250" s="152"/>
      <c r="BFL250" s="152"/>
      <c r="BFM250" s="152"/>
      <c r="BFN250" s="152"/>
      <c r="BFO250" s="152"/>
      <c r="BFP250" s="152"/>
      <c r="BFQ250" s="152"/>
      <c r="BFR250" s="152"/>
      <c r="BFS250" s="152"/>
      <c r="BFT250" s="152"/>
      <c r="BFU250" s="152"/>
      <c r="BFV250" s="152"/>
      <c r="BFW250" s="152"/>
      <c r="BFX250" s="152"/>
      <c r="BFY250" s="152"/>
      <c r="BFZ250" s="152"/>
      <c r="BGA250" s="152"/>
      <c r="BGB250" s="152"/>
      <c r="BGC250" s="152"/>
      <c r="BGD250" s="152"/>
      <c r="BGE250" s="152"/>
      <c r="BGF250" s="152"/>
      <c r="BGG250" s="152"/>
      <c r="BGH250" s="152"/>
      <c r="BGI250" s="152"/>
      <c r="BGJ250" s="152"/>
      <c r="BGK250" s="152"/>
      <c r="BGL250" s="152"/>
      <c r="BGM250" s="152"/>
      <c r="BGN250" s="152"/>
      <c r="BGO250" s="152"/>
      <c r="BGP250" s="152"/>
      <c r="BGQ250" s="152"/>
      <c r="BGR250" s="152"/>
      <c r="BGS250" s="152"/>
      <c r="BGT250" s="152"/>
      <c r="BGU250" s="152"/>
      <c r="BGV250" s="152"/>
      <c r="BGW250" s="152"/>
      <c r="BGX250" s="152"/>
      <c r="BGY250" s="152"/>
      <c r="BGZ250" s="152"/>
      <c r="BHA250" s="152"/>
      <c r="BHB250" s="152"/>
      <c r="BHC250" s="152"/>
      <c r="BHD250" s="152"/>
      <c r="BHE250" s="152"/>
      <c r="BHF250" s="152"/>
      <c r="BHG250" s="152"/>
      <c r="BHH250" s="152"/>
      <c r="BHI250" s="152"/>
      <c r="BHJ250" s="152"/>
      <c r="BHK250" s="152"/>
      <c r="BHL250" s="152"/>
      <c r="BHM250" s="152"/>
      <c r="BHN250" s="152"/>
      <c r="BHO250" s="152"/>
      <c r="BHP250" s="152"/>
      <c r="BHQ250" s="152"/>
      <c r="BHR250" s="152"/>
      <c r="BHS250" s="152"/>
      <c r="BHT250" s="152"/>
      <c r="BHU250" s="152"/>
      <c r="BHV250" s="152"/>
      <c r="BHW250" s="152"/>
      <c r="BHX250" s="152"/>
      <c r="BHY250" s="152"/>
      <c r="BHZ250" s="152"/>
      <c r="BIA250" s="152"/>
      <c r="BIB250" s="152"/>
      <c r="BIC250" s="152"/>
      <c r="BID250" s="152"/>
      <c r="BIE250" s="152"/>
      <c r="BIF250" s="152"/>
      <c r="BIG250" s="152"/>
      <c r="BIH250" s="152"/>
      <c r="BII250" s="152"/>
      <c r="BIJ250" s="152"/>
      <c r="BIK250" s="152"/>
      <c r="BIL250" s="152"/>
      <c r="BIM250" s="152"/>
      <c r="BIN250" s="152"/>
      <c r="BIO250" s="152"/>
      <c r="BIP250" s="152"/>
      <c r="BIQ250" s="152"/>
      <c r="BIR250" s="152"/>
      <c r="BIS250" s="152"/>
      <c r="BIT250" s="152"/>
      <c r="BIU250" s="152"/>
      <c r="BIV250" s="152"/>
      <c r="BIW250" s="152"/>
      <c r="BIX250" s="152"/>
      <c r="BIY250" s="152"/>
      <c r="BIZ250" s="152"/>
      <c r="BJA250" s="152"/>
      <c r="BJB250" s="152"/>
      <c r="BJC250" s="152"/>
      <c r="BJD250" s="152"/>
      <c r="BJE250" s="152"/>
      <c r="BJF250" s="152"/>
      <c r="BJG250" s="152"/>
      <c r="BJH250" s="152"/>
      <c r="BJI250" s="152"/>
      <c r="BJJ250" s="152"/>
      <c r="BJK250" s="152"/>
      <c r="BJL250" s="152"/>
      <c r="BJM250" s="152"/>
      <c r="BJN250" s="152"/>
      <c r="BJO250" s="152"/>
      <c r="BJP250" s="152"/>
      <c r="BJQ250" s="152"/>
      <c r="BJR250" s="152"/>
      <c r="BJS250" s="152"/>
      <c r="BJT250" s="152"/>
      <c r="BJU250" s="152"/>
      <c r="BJV250" s="152"/>
      <c r="BJW250" s="152"/>
      <c r="BJX250" s="152"/>
      <c r="BJY250" s="152"/>
      <c r="BJZ250" s="152"/>
      <c r="BKA250" s="152"/>
      <c r="BKB250" s="152"/>
      <c r="BKC250" s="152"/>
      <c r="BKD250" s="152"/>
      <c r="BKE250" s="152"/>
      <c r="BKF250" s="152"/>
      <c r="BKG250" s="152"/>
      <c r="BKH250" s="152"/>
      <c r="BKI250" s="152"/>
      <c r="BKJ250" s="152"/>
      <c r="BKK250" s="152"/>
      <c r="BKL250" s="152"/>
      <c r="BKM250" s="152"/>
      <c r="BKN250" s="152"/>
      <c r="BKO250" s="152"/>
      <c r="BKP250" s="152"/>
      <c r="BKQ250" s="152"/>
      <c r="BKR250" s="152"/>
      <c r="BKS250" s="152"/>
      <c r="BKT250" s="152"/>
      <c r="BKU250" s="152"/>
      <c r="BKV250" s="152"/>
      <c r="BKW250" s="152"/>
      <c r="BKX250" s="152"/>
      <c r="BKY250" s="152"/>
      <c r="BKZ250" s="152"/>
      <c r="BLA250" s="152"/>
      <c r="BLB250" s="152"/>
      <c r="BLC250" s="152"/>
      <c r="BLD250" s="152"/>
      <c r="BLE250" s="152"/>
      <c r="BLF250" s="152"/>
      <c r="BLG250" s="152"/>
      <c r="BLH250" s="152"/>
      <c r="BLI250" s="152"/>
      <c r="BLJ250" s="152"/>
      <c r="BLK250" s="152"/>
      <c r="BLL250" s="152"/>
      <c r="BLM250" s="152"/>
      <c r="BLN250" s="152"/>
      <c r="BLO250" s="152"/>
      <c r="BLP250" s="152"/>
      <c r="BLQ250" s="152"/>
      <c r="BLR250" s="152"/>
      <c r="BLS250" s="152"/>
      <c r="BLT250" s="152"/>
      <c r="BLU250" s="152"/>
      <c r="BLV250" s="152"/>
      <c r="BLW250" s="152"/>
      <c r="BLX250" s="152"/>
      <c r="BLY250" s="152"/>
      <c r="BLZ250" s="152"/>
      <c r="BMA250" s="152"/>
      <c r="BMB250" s="152"/>
      <c r="BMC250" s="152"/>
      <c r="BMD250" s="152"/>
      <c r="BME250" s="152"/>
      <c r="BMF250" s="152"/>
      <c r="BMG250" s="152"/>
      <c r="BMH250" s="152"/>
      <c r="BMI250" s="152"/>
      <c r="BMJ250" s="152"/>
      <c r="BMK250" s="152"/>
      <c r="BML250" s="152"/>
      <c r="BMM250" s="152"/>
      <c r="BMN250" s="152"/>
      <c r="BMO250" s="152"/>
      <c r="BMP250" s="152"/>
      <c r="BMQ250" s="152"/>
      <c r="BMR250" s="152"/>
      <c r="BMS250" s="152"/>
      <c r="BMT250" s="152"/>
      <c r="BMU250" s="152"/>
      <c r="BMV250" s="152"/>
      <c r="BMW250" s="152"/>
      <c r="BMX250" s="152"/>
      <c r="BMY250" s="152"/>
      <c r="BMZ250" s="152"/>
      <c r="BNA250" s="152"/>
      <c r="BNB250" s="152"/>
      <c r="BNC250" s="152"/>
      <c r="BND250" s="152"/>
      <c r="BNE250" s="152"/>
      <c r="BNF250" s="152"/>
      <c r="BNG250" s="152"/>
      <c r="BNH250" s="152"/>
      <c r="BNI250" s="152"/>
      <c r="BNJ250" s="152"/>
      <c r="BNK250" s="152"/>
      <c r="BNL250" s="152"/>
      <c r="BNM250" s="152"/>
      <c r="BNN250" s="152"/>
      <c r="BNO250" s="152"/>
      <c r="BNP250" s="152"/>
      <c r="BNQ250" s="152"/>
      <c r="BNR250" s="152"/>
      <c r="BNS250" s="152"/>
      <c r="BNT250" s="152"/>
      <c r="BNU250" s="152"/>
      <c r="BNV250" s="152"/>
      <c r="BNW250" s="152"/>
      <c r="BNX250" s="152"/>
      <c r="BNY250" s="152"/>
      <c r="BNZ250" s="152"/>
      <c r="BOA250" s="152"/>
      <c r="BOB250" s="152"/>
      <c r="BOC250" s="152"/>
      <c r="BOD250" s="152"/>
      <c r="BOE250" s="152"/>
      <c r="BOF250" s="152"/>
      <c r="BOG250" s="152"/>
      <c r="BOH250" s="152"/>
      <c r="BOI250" s="152"/>
      <c r="BOJ250" s="152"/>
      <c r="BOK250" s="152"/>
      <c r="BOL250" s="152"/>
      <c r="BOM250" s="152"/>
      <c r="BON250" s="152"/>
      <c r="BOO250" s="152"/>
      <c r="BOP250" s="152"/>
      <c r="BOQ250" s="152"/>
      <c r="BOR250" s="152"/>
      <c r="BOS250" s="152"/>
      <c r="BOT250" s="152"/>
      <c r="BOU250" s="152"/>
      <c r="BOV250" s="152"/>
      <c r="BOW250" s="152"/>
      <c r="BOX250" s="152"/>
      <c r="BOY250" s="152"/>
      <c r="BOZ250" s="152"/>
      <c r="BPA250" s="152"/>
      <c r="BPB250" s="152"/>
      <c r="BPC250" s="152"/>
      <c r="BPD250" s="152"/>
      <c r="BPE250" s="152"/>
      <c r="BPF250" s="152"/>
      <c r="BPG250" s="152"/>
      <c r="BPH250" s="152"/>
      <c r="BPI250" s="152"/>
      <c r="BPJ250" s="152"/>
      <c r="BPK250" s="152"/>
      <c r="BPL250" s="152"/>
      <c r="BPM250" s="152"/>
      <c r="BPN250" s="152"/>
      <c r="BPO250" s="152"/>
      <c r="BPP250" s="152"/>
      <c r="BPQ250" s="152"/>
      <c r="BPR250" s="152"/>
      <c r="BPS250" s="152"/>
      <c r="BPT250" s="152"/>
      <c r="BPU250" s="152"/>
      <c r="BPV250" s="152"/>
      <c r="BPW250" s="152"/>
      <c r="BPX250" s="152"/>
      <c r="BPY250" s="152"/>
      <c r="BPZ250" s="152"/>
      <c r="BQA250" s="152"/>
      <c r="BQB250" s="152"/>
      <c r="BQC250" s="152"/>
      <c r="BQD250" s="152"/>
      <c r="BQE250" s="152"/>
      <c r="BQF250" s="152"/>
      <c r="BQG250" s="152"/>
      <c r="BQH250" s="152"/>
      <c r="BQI250" s="152"/>
      <c r="BQJ250" s="152"/>
      <c r="BQK250" s="152"/>
      <c r="BQL250" s="152"/>
      <c r="BQM250" s="152"/>
      <c r="BQN250" s="152"/>
      <c r="BQO250" s="152"/>
      <c r="BQP250" s="152"/>
      <c r="BQQ250" s="152"/>
      <c r="BQR250" s="152"/>
      <c r="BQS250" s="152"/>
      <c r="BQT250" s="152"/>
      <c r="BQU250" s="152"/>
      <c r="BQV250" s="152"/>
      <c r="BQW250" s="152"/>
      <c r="BQX250" s="152"/>
      <c r="BQY250" s="152"/>
      <c r="BQZ250" s="152"/>
      <c r="BRA250" s="152"/>
      <c r="BRB250" s="152"/>
      <c r="BRC250" s="152"/>
      <c r="BRD250" s="152"/>
      <c r="BRE250" s="152"/>
      <c r="BRF250" s="152"/>
      <c r="BRG250" s="152"/>
      <c r="BRH250" s="152"/>
      <c r="BRI250" s="152"/>
      <c r="BRJ250" s="152"/>
      <c r="BRK250" s="152"/>
      <c r="BRL250" s="152"/>
      <c r="BRM250" s="152"/>
      <c r="BRN250" s="152"/>
      <c r="BRO250" s="152"/>
      <c r="BRP250" s="152"/>
      <c r="BRQ250" s="152"/>
      <c r="BRR250" s="152"/>
      <c r="BRS250" s="152"/>
      <c r="BRT250" s="152"/>
      <c r="BRU250" s="152"/>
      <c r="BRV250" s="152"/>
      <c r="BRW250" s="152"/>
      <c r="BRX250" s="152"/>
      <c r="BRY250" s="152"/>
      <c r="BRZ250" s="152"/>
      <c r="BSA250" s="152"/>
      <c r="BSB250" s="152"/>
      <c r="BSC250" s="152"/>
      <c r="BSD250" s="152"/>
      <c r="BSE250" s="152"/>
      <c r="BSF250" s="152"/>
      <c r="BSG250" s="152"/>
      <c r="BSH250" s="152"/>
      <c r="BSI250" s="152"/>
      <c r="BSJ250" s="152"/>
      <c r="BSK250" s="152"/>
      <c r="BSL250" s="152"/>
      <c r="BSM250" s="152"/>
      <c r="BSN250" s="152"/>
      <c r="BSO250" s="152"/>
      <c r="BSP250" s="152"/>
      <c r="BSQ250" s="152"/>
      <c r="BSR250" s="152"/>
      <c r="BSS250" s="152"/>
      <c r="BST250" s="152"/>
      <c r="BSU250" s="152"/>
      <c r="BSV250" s="152"/>
      <c r="BSW250" s="152"/>
      <c r="BSX250" s="152"/>
      <c r="BSY250" s="152"/>
      <c r="BSZ250" s="152"/>
      <c r="BTA250" s="152"/>
      <c r="BTB250" s="152"/>
      <c r="BTC250" s="152"/>
      <c r="BTD250" s="152"/>
      <c r="BTE250" s="152"/>
      <c r="BTF250" s="152"/>
      <c r="BTG250" s="152"/>
      <c r="BTH250" s="152"/>
      <c r="BTI250" s="152"/>
      <c r="BTJ250" s="152"/>
      <c r="BTK250" s="152"/>
      <c r="BTL250" s="152"/>
      <c r="BTM250" s="152"/>
      <c r="BTN250" s="152"/>
      <c r="BTO250" s="152"/>
      <c r="BTP250" s="152"/>
      <c r="BTQ250" s="152"/>
      <c r="BTR250" s="152"/>
      <c r="BTS250" s="152"/>
      <c r="BTT250" s="152"/>
      <c r="BTU250" s="152"/>
      <c r="BTV250" s="152"/>
      <c r="BTW250" s="152"/>
      <c r="BTX250" s="152"/>
      <c r="BTY250" s="152"/>
      <c r="BTZ250" s="152"/>
      <c r="BUA250" s="152"/>
      <c r="BUB250" s="152"/>
      <c r="BUC250" s="152"/>
      <c r="BUD250" s="152"/>
      <c r="BUE250" s="152"/>
      <c r="BUF250" s="152"/>
      <c r="BUG250" s="152"/>
      <c r="BUH250" s="152"/>
      <c r="BUI250" s="152"/>
      <c r="BUJ250" s="152"/>
      <c r="BUK250" s="152"/>
      <c r="BUL250" s="152"/>
      <c r="BUM250" s="152"/>
      <c r="BUN250" s="152"/>
      <c r="BUO250" s="152"/>
      <c r="BUP250" s="152"/>
      <c r="BUQ250" s="152"/>
      <c r="BUR250" s="152"/>
      <c r="BUS250" s="152"/>
      <c r="BUT250" s="152"/>
      <c r="BUU250" s="152"/>
      <c r="BUV250" s="152"/>
      <c r="BUW250" s="152"/>
      <c r="BUX250" s="152"/>
      <c r="BUY250" s="152"/>
      <c r="BUZ250" s="152"/>
      <c r="BVA250" s="152"/>
      <c r="BVB250" s="152"/>
      <c r="BVC250" s="152"/>
      <c r="BVD250" s="152"/>
      <c r="BVE250" s="152"/>
      <c r="BVF250" s="152"/>
      <c r="BVG250" s="152"/>
      <c r="BVH250" s="152"/>
      <c r="BVI250" s="152"/>
      <c r="BVJ250" s="152"/>
      <c r="BVK250" s="152"/>
      <c r="BVL250" s="152"/>
      <c r="BVM250" s="152"/>
      <c r="BVN250" s="152"/>
      <c r="BVO250" s="152"/>
      <c r="BVP250" s="152"/>
      <c r="BVQ250" s="152"/>
      <c r="BVR250" s="152"/>
      <c r="BVS250" s="152"/>
      <c r="BVT250" s="152"/>
      <c r="BVU250" s="152"/>
      <c r="BVV250" s="152"/>
      <c r="BVW250" s="152"/>
      <c r="BVX250" s="152"/>
      <c r="BVY250" s="152"/>
      <c r="BVZ250" s="152"/>
      <c r="BWA250" s="152"/>
      <c r="BWB250" s="152"/>
      <c r="BWC250" s="152"/>
      <c r="BWD250" s="152"/>
      <c r="BWE250" s="152"/>
      <c r="BWF250" s="152"/>
      <c r="BWG250" s="152"/>
      <c r="BWH250" s="152"/>
      <c r="BWI250" s="152"/>
      <c r="BWJ250" s="152"/>
      <c r="BWK250" s="152"/>
      <c r="BWL250" s="152"/>
      <c r="BWM250" s="152"/>
      <c r="BWN250" s="152"/>
      <c r="BWO250" s="152"/>
      <c r="BWP250" s="152"/>
      <c r="BWQ250" s="152"/>
      <c r="BWR250" s="152"/>
      <c r="BWS250" s="152"/>
      <c r="BWT250" s="152"/>
      <c r="BWU250" s="152"/>
      <c r="BWV250" s="152"/>
      <c r="BWW250" s="152"/>
      <c r="BWX250" s="152"/>
    </row>
    <row r="251" spans="1:1974" ht="24.75" customHeight="1">
      <c r="X251" s="225"/>
      <c r="Y251" s="225"/>
      <c r="Z251" s="225"/>
      <c r="AA251" s="224"/>
      <c r="AB251" s="225"/>
      <c r="AC251" s="225"/>
      <c r="AD251" s="225"/>
      <c r="AE251" s="224"/>
      <c r="AF251" s="223"/>
      <c r="AG251" s="223"/>
      <c r="AH251" s="223"/>
      <c r="AI251" s="171"/>
      <c r="AJ251" s="171"/>
      <c r="AK251" s="171"/>
      <c r="AL251" s="171"/>
    </row>
    <row r="252" spans="1:1974" ht="18.75" customHeight="1">
      <c r="B252" s="430" t="s">
        <v>198</v>
      </c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430"/>
      <c r="U252" s="430"/>
      <c r="V252" s="430"/>
      <c r="X252" s="225"/>
      <c r="Y252" s="225"/>
      <c r="Z252" s="225"/>
      <c r="AA252" s="224"/>
      <c r="AB252" s="225"/>
      <c r="AC252" s="225"/>
      <c r="AD252" s="225"/>
      <c r="AE252" s="224"/>
      <c r="AF252" s="223"/>
      <c r="AG252" s="223"/>
      <c r="AH252" s="223"/>
      <c r="AI252" s="171"/>
      <c r="AJ252" s="171"/>
      <c r="AK252" s="171"/>
      <c r="AL252" s="171"/>
    </row>
    <row r="253" spans="1:1974" ht="18.75">
      <c r="B253" s="376"/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  <c r="X253" s="225"/>
      <c r="Y253" s="225"/>
      <c r="Z253" s="225"/>
      <c r="AA253" s="224"/>
      <c r="AB253" s="225"/>
      <c r="AC253" s="225"/>
      <c r="AD253" s="225"/>
      <c r="AE253" s="224"/>
      <c r="AF253" s="223"/>
      <c r="AG253" s="223"/>
      <c r="AH253" s="223"/>
      <c r="AI253" s="171"/>
      <c r="AJ253" s="171"/>
      <c r="AK253" s="171"/>
      <c r="AL253" s="171"/>
    </row>
    <row r="254" spans="1:1974" ht="18.75">
      <c r="B254" s="381" t="s">
        <v>186</v>
      </c>
      <c r="C254" s="376"/>
      <c r="D254" s="376"/>
      <c r="E254" s="376"/>
      <c r="F254" s="376"/>
      <c r="G254" s="376"/>
      <c r="H254" s="376"/>
      <c r="I254" s="376"/>
      <c r="J254" s="376"/>
      <c r="K254" s="376"/>
      <c r="L254" s="376"/>
      <c r="M254" s="376"/>
      <c r="N254" s="376"/>
      <c r="O254" s="376"/>
      <c r="P254" s="376"/>
      <c r="Q254" s="376"/>
      <c r="R254" s="376"/>
      <c r="S254" s="376"/>
      <c r="T254" s="376"/>
      <c r="U254" s="376"/>
      <c r="V254" s="376"/>
      <c r="X254" s="225"/>
      <c r="Y254" s="225"/>
      <c r="Z254" s="225"/>
      <c r="AA254" s="224"/>
      <c r="AB254" s="225"/>
      <c r="AC254" s="225"/>
      <c r="AD254" s="225"/>
      <c r="AE254" s="224"/>
      <c r="AF254" s="223"/>
      <c r="AG254" s="223"/>
      <c r="AH254" s="223"/>
      <c r="AI254" s="171"/>
      <c r="AJ254" s="171"/>
      <c r="AK254" s="171"/>
      <c r="AL254" s="171"/>
    </row>
    <row r="255" spans="1:1974" ht="24.75" customHeight="1">
      <c r="X255" s="225"/>
      <c r="Y255" s="225"/>
      <c r="Z255" s="225"/>
      <c r="AA255" s="224"/>
      <c r="AB255" s="225"/>
      <c r="AC255" s="225"/>
      <c r="AD255" s="225"/>
      <c r="AE255" s="224"/>
      <c r="AF255" s="223"/>
      <c r="AG255" s="223"/>
      <c r="AH255" s="223"/>
      <c r="AI255" s="171"/>
      <c r="AJ255" s="171"/>
      <c r="AK255" s="171"/>
      <c r="AL255" s="171"/>
    </row>
    <row r="256" spans="1:1974" ht="24.75" customHeight="1">
      <c r="B256" s="108" t="s">
        <v>125</v>
      </c>
      <c r="X256" s="225"/>
      <c r="Y256" s="225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</row>
    <row r="257" spans="1:1974" ht="24.75" customHeight="1">
      <c r="B257" s="108" t="s">
        <v>190</v>
      </c>
      <c r="X257" s="152"/>
      <c r="Y257" s="152"/>
      <c r="Z257" s="152"/>
      <c r="AB257" s="152"/>
      <c r="AC257" s="152"/>
      <c r="AD257" s="152"/>
    </row>
    <row r="258" spans="1:1974" ht="24.75" customHeight="1">
      <c r="B258" s="109" t="s">
        <v>46</v>
      </c>
      <c r="X258" s="152"/>
      <c r="Y258" s="152"/>
      <c r="Z258" s="152"/>
      <c r="AB258" s="152"/>
      <c r="AC258" s="152"/>
      <c r="AD258" s="152"/>
    </row>
    <row r="259" spans="1:1974" ht="24.75" customHeight="1" thickBot="1">
      <c r="B259" s="109"/>
      <c r="X259" s="152"/>
      <c r="Y259" s="152"/>
      <c r="Z259" s="152"/>
      <c r="AB259" s="152"/>
      <c r="AC259" s="152"/>
      <c r="AD259" s="152"/>
    </row>
    <row r="260" spans="1:1974" s="108" customFormat="1" ht="24.75" customHeight="1" thickTop="1">
      <c r="A260" s="179"/>
      <c r="B260" s="428"/>
      <c r="C260" s="83"/>
      <c r="D260" s="131"/>
      <c r="E260" s="131" t="s">
        <v>114</v>
      </c>
      <c r="F260" s="131"/>
      <c r="G260" s="83"/>
      <c r="H260" s="131"/>
      <c r="I260" s="131" t="s">
        <v>115</v>
      </c>
      <c r="J260" s="131"/>
      <c r="K260" s="83"/>
      <c r="L260" s="131"/>
      <c r="M260" s="131" t="s">
        <v>116</v>
      </c>
      <c r="N260" s="131"/>
      <c r="O260" s="83"/>
      <c r="P260" s="131"/>
      <c r="Q260" s="131" t="s">
        <v>117</v>
      </c>
      <c r="R260" s="131"/>
      <c r="S260" s="83"/>
      <c r="T260" s="107"/>
      <c r="U260" s="107"/>
      <c r="V260" s="107"/>
      <c r="W260" s="83"/>
      <c r="X260" s="152"/>
      <c r="Y260" s="152"/>
      <c r="Z260" s="152"/>
      <c r="AA260" s="95"/>
      <c r="AB260" s="152"/>
      <c r="AC260" s="152"/>
      <c r="AD260" s="152"/>
      <c r="AE260" s="95"/>
      <c r="AF260" s="152"/>
      <c r="AG260" s="152"/>
      <c r="AH260" s="152"/>
      <c r="AI260" s="95"/>
      <c r="AJ260" s="152"/>
      <c r="AK260" s="152"/>
      <c r="AL260" s="152"/>
      <c r="AM260" s="95"/>
      <c r="AN260" s="152"/>
      <c r="AO260" s="152"/>
      <c r="AP260" s="152"/>
      <c r="AQ260" s="110"/>
      <c r="AR260" s="399"/>
      <c r="AS260" s="399"/>
      <c r="AT260" s="399"/>
      <c r="AU260" s="399"/>
      <c r="AV260" s="399"/>
      <c r="AW260" s="399"/>
      <c r="AX260" s="399"/>
      <c r="AY260" s="399"/>
      <c r="AZ260" s="399"/>
      <c r="BA260" s="399"/>
      <c r="BB260" s="399"/>
      <c r="BC260" s="399"/>
      <c r="BD260" s="399"/>
      <c r="BE260" s="399"/>
      <c r="BF260" s="399"/>
      <c r="BG260" s="399"/>
      <c r="BH260" s="399"/>
      <c r="BI260" s="399"/>
      <c r="BJ260" s="399"/>
      <c r="BK260" s="399"/>
      <c r="BL260" s="399"/>
      <c r="BM260" s="399"/>
      <c r="BN260" s="399"/>
      <c r="BO260" s="399"/>
      <c r="BP260" s="399"/>
      <c r="BQ260" s="399"/>
      <c r="BR260" s="399"/>
      <c r="BS260" s="399"/>
      <c r="BT260" s="399"/>
      <c r="BU260" s="399"/>
      <c r="BV260" s="399"/>
      <c r="BW260" s="399"/>
      <c r="BX260" s="399"/>
      <c r="BY260" s="399"/>
      <c r="BZ260" s="399"/>
      <c r="CA260" s="399"/>
      <c r="CB260" s="399"/>
      <c r="CC260" s="399"/>
      <c r="CD260" s="399"/>
      <c r="CE260" s="399"/>
      <c r="CF260" s="399"/>
      <c r="CG260" s="399"/>
      <c r="CH260" s="399"/>
      <c r="CI260" s="399"/>
      <c r="CJ260" s="399"/>
      <c r="CK260" s="399"/>
      <c r="CL260" s="399"/>
      <c r="CM260" s="399"/>
      <c r="CN260" s="399"/>
      <c r="CO260" s="399"/>
      <c r="CP260" s="399"/>
      <c r="CQ260" s="399"/>
      <c r="CR260" s="399"/>
      <c r="CS260" s="399"/>
      <c r="CT260" s="399"/>
      <c r="CU260" s="399"/>
      <c r="CV260" s="399"/>
      <c r="CW260" s="399"/>
      <c r="CX260" s="399"/>
      <c r="CY260" s="399"/>
      <c r="CZ260" s="399"/>
      <c r="DA260" s="399"/>
      <c r="DB260" s="399"/>
      <c r="DC260" s="399"/>
      <c r="DD260" s="399"/>
      <c r="DE260" s="399"/>
      <c r="DF260" s="399"/>
      <c r="DG260" s="399"/>
      <c r="DH260" s="399"/>
      <c r="DI260" s="399"/>
      <c r="DJ260" s="399"/>
      <c r="DK260" s="399"/>
      <c r="DL260" s="399"/>
      <c r="DM260" s="399"/>
      <c r="DN260" s="399"/>
      <c r="DO260" s="399"/>
      <c r="DP260" s="399"/>
      <c r="DQ260" s="399"/>
      <c r="DR260" s="399"/>
      <c r="DS260" s="399"/>
      <c r="DT260" s="399"/>
      <c r="DU260" s="399"/>
      <c r="DV260" s="399"/>
      <c r="DW260" s="399"/>
      <c r="DX260" s="399"/>
      <c r="DY260" s="399"/>
      <c r="DZ260" s="399"/>
      <c r="EA260" s="399"/>
      <c r="EB260" s="399"/>
      <c r="EC260" s="399"/>
      <c r="ED260" s="399"/>
      <c r="EE260" s="399"/>
      <c r="EF260" s="399"/>
      <c r="EG260" s="399"/>
      <c r="EH260" s="399"/>
      <c r="EI260" s="399"/>
      <c r="EJ260" s="399"/>
      <c r="EK260" s="399"/>
      <c r="EL260" s="399"/>
      <c r="EM260" s="399"/>
      <c r="EN260" s="399"/>
      <c r="EO260" s="399"/>
      <c r="EP260" s="399"/>
      <c r="EQ260" s="399"/>
      <c r="ER260" s="399"/>
      <c r="ES260" s="399"/>
      <c r="ET260" s="399"/>
      <c r="EU260" s="399"/>
      <c r="EV260" s="399"/>
      <c r="EW260" s="399"/>
      <c r="EX260" s="399"/>
      <c r="EY260" s="399"/>
      <c r="EZ260" s="399"/>
      <c r="FA260" s="399"/>
      <c r="FB260" s="399"/>
      <c r="FC260" s="399"/>
      <c r="FD260" s="399"/>
      <c r="FE260" s="399"/>
      <c r="FF260" s="399"/>
      <c r="FG260" s="399"/>
      <c r="FH260" s="399"/>
      <c r="FI260" s="399"/>
      <c r="FJ260" s="399"/>
      <c r="FK260" s="399"/>
      <c r="FL260" s="399"/>
      <c r="FM260" s="399"/>
      <c r="FN260" s="399"/>
      <c r="FO260" s="399"/>
      <c r="FP260" s="399"/>
      <c r="FQ260" s="399"/>
      <c r="FR260" s="399"/>
      <c r="FS260" s="399"/>
      <c r="FT260" s="399"/>
      <c r="FU260" s="399"/>
      <c r="FV260" s="399"/>
      <c r="FW260" s="399"/>
      <c r="FX260" s="399"/>
      <c r="FY260" s="399"/>
      <c r="FZ260" s="399"/>
      <c r="GA260" s="399"/>
      <c r="GB260" s="399"/>
      <c r="GC260" s="399"/>
      <c r="GD260" s="399"/>
      <c r="GE260" s="399"/>
      <c r="GF260" s="399"/>
      <c r="GG260" s="399"/>
      <c r="GH260" s="399"/>
      <c r="GI260" s="399"/>
      <c r="GJ260" s="399"/>
      <c r="GK260" s="399"/>
      <c r="GL260" s="399"/>
      <c r="GM260" s="399"/>
      <c r="GN260" s="399"/>
      <c r="GO260" s="399"/>
      <c r="GP260" s="399"/>
      <c r="GQ260" s="399"/>
      <c r="GR260" s="399"/>
      <c r="GS260" s="399"/>
      <c r="GT260" s="399"/>
      <c r="GU260" s="399"/>
      <c r="GV260" s="399"/>
      <c r="GW260" s="399"/>
      <c r="GX260" s="399"/>
      <c r="GY260" s="399"/>
      <c r="GZ260" s="399"/>
      <c r="HA260" s="399"/>
      <c r="HB260" s="399"/>
      <c r="HC260" s="399"/>
      <c r="HD260" s="399"/>
      <c r="HE260" s="399"/>
      <c r="HF260" s="399"/>
      <c r="HG260" s="399"/>
      <c r="HH260" s="399"/>
      <c r="HI260" s="399"/>
      <c r="HJ260" s="399"/>
      <c r="HK260" s="399"/>
      <c r="HL260" s="399"/>
      <c r="HM260" s="399"/>
      <c r="HN260" s="399"/>
      <c r="HO260" s="399"/>
      <c r="HP260" s="399"/>
      <c r="HQ260" s="399"/>
      <c r="HR260" s="399"/>
      <c r="HS260" s="399"/>
      <c r="HT260" s="399"/>
      <c r="HU260" s="399"/>
      <c r="HV260" s="399"/>
      <c r="HW260" s="399"/>
      <c r="HX260" s="399"/>
      <c r="HY260" s="399"/>
      <c r="HZ260" s="399"/>
      <c r="IA260" s="399"/>
      <c r="IB260" s="399"/>
      <c r="IC260" s="399"/>
      <c r="ID260" s="399"/>
      <c r="IE260" s="399"/>
      <c r="IF260" s="399"/>
      <c r="IG260" s="399"/>
      <c r="IH260" s="399"/>
      <c r="II260" s="399"/>
      <c r="IJ260" s="399"/>
      <c r="IK260" s="399"/>
      <c r="IL260" s="399"/>
      <c r="IM260" s="399"/>
      <c r="IN260" s="399"/>
      <c r="IO260" s="399"/>
      <c r="IP260" s="399"/>
      <c r="IQ260" s="399"/>
      <c r="IR260" s="399"/>
      <c r="IS260" s="399"/>
      <c r="IT260" s="399"/>
      <c r="IU260" s="399"/>
      <c r="IV260" s="399"/>
      <c r="IW260" s="399"/>
      <c r="IX260" s="399"/>
      <c r="IY260" s="399"/>
      <c r="IZ260" s="399"/>
      <c r="JA260" s="399"/>
      <c r="JB260" s="399"/>
      <c r="JC260" s="399"/>
      <c r="JD260" s="399"/>
      <c r="JE260" s="399"/>
      <c r="JF260" s="399"/>
      <c r="JG260" s="399"/>
      <c r="JH260" s="399"/>
      <c r="JI260" s="399"/>
      <c r="JJ260" s="399"/>
      <c r="JK260" s="399"/>
      <c r="JL260" s="399"/>
      <c r="JM260" s="399"/>
      <c r="JN260" s="399"/>
      <c r="JO260" s="399"/>
      <c r="JP260" s="399"/>
      <c r="JQ260" s="399"/>
      <c r="JR260" s="399"/>
      <c r="JS260" s="399"/>
      <c r="JT260" s="399"/>
      <c r="JU260" s="399"/>
      <c r="JV260" s="399"/>
      <c r="JW260" s="399"/>
      <c r="JX260" s="399"/>
      <c r="JY260" s="399"/>
      <c r="JZ260" s="399"/>
      <c r="KA260" s="399"/>
      <c r="KB260" s="399"/>
      <c r="KC260" s="399"/>
      <c r="KD260" s="399"/>
      <c r="KE260" s="399"/>
      <c r="KF260" s="399"/>
      <c r="KG260" s="399"/>
      <c r="KH260" s="399"/>
      <c r="KI260" s="399"/>
      <c r="KJ260" s="399"/>
      <c r="KK260" s="399"/>
      <c r="KL260" s="399"/>
      <c r="KM260" s="399"/>
      <c r="KN260" s="399"/>
      <c r="KO260" s="399"/>
      <c r="KP260" s="399"/>
      <c r="KQ260" s="399"/>
      <c r="KR260" s="399"/>
      <c r="KS260" s="399"/>
      <c r="KT260" s="399"/>
      <c r="KU260" s="399"/>
      <c r="KV260" s="399"/>
      <c r="KW260" s="399"/>
      <c r="KX260" s="399"/>
      <c r="KY260" s="399"/>
      <c r="KZ260" s="399"/>
      <c r="LA260" s="399"/>
      <c r="LB260" s="399"/>
      <c r="LC260" s="399"/>
      <c r="LD260" s="399"/>
      <c r="LE260" s="399"/>
      <c r="LF260" s="399"/>
      <c r="LG260" s="399"/>
      <c r="LH260" s="399"/>
      <c r="LI260" s="399"/>
      <c r="LJ260" s="399"/>
      <c r="LK260" s="399"/>
      <c r="LL260" s="399"/>
      <c r="LM260" s="399"/>
      <c r="LN260" s="399"/>
      <c r="LO260" s="399"/>
      <c r="LP260" s="399"/>
      <c r="LQ260" s="399"/>
      <c r="LR260" s="399"/>
      <c r="LS260" s="399"/>
      <c r="LT260" s="399"/>
      <c r="LU260" s="399"/>
      <c r="LV260" s="399"/>
      <c r="LW260" s="399"/>
      <c r="LX260" s="399"/>
      <c r="LY260" s="399"/>
      <c r="LZ260" s="399"/>
      <c r="MA260" s="399"/>
      <c r="MB260" s="399"/>
      <c r="MC260" s="399"/>
      <c r="MD260" s="399"/>
      <c r="ME260" s="399"/>
      <c r="MF260" s="399"/>
      <c r="MG260" s="399"/>
      <c r="MH260" s="399"/>
      <c r="MI260" s="399"/>
      <c r="MJ260" s="399"/>
      <c r="MK260" s="399"/>
      <c r="ML260" s="399"/>
      <c r="MM260" s="399"/>
      <c r="MN260" s="399"/>
      <c r="MO260" s="399"/>
      <c r="MP260" s="399"/>
      <c r="MQ260" s="399"/>
      <c r="MR260" s="399"/>
      <c r="MS260" s="399"/>
      <c r="MT260" s="399"/>
      <c r="MU260" s="399"/>
      <c r="MV260" s="399"/>
      <c r="MW260" s="399"/>
      <c r="MX260" s="399"/>
      <c r="MY260" s="399"/>
      <c r="MZ260" s="399"/>
      <c r="NA260" s="399"/>
      <c r="NB260" s="399"/>
      <c r="NC260" s="399"/>
      <c r="ND260" s="399"/>
      <c r="NE260" s="399"/>
      <c r="NF260" s="399"/>
      <c r="NG260" s="399"/>
      <c r="NH260" s="399"/>
      <c r="NI260" s="399"/>
      <c r="NJ260" s="399"/>
      <c r="NK260" s="399"/>
      <c r="NL260" s="399"/>
      <c r="NM260" s="399"/>
      <c r="NN260" s="399"/>
      <c r="NO260" s="399"/>
      <c r="NP260" s="399"/>
      <c r="NQ260" s="399"/>
      <c r="NR260" s="399"/>
      <c r="NS260" s="399"/>
      <c r="NT260" s="399"/>
      <c r="NU260" s="399"/>
      <c r="NV260" s="399"/>
      <c r="NW260" s="399"/>
      <c r="NX260" s="399"/>
      <c r="NY260" s="399"/>
      <c r="NZ260" s="399"/>
      <c r="OA260" s="399"/>
      <c r="OB260" s="399"/>
      <c r="OC260" s="399"/>
      <c r="OD260" s="399"/>
      <c r="OE260" s="399"/>
      <c r="OF260" s="399"/>
      <c r="OG260" s="399"/>
      <c r="OH260" s="399"/>
      <c r="OI260" s="399"/>
      <c r="OJ260" s="399"/>
      <c r="OK260" s="399"/>
      <c r="OL260" s="399"/>
      <c r="OM260" s="399"/>
      <c r="ON260" s="399"/>
      <c r="OO260" s="399"/>
      <c r="OP260" s="399"/>
      <c r="OQ260" s="399"/>
      <c r="OR260" s="399"/>
      <c r="OS260" s="399"/>
      <c r="OT260" s="399"/>
      <c r="OU260" s="399"/>
      <c r="OV260" s="399"/>
      <c r="OW260" s="399"/>
      <c r="OX260" s="399"/>
      <c r="OY260" s="399"/>
      <c r="OZ260" s="399"/>
      <c r="PA260" s="399"/>
      <c r="PB260" s="399"/>
      <c r="PC260" s="399"/>
      <c r="PD260" s="399"/>
      <c r="PE260" s="399"/>
      <c r="PF260" s="399"/>
      <c r="PG260" s="399"/>
      <c r="PH260" s="399"/>
      <c r="PI260" s="399"/>
      <c r="PJ260" s="399"/>
      <c r="PK260" s="399"/>
      <c r="PL260" s="399"/>
      <c r="PM260" s="399"/>
      <c r="PN260" s="399"/>
      <c r="PO260" s="399"/>
      <c r="PP260" s="399"/>
      <c r="PQ260" s="399"/>
      <c r="PR260" s="399"/>
      <c r="PS260" s="399"/>
      <c r="PT260" s="399"/>
      <c r="PU260" s="399"/>
      <c r="PV260" s="399"/>
      <c r="PW260" s="399"/>
      <c r="PX260" s="399"/>
      <c r="PY260" s="399"/>
      <c r="PZ260" s="399"/>
      <c r="QA260" s="399"/>
      <c r="QB260" s="399"/>
      <c r="QC260" s="399"/>
      <c r="QD260" s="399"/>
      <c r="QE260" s="399"/>
      <c r="QF260" s="399"/>
      <c r="QG260" s="399"/>
      <c r="QH260" s="399"/>
      <c r="QI260" s="399"/>
      <c r="QJ260" s="399"/>
      <c r="QK260" s="399"/>
      <c r="QL260" s="399"/>
      <c r="QM260" s="399"/>
      <c r="QN260" s="399"/>
      <c r="QO260" s="399"/>
      <c r="QP260" s="399"/>
      <c r="QQ260" s="399"/>
      <c r="QR260" s="399"/>
      <c r="QS260" s="399"/>
      <c r="QT260" s="399"/>
      <c r="QU260" s="399"/>
      <c r="QV260" s="399"/>
      <c r="QW260" s="399"/>
      <c r="QX260" s="399"/>
      <c r="QY260" s="399"/>
      <c r="QZ260" s="399"/>
      <c r="RA260" s="399"/>
      <c r="RB260" s="399"/>
      <c r="RC260" s="399"/>
      <c r="RD260" s="399"/>
      <c r="RE260" s="399"/>
      <c r="RF260" s="399"/>
      <c r="RG260" s="399"/>
      <c r="RH260" s="399"/>
      <c r="RI260" s="399"/>
      <c r="RJ260" s="399"/>
      <c r="RK260" s="399"/>
      <c r="RL260" s="399"/>
      <c r="RM260" s="399"/>
      <c r="RN260" s="399"/>
      <c r="RO260" s="399"/>
      <c r="RP260" s="399"/>
      <c r="RQ260" s="399"/>
      <c r="RR260" s="399"/>
      <c r="RS260" s="399"/>
      <c r="RT260" s="399"/>
      <c r="RU260" s="399"/>
      <c r="RV260" s="399"/>
      <c r="RW260" s="399"/>
      <c r="RX260" s="399"/>
      <c r="RY260" s="399"/>
      <c r="RZ260" s="399"/>
      <c r="SA260" s="399"/>
      <c r="SB260" s="399"/>
      <c r="SC260" s="399"/>
      <c r="SD260" s="399"/>
      <c r="SE260" s="399"/>
      <c r="SF260" s="399"/>
      <c r="SG260" s="399"/>
      <c r="SH260" s="399"/>
      <c r="SI260" s="399"/>
      <c r="SJ260" s="399"/>
      <c r="SK260" s="399"/>
      <c r="SL260" s="399"/>
      <c r="SM260" s="399"/>
      <c r="SN260" s="399"/>
      <c r="SO260" s="399"/>
      <c r="SP260" s="399"/>
      <c r="SQ260" s="399"/>
      <c r="SR260" s="399"/>
      <c r="SS260" s="399"/>
      <c r="ST260" s="399"/>
      <c r="SU260" s="399"/>
      <c r="SV260" s="399"/>
      <c r="SW260" s="399"/>
      <c r="SX260" s="399"/>
      <c r="SY260" s="399"/>
      <c r="SZ260" s="399"/>
      <c r="TA260" s="399"/>
      <c r="TB260" s="399"/>
      <c r="TC260" s="399"/>
      <c r="TD260" s="399"/>
      <c r="TE260" s="399"/>
      <c r="TF260" s="399"/>
      <c r="TG260" s="399"/>
      <c r="TH260" s="399"/>
      <c r="TI260" s="399"/>
      <c r="TJ260" s="399"/>
      <c r="TK260" s="399"/>
      <c r="TL260" s="399"/>
      <c r="TM260" s="399"/>
      <c r="TN260" s="399"/>
      <c r="TO260" s="399"/>
      <c r="TP260" s="399"/>
      <c r="TQ260" s="399"/>
      <c r="TR260" s="399"/>
      <c r="TS260" s="399"/>
      <c r="TT260" s="399"/>
      <c r="TU260" s="399"/>
      <c r="TV260" s="399"/>
      <c r="TW260" s="399"/>
      <c r="TX260" s="399"/>
      <c r="TY260" s="399"/>
      <c r="TZ260" s="399"/>
      <c r="UA260" s="399"/>
      <c r="UB260" s="399"/>
      <c r="UC260" s="399"/>
      <c r="UD260" s="399"/>
      <c r="UE260" s="399"/>
      <c r="UF260" s="399"/>
      <c r="UG260" s="399"/>
      <c r="UH260" s="399"/>
      <c r="UI260" s="399"/>
      <c r="UJ260" s="399"/>
      <c r="UK260" s="399"/>
      <c r="UL260" s="399"/>
      <c r="UM260" s="399"/>
      <c r="UN260" s="399"/>
      <c r="UO260" s="399"/>
      <c r="UP260" s="399"/>
      <c r="UQ260" s="399"/>
      <c r="UR260" s="399"/>
      <c r="US260" s="399"/>
      <c r="UT260" s="399"/>
      <c r="UU260" s="399"/>
      <c r="UV260" s="399"/>
      <c r="UW260" s="399"/>
      <c r="UX260" s="399"/>
      <c r="UY260" s="399"/>
      <c r="UZ260" s="399"/>
      <c r="VA260" s="399"/>
      <c r="VB260" s="399"/>
      <c r="VC260" s="399"/>
      <c r="VD260" s="399"/>
      <c r="VE260" s="399"/>
      <c r="VF260" s="399"/>
      <c r="VG260" s="399"/>
      <c r="VH260" s="399"/>
      <c r="VI260" s="399"/>
      <c r="VJ260" s="399"/>
      <c r="VK260" s="399"/>
      <c r="VL260" s="399"/>
      <c r="VM260" s="399"/>
      <c r="VN260" s="399"/>
      <c r="VO260" s="399"/>
      <c r="VP260" s="399"/>
      <c r="VQ260" s="399"/>
      <c r="VR260" s="399"/>
      <c r="VS260" s="399"/>
      <c r="VT260" s="399"/>
      <c r="VU260" s="399"/>
      <c r="VV260" s="399"/>
      <c r="VW260" s="399"/>
      <c r="VX260" s="399"/>
      <c r="VY260" s="399"/>
      <c r="VZ260" s="399"/>
      <c r="WA260" s="399"/>
      <c r="WB260" s="399"/>
      <c r="WC260" s="399"/>
      <c r="WD260" s="399"/>
      <c r="WE260" s="399"/>
      <c r="WF260" s="399"/>
      <c r="WG260" s="399"/>
      <c r="WH260" s="399"/>
      <c r="WI260" s="399"/>
      <c r="WJ260" s="399"/>
      <c r="WK260" s="399"/>
      <c r="WL260" s="399"/>
      <c r="WM260" s="399"/>
      <c r="WN260" s="399"/>
      <c r="WO260" s="399"/>
      <c r="WP260" s="399"/>
      <c r="WQ260" s="399"/>
      <c r="WR260" s="399"/>
      <c r="WS260" s="399"/>
      <c r="WT260" s="399"/>
      <c r="WU260" s="399"/>
      <c r="WV260" s="399"/>
      <c r="WW260" s="399"/>
      <c r="WX260" s="399"/>
      <c r="WY260" s="399"/>
      <c r="WZ260" s="399"/>
      <c r="XA260" s="399"/>
      <c r="XB260" s="399"/>
      <c r="XC260" s="399"/>
      <c r="XD260" s="399"/>
      <c r="XE260" s="399"/>
      <c r="XF260" s="399"/>
      <c r="XG260" s="399"/>
      <c r="XH260" s="399"/>
      <c r="XI260" s="399"/>
      <c r="XJ260" s="399"/>
      <c r="XK260" s="399"/>
      <c r="XL260" s="399"/>
      <c r="XM260" s="399"/>
      <c r="XN260" s="399"/>
      <c r="XO260" s="399"/>
      <c r="XP260" s="399"/>
      <c r="XQ260" s="399"/>
      <c r="XR260" s="399"/>
      <c r="XS260" s="399"/>
      <c r="XT260" s="399"/>
      <c r="XU260" s="399"/>
      <c r="XV260" s="399"/>
      <c r="XW260" s="399"/>
      <c r="XX260" s="399"/>
      <c r="XY260" s="399"/>
      <c r="XZ260" s="399"/>
      <c r="YA260" s="399"/>
      <c r="YB260" s="399"/>
      <c r="YC260" s="399"/>
      <c r="YD260" s="399"/>
      <c r="YE260" s="399"/>
      <c r="YF260" s="399"/>
      <c r="YG260" s="399"/>
      <c r="YH260" s="399"/>
      <c r="YI260" s="399"/>
      <c r="YJ260" s="399"/>
      <c r="YK260" s="399"/>
      <c r="YL260" s="399"/>
      <c r="YM260" s="399"/>
      <c r="YN260" s="399"/>
      <c r="YO260" s="399"/>
      <c r="YP260" s="399"/>
      <c r="YQ260" s="399"/>
      <c r="YR260" s="399"/>
      <c r="YS260" s="399"/>
      <c r="YT260" s="399"/>
      <c r="YU260" s="399"/>
      <c r="YV260" s="399"/>
      <c r="YW260" s="399"/>
      <c r="YX260" s="399"/>
      <c r="YY260" s="399"/>
      <c r="YZ260" s="399"/>
      <c r="ZA260" s="399"/>
      <c r="ZB260" s="399"/>
      <c r="ZC260" s="399"/>
      <c r="ZD260" s="399"/>
      <c r="ZE260" s="399"/>
      <c r="ZF260" s="399"/>
      <c r="ZG260" s="399"/>
      <c r="ZH260" s="399"/>
      <c r="ZI260" s="399"/>
      <c r="ZJ260" s="399"/>
      <c r="ZK260" s="399"/>
      <c r="ZL260" s="399"/>
      <c r="ZM260" s="399"/>
      <c r="ZN260" s="399"/>
      <c r="ZO260" s="399"/>
      <c r="ZP260" s="399"/>
      <c r="ZQ260" s="399"/>
      <c r="ZR260" s="399"/>
      <c r="ZS260" s="399"/>
      <c r="ZT260" s="399"/>
      <c r="ZU260" s="399"/>
      <c r="ZV260" s="399"/>
      <c r="ZW260" s="399"/>
      <c r="ZX260" s="399"/>
      <c r="ZY260" s="399"/>
      <c r="ZZ260" s="399"/>
      <c r="AAA260" s="399"/>
      <c r="AAB260" s="399"/>
      <c r="AAC260" s="399"/>
      <c r="AAD260" s="399"/>
      <c r="AAE260" s="399"/>
      <c r="AAF260" s="399"/>
      <c r="AAG260" s="399"/>
      <c r="AAH260" s="399"/>
      <c r="AAI260" s="399"/>
      <c r="AAJ260" s="399"/>
      <c r="AAK260" s="399"/>
      <c r="AAL260" s="399"/>
      <c r="AAM260" s="399"/>
      <c r="AAN260" s="399"/>
      <c r="AAO260" s="399"/>
      <c r="AAP260" s="399"/>
      <c r="AAQ260" s="399"/>
      <c r="AAR260" s="399"/>
      <c r="AAS260" s="399"/>
      <c r="AAT260" s="399"/>
      <c r="AAU260" s="399"/>
      <c r="AAV260" s="399"/>
      <c r="AAW260" s="399"/>
      <c r="AAX260" s="399"/>
      <c r="AAY260" s="399"/>
      <c r="AAZ260" s="399"/>
      <c r="ABA260" s="399"/>
      <c r="ABB260" s="399"/>
      <c r="ABC260" s="399"/>
      <c r="ABD260" s="399"/>
      <c r="ABE260" s="399"/>
      <c r="ABF260" s="399"/>
      <c r="ABG260" s="399"/>
      <c r="ABH260" s="399"/>
      <c r="ABI260" s="399"/>
      <c r="ABJ260" s="399"/>
      <c r="ABK260" s="399"/>
      <c r="ABL260" s="399"/>
      <c r="ABM260" s="399"/>
      <c r="ABN260" s="399"/>
      <c r="ABO260" s="399"/>
      <c r="ABP260" s="399"/>
      <c r="ABQ260" s="399"/>
      <c r="ABR260" s="399"/>
      <c r="ABS260" s="399"/>
      <c r="ABT260" s="399"/>
      <c r="ABU260" s="399"/>
      <c r="ABV260" s="399"/>
      <c r="ABW260" s="399"/>
      <c r="ABX260" s="399"/>
      <c r="ABY260" s="399"/>
      <c r="ABZ260" s="399"/>
      <c r="ACA260" s="399"/>
      <c r="ACB260" s="399"/>
      <c r="ACC260" s="399"/>
      <c r="ACD260" s="399"/>
      <c r="ACE260" s="399"/>
      <c r="ACF260" s="399"/>
      <c r="ACG260" s="399"/>
      <c r="ACH260" s="399"/>
      <c r="ACI260" s="399"/>
      <c r="ACJ260" s="399"/>
      <c r="ACK260" s="399"/>
      <c r="ACL260" s="399"/>
      <c r="ACM260" s="399"/>
      <c r="ACN260" s="399"/>
      <c r="ACO260" s="399"/>
      <c r="ACP260" s="399"/>
      <c r="ACQ260" s="399"/>
      <c r="ACR260" s="399"/>
      <c r="ACS260" s="399"/>
      <c r="ACT260" s="399"/>
      <c r="ACU260" s="399"/>
      <c r="ACV260" s="399"/>
      <c r="ACW260" s="399"/>
      <c r="ACX260" s="399"/>
      <c r="ACY260" s="399"/>
      <c r="ACZ260" s="399"/>
      <c r="ADA260" s="399"/>
      <c r="ADB260" s="399"/>
      <c r="ADC260" s="399"/>
      <c r="ADD260" s="399"/>
      <c r="ADE260" s="399"/>
      <c r="ADF260" s="399"/>
      <c r="ADG260" s="399"/>
      <c r="ADH260" s="399"/>
      <c r="ADI260" s="399"/>
      <c r="ADJ260" s="399"/>
      <c r="ADK260" s="399"/>
      <c r="ADL260" s="399"/>
      <c r="ADM260" s="399"/>
      <c r="ADN260" s="399"/>
      <c r="ADO260" s="399"/>
      <c r="ADP260" s="399"/>
      <c r="ADQ260" s="399"/>
      <c r="ADR260" s="399"/>
      <c r="ADS260" s="399"/>
      <c r="ADT260" s="399"/>
      <c r="ADU260" s="399"/>
      <c r="ADV260" s="399"/>
      <c r="ADW260" s="399"/>
      <c r="ADX260" s="399"/>
      <c r="ADY260" s="399"/>
      <c r="ADZ260" s="399"/>
      <c r="AEA260" s="399"/>
      <c r="AEB260" s="399"/>
      <c r="AEC260" s="399"/>
      <c r="AED260" s="399"/>
      <c r="AEE260" s="399"/>
      <c r="AEF260" s="399"/>
      <c r="AEG260" s="399"/>
      <c r="AEH260" s="399"/>
      <c r="AEI260" s="399"/>
      <c r="AEJ260" s="399"/>
      <c r="AEK260" s="399"/>
      <c r="AEL260" s="399"/>
      <c r="AEM260" s="399"/>
      <c r="AEN260" s="399"/>
      <c r="AEO260" s="399"/>
      <c r="AEP260" s="399"/>
      <c r="AEQ260" s="399"/>
      <c r="AER260" s="399"/>
      <c r="AES260" s="399"/>
      <c r="AET260" s="399"/>
      <c r="AEU260" s="399"/>
      <c r="AEV260" s="399"/>
      <c r="AEW260" s="399"/>
      <c r="AEX260" s="399"/>
      <c r="AEY260" s="399"/>
      <c r="AEZ260" s="399"/>
      <c r="AFA260" s="399"/>
      <c r="AFB260" s="399"/>
      <c r="AFC260" s="399"/>
      <c r="AFD260" s="399"/>
      <c r="AFE260" s="399"/>
      <c r="AFF260" s="399"/>
      <c r="AFG260" s="399"/>
      <c r="AFH260" s="399"/>
      <c r="AFI260" s="399"/>
      <c r="AFJ260" s="399"/>
      <c r="AFK260" s="399"/>
      <c r="AFL260" s="399"/>
      <c r="AFM260" s="399"/>
      <c r="AFN260" s="399"/>
      <c r="AFO260" s="399"/>
      <c r="AFP260" s="399"/>
      <c r="AFQ260" s="399"/>
      <c r="AFR260" s="399"/>
      <c r="AFS260" s="399"/>
      <c r="AFT260" s="399"/>
      <c r="AFU260" s="399"/>
      <c r="AFV260" s="399"/>
      <c r="AFW260" s="399"/>
      <c r="AFX260" s="399"/>
      <c r="AFY260" s="399"/>
      <c r="AFZ260" s="399"/>
      <c r="AGA260" s="399"/>
      <c r="AGB260" s="399"/>
      <c r="AGC260" s="399"/>
      <c r="AGD260" s="399"/>
      <c r="AGE260" s="399"/>
      <c r="AGF260" s="399"/>
      <c r="AGG260" s="399"/>
      <c r="AGH260" s="399"/>
      <c r="AGI260" s="399"/>
      <c r="AGJ260" s="399"/>
      <c r="AGK260" s="399"/>
      <c r="AGL260" s="399"/>
      <c r="AGM260" s="399"/>
      <c r="AGN260" s="399"/>
      <c r="AGO260" s="399"/>
      <c r="AGP260" s="399"/>
      <c r="AGQ260" s="399"/>
      <c r="AGR260" s="399"/>
      <c r="AGS260" s="399"/>
      <c r="AGT260" s="399"/>
      <c r="AGU260" s="399"/>
      <c r="AGV260" s="399"/>
      <c r="AGW260" s="399"/>
      <c r="AGX260" s="399"/>
      <c r="AGY260" s="399"/>
      <c r="AGZ260" s="399"/>
      <c r="AHA260" s="399"/>
      <c r="AHB260" s="399"/>
      <c r="AHC260" s="399"/>
      <c r="AHD260" s="399"/>
      <c r="AHE260" s="399"/>
      <c r="AHF260" s="399"/>
      <c r="AHG260" s="399"/>
      <c r="AHH260" s="399"/>
      <c r="AHI260" s="399"/>
      <c r="AHJ260" s="399"/>
      <c r="AHK260" s="399"/>
      <c r="AHL260" s="399"/>
      <c r="AHM260" s="399"/>
      <c r="AHN260" s="399"/>
      <c r="AHO260" s="399"/>
      <c r="AHP260" s="399"/>
      <c r="AHQ260" s="399"/>
      <c r="AHR260" s="399"/>
      <c r="AHS260" s="399"/>
      <c r="AHT260" s="399"/>
      <c r="AHU260" s="399"/>
      <c r="AHV260" s="399"/>
      <c r="AHW260" s="399"/>
      <c r="AHX260" s="399"/>
      <c r="AHY260" s="399"/>
      <c r="AHZ260" s="399"/>
      <c r="AIA260" s="399"/>
      <c r="AIB260" s="399"/>
      <c r="AIC260" s="399"/>
      <c r="AID260" s="399"/>
      <c r="AIE260" s="399"/>
      <c r="AIF260" s="399"/>
      <c r="AIG260" s="399"/>
      <c r="AIH260" s="399"/>
      <c r="AII260" s="399"/>
      <c r="AIJ260" s="399"/>
      <c r="AIK260" s="399"/>
      <c r="AIL260" s="399"/>
      <c r="AIM260" s="399"/>
      <c r="AIN260" s="399"/>
      <c r="AIO260" s="399"/>
      <c r="AIP260" s="399"/>
      <c r="AIQ260" s="399"/>
      <c r="AIR260" s="399"/>
      <c r="AIS260" s="399"/>
      <c r="AIT260" s="399"/>
      <c r="AIU260" s="399"/>
      <c r="AIV260" s="399"/>
      <c r="AIW260" s="399"/>
      <c r="AIX260" s="399"/>
      <c r="AIY260" s="399"/>
      <c r="AIZ260" s="399"/>
      <c r="AJA260" s="399"/>
      <c r="AJB260" s="399"/>
      <c r="AJC260" s="399"/>
      <c r="AJD260" s="399"/>
      <c r="AJE260" s="399"/>
      <c r="AJF260" s="399"/>
      <c r="AJG260" s="399"/>
      <c r="AJH260" s="399"/>
      <c r="AJI260" s="399"/>
      <c r="AJJ260" s="399"/>
      <c r="AJK260" s="399"/>
      <c r="AJL260" s="399"/>
      <c r="AJM260" s="399"/>
      <c r="AJN260" s="399"/>
      <c r="AJO260" s="399"/>
      <c r="AJP260" s="399"/>
      <c r="AJQ260" s="399"/>
      <c r="AJR260" s="399"/>
      <c r="AJS260" s="399"/>
      <c r="AJT260" s="399"/>
      <c r="AJU260" s="399"/>
      <c r="AJV260" s="399"/>
      <c r="AJW260" s="399"/>
      <c r="AJX260" s="399"/>
      <c r="AJY260" s="399"/>
      <c r="AJZ260" s="399"/>
      <c r="AKA260" s="399"/>
      <c r="AKB260" s="399"/>
      <c r="AKC260" s="399"/>
      <c r="AKD260" s="399"/>
      <c r="AKE260" s="399"/>
      <c r="AKF260" s="399"/>
      <c r="AKG260" s="399"/>
      <c r="AKH260" s="399"/>
      <c r="AKI260" s="399"/>
      <c r="AKJ260" s="399"/>
      <c r="AKK260" s="399"/>
      <c r="AKL260" s="399"/>
      <c r="AKM260" s="399"/>
      <c r="AKN260" s="399"/>
      <c r="AKO260" s="399"/>
      <c r="AKP260" s="399"/>
      <c r="AKQ260" s="399"/>
      <c r="AKR260" s="399"/>
      <c r="AKS260" s="399"/>
      <c r="AKT260" s="399"/>
      <c r="AKU260" s="399"/>
      <c r="AKV260" s="399"/>
      <c r="AKW260" s="399"/>
      <c r="AKX260" s="399"/>
      <c r="AKY260" s="399"/>
      <c r="AKZ260" s="399"/>
      <c r="ALA260" s="399"/>
      <c r="ALB260" s="399"/>
      <c r="ALC260" s="399"/>
      <c r="ALD260" s="399"/>
      <c r="ALE260" s="399"/>
      <c r="ALF260" s="399"/>
      <c r="ALG260" s="399"/>
      <c r="ALH260" s="399"/>
      <c r="ALI260" s="399"/>
      <c r="ALJ260" s="399"/>
      <c r="ALK260" s="399"/>
      <c r="ALL260" s="399"/>
      <c r="ALM260" s="399"/>
      <c r="ALN260" s="399"/>
      <c r="ALO260" s="399"/>
      <c r="ALP260" s="399"/>
      <c r="ALQ260" s="399"/>
      <c r="ALR260" s="399"/>
      <c r="ALS260" s="399"/>
      <c r="ALT260" s="399"/>
      <c r="ALU260" s="399"/>
      <c r="ALV260" s="399"/>
      <c r="ALW260" s="399"/>
      <c r="ALX260" s="399"/>
      <c r="ALY260" s="399"/>
      <c r="ALZ260" s="399"/>
      <c r="AMA260" s="399"/>
      <c r="AMB260" s="399"/>
      <c r="AMC260" s="399"/>
      <c r="AMD260" s="399"/>
      <c r="AME260" s="399"/>
      <c r="AMF260" s="399"/>
      <c r="AMG260" s="399"/>
      <c r="AMH260" s="399"/>
      <c r="AMI260" s="399"/>
      <c r="AMJ260" s="399"/>
      <c r="AMK260" s="399"/>
      <c r="AML260" s="399"/>
      <c r="AMM260" s="399"/>
      <c r="AMN260" s="399"/>
      <c r="AMO260" s="399"/>
      <c r="AMP260" s="399"/>
      <c r="AMQ260" s="399"/>
      <c r="AMR260" s="399"/>
      <c r="AMS260" s="399"/>
      <c r="AMT260" s="399"/>
      <c r="AMU260" s="399"/>
      <c r="AMV260" s="399"/>
      <c r="AMW260" s="399"/>
      <c r="AMX260" s="399"/>
      <c r="AMY260" s="399"/>
      <c r="AMZ260" s="399"/>
      <c r="ANA260" s="399"/>
      <c r="ANB260" s="399"/>
      <c r="ANC260" s="399"/>
      <c r="AND260" s="399"/>
      <c r="ANE260" s="399"/>
      <c r="ANF260" s="399"/>
      <c r="ANG260" s="399"/>
      <c r="ANH260" s="399"/>
      <c r="ANI260" s="399"/>
      <c r="ANJ260" s="399"/>
      <c r="ANK260" s="399"/>
      <c r="ANL260" s="399"/>
      <c r="ANM260" s="399"/>
      <c r="ANN260" s="399"/>
      <c r="ANO260" s="399"/>
      <c r="ANP260" s="399"/>
      <c r="ANQ260" s="399"/>
      <c r="ANR260" s="399"/>
      <c r="ANS260" s="399"/>
      <c r="ANT260" s="399"/>
      <c r="ANU260" s="399"/>
      <c r="ANV260" s="399"/>
      <c r="ANW260" s="399"/>
      <c r="ANX260" s="399"/>
      <c r="ANY260" s="399"/>
      <c r="ANZ260" s="399"/>
      <c r="AOA260" s="399"/>
      <c r="AOB260" s="399"/>
      <c r="AOC260" s="399"/>
      <c r="AOD260" s="399"/>
      <c r="AOE260" s="399"/>
      <c r="AOF260" s="399"/>
      <c r="AOG260" s="399"/>
      <c r="AOH260" s="399"/>
      <c r="AOI260" s="399"/>
      <c r="AOJ260" s="399"/>
      <c r="AOK260" s="399"/>
      <c r="AOL260" s="399"/>
      <c r="AOM260" s="399"/>
      <c r="AON260" s="399"/>
      <c r="AOO260" s="399"/>
      <c r="AOP260" s="399"/>
      <c r="AOQ260" s="399"/>
      <c r="AOR260" s="399"/>
      <c r="AOS260" s="399"/>
      <c r="AOT260" s="399"/>
      <c r="AOU260" s="399"/>
      <c r="AOV260" s="399"/>
      <c r="AOW260" s="399"/>
      <c r="AOX260" s="399"/>
      <c r="AOY260" s="399"/>
      <c r="AOZ260" s="399"/>
      <c r="APA260" s="399"/>
      <c r="APB260" s="399"/>
      <c r="APC260" s="399"/>
      <c r="APD260" s="399"/>
      <c r="APE260" s="399"/>
      <c r="APF260" s="399"/>
      <c r="APG260" s="399"/>
      <c r="APH260" s="399"/>
      <c r="API260" s="399"/>
      <c r="APJ260" s="399"/>
      <c r="APK260" s="399"/>
      <c r="APL260" s="399"/>
      <c r="APM260" s="399"/>
      <c r="APN260" s="399"/>
      <c r="APO260" s="399"/>
      <c r="APP260" s="399"/>
      <c r="APQ260" s="399"/>
      <c r="APR260" s="399"/>
      <c r="APS260" s="399"/>
      <c r="APT260" s="399"/>
      <c r="APU260" s="399"/>
      <c r="APV260" s="399"/>
      <c r="APW260" s="399"/>
      <c r="APX260" s="399"/>
      <c r="APY260" s="399"/>
      <c r="APZ260" s="399"/>
      <c r="AQA260" s="399"/>
      <c r="AQB260" s="399"/>
      <c r="AQC260" s="399"/>
      <c r="AQD260" s="399"/>
      <c r="AQE260" s="399"/>
      <c r="AQF260" s="399"/>
      <c r="AQG260" s="399"/>
      <c r="AQH260" s="399"/>
      <c r="AQI260" s="399"/>
      <c r="AQJ260" s="399"/>
      <c r="AQK260" s="399"/>
      <c r="AQL260" s="399"/>
      <c r="AQM260" s="399"/>
      <c r="AQN260" s="399"/>
      <c r="AQO260" s="399"/>
      <c r="AQP260" s="399"/>
      <c r="AQQ260" s="399"/>
      <c r="AQR260" s="399"/>
      <c r="AQS260" s="399"/>
      <c r="AQT260" s="399"/>
      <c r="AQU260" s="399"/>
      <c r="AQV260" s="399"/>
      <c r="AQW260" s="399"/>
      <c r="AQX260" s="399"/>
      <c r="AQY260" s="399"/>
      <c r="AQZ260" s="399"/>
      <c r="ARA260" s="399"/>
      <c r="ARB260" s="399"/>
      <c r="ARC260" s="399"/>
      <c r="ARD260" s="399"/>
      <c r="ARE260" s="399"/>
      <c r="ARF260" s="399"/>
      <c r="ARG260" s="399"/>
      <c r="ARH260" s="399"/>
      <c r="ARI260" s="399"/>
      <c r="ARJ260" s="399"/>
      <c r="ARK260" s="399"/>
      <c r="ARL260" s="399"/>
      <c r="ARM260" s="399"/>
      <c r="ARN260" s="399"/>
      <c r="ARO260" s="399"/>
      <c r="ARP260" s="399"/>
      <c r="ARQ260" s="399"/>
      <c r="ARR260" s="399"/>
      <c r="ARS260" s="399"/>
      <c r="ART260" s="399"/>
      <c r="ARU260" s="399"/>
      <c r="ARV260" s="399"/>
      <c r="ARW260" s="399"/>
      <c r="ARX260" s="399"/>
      <c r="ARY260" s="399"/>
      <c r="ARZ260" s="399"/>
      <c r="ASA260" s="399"/>
      <c r="ASB260" s="399"/>
      <c r="ASC260" s="399"/>
      <c r="ASD260" s="399"/>
      <c r="ASE260" s="399"/>
      <c r="ASF260" s="399"/>
      <c r="ASG260" s="399"/>
      <c r="ASH260" s="399"/>
      <c r="ASI260" s="399"/>
      <c r="ASJ260" s="399"/>
      <c r="ASK260" s="399"/>
      <c r="ASL260" s="399"/>
      <c r="ASM260" s="399"/>
      <c r="ASN260" s="399"/>
      <c r="ASO260" s="399"/>
      <c r="ASP260" s="399"/>
      <c r="ASQ260" s="399"/>
      <c r="ASR260" s="399"/>
      <c r="ASS260" s="399"/>
      <c r="AST260" s="399"/>
      <c r="ASU260" s="399"/>
      <c r="ASV260" s="399"/>
      <c r="ASW260" s="399"/>
      <c r="ASX260" s="399"/>
      <c r="ASY260" s="399"/>
      <c r="ASZ260" s="399"/>
      <c r="ATA260" s="399"/>
      <c r="ATB260" s="399"/>
      <c r="ATC260" s="399"/>
      <c r="ATD260" s="399"/>
      <c r="ATE260" s="399"/>
      <c r="ATF260" s="399"/>
      <c r="ATG260" s="399"/>
      <c r="ATH260" s="399"/>
      <c r="ATI260" s="399"/>
      <c r="ATJ260" s="399"/>
      <c r="ATK260" s="399"/>
      <c r="ATL260" s="399"/>
      <c r="ATM260" s="399"/>
      <c r="ATN260" s="399"/>
      <c r="ATO260" s="399"/>
      <c r="ATP260" s="399"/>
      <c r="ATQ260" s="399"/>
      <c r="ATR260" s="399"/>
      <c r="ATS260" s="399"/>
      <c r="ATT260" s="399"/>
      <c r="ATU260" s="399"/>
      <c r="ATV260" s="399"/>
      <c r="ATW260" s="399"/>
      <c r="ATX260" s="399"/>
      <c r="ATY260" s="399"/>
      <c r="ATZ260" s="399"/>
      <c r="AUA260" s="399"/>
      <c r="AUB260" s="399"/>
      <c r="AUC260" s="399"/>
      <c r="AUD260" s="399"/>
      <c r="AUE260" s="399"/>
      <c r="AUF260" s="399"/>
      <c r="AUG260" s="399"/>
      <c r="AUH260" s="399"/>
      <c r="AUI260" s="399"/>
      <c r="AUJ260" s="399"/>
      <c r="AUK260" s="399"/>
      <c r="AUL260" s="399"/>
      <c r="AUM260" s="399"/>
      <c r="AUN260" s="399"/>
      <c r="AUO260" s="399"/>
      <c r="AUP260" s="399"/>
      <c r="AUQ260" s="399"/>
      <c r="AUR260" s="399"/>
      <c r="AUS260" s="399"/>
      <c r="AUT260" s="399"/>
      <c r="AUU260" s="399"/>
      <c r="AUV260" s="399"/>
      <c r="AUW260" s="399"/>
      <c r="AUX260" s="399"/>
      <c r="AUY260" s="399"/>
      <c r="AUZ260" s="399"/>
      <c r="AVA260" s="399"/>
      <c r="AVB260" s="399"/>
      <c r="AVC260" s="399"/>
      <c r="AVD260" s="399"/>
      <c r="AVE260" s="399"/>
      <c r="AVF260" s="399"/>
      <c r="AVG260" s="399"/>
      <c r="AVH260" s="399"/>
      <c r="AVI260" s="399"/>
      <c r="AVJ260" s="399"/>
      <c r="AVK260" s="399"/>
      <c r="AVL260" s="399"/>
      <c r="AVM260" s="399"/>
      <c r="AVN260" s="399"/>
      <c r="AVO260" s="399"/>
      <c r="AVP260" s="399"/>
      <c r="AVQ260" s="399"/>
      <c r="AVR260" s="399"/>
      <c r="AVS260" s="399"/>
      <c r="AVT260" s="399"/>
      <c r="AVU260" s="399"/>
      <c r="AVV260" s="399"/>
      <c r="AVW260" s="399"/>
      <c r="AVX260" s="399"/>
      <c r="AVY260" s="399"/>
      <c r="AVZ260" s="399"/>
      <c r="AWA260" s="399"/>
      <c r="AWB260" s="399"/>
      <c r="AWC260" s="399"/>
      <c r="AWD260" s="399"/>
      <c r="AWE260" s="399"/>
      <c r="AWF260" s="399"/>
      <c r="AWG260" s="399"/>
      <c r="AWH260" s="399"/>
      <c r="AWI260" s="399"/>
      <c r="AWJ260" s="399"/>
      <c r="AWK260" s="399"/>
      <c r="AWL260" s="399"/>
      <c r="AWM260" s="399"/>
      <c r="AWN260" s="399"/>
      <c r="AWO260" s="399"/>
      <c r="AWP260" s="399"/>
      <c r="AWQ260" s="399"/>
      <c r="AWR260" s="399"/>
      <c r="AWS260" s="399"/>
      <c r="AWT260" s="399"/>
      <c r="AWU260" s="399"/>
      <c r="AWV260" s="399"/>
      <c r="AWW260" s="399"/>
      <c r="AWX260" s="399"/>
      <c r="AWY260" s="399"/>
      <c r="AWZ260" s="399"/>
      <c r="AXA260" s="399"/>
      <c r="AXB260" s="399"/>
      <c r="AXC260" s="399"/>
      <c r="AXD260" s="399"/>
      <c r="AXE260" s="399"/>
      <c r="AXF260" s="399"/>
      <c r="AXG260" s="399"/>
      <c r="AXH260" s="399"/>
      <c r="AXI260" s="399"/>
      <c r="AXJ260" s="399"/>
      <c r="AXK260" s="399"/>
      <c r="AXL260" s="399"/>
      <c r="AXM260" s="399"/>
      <c r="AXN260" s="399"/>
      <c r="AXO260" s="399"/>
      <c r="AXP260" s="399"/>
      <c r="AXQ260" s="399"/>
      <c r="AXR260" s="399"/>
      <c r="AXS260" s="399"/>
      <c r="AXT260" s="399"/>
      <c r="AXU260" s="399"/>
      <c r="AXV260" s="399"/>
      <c r="AXW260" s="399"/>
      <c r="AXX260" s="399"/>
      <c r="AXY260" s="399"/>
      <c r="AXZ260" s="399"/>
      <c r="AYA260" s="399"/>
      <c r="AYB260" s="399"/>
      <c r="AYC260" s="399"/>
      <c r="AYD260" s="399"/>
      <c r="AYE260" s="399"/>
      <c r="AYF260" s="399"/>
      <c r="AYG260" s="399"/>
      <c r="AYH260" s="399"/>
      <c r="AYI260" s="399"/>
      <c r="AYJ260" s="399"/>
      <c r="AYK260" s="399"/>
      <c r="AYL260" s="399"/>
      <c r="AYM260" s="399"/>
      <c r="AYN260" s="399"/>
      <c r="AYO260" s="399"/>
      <c r="AYP260" s="399"/>
      <c r="AYQ260" s="399"/>
      <c r="AYR260" s="399"/>
      <c r="AYS260" s="399"/>
      <c r="AYT260" s="399"/>
      <c r="AYU260" s="399"/>
      <c r="AYV260" s="399"/>
      <c r="AYW260" s="399"/>
      <c r="AYX260" s="399"/>
      <c r="AYY260" s="399"/>
      <c r="AYZ260" s="399"/>
      <c r="AZA260" s="399"/>
      <c r="AZB260" s="399"/>
      <c r="AZC260" s="399"/>
      <c r="AZD260" s="399"/>
      <c r="AZE260" s="399"/>
      <c r="AZF260" s="399"/>
      <c r="AZG260" s="399"/>
      <c r="AZH260" s="399"/>
      <c r="AZI260" s="399"/>
      <c r="AZJ260" s="399"/>
      <c r="AZK260" s="399"/>
      <c r="AZL260" s="399"/>
      <c r="AZM260" s="399"/>
      <c r="AZN260" s="399"/>
      <c r="AZO260" s="399"/>
      <c r="AZP260" s="399"/>
      <c r="AZQ260" s="399"/>
      <c r="AZR260" s="399"/>
      <c r="AZS260" s="399"/>
      <c r="AZT260" s="399"/>
      <c r="AZU260" s="399"/>
      <c r="AZV260" s="399"/>
      <c r="AZW260" s="399"/>
      <c r="AZX260" s="399"/>
      <c r="AZY260" s="399"/>
      <c r="AZZ260" s="399"/>
      <c r="BAA260" s="399"/>
      <c r="BAB260" s="399"/>
      <c r="BAC260" s="399"/>
      <c r="BAD260" s="399"/>
      <c r="BAE260" s="399"/>
      <c r="BAF260" s="399"/>
      <c r="BAG260" s="399"/>
      <c r="BAH260" s="399"/>
      <c r="BAI260" s="399"/>
      <c r="BAJ260" s="399"/>
      <c r="BAK260" s="399"/>
      <c r="BAL260" s="399"/>
      <c r="BAM260" s="399"/>
      <c r="BAN260" s="399"/>
      <c r="BAO260" s="399"/>
      <c r="BAP260" s="399"/>
      <c r="BAQ260" s="399"/>
      <c r="BAR260" s="399"/>
      <c r="BAS260" s="399"/>
      <c r="BAT260" s="399"/>
      <c r="BAU260" s="399"/>
      <c r="BAV260" s="399"/>
      <c r="BAW260" s="399"/>
      <c r="BAX260" s="399"/>
      <c r="BAY260" s="399"/>
      <c r="BAZ260" s="399"/>
      <c r="BBA260" s="399"/>
      <c r="BBB260" s="399"/>
      <c r="BBC260" s="399"/>
      <c r="BBD260" s="399"/>
      <c r="BBE260" s="399"/>
      <c r="BBF260" s="399"/>
      <c r="BBG260" s="399"/>
      <c r="BBH260" s="399"/>
      <c r="BBI260" s="399"/>
      <c r="BBJ260" s="399"/>
      <c r="BBK260" s="399"/>
      <c r="BBL260" s="399"/>
      <c r="BBM260" s="399"/>
      <c r="BBN260" s="399"/>
      <c r="BBO260" s="399"/>
      <c r="BBP260" s="399"/>
      <c r="BBQ260" s="399"/>
      <c r="BBR260" s="399"/>
      <c r="BBS260" s="399"/>
      <c r="BBT260" s="399"/>
      <c r="BBU260" s="399"/>
      <c r="BBV260" s="399"/>
      <c r="BBW260" s="399"/>
      <c r="BBX260" s="399"/>
      <c r="BBY260" s="399"/>
      <c r="BBZ260" s="399"/>
      <c r="BCA260" s="399"/>
      <c r="BCB260" s="399"/>
      <c r="BCC260" s="399"/>
      <c r="BCD260" s="399"/>
      <c r="BCE260" s="399"/>
      <c r="BCF260" s="399"/>
      <c r="BCG260" s="399"/>
      <c r="BCH260" s="399"/>
      <c r="BCI260" s="399"/>
      <c r="BCJ260" s="399"/>
      <c r="BCK260" s="399"/>
      <c r="BCL260" s="399"/>
      <c r="BCM260" s="399"/>
      <c r="BCN260" s="399"/>
      <c r="BCO260" s="399"/>
      <c r="BCP260" s="399"/>
      <c r="BCQ260" s="399"/>
      <c r="BCR260" s="399"/>
      <c r="BCS260" s="399"/>
      <c r="BCT260" s="399"/>
      <c r="BCU260" s="399"/>
      <c r="BCV260" s="399"/>
      <c r="BCW260" s="399"/>
      <c r="BCX260" s="399"/>
      <c r="BCY260" s="399"/>
      <c r="BCZ260" s="399"/>
      <c r="BDA260" s="399"/>
      <c r="BDB260" s="399"/>
      <c r="BDC260" s="399"/>
      <c r="BDD260" s="399"/>
      <c r="BDE260" s="399"/>
      <c r="BDF260" s="399"/>
      <c r="BDG260" s="399"/>
      <c r="BDH260" s="399"/>
      <c r="BDI260" s="399"/>
      <c r="BDJ260" s="399"/>
      <c r="BDK260" s="399"/>
      <c r="BDL260" s="399"/>
      <c r="BDM260" s="399"/>
      <c r="BDN260" s="399"/>
      <c r="BDO260" s="399"/>
      <c r="BDP260" s="399"/>
      <c r="BDQ260" s="399"/>
      <c r="BDR260" s="399"/>
      <c r="BDS260" s="399"/>
      <c r="BDT260" s="399"/>
      <c r="BDU260" s="399"/>
      <c r="BDV260" s="399"/>
      <c r="BDW260" s="399"/>
      <c r="BDX260" s="399"/>
      <c r="BDY260" s="399"/>
      <c r="BDZ260" s="399"/>
      <c r="BEA260" s="399"/>
      <c r="BEB260" s="399"/>
      <c r="BEC260" s="399"/>
      <c r="BED260" s="399"/>
      <c r="BEE260" s="399"/>
      <c r="BEF260" s="399"/>
      <c r="BEG260" s="399"/>
      <c r="BEH260" s="399"/>
      <c r="BEI260" s="399"/>
      <c r="BEJ260" s="399"/>
      <c r="BEK260" s="399"/>
      <c r="BEL260" s="399"/>
      <c r="BEM260" s="399"/>
      <c r="BEN260" s="399"/>
      <c r="BEO260" s="399"/>
      <c r="BEP260" s="399"/>
      <c r="BEQ260" s="399"/>
      <c r="BER260" s="399"/>
      <c r="BES260" s="399"/>
      <c r="BET260" s="399"/>
      <c r="BEU260" s="399"/>
      <c r="BEV260" s="399"/>
      <c r="BEW260" s="399"/>
      <c r="BEX260" s="399"/>
      <c r="BEY260" s="399"/>
      <c r="BEZ260" s="399"/>
      <c r="BFA260" s="399"/>
      <c r="BFB260" s="399"/>
      <c r="BFC260" s="399"/>
      <c r="BFD260" s="399"/>
      <c r="BFE260" s="399"/>
      <c r="BFF260" s="399"/>
      <c r="BFG260" s="399"/>
      <c r="BFH260" s="399"/>
      <c r="BFI260" s="399"/>
      <c r="BFJ260" s="399"/>
      <c r="BFK260" s="399"/>
      <c r="BFL260" s="399"/>
      <c r="BFM260" s="399"/>
      <c r="BFN260" s="399"/>
      <c r="BFO260" s="399"/>
      <c r="BFP260" s="399"/>
      <c r="BFQ260" s="399"/>
      <c r="BFR260" s="399"/>
      <c r="BFS260" s="399"/>
      <c r="BFT260" s="399"/>
      <c r="BFU260" s="399"/>
      <c r="BFV260" s="399"/>
      <c r="BFW260" s="399"/>
      <c r="BFX260" s="399"/>
      <c r="BFY260" s="399"/>
      <c r="BFZ260" s="399"/>
      <c r="BGA260" s="399"/>
      <c r="BGB260" s="399"/>
      <c r="BGC260" s="399"/>
      <c r="BGD260" s="399"/>
      <c r="BGE260" s="399"/>
      <c r="BGF260" s="399"/>
      <c r="BGG260" s="399"/>
      <c r="BGH260" s="399"/>
      <c r="BGI260" s="399"/>
      <c r="BGJ260" s="399"/>
      <c r="BGK260" s="399"/>
      <c r="BGL260" s="399"/>
      <c r="BGM260" s="399"/>
      <c r="BGN260" s="399"/>
      <c r="BGO260" s="399"/>
      <c r="BGP260" s="399"/>
      <c r="BGQ260" s="399"/>
      <c r="BGR260" s="399"/>
      <c r="BGS260" s="399"/>
      <c r="BGT260" s="399"/>
      <c r="BGU260" s="399"/>
      <c r="BGV260" s="399"/>
      <c r="BGW260" s="399"/>
      <c r="BGX260" s="399"/>
      <c r="BGY260" s="399"/>
      <c r="BGZ260" s="399"/>
      <c r="BHA260" s="399"/>
      <c r="BHB260" s="399"/>
      <c r="BHC260" s="399"/>
      <c r="BHD260" s="399"/>
      <c r="BHE260" s="399"/>
      <c r="BHF260" s="399"/>
      <c r="BHG260" s="399"/>
      <c r="BHH260" s="399"/>
      <c r="BHI260" s="399"/>
      <c r="BHJ260" s="399"/>
      <c r="BHK260" s="399"/>
      <c r="BHL260" s="399"/>
      <c r="BHM260" s="399"/>
      <c r="BHN260" s="399"/>
      <c r="BHO260" s="399"/>
      <c r="BHP260" s="399"/>
      <c r="BHQ260" s="399"/>
      <c r="BHR260" s="399"/>
      <c r="BHS260" s="399"/>
      <c r="BHT260" s="399"/>
      <c r="BHU260" s="399"/>
      <c r="BHV260" s="399"/>
      <c r="BHW260" s="399"/>
      <c r="BHX260" s="399"/>
      <c r="BHY260" s="399"/>
      <c r="BHZ260" s="399"/>
      <c r="BIA260" s="399"/>
      <c r="BIB260" s="399"/>
      <c r="BIC260" s="399"/>
      <c r="BID260" s="399"/>
      <c r="BIE260" s="399"/>
      <c r="BIF260" s="399"/>
      <c r="BIG260" s="399"/>
      <c r="BIH260" s="399"/>
      <c r="BII260" s="399"/>
      <c r="BIJ260" s="399"/>
      <c r="BIK260" s="399"/>
      <c r="BIL260" s="399"/>
      <c r="BIM260" s="399"/>
      <c r="BIN260" s="399"/>
      <c r="BIO260" s="399"/>
      <c r="BIP260" s="399"/>
      <c r="BIQ260" s="399"/>
      <c r="BIR260" s="399"/>
      <c r="BIS260" s="399"/>
      <c r="BIT260" s="399"/>
      <c r="BIU260" s="399"/>
      <c r="BIV260" s="399"/>
      <c r="BIW260" s="399"/>
      <c r="BIX260" s="399"/>
      <c r="BIY260" s="399"/>
      <c r="BIZ260" s="399"/>
      <c r="BJA260" s="399"/>
      <c r="BJB260" s="399"/>
      <c r="BJC260" s="399"/>
      <c r="BJD260" s="399"/>
      <c r="BJE260" s="399"/>
      <c r="BJF260" s="399"/>
      <c r="BJG260" s="399"/>
      <c r="BJH260" s="399"/>
      <c r="BJI260" s="399"/>
      <c r="BJJ260" s="399"/>
      <c r="BJK260" s="399"/>
      <c r="BJL260" s="399"/>
      <c r="BJM260" s="399"/>
      <c r="BJN260" s="399"/>
      <c r="BJO260" s="399"/>
      <c r="BJP260" s="399"/>
      <c r="BJQ260" s="399"/>
      <c r="BJR260" s="399"/>
      <c r="BJS260" s="399"/>
      <c r="BJT260" s="399"/>
      <c r="BJU260" s="399"/>
      <c r="BJV260" s="399"/>
      <c r="BJW260" s="399"/>
      <c r="BJX260" s="399"/>
      <c r="BJY260" s="399"/>
      <c r="BJZ260" s="399"/>
      <c r="BKA260" s="399"/>
      <c r="BKB260" s="399"/>
      <c r="BKC260" s="399"/>
      <c r="BKD260" s="399"/>
      <c r="BKE260" s="399"/>
      <c r="BKF260" s="399"/>
      <c r="BKG260" s="399"/>
      <c r="BKH260" s="399"/>
      <c r="BKI260" s="399"/>
      <c r="BKJ260" s="399"/>
      <c r="BKK260" s="399"/>
      <c r="BKL260" s="399"/>
      <c r="BKM260" s="399"/>
      <c r="BKN260" s="399"/>
      <c r="BKO260" s="399"/>
      <c r="BKP260" s="399"/>
      <c r="BKQ260" s="399"/>
      <c r="BKR260" s="399"/>
      <c r="BKS260" s="399"/>
      <c r="BKT260" s="399"/>
      <c r="BKU260" s="399"/>
      <c r="BKV260" s="399"/>
      <c r="BKW260" s="399"/>
      <c r="BKX260" s="399"/>
      <c r="BKY260" s="399"/>
      <c r="BKZ260" s="399"/>
      <c r="BLA260" s="399"/>
      <c r="BLB260" s="399"/>
      <c r="BLC260" s="399"/>
      <c r="BLD260" s="399"/>
      <c r="BLE260" s="399"/>
      <c r="BLF260" s="399"/>
      <c r="BLG260" s="399"/>
      <c r="BLH260" s="399"/>
      <c r="BLI260" s="399"/>
      <c r="BLJ260" s="399"/>
      <c r="BLK260" s="399"/>
      <c r="BLL260" s="399"/>
      <c r="BLM260" s="399"/>
      <c r="BLN260" s="399"/>
      <c r="BLO260" s="399"/>
      <c r="BLP260" s="399"/>
      <c r="BLQ260" s="399"/>
      <c r="BLR260" s="399"/>
      <c r="BLS260" s="399"/>
      <c r="BLT260" s="399"/>
      <c r="BLU260" s="399"/>
      <c r="BLV260" s="399"/>
      <c r="BLW260" s="399"/>
      <c r="BLX260" s="399"/>
      <c r="BLY260" s="399"/>
      <c r="BLZ260" s="399"/>
      <c r="BMA260" s="399"/>
      <c r="BMB260" s="399"/>
      <c r="BMC260" s="399"/>
      <c r="BMD260" s="399"/>
      <c r="BME260" s="399"/>
      <c r="BMF260" s="399"/>
      <c r="BMG260" s="399"/>
      <c r="BMH260" s="399"/>
      <c r="BMI260" s="399"/>
      <c r="BMJ260" s="399"/>
      <c r="BMK260" s="399"/>
      <c r="BML260" s="399"/>
      <c r="BMM260" s="399"/>
      <c r="BMN260" s="399"/>
      <c r="BMO260" s="399"/>
      <c r="BMP260" s="399"/>
      <c r="BMQ260" s="399"/>
      <c r="BMR260" s="399"/>
      <c r="BMS260" s="399"/>
      <c r="BMT260" s="399"/>
      <c r="BMU260" s="399"/>
      <c r="BMV260" s="399"/>
      <c r="BMW260" s="399"/>
      <c r="BMX260" s="399"/>
      <c r="BMY260" s="399"/>
      <c r="BMZ260" s="399"/>
      <c r="BNA260" s="399"/>
      <c r="BNB260" s="399"/>
      <c r="BNC260" s="399"/>
      <c r="BND260" s="399"/>
      <c r="BNE260" s="399"/>
      <c r="BNF260" s="399"/>
      <c r="BNG260" s="399"/>
      <c r="BNH260" s="399"/>
      <c r="BNI260" s="399"/>
      <c r="BNJ260" s="399"/>
      <c r="BNK260" s="399"/>
      <c r="BNL260" s="399"/>
      <c r="BNM260" s="399"/>
      <c r="BNN260" s="399"/>
      <c r="BNO260" s="399"/>
      <c r="BNP260" s="399"/>
      <c r="BNQ260" s="399"/>
      <c r="BNR260" s="399"/>
      <c r="BNS260" s="399"/>
      <c r="BNT260" s="399"/>
      <c r="BNU260" s="399"/>
      <c r="BNV260" s="399"/>
      <c r="BNW260" s="399"/>
      <c r="BNX260" s="399"/>
      <c r="BNY260" s="399"/>
      <c r="BNZ260" s="399"/>
      <c r="BOA260" s="399"/>
      <c r="BOB260" s="399"/>
      <c r="BOC260" s="399"/>
      <c r="BOD260" s="399"/>
      <c r="BOE260" s="399"/>
      <c r="BOF260" s="399"/>
      <c r="BOG260" s="399"/>
      <c r="BOH260" s="399"/>
      <c r="BOI260" s="399"/>
      <c r="BOJ260" s="399"/>
      <c r="BOK260" s="399"/>
      <c r="BOL260" s="399"/>
      <c r="BOM260" s="399"/>
      <c r="BON260" s="399"/>
      <c r="BOO260" s="399"/>
      <c r="BOP260" s="399"/>
      <c r="BOQ260" s="399"/>
      <c r="BOR260" s="399"/>
      <c r="BOS260" s="399"/>
      <c r="BOT260" s="399"/>
      <c r="BOU260" s="399"/>
      <c r="BOV260" s="399"/>
      <c r="BOW260" s="399"/>
      <c r="BOX260" s="399"/>
      <c r="BOY260" s="399"/>
      <c r="BOZ260" s="399"/>
      <c r="BPA260" s="399"/>
      <c r="BPB260" s="399"/>
      <c r="BPC260" s="399"/>
      <c r="BPD260" s="399"/>
      <c r="BPE260" s="399"/>
      <c r="BPF260" s="399"/>
      <c r="BPG260" s="399"/>
      <c r="BPH260" s="399"/>
      <c r="BPI260" s="399"/>
      <c r="BPJ260" s="399"/>
      <c r="BPK260" s="399"/>
      <c r="BPL260" s="399"/>
      <c r="BPM260" s="399"/>
      <c r="BPN260" s="399"/>
      <c r="BPO260" s="399"/>
      <c r="BPP260" s="399"/>
      <c r="BPQ260" s="399"/>
      <c r="BPR260" s="399"/>
      <c r="BPS260" s="399"/>
      <c r="BPT260" s="399"/>
      <c r="BPU260" s="399"/>
      <c r="BPV260" s="399"/>
      <c r="BPW260" s="399"/>
      <c r="BPX260" s="399"/>
      <c r="BPY260" s="399"/>
      <c r="BPZ260" s="399"/>
      <c r="BQA260" s="399"/>
      <c r="BQB260" s="399"/>
      <c r="BQC260" s="399"/>
      <c r="BQD260" s="399"/>
      <c r="BQE260" s="399"/>
      <c r="BQF260" s="399"/>
      <c r="BQG260" s="399"/>
      <c r="BQH260" s="399"/>
      <c r="BQI260" s="399"/>
      <c r="BQJ260" s="399"/>
      <c r="BQK260" s="399"/>
      <c r="BQL260" s="399"/>
      <c r="BQM260" s="399"/>
      <c r="BQN260" s="399"/>
      <c r="BQO260" s="399"/>
      <c r="BQP260" s="399"/>
      <c r="BQQ260" s="399"/>
      <c r="BQR260" s="399"/>
      <c r="BQS260" s="399"/>
      <c r="BQT260" s="399"/>
      <c r="BQU260" s="399"/>
      <c r="BQV260" s="399"/>
      <c r="BQW260" s="399"/>
      <c r="BQX260" s="399"/>
      <c r="BQY260" s="399"/>
      <c r="BQZ260" s="399"/>
      <c r="BRA260" s="399"/>
      <c r="BRB260" s="399"/>
      <c r="BRC260" s="399"/>
      <c r="BRD260" s="399"/>
      <c r="BRE260" s="399"/>
      <c r="BRF260" s="399"/>
      <c r="BRG260" s="399"/>
      <c r="BRH260" s="399"/>
      <c r="BRI260" s="399"/>
      <c r="BRJ260" s="399"/>
      <c r="BRK260" s="399"/>
      <c r="BRL260" s="399"/>
      <c r="BRM260" s="399"/>
      <c r="BRN260" s="399"/>
      <c r="BRO260" s="399"/>
      <c r="BRP260" s="399"/>
      <c r="BRQ260" s="399"/>
      <c r="BRR260" s="399"/>
      <c r="BRS260" s="399"/>
      <c r="BRT260" s="399"/>
      <c r="BRU260" s="399"/>
      <c r="BRV260" s="399"/>
      <c r="BRW260" s="399"/>
      <c r="BRX260" s="399"/>
      <c r="BRY260" s="399"/>
      <c r="BRZ260" s="399"/>
      <c r="BSA260" s="399"/>
      <c r="BSB260" s="399"/>
      <c r="BSC260" s="399"/>
      <c r="BSD260" s="399"/>
      <c r="BSE260" s="399"/>
      <c r="BSF260" s="399"/>
      <c r="BSG260" s="399"/>
      <c r="BSH260" s="399"/>
      <c r="BSI260" s="399"/>
      <c r="BSJ260" s="399"/>
      <c r="BSK260" s="399"/>
      <c r="BSL260" s="399"/>
      <c r="BSM260" s="399"/>
      <c r="BSN260" s="399"/>
      <c r="BSO260" s="399"/>
      <c r="BSP260" s="399"/>
      <c r="BSQ260" s="399"/>
      <c r="BSR260" s="399"/>
      <c r="BSS260" s="399"/>
      <c r="BST260" s="399"/>
      <c r="BSU260" s="399"/>
      <c r="BSV260" s="399"/>
      <c r="BSW260" s="399"/>
      <c r="BSX260" s="399"/>
      <c r="BSY260" s="399"/>
      <c r="BSZ260" s="399"/>
      <c r="BTA260" s="399"/>
      <c r="BTB260" s="399"/>
      <c r="BTC260" s="399"/>
      <c r="BTD260" s="399"/>
      <c r="BTE260" s="399"/>
      <c r="BTF260" s="399"/>
      <c r="BTG260" s="399"/>
      <c r="BTH260" s="399"/>
      <c r="BTI260" s="399"/>
      <c r="BTJ260" s="399"/>
      <c r="BTK260" s="399"/>
      <c r="BTL260" s="399"/>
      <c r="BTM260" s="399"/>
      <c r="BTN260" s="399"/>
      <c r="BTO260" s="399"/>
      <c r="BTP260" s="399"/>
      <c r="BTQ260" s="399"/>
      <c r="BTR260" s="399"/>
      <c r="BTS260" s="399"/>
      <c r="BTT260" s="399"/>
      <c r="BTU260" s="399"/>
      <c r="BTV260" s="399"/>
      <c r="BTW260" s="399"/>
      <c r="BTX260" s="399"/>
      <c r="BTY260" s="399"/>
      <c r="BTZ260" s="399"/>
      <c r="BUA260" s="399"/>
      <c r="BUB260" s="399"/>
      <c r="BUC260" s="399"/>
      <c r="BUD260" s="399"/>
      <c r="BUE260" s="399"/>
      <c r="BUF260" s="399"/>
      <c r="BUG260" s="399"/>
      <c r="BUH260" s="399"/>
      <c r="BUI260" s="399"/>
      <c r="BUJ260" s="399"/>
      <c r="BUK260" s="399"/>
      <c r="BUL260" s="399"/>
      <c r="BUM260" s="399"/>
      <c r="BUN260" s="399"/>
      <c r="BUO260" s="399"/>
      <c r="BUP260" s="399"/>
      <c r="BUQ260" s="399"/>
      <c r="BUR260" s="399"/>
      <c r="BUS260" s="399"/>
      <c r="BUT260" s="399"/>
      <c r="BUU260" s="399"/>
      <c r="BUV260" s="399"/>
      <c r="BUW260" s="399"/>
      <c r="BUX260" s="399"/>
      <c r="BUY260" s="399"/>
      <c r="BUZ260" s="399"/>
      <c r="BVA260" s="399"/>
      <c r="BVB260" s="399"/>
      <c r="BVC260" s="399"/>
      <c r="BVD260" s="399"/>
      <c r="BVE260" s="399"/>
      <c r="BVF260" s="399"/>
      <c r="BVG260" s="399"/>
      <c r="BVH260" s="399"/>
      <c r="BVI260" s="399"/>
      <c r="BVJ260" s="399"/>
      <c r="BVK260" s="399"/>
      <c r="BVL260" s="399"/>
      <c r="BVM260" s="399"/>
      <c r="BVN260" s="399"/>
      <c r="BVO260" s="399"/>
      <c r="BVP260" s="399"/>
      <c r="BVQ260" s="399"/>
      <c r="BVR260" s="399"/>
      <c r="BVS260" s="399"/>
      <c r="BVT260" s="399"/>
      <c r="BVU260" s="399"/>
      <c r="BVV260" s="399"/>
      <c r="BVW260" s="399"/>
      <c r="BVX260" s="399"/>
      <c r="BVY260" s="399"/>
      <c r="BVZ260" s="399"/>
      <c r="BWA260" s="399"/>
      <c r="BWB260" s="399"/>
      <c r="BWC260" s="399"/>
      <c r="BWD260" s="399"/>
      <c r="BWE260" s="399"/>
      <c r="BWF260" s="399"/>
      <c r="BWG260" s="399"/>
      <c r="BWH260" s="399"/>
      <c r="BWI260" s="399"/>
      <c r="BWJ260" s="399"/>
      <c r="BWK260" s="399"/>
      <c r="BWL260" s="399"/>
      <c r="BWM260" s="399"/>
      <c r="BWN260" s="399"/>
      <c r="BWO260" s="399"/>
      <c r="BWP260" s="399"/>
      <c r="BWQ260" s="399"/>
      <c r="BWR260" s="399"/>
      <c r="BWS260" s="399"/>
      <c r="BWT260" s="399"/>
      <c r="BWU260" s="399"/>
      <c r="BWV260" s="399"/>
      <c r="BWW260" s="399"/>
      <c r="BWX260" s="399"/>
    </row>
    <row r="261" spans="1:1974" ht="24.75" customHeight="1" thickBot="1">
      <c r="B261" s="429"/>
      <c r="C261" s="176"/>
      <c r="D261" s="132">
        <v>605</v>
      </c>
      <c r="E261" s="132" t="s">
        <v>109</v>
      </c>
      <c r="F261" s="132">
        <v>606</v>
      </c>
      <c r="G261" s="84"/>
      <c r="H261" s="132">
        <v>605</v>
      </c>
      <c r="I261" s="132" t="s">
        <v>109</v>
      </c>
      <c r="J261" s="132">
        <v>606</v>
      </c>
      <c r="K261" s="84"/>
      <c r="L261" s="132">
        <v>605</v>
      </c>
      <c r="M261" s="132" t="s">
        <v>109</v>
      </c>
      <c r="N261" s="132">
        <v>606</v>
      </c>
      <c r="O261" s="84"/>
      <c r="P261" s="132">
        <v>605</v>
      </c>
      <c r="Q261" s="132" t="s">
        <v>109</v>
      </c>
      <c r="R261" s="132">
        <v>606</v>
      </c>
      <c r="S261" s="84"/>
      <c r="W261" s="176"/>
      <c r="X261" s="152"/>
      <c r="Y261" s="152"/>
      <c r="Z261" s="152"/>
      <c r="AB261" s="152"/>
      <c r="AC261" s="152"/>
      <c r="AD261" s="152"/>
      <c r="AQ261" s="111"/>
    </row>
    <row r="262" spans="1:1974" s="106" customFormat="1" ht="13.5" customHeight="1" thickTop="1">
      <c r="A262" s="95"/>
      <c r="B262" s="85"/>
      <c r="C262" s="87"/>
      <c r="D262" s="86"/>
      <c r="E262" s="245"/>
      <c r="F262" s="86"/>
      <c r="G262" s="87"/>
      <c r="H262" s="86"/>
      <c r="I262" s="245"/>
      <c r="J262" s="86"/>
      <c r="K262" s="87"/>
      <c r="L262" s="86"/>
      <c r="M262" s="245"/>
      <c r="N262" s="86"/>
      <c r="O262" s="87"/>
      <c r="P262" s="86"/>
      <c r="Q262" s="245"/>
      <c r="R262" s="86"/>
      <c r="S262" s="87"/>
      <c r="T262" s="107"/>
      <c r="U262" s="107"/>
      <c r="V262" s="107"/>
      <c r="W262" s="87"/>
      <c r="X262" s="152"/>
      <c r="Y262" s="152"/>
      <c r="Z262" s="152"/>
      <c r="AA262" s="95"/>
      <c r="AB262" s="152"/>
      <c r="AC262" s="152"/>
      <c r="AD262" s="152"/>
      <c r="AE262" s="95"/>
      <c r="AF262" s="152"/>
      <c r="AG262" s="152"/>
      <c r="AH262" s="152"/>
      <c r="AI262" s="95"/>
      <c r="AJ262" s="152"/>
      <c r="AK262" s="152"/>
      <c r="AL262" s="152"/>
      <c r="AM262" s="95"/>
      <c r="AN262" s="152"/>
      <c r="AO262" s="152"/>
      <c r="AP262" s="152"/>
      <c r="AQ262" s="86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  <c r="EP262" s="105"/>
      <c r="EQ262" s="105"/>
      <c r="ER262" s="105"/>
      <c r="ES262" s="105"/>
      <c r="ET262" s="105"/>
      <c r="EU262" s="105"/>
      <c r="EV262" s="105"/>
      <c r="EW262" s="105"/>
      <c r="EX262" s="105"/>
      <c r="EY262" s="105"/>
      <c r="EZ262" s="105"/>
      <c r="FA262" s="105"/>
      <c r="FB262" s="105"/>
      <c r="FC262" s="105"/>
      <c r="FD262" s="105"/>
      <c r="FE262" s="105"/>
      <c r="FF262" s="105"/>
      <c r="FG262" s="105"/>
      <c r="FH262" s="105"/>
      <c r="FI262" s="105"/>
      <c r="FJ262" s="105"/>
      <c r="FK262" s="105"/>
      <c r="FL262" s="105"/>
      <c r="FM262" s="105"/>
      <c r="FN262" s="105"/>
      <c r="FO262" s="105"/>
      <c r="FP262" s="105"/>
      <c r="FQ262" s="105"/>
      <c r="FR262" s="105"/>
      <c r="FS262" s="105"/>
      <c r="FT262" s="105"/>
      <c r="FU262" s="105"/>
      <c r="FV262" s="105"/>
      <c r="FW262" s="105"/>
      <c r="FX262" s="105"/>
      <c r="FY262" s="105"/>
      <c r="FZ262" s="105"/>
      <c r="GA262" s="105"/>
      <c r="GB262" s="105"/>
      <c r="GC262" s="105"/>
      <c r="GD262" s="105"/>
      <c r="GE262" s="105"/>
      <c r="GF262" s="105"/>
      <c r="GG262" s="105"/>
      <c r="GH262" s="105"/>
      <c r="GI262" s="105"/>
      <c r="GJ262" s="105"/>
      <c r="GK262" s="105"/>
      <c r="GL262" s="105"/>
      <c r="GM262" s="105"/>
      <c r="GN262" s="105"/>
      <c r="GO262" s="105"/>
      <c r="GP262" s="105"/>
      <c r="GQ262" s="105"/>
      <c r="GR262" s="105"/>
      <c r="GS262" s="105"/>
      <c r="GT262" s="105"/>
      <c r="GU262" s="105"/>
      <c r="GV262" s="105"/>
      <c r="GW262" s="105"/>
      <c r="GX262" s="105"/>
      <c r="GY262" s="105"/>
      <c r="GZ262" s="105"/>
      <c r="HA262" s="105"/>
      <c r="HB262" s="105"/>
      <c r="HC262" s="105"/>
      <c r="HD262" s="105"/>
      <c r="HE262" s="105"/>
      <c r="HF262" s="105"/>
      <c r="HG262" s="105"/>
      <c r="HH262" s="105"/>
      <c r="HI262" s="105"/>
      <c r="HJ262" s="105"/>
      <c r="HK262" s="105"/>
      <c r="HL262" s="105"/>
      <c r="HM262" s="105"/>
      <c r="HN262" s="105"/>
      <c r="HO262" s="105"/>
      <c r="HP262" s="105"/>
      <c r="HQ262" s="105"/>
      <c r="HR262" s="105"/>
      <c r="HS262" s="105"/>
      <c r="HT262" s="105"/>
      <c r="HU262" s="105"/>
      <c r="HV262" s="105"/>
      <c r="HW262" s="105"/>
      <c r="HX262" s="105"/>
      <c r="HY262" s="105"/>
      <c r="HZ262" s="105"/>
      <c r="IA262" s="105"/>
      <c r="IB262" s="105"/>
      <c r="IC262" s="105"/>
      <c r="ID262" s="105"/>
      <c r="IE262" s="105"/>
      <c r="IF262" s="105"/>
      <c r="IG262" s="105"/>
      <c r="IH262" s="105"/>
      <c r="II262" s="105"/>
      <c r="IJ262" s="105"/>
      <c r="IK262" s="105"/>
      <c r="IL262" s="105"/>
      <c r="IM262" s="105"/>
      <c r="IN262" s="105"/>
      <c r="IO262" s="105"/>
      <c r="IP262" s="105"/>
      <c r="IQ262" s="105"/>
      <c r="IR262" s="105"/>
      <c r="IS262" s="105"/>
      <c r="IT262" s="105"/>
      <c r="IU262" s="105"/>
      <c r="IV262" s="105"/>
      <c r="IW262" s="105"/>
      <c r="IX262" s="105"/>
      <c r="IY262" s="105"/>
      <c r="IZ262" s="105"/>
      <c r="JA262" s="105"/>
      <c r="JB262" s="105"/>
      <c r="JC262" s="105"/>
      <c r="JD262" s="105"/>
      <c r="JE262" s="105"/>
      <c r="JF262" s="105"/>
      <c r="JG262" s="105"/>
      <c r="JH262" s="105"/>
      <c r="JI262" s="105"/>
      <c r="JJ262" s="105"/>
      <c r="JK262" s="105"/>
      <c r="JL262" s="105"/>
      <c r="JM262" s="105"/>
      <c r="JN262" s="105"/>
      <c r="JO262" s="105"/>
      <c r="JP262" s="105"/>
      <c r="JQ262" s="105"/>
      <c r="JR262" s="105"/>
      <c r="JS262" s="105"/>
      <c r="JT262" s="105"/>
      <c r="JU262" s="105"/>
      <c r="JV262" s="105"/>
      <c r="JW262" s="105"/>
      <c r="JX262" s="105"/>
      <c r="JY262" s="105"/>
      <c r="JZ262" s="105"/>
      <c r="KA262" s="105"/>
      <c r="KB262" s="105"/>
      <c r="KC262" s="105"/>
      <c r="KD262" s="105"/>
      <c r="KE262" s="105"/>
      <c r="KF262" s="105"/>
      <c r="KG262" s="105"/>
      <c r="KH262" s="105"/>
      <c r="KI262" s="105"/>
      <c r="KJ262" s="105"/>
      <c r="KK262" s="105"/>
      <c r="KL262" s="105"/>
      <c r="KM262" s="105"/>
      <c r="KN262" s="105"/>
      <c r="KO262" s="105"/>
      <c r="KP262" s="105"/>
      <c r="KQ262" s="105"/>
      <c r="KR262" s="105"/>
      <c r="KS262" s="105"/>
      <c r="KT262" s="105"/>
      <c r="KU262" s="105"/>
      <c r="KV262" s="105"/>
      <c r="KW262" s="105"/>
      <c r="KX262" s="105"/>
      <c r="KY262" s="105"/>
      <c r="KZ262" s="105"/>
      <c r="LA262" s="105"/>
      <c r="LB262" s="105"/>
      <c r="LC262" s="105"/>
      <c r="LD262" s="105"/>
      <c r="LE262" s="105"/>
      <c r="LF262" s="105"/>
      <c r="LG262" s="105"/>
      <c r="LH262" s="105"/>
      <c r="LI262" s="105"/>
      <c r="LJ262" s="105"/>
      <c r="LK262" s="105"/>
      <c r="LL262" s="105"/>
      <c r="LM262" s="105"/>
      <c r="LN262" s="105"/>
      <c r="LO262" s="105"/>
      <c r="LP262" s="105"/>
      <c r="LQ262" s="105"/>
      <c r="LR262" s="105"/>
      <c r="LS262" s="105"/>
      <c r="LT262" s="105"/>
      <c r="LU262" s="105"/>
      <c r="LV262" s="105"/>
      <c r="LW262" s="105"/>
      <c r="LX262" s="105"/>
      <c r="LY262" s="105"/>
      <c r="LZ262" s="105"/>
      <c r="MA262" s="105"/>
      <c r="MB262" s="105"/>
      <c r="MC262" s="105"/>
      <c r="MD262" s="105"/>
      <c r="ME262" s="105"/>
      <c r="MF262" s="105"/>
      <c r="MG262" s="105"/>
      <c r="MH262" s="105"/>
      <c r="MI262" s="105"/>
      <c r="MJ262" s="105"/>
      <c r="MK262" s="105"/>
      <c r="ML262" s="105"/>
      <c r="MM262" s="105"/>
      <c r="MN262" s="105"/>
      <c r="MO262" s="105"/>
      <c r="MP262" s="105"/>
      <c r="MQ262" s="105"/>
      <c r="MR262" s="105"/>
      <c r="MS262" s="105"/>
      <c r="MT262" s="105"/>
      <c r="MU262" s="105"/>
      <c r="MV262" s="105"/>
      <c r="MW262" s="105"/>
      <c r="MX262" s="105"/>
      <c r="MY262" s="105"/>
      <c r="MZ262" s="105"/>
      <c r="NA262" s="105"/>
      <c r="NB262" s="105"/>
      <c r="NC262" s="105"/>
      <c r="ND262" s="105"/>
      <c r="NE262" s="105"/>
      <c r="NF262" s="105"/>
      <c r="NG262" s="105"/>
      <c r="NH262" s="105"/>
      <c r="NI262" s="105"/>
      <c r="NJ262" s="105"/>
      <c r="NK262" s="105"/>
      <c r="NL262" s="105"/>
      <c r="NM262" s="105"/>
      <c r="NN262" s="105"/>
      <c r="NO262" s="105"/>
      <c r="NP262" s="105"/>
      <c r="NQ262" s="105"/>
      <c r="NR262" s="105"/>
      <c r="NS262" s="105"/>
      <c r="NT262" s="105"/>
      <c r="NU262" s="105"/>
      <c r="NV262" s="105"/>
      <c r="NW262" s="105"/>
      <c r="NX262" s="105"/>
      <c r="NY262" s="105"/>
      <c r="NZ262" s="105"/>
      <c r="OA262" s="105"/>
      <c r="OB262" s="105"/>
      <c r="OC262" s="105"/>
      <c r="OD262" s="105"/>
      <c r="OE262" s="105"/>
      <c r="OF262" s="105"/>
      <c r="OG262" s="105"/>
      <c r="OH262" s="105"/>
      <c r="OI262" s="105"/>
      <c r="OJ262" s="105"/>
      <c r="OK262" s="105"/>
      <c r="OL262" s="105"/>
      <c r="OM262" s="105"/>
      <c r="ON262" s="105"/>
      <c r="OO262" s="105"/>
      <c r="OP262" s="105"/>
      <c r="OQ262" s="105"/>
      <c r="OR262" s="105"/>
      <c r="OS262" s="105"/>
      <c r="OT262" s="105"/>
      <c r="OU262" s="105"/>
      <c r="OV262" s="105"/>
      <c r="OW262" s="105"/>
      <c r="OX262" s="105"/>
      <c r="OY262" s="105"/>
      <c r="OZ262" s="105"/>
      <c r="PA262" s="105"/>
      <c r="PB262" s="105"/>
      <c r="PC262" s="105"/>
      <c r="PD262" s="105"/>
      <c r="PE262" s="105"/>
      <c r="PF262" s="105"/>
      <c r="PG262" s="105"/>
      <c r="PH262" s="105"/>
      <c r="PI262" s="105"/>
      <c r="PJ262" s="105"/>
      <c r="PK262" s="105"/>
      <c r="PL262" s="105"/>
      <c r="PM262" s="105"/>
      <c r="PN262" s="105"/>
      <c r="PO262" s="105"/>
      <c r="PP262" s="105"/>
      <c r="PQ262" s="105"/>
      <c r="PR262" s="105"/>
      <c r="PS262" s="105"/>
      <c r="PT262" s="105"/>
      <c r="PU262" s="105"/>
      <c r="PV262" s="105"/>
      <c r="PW262" s="105"/>
      <c r="PX262" s="105"/>
      <c r="PY262" s="105"/>
      <c r="PZ262" s="105"/>
      <c r="QA262" s="105"/>
      <c r="QB262" s="105"/>
      <c r="QC262" s="105"/>
      <c r="QD262" s="105"/>
      <c r="QE262" s="105"/>
      <c r="QF262" s="105"/>
      <c r="QG262" s="105"/>
      <c r="QH262" s="105"/>
      <c r="QI262" s="105"/>
      <c r="QJ262" s="105"/>
      <c r="QK262" s="105"/>
      <c r="QL262" s="105"/>
      <c r="QM262" s="105"/>
      <c r="QN262" s="105"/>
      <c r="QO262" s="105"/>
      <c r="QP262" s="105"/>
      <c r="QQ262" s="105"/>
      <c r="QR262" s="105"/>
      <c r="QS262" s="105"/>
      <c r="QT262" s="105"/>
      <c r="QU262" s="105"/>
      <c r="QV262" s="105"/>
      <c r="QW262" s="105"/>
      <c r="QX262" s="105"/>
      <c r="QY262" s="105"/>
      <c r="QZ262" s="105"/>
      <c r="RA262" s="105"/>
      <c r="RB262" s="105"/>
      <c r="RC262" s="105"/>
      <c r="RD262" s="105"/>
      <c r="RE262" s="105"/>
      <c r="RF262" s="105"/>
      <c r="RG262" s="105"/>
      <c r="RH262" s="105"/>
      <c r="RI262" s="105"/>
      <c r="RJ262" s="105"/>
      <c r="RK262" s="105"/>
      <c r="RL262" s="105"/>
      <c r="RM262" s="105"/>
      <c r="RN262" s="105"/>
      <c r="RO262" s="105"/>
      <c r="RP262" s="105"/>
      <c r="RQ262" s="105"/>
      <c r="RR262" s="105"/>
      <c r="RS262" s="105"/>
      <c r="RT262" s="105"/>
      <c r="RU262" s="105"/>
      <c r="RV262" s="105"/>
      <c r="RW262" s="105"/>
      <c r="RX262" s="105"/>
      <c r="RY262" s="105"/>
      <c r="RZ262" s="105"/>
      <c r="SA262" s="105"/>
      <c r="SB262" s="105"/>
      <c r="SC262" s="105"/>
      <c r="SD262" s="105"/>
      <c r="SE262" s="105"/>
      <c r="SF262" s="105"/>
      <c r="SG262" s="105"/>
      <c r="SH262" s="105"/>
      <c r="SI262" s="105"/>
      <c r="SJ262" s="105"/>
      <c r="SK262" s="105"/>
      <c r="SL262" s="105"/>
      <c r="SM262" s="105"/>
      <c r="SN262" s="105"/>
      <c r="SO262" s="105"/>
      <c r="SP262" s="105"/>
      <c r="SQ262" s="105"/>
      <c r="SR262" s="105"/>
      <c r="SS262" s="105"/>
      <c r="ST262" s="105"/>
      <c r="SU262" s="105"/>
      <c r="SV262" s="105"/>
      <c r="SW262" s="105"/>
      <c r="SX262" s="105"/>
      <c r="SY262" s="105"/>
      <c r="SZ262" s="105"/>
      <c r="TA262" s="105"/>
      <c r="TB262" s="105"/>
      <c r="TC262" s="105"/>
      <c r="TD262" s="105"/>
      <c r="TE262" s="105"/>
      <c r="TF262" s="105"/>
      <c r="TG262" s="105"/>
      <c r="TH262" s="105"/>
      <c r="TI262" s="105"/>
      <c r="TJ262" s="105"/>
      <c r="TK262" s="105"/>
      <c r="TL262" s="105"/>
      <c r="TM262" s="105"/>
      <c r="TN262" s="105"/>
      <c r="TO262" s="105"/>
      <c r="TP262" s="105"/>
      <c r="TQ262" s="105"/>
      <c r="TR262" s="105"/>
      <c r="TS262" s="105"/>
      <c r="TT262" s="105"/>
      <c r="TU262" s="105"/>
      <c r="TV262" s="105"/>
      <c r="TW262" s="105"/>
      <c r="TX262" s="105"/>
      <c r="TY262" s="105"/>
      <c r="TZ262" s="105"/>
      <c r="UA262" s="105"/>
      <c r="UB262" s="105"/>
      <c r="UC262" s="105"/>
      <c r="UD262" s="105"/>
      <c r="UE262" s="105"/>
      <c r="UF262" s="105"/>
      <c r="UG262" s="105"/>
      <c r="UH262" s="105"/>
      <c r="UI262" s="105"/>
      <c r="UJ262" s="105"/>
      <c r="UK262" s="105"/>
      <c r="UL262" s="105"/>
      <c r="UM262" s="105"/>
      <c r="UN262" s="105"/>
      <c r="UO262" s="105"/>
      <c r="UP262" s="105"/>
      <c r="UQ262" s="105"/>
      <c r="UR262" s="105"/>
      <c r="US262" s="105"/>
      <c r="UT262" s="105"/>
      <c r="UU262" s="105"/>
      <c r="UV262" s="105"/>
      <c r="UW262" s="105"/>
      <c r="UX262" s="105"/>
      <c r="UY262" s="105"/>
      <c r="UZ262" s="105"/>
      <c r="VA262" s="105"/>
      <c r="VB262" s="105"/>
      <c r="VC262" s="105"/>
      <c r="VD262" s="105"/>
      <c r="VE262" s="105"/>
      <c r="VF262" s="105"/>
      <c r="VG262" s="105"/>
      <c r="VH262" s="105"/>
      <c r="VI262" s="105"/>
      <c r="VJ262" s="105"/>
      <c r="VK262" s="105"/>
      <c r="VL262" s="105"/>
      <c r="VM262" s="105"/>
      <c r="VN262" s="105"/>
      <c r="VO262" s="105"/>
      <c r="VP262" s="105"/>
      <c r="VQ262" s="105"/>
      <c r="VR262" s="105"/>
      <c r="VS262" s="105"/>
      <c r="VT262" s="105"/>
      <c r="VU262" s="105"/>
      <c r="VV262" s="105"/>
      <c r="VW262" s="105"/>
      <c r="VX262" s="105"/>
      <c r="VY262" s="105"/>
      <c r="VZ262" s="105"/>
      <c r="WA262" s="105"/>
      <c r="WB262" s="105"/>
      <c r="WC262" s="105"/>
      <c r="WD262" s="105"/>
      <c r="WE262" s="105"/>
      <c r="WF262" s="105"/>
      <c r="WG262" s="105"/>
      <c r="WH262" s="105"/>
      <c r="WI262" s="105"/>
      <c r="WJ262" s="105"/>
      <c r="WK262" s="105"/>
      <c r="WL262" s="105"/>
      <c r="WM262" s="105"/>
      <c r="WN262" s="105"/>
      <c r="WO262" s="105"/>
      <c r="WP262" s="105"/>
      <c r="WQ262" s="105"/>
      <c r="WR262" s="105"/>
      <c r="WS262" s="105"/>
      <c r="WT262" s="105"/>
      <c r="WU262" s="105"/>
      <c r="WV262" s="105"/>
      <c r="WW262" s="105"/>
      <c r="WX262" s="105"/>
      <c r="WY262" s="105"/>
      <c r="WZ262" s="105"/>
      <c r="XA262" s="105"/>
      <c r="XB262" s="105"/>
      <c r="XC262" s="105"/>
      <c r="XD262" s="105"/>
      <c r="XE262" s="105"/>
      <c r="XF262" s="105"/>
      <c r="XG262" s="105"/>
      <c r="XH262" s="105"/>
      <c r="XI262" s="105"/>
      <c r="XJ262" s="105"/>
      <c r="XK262" s="105"/>
      <c r="XL262" s="105"/>
      <c r="XM262" s="105"/>
      <c r="XN262" s="105"/>
      <c r="XO262" s="105"/>
      <c r="XP262" s="105"/>
      <c r="XQ262" s="105"/>
      <c r="XR262" s="105"/>
      <c r="XS262" s="105"/>
      <c r="XT262" s="105"/>
      <c r="XU262" s="105"/>
      <c r="XV262" s="105"/>
      <c r="XW262" s="105"/>
      <c r="XX262" s="105"/>
      <c r="XY262" s="105"/>
      <c r="XZ262" s="105"/>
      <c r="YA262" s="105"/>
      <c r="YB262" s="105"/>
      <c r="YC262" s="105"/>
      <c r="YD262" s="105"/>
      <c r="YE262" s="105"/>
      <c r="YF262" s="105"/>
      <c r="YG262" s="105"/>
      <c r="YH262" s="105"/>
      <c r="YI262" s="105"/>
      <c r="YJ262" s="105"/>
      <c r="YK262" s="105"/>
      <c r="YL262" s="105"/>
      <c r="YM262" s="105"/>
      <c r="YN262" s="105"/>
      <c r="YO262" s="105"/>
      <c r="YP262" s="105"/>
      <c r="YQ262" s="105"/>
      <c r="YR262" s="105"/>
      <c r="YS262" s="105"/>
      <c r="YT262" s="105"/>
      <c r="YU262" s="105"/>
      <c r="YV262" s="105"/>
      <c r="YW262" s="105"/>
      <c r="YX262" s="105"/>
      <c r="YY262" s="105"/>
      <c r="YZ262" s="105"/>
      <c r="ZA262" s="105"/>
      <c r="ZB262" s="105"/>
      <c r="ZC262" s="105"/>
      <c r="ZD262" s="105"/>
      <c r="ZE262" s="105"/>
      <c r="ZF262" s="105"/>
      <c r="ZG262" s="105"/>
      <c r="ZH262" s="105"/>
      <c r="ZI262" s="105"/>
      <c r="ZJ262" s="105"/>
      <c r="ZK262" s="105"/>
      <c r="ZL262" s="105"/>
      <c r="ZM262" s="105"/>
      <c r="ZN262" s="105"/>
      <c r="ZO262" s="105"/>
      <c r="ZP262" s="105"/>
      <c r="ZQ262" s="105"/>
      <c r="ZR262" s="105"/>
      <c r="ZS262" s="105"/>
      <c r="ZT262" s="105"/>
      <c r="ZU262" s="105"/>
      <c r="ZV262" s="105"/>
      <c r="ZW262" s="105"/>
      <c r="ZX262" s="105"/>
      <c r="ZY262" s="105"/>
      <c r="ZZ262" s="105"/>
      <c r="AAA262" s="105"/>
      <c r="AAB262" s="105"/>
      <c r="AAC262" s="105"/>
      <c r="AAD262" s="105"/>
      <c r="AAE262" s="105"/>
      <c r="AAF262" s="105"/>
      <c r="AAG262" s="105"/>
      <c r="AAH262" s="105"/>
      <c r="AAI262" s="105"/>
      <c r="AAJ262" s="105"/>
      <c r="AAK262" s="105"/>
      <c r="AAL262" s="105"/>
      <c r="AAM262" s="105"/>
      <c r="AAN262" s="105"/>
      <c r="AAO262" s="105"/>
      <c r="AAP262" s="105"/>
      <c r="AAQ262" s="105"/>
      <c r="AAR262" s="105"/>
      <c r="AAS262" s="105"/>
      <c r="AAT262" s="105"/>
      <c r="AAU262" s="105"/>
      <c r="AAV262" s="105"/>
      <c r="AAW262" s="105"/>
      <c r="AAX262" s="105"/>
      <c r="AAY262" s="105"/>
      <c r="AAZ262" s="105"/>
      <c r="ABA262" s="105"/>
      <c r="ABB262" s="105"/>
      <c r="ABC262" s="105"/>
      <c r="ABD262" s="105"/>
      <c r="ABE262" s="105"/>
      <c r="ABF262" s="105"/>
      <c r="ABG262" s="105"/>
      <c r="ABH262" s="105"/>
      <c r="ABI262" s="105"/>
      <c r="ABJ262" s="105"/>
      <c r="ABK262" s="105"/>
      <c r="ABL262" s="105"/>
      <c r="ABM262" s="105"/>
      <c r="ABN262" s="105"/>
      <c r="ABO262" s="105"/>
      <c r="ABP262" s="105"/>
      <c r="ABQ262" s="105"/>
      <c r="ABR262" s="105"/>
      <c r="ABS262" s="105"/>
      <c r="ABT262" s="105"/>
      <c r="ABU262" s="105"/>
      <c r="ABV262" s="105"/>
      <c r="ABW262" s="105"/>
      <c r="ABX262" s="105"/>
      <c r="ABY262" s="105"/>
      <c r="ABZ262" s="105"/>
      <c r="ACA262" s="105"/>
      <c r="ACB262" s="105"/>
      <c r="ACC262" s="105"/>
      <c r="ACD262" s="105"/>
      <c r="ACE262" s="105"/>
      <c r="ACF262" s="105"/>
      <c r="ACG262" s="105"/>
      <c r="ACH262" s="105"/>
      <c r="ACI262" s="105"/>
      <c r="ACJ262" s="105"/>
      <c r="ACK262" s="105"/>
      <c r="ACL262" s="105"/>
      <c r="ACM262" s="105"/>
      <c r="ACN262" s="105"/>
      <c r="ACO262" s="105"/>
      <c r="ACP262" s="105"/>
      <c r="ACQ262" s="105"/>
      <c r="ACR262" s="105"/>
      <c r="ACS262" s="105"/>
      <c r="ACT262" s="105"/>
      <c r="ACU262" s="105"/>
      <c r="ACV262" s="105"/>
      <c r="ACW262" s="105"/>
      <c r="ACX262" s="105"/>
      <c r="ACY262" s="105"/>
      <c r="ACZ262" s="105"/>
      <c r="ADA262" s="105"/>
      <c r="ADB262" s="105"/>
      <c r="ADC262" s="105"/>
      <c r="ADD262" s="105"/>
      <c r="ADE262" s="105"/>
      <c r="ADF262" s="105"/>
      <c r="ADG262" s="105"/>
      <c r="ADH262" s="105"/>
      <c r="ADI262" s="105"/>
      <c r="ADJ262" s="105"/>
      <c r="ADK262" s="105"/>
      <c r="ADL262" s="105"/>
      <c r="ADM262" s="105"/>
      <c r="ADN262" s="105"/>
      <c r="ADO262" s="105"/>
      <c r="ADP262" s="105"/>
      <c r="ADQ262" s="105"/>
      <c r="ADR262" s="105"/>
      <c r="ADS262" s="105"/>
      <c r="ADT262" s="105"/>
      <c r="ADU262" s="105"/>
      <c r="ADV262" s="105"/>
      <c r="ADW262" s="105"/>
      <c r="ADX262" s="105"/>
      <c r="ADY262" s="105"/>
      <c r="ADZ262" s="105"/>
      <c r="AEA262" s="105"/>
      <c r="AEB262" s="105"/>
      <c r="AEC262" s="105"/>
      <c r="AED262" s="105"/>
      <c r="AEE262" s="105"/>
      <c r="AEF262" s="105"/>
      <c r="AEG262" s="105"/>
      <c r="AEH262" s="105"/>
      <c r="AEI262" s="105"/>
      <c r="AEJ262" s="105"/>
      <c r="AEK262" s="105"/>
      <c r="AEL262" s="105"/>
      <c r="AEM262" s="105"/>
      <c r="AEN262" s="105"/>
      <c r="AEO262" s="105"/>
      <c r="AEP262" s="105"/>
      <c r="AEQ262" s="105"/>
      <c r="AER262" s="105"/>
      <c r="AES262" s="105"/>
      <c r="AET262" s="105"/>
      <c r="AEU262" s="105"/>
      <c r="AEV262" s="105"/>
      <c r="AEW262" s="105"/>
      <c r="AEX262" s="105"/>
      <c r="AEY262" s="105"/>
      <c r="AEZ262" s="105"/>
      <c r="AFA262" s="105"/>
      <c r="AFB262" s="105"/>
      <c r="AFC262" s="105"/>
      <c r="AFD262" s="105"/>
      <c r="AFE262" s="105"/>
      <c r="AFF262" s="105"/>
      <c r="AFG262" s="105"/>
      <c r="AFH262" s="105"/>
      <c r="AFI262" s="105"/>
      <c r="AFJ262" s="105"/>
      <c r="AFK262" s="105"/>
      <c r="AFL262" s="105"/>
      <c r="AFM262" s="105"/>
      <c r="AFN262" s="105"/>
      <c r="AFO262" s="105"/>
      <c r="AFP262" s="105"/>
      <c r="AFQ262" s="105"/>
      <c r="AFR262" s="105"/>
      <c r="AFS262" s="105"/>
      <c r="AFT262" s="105"/>
      <c r="AFU262" s="105"/>
      <c r="AFV262" s="105"/>
      <c r="AFW262" s="105"/>
      <c r="AFX262" s="105"/>
      <c r="AFY262" s="105"/>
      <c r="AFZ262" s="105"/>
      <c r="AGA262" s="105"/>
      <c r="AGB262" s="105"/>
      <c r="AGC262" s="105"/>
      <c r="AGD262" s="105"/>
      <c r="AGE262" s="105"/>
      <c r="AGF262" s="105"/>
      <c r="AGG262" s="105"/>
      <c r="AGH262" s="105"/>
      <c r="AGI262" s="105"/>
      <c r="AGJ262" s="105"/>
      <c r="AGK262" s="105"/>
      <c r="AGL262" s="105"/>
      <c r="AGM262" s="105"/>
      <c r="AGN262" s="105"/>
      <c r="AGO262" s="105"/>
      <c r="AGP262" s="105"/>
      <c r="AGQ262" s="105"/>
      <c r="AGR262" s="105"/>
      <c r="AGS262" s="105"/>
      <c r="AGT262" s="105"/>
      <c r="AGU262" s="105"/>
      <c r="AGV262" s="105"/>
      <c r="AGW262" s="105"/>
      <c r="AGX262" s="105"/>
      <c r="AGY262" s="105"/>
      <c r="AGZ262" s="105"/>
      <c r="AHA262" s="105"/>
      <c r="AHB262" s="105"/>
      <c r="AHC262" s="105"/>
      <c r="AHD262" s="105"/>
      <c r="AHE262" s="105"/>
      <c r="AHF262" s="105"/>
      <c r="AHG262" s="105"/>
      <c r="AHH262" s="105"/>
      <c r="AHI262" s="105"/>
      <c r="AHJ262" s="105"/>
      <c r="AHK262" s="105"/>
      <c r="AHL262" s="105"/>
      <c r="AHM262" s="105"/>
      <c r="AHN262" s="105"/>
      <c r="AHO262" s="105"/>
      <c r="AHP262" s="105"/>
      <c r="AHQ262" s="105"/>
      <c r="AHR262" s="105"/>
      <c r="AHS262" s="105"/>
      <c r="AHT262" s="105"/>
      <c r="AHU262" s="105"/>
      <c r="AHV262" s="105"/>
      <c r="AHW262" s="105"/>
      <c r="AHX262" s="105"/>
      <c r="AHY262" s="105"/>
      <c r="AHZ262" s="105"/>
      <c r="AIA262" s="105"/>
      <c r="AIB262" s="105"/>
      <c r="AIC262" s="105"/>
      <c r="AID262" s="105"/>
      <c r="AIE262" s="105"/>
      <c r="AIF262" s="105"/>
      <c r="AIG262" s="105"/>
      <c r="AIH262" s="105"/>
      <c r="AII262" s="105"/>
      <c r="AIJ262" s="105"/>
      <c r="AIK262" s="105"/>
      <c r="AIL262" s="105"/>
      <c r="AIM262" s="105"/>
      <c r="AIN262" s="105"/>
      <c r="AIO262" s="105"/>
      <c r="AIP262" s="105"/>
      <c r="AIQ262" s="105"/>
      <c r="AIR262" s="105"/>
      <c r="AIS262" s="105"/>
      <c r="AIT262" s="105"/>
      <c r="AIU262" s="105"/>
      <c r="AIV262" s="105"/>
      <c r="AIW262" s="105"/>
      <c r="AIX262" s="105"/>
      <c r="AIY262" s="105"/>
      <c r="AIZ262" s="105"/>
      <c r="AJA262" s="105"/>
      <c r="AJB262" s="105"/>
      <c r="AJC262" s="105"/>
      <c r="AJD262" s="105"/>
      <c r="AJE262" s="105"/>
      <c r="AJF262" s="105"/>
      <c r="AJG262" s="105"/>
      <c r="AJH262" s="105"/>
      <c r="AJI262" s="105"/>
      <c r="AJJ262" s="105"/>
      <c r="AJK262" s="105"/>
      <c r="AJL262" s="105"/>
      <c r="AJM262" s="105"/>
      <c r="AJN262" s="105"/>
      <c r="AJO262" s="105"/>
      <c r="AJP262" s="105"/>
      <c r="AJQ262" s="105"/>
      <c r="AJR262" s="105"/>
      <c r="AJS262" s="105"/>
      <c r="AJT262" s="105"/>
      <c r="AJU262" s="105"/>
      <c r="AJV262" s="105"/>
      <c r="AJW262" s="105"/>
      <c r="AJX262" s="105"/>
      <c r="AJY262" s="105"/>
      <c r="AJZ262" s="105"/>
      <c r="AKA262" s="105"/>
      <c r="AKB262" s="105"/>
      <c r="AKC262" s="105"/>
      <c r="AKD262" s="105"/>
      <c r="AKE262" s="105"/>
      <c r="AKF262" s="105"/>
      <c r="AKG262" s="105"/>
      <c r="AKH262" s="105"/>
      <c r="AKI262" s="105"/>
      <c r="AKJ262" s="105"/>
      <c r="AKK262" s="105"/>
      <c r="AKL262" s="105"/>
      <c r="AKM262" s="105"/>
      <c r="AKN262" s="105"/>
      <c r="AKO262" s="105"/>
      <c r="AKP262" s="105"/>
      <c r="AKQ262" s="105"/>
      <c r="AKR262" s="105"/>
      <c r="AKS262" s="105"/>
      <c r="AKT262" s="105"/>
      <c r="AKU262" s="105"/>
      <c r="AKV262" s="105"/>
      <c r="AKW262" s="105"/>
      <c r="AKX262" s="105"/>
      <c r="AKY262" s="105"/>
      <c r="AKZ262" s="105"/>
      <c r="ALA262" s="105"/>
      <c r="ALB262" s="105"/>
      <c r="ALC262" s="105"/>
      <c r="ALD262" s="105"/>
      <c r="ALE262" s="105"/>
      <c r="ALF262" s="105"/>
      <c r="ALG262" s="105"/>
      <c r="ALH262" s="105"/>
      <c r="ALI262" s="105"/>
      <c r="ALJ262" s="105"/>
      <c r="ALK262" s="105"/>
      <c r="ALL262" s="105"/>
      <c r="ALM262" s="105"/>
      <c r="ALN262" s="105"/>
      <c r="ALO262" s="105"/>
      <c r="ALP262" s="105"/>
      <c r="ALQ262" s="105"/>
      <c r="ALR262" s="105"/>
      <c r="ALS262" s="105"/>
      <c r="ALT262" s="105"/>
      <c r="ALU262" s="105"/>
      <c r="ALV262" s="105"/>
      <c r="ALW262" s="105"/>
      <c r="ALX262" s="105"/>
      <c r="ALY262" s="105"/>
      <c r="ALZ262" s="105"/>
      <c r="AMA262" s="105"/>
      <c r="AMB262" s="105"/>
      <c r="AMC262" s="105"/>
      <c r="AMD262" s="105"/>
      <c r="AME262" s="105"/>
      <c r="AMF262" s="105"/>
      <c r="AMG262" s="105"/>
      <c r="AMH262" s="105"/>
      <c r="AMI262" s="105"/>
      <c r="AMJ262" s="105"/>
      <c r="AMK262" s="105"/>
      <c r="AML262" s="105"/>
      <c r="AMM262" s="105"/>
      <c r="AMN262" s="105"/>
      <c r="AMO262" s="105"/>
      <c r="AMP262" s="105"/>
      <c r="AMQ262" s="105"/>
      <c r="AMR262" s="105"/>
      <c r="AMS262" s="105"/>
      <c r="AMT262" s="105"/>
      <c r="AMU262" s="105"/>
      <c r="AMV262" s="105"/>
      <c r="AMW262" s="105"/>
      <c r="AMX262" s="105"/>
      <c r="AMY262" s="105"/>
      <c r="AMZ262" s="105"/>
      <c r="ANA262" s="105"/>
      <c r="ANB262" s="105"/>
      <c r="ANC262" s="105"/>
      <c r="AND262" s="105"/>
      <c r="ANE262" s="105"/>
      <c r="ANF262" s="105"/>
      <c r="ANG262" s="105"/>
      <c r="ANH262" s="105"/>
      <c r="ANI262" s="105"/>
      <c r="ANJ262" s="105"/>
      <c r="ANK262" s="105"/>
      <c r="ANL262" s="105"/>
      <c r="ANM262" s="105"/>
      <c r="ANN262" s="105"/>
      <c r="ANO262" s="105"/>
      <c r="ANP262" s="105"/>
      <c r="ANQ262" s="105"/>
      <c r="ANR262" s="105"/>
      <c r="ANS262" s="105"/>
      <c r="ANT262" s="105"/>
      <c r="ANU262" s="105"/>
      <c r="ANV262" s="105"/>
      <c r="ANW262" s="105"/>
      <c r="ANX262" s="105"/>
      <c r="ANY262" s="105"/>
      <c r="ANZ262" s="105"/>
      <c r="AOA262" s="105"/>
      <c r="AOB262" s="105"/>
      <c r="AOC262" s="105"/>
      <c r="AOD262" s="105"/>
      <c r="AOE262" s="105"/>
      <c r="AOF262" s="105"/>
      <c r="AOG262" s="105"/>
      <c r="AOH262" s="105"/>
      <c r="AOI262" s="105"/>
      <c r="AOJ262" s="105"/>
      <c r="AOK262" s="105"/>
      <c r="AOL262" s="105"/>
      <c r="AOM262" s="105"/>
      <c r="AON262" s="105"/>
      <c r="AOO262" s="105"/>
      <c r="AOP262" s="105"/>
      <c r="AOQ262" s="105"/>
      <c r="AOR262" s="105"/>
      <c r="AOS262" s="105"/>
      <c r="AOT262" s="105"/>
      <c r="AOU262" s="105"/>
      <c r="AOV262" s="105"/>
      <c r="AOW262" s="105"/>
      <c r="AOX262" s="105"/>
      <c r="AOY262" s="105"/>
      <c r="AOZ262" s="105"/>
      <c r="APA262" s="105"/>
      <c r="APB262" s="105"/>
      <c r="APC262" s="105"/>
      <c r="APD262" s="105"/>
      <c r="APE262" s="105"/>
      <c r="APF262" s="105"/>
      <c r="APG262" s="105"/>
      <c r="APH262" s="105"/>
      <c r="API262" s="105"/>
      <c r="APJ262" s="105"/>
      <c r="APK262" s="105"/>
      <c r="APL262" s="105"/>
      <c r="APM262" s="105"/>
      <c r="APN262" s="105"/>
      <c r="APO262" s="105"/>
      <c r="APP262" s="105"/>
      <c r="APQ262" s="105"/>
      <c r="APR262" s="105"/>
      <c r="APS262" s="105"/>
      <c r="APT262" s="105"/>
      <c r="APU262" s="105"/>
      <c r="APV262" s="105"/>
      <c r="APW262" s="105"/>
      <c r="APX262" s="105"/>
      <c r="APY262" s="105"/>
      <c r="APZ262" s="105"/>
      <c r="AQA262" s="105"/>
      <c r="AQB262" s="105"/>
      <c r="AQC262" s="105"/>
      <c r="AQD262" s="105"/>
      <c r="AQE262" s="105"/>
      <c r="AQF262" s="105"/>
      <c r="AQG262" s="105"/>
      <c r="AQH262" s="105"/>
      <c r="AQI262" s="105"/>
      <c r="AQJ262" s="105"/>
      <c r="AQK262" s="105"/>
      <c r="AQL262" s="105"/>
      <c r="AQM262" s="105"/>
      <c r="AQN262" s="105"/>
      <c r="AQO262" s="105"/>
      <c r="AQP262" s="105"/>
      <c r="AQQ262" s="105"/>
      <c r="AQR262" s="105"/>
      <c r="AQS262" s="105"/>
      <c r="AQT262" s="105"/>
      <c r="AQU262" s="105"/>
      <c r="AQV262" s="105"/>
      <c r="AQW262" s="105"/>
      <c r="AQX262" s="105"/>
      <c r="AQY262" s="105"/>
      <c r="AQZ262" s="105"/>
      <c r="ARA262" s="105"/>
      <c r="ARB262" s="105"/>
      <c r="ARC262" s="105"/>
      <c r="ARD262" s="105"/>
      <c r="ARE262" s="105"/>
      <c r="ARF262" s="105"/>
      <c r="ARG262" s="105"/>
      <c r="ARH262" s="105"/>
      <c r="ARI262" s="105"/>
      <c r="ARJ262" s="105"/>
      <c r="ARK262" s="105"/>
      <c r="ARL262" s="105"/>
      <c r="ARM262" s="105"/>
      <c r="ARN262" s="105"/>
      <c r="ARO262" s="105"/>
      <c r="ARP262" s="105"/>
      <c r="ARQ262" s="105"/>
      <c r="ARR262" s="105"/>
      <c r="ARS262" s="105"/>
      <c r="ART262" s="105"/>
      <c r="ARU262" s="105"/>
      <c r="ARV262" s="105"/>
      <c r="ARW262" s="105"/>
      <c r="ARX262" s="105"/>
      <c r="ARY262" s="105"/>
      <c r="ARZ262" s="105"/>
      <c r="ASA262" s="105"/>
      <c r="ASB262" s="105"/>
      <c r="ASC262" s="105"/>
      <c r="ASD262" s="105"/>
      <c r="ASE262" s="105"/>
      <c r="ASF262" s="105"/>
      <c r="ASG262" s="105"/>
      <c r="ASH262" s="105"/>
      <c r="ASI262" s="105"/>
      <c r="ASJ262" s="105"/>
      <c r="ASK262" s="105"/>
      <c r="ASL262" s="105"/>
      <c r="ASM262" s="105"/>
      <c r="ASN262" s="105"/>
      <c r="ASO262" s="105"/>
      <c r="ASP262" s="105"/>
      <c r="ASQ262" s="105"/>
      <c r="ASR262" s="105"/>
      <c r="ASS262" s="105"/>
      <c r="AST262" s="105"/>
      <c r="ASU262" s="105"/>
      <c r="ASV262" s="105"/>
      <c r="ASW262" s="105"/>
      <c r="ASX262" s="105"/>
      <c r="ASY262" s="105"/>
      <c r="ASZ262" s="105"/>
      <c r="ATA262" s="105"/>
      <c r="ATB262" s="105"/>
      <c r="ATC262" s="105"/>
      <c r="ATD262" s="105"/>
      <c r="ATE262" s="105"/>
      <c r="ATF262" s="105"/>
      <c r="ATG262" s="105"/>
      <c r="ATH262" s="105"/>
      <c r="ATI262" s="105"/>
      <c r="ATJ262" s="105"/>
      <c r="ATK262" s="105"/>
      <c r="ATL262" s="105"/>
      <c r="ATM262" s="105"/>
      <c r="ATN262" s="105"/>
      <c r="ATO262" s="105"/>
      <c r="ATP262" s="105"/>
      <c r="ATQ262" s="105"/>
      <c r="ATR262" s="105"/>
      <c r="ATS262" s="105"/>
      <c r="ATT262" s="105"/>
      <c r="ATU262" s="105"/>
      <c r="ATV262" s="105"/>
      <c r="ATW262" s="105"/>
      <c r="ATX262" s="105"/>
      <c r="ATY262" s="105"/>
      <c r="ATZ262" s="105"/>
      <c r="AUA262" s="105"/>
      <c r="AUB262" s="105"/>
      <c r="AUC262" s="105"/>
      <c r="AUD262" s="105"/>
      <c r="AUE262" s="105"/>
      <c r="AUF262" s="105"/>
      <c r="AUG262" s="105"/>
      <c r="AUH262" s="105"/>
      <c r="AUI262" s="105"/>
      <c r="AUJ262" s="105"/>
      <c r="AUK262" s="105"/>
      <c r="AUL262" s="105"/>
      <c r="AUM262" s="105"/>
      <c r="AUN262" s="105"/>
      <c r="AUO262" s="105"/>
      <c r="AUP262" s="105"/>
      <c r="AUQ262" s="105"/>
      <c r="AUR262" s="105"/>
      <c r="AUS262" s="105"/>
      <c r="AUT262" s="105"/>
      <c r="AUU262" s="105"/>
      <c r="AUV262" s="105"/>
      <c r="AUW262" s="105"/>
      <c r="AUX262" s="105"/>
      <c r="AUY262" s="105"/>
      <c r="AUZ262" s="105"/>
      <c r="AVA262" s="105"/>
      <c r="AVB262" s="105"/>
      <c r="AVC262" s="105"/>
      <c r="AVD262" s="105"/>
      <c r="AVE262" s="105"/>
      <c r="AVF262" s="105"/>
      <c r="AVG262" s="105"/>
      <c r="AVH262" s="105"/>
      <c r="AVI262" s="105"/>
      <c r="AVJ262" s="105"/>
      <c r="AVK262" s="105"/>
      <c r="AVL262" s="105"/>
      <c r="AVM262" s="105"/>
      <c r="AVN262" s="105"/>
      <c r="AVO262" s="105"/>
      <c r="AVP262" s="105"/>
      <c r="AVQ262" s="105"/>
      <c r="AVR262" s="105"/>
      <c r="AVS262" s="105"/>
      <c r="AVT262" s="105"/>
      <c r="AVU262" s="105"/>
      <c r="AVV262" s="105"/>
      <c r="AVW262" s="105"/>
      <c r="AVX262" s="105"/>
      <c r="AVY262" s="105"/>
      <c r="AVZ262" s="105"/>
      <c r="AWA262" s="105"/>
      <c r="AWB262" s="105"/>
      <c r="AWC262" s="105"/>
      <c r="AWD262" s="105"/>
      <c r="AWE262" s="105"/>
      <c r="AWF262" s="105"/>
      <c r="AWG262" s="105"/>
      <c r="AWH262" s="105"/>
      <c r="AWI262" s="105"/>
      <c r="AWJ262" s="105"/>
      <c r="AWK262" s="105"/>
      <c r="AWL262" s="105"/>
      <c r="AWM262" s="105"/>
      <c r="AWN262" s="105"/>
      <c r="AWO262" s="105"/>
      <c r="AWP262" s="105"/>
      <c r="AWQ262" s="105"/>
      <c r="AWR262" s="105"/>
      <c r="AWS262" s="105"/>
      <c r="AWT262" s="105"/>
      <c r="AWU262" s="105"/>
      <c r="AWV262" s="105"/>
      <c r="AWW262" s="105"/>
      <c r="AWX262" s="105"/>
      <c r="AWY262" s="105"/>
      <c r="AWZ262" s="105"/>
      <c r="AXA262" s="105"/>
      <c r="AXB262" s="105"/>
      <c r="AXC262" s="105"/>
      <c r="AXD262" s="105"/>
      <c r="AXE262" s="105"/>
      <c r="AXF262" s="105"/>
      <c r="AXG262" s="105"/>
      <c r="AXH262" s="105"/>
      <c r="AXI262" s="105"/>
      <c r="AXJ262" s="105"/>
      <c r="AXK262" s="105"/>
      <c r="AXL262" s="105"/>
      <c r="AXM262" s="105"/>
      <c r="AXN262" s="105"/>
      <c r="AXO262" s="105"/>
      <c r="AXP262" s="105"/>
      <c r="AXQ262" s="105"/>
      <c r="AXR262" s="105"/>
      <c r="AXS262" s="105"/>
      <c r="AXT262" s="105"/>
      <c r="AXU262" s="105"/>
      <c r="AXV262" s="105"/>
      <c r="AXW262" s="105"/>
      <c r="AXX262" s="105"/>
      <c r="AXY262" s="105"/>
      <c r="AXZ262" s="105"/>
      <c r="AYA262" s="105"/>
      <c r="AYB262" s="105"/>
      <c r="AYC262" s="105"/>
      <c r="AYD262" s="105"/>
      <c r="AYE262" s="105"/>
      <c r="AYF262" s="105"/>
      <c r="AYG262" s="105"/>
      <c r="AYH262" s="105"/>
      <c r="AYI262" s="105"/>
      <c r="AYJ262" s="105"/>
      <c r="AYK262" s="105"/>
      <c r="AYL262" s="105"/>
      <c r="AYM262" s="105"/>
      <c r="AYN262" s="105"/>
      <c r="AYO262" s="105"/>
      <c r="AYP262" s="105"/>
      <c r="AYQ262" s="105"/>
      <c r="AYR262" s="105"/>
      <c r="AYS262" s="105"/>
      <c r="AYT262" s="105"/>
      <c r="AYU262" s="105"/>
      <c r="AYV262" s="105"/>
      <c r="AYW262" s="105"/>
      <c r="AYX262" s="105"/>
      <c r="AYY262" s="105"/>
      <c r="AYZ262" s="105"/>
      <c r="AZA262" s="105"/>
      <c r="AZB262" s="105"/>
      <c r="AZC262" s="105"/>
      <c r="AZD262" s="105"/>
      <c r="AZE262" s="105"/>
      <c r="AZF262" s="105"/>
      <c r="AZG262" s="105"/>
      <c r="AZH262" s="105"/>
      <c r="AZI262" s="105"/>
      <c r="AZJ262" s="105"/>
      <c r="AZK262" s="105"/>
      <c r="AZL262" s="105"/>
      <c r="AZM262" s="105"/>
      <c r="AZN262" s="105"/>
      <c r="AZO262" s="105"/>
      <c r="AZP262" s="105"/>
      <c r="AZQ262" s="105"/>
      <c r="AZR262" s="105"/>
      <c r="AZS262" s="105"/>
      <c r="AZT262" s="105"/>
      <c r="AZU262" s="105"/>
      <c r="AZV262" s="105"/>
      <c r="AZW262" s="105"/>
      <c r="AZX262" s="105"/>
      <c r="AZY262" s="105"/>
      <c r="AZZ262" s="105"/>
      <c r="BAA262" s="105"/>
      <c r="BAB262" s="105"/>
      <c r="BAC262" s="105"/>
      <c r="BAD262" s="105"/>
      <c r="BAE262" s="105"/>
      <c r="BAF262" s="105"/>
      <c r="BAG262" s="105"/>
      <c r="BAH262" s="105"/>
      <c r="BAI262" s="105"/>
      <c r="BAJ262" s="105"/>
      <c r="BAK262" s="105"/>
      <c r="BAL262" s="105"/>
      <c r="BAM262" s="105"/>
      <c r="BAN262" s="105"/>
      <c r="BAO262" s="105"/>
      <c r="BAP262" s="105"/>
      <c r="BAQ262" s="105"/>
      <c r="BAR262" s="105"/>
      <c r="BAS262" s="105"/>
      <c r="BAT262" s="105"/>
      <c r="BAU262" s="105"/>
      <c r="BAV262" s="105"/>
      <c r="BAW262" s="105"/>
      <c r="BAX262" s="105"/>
      <c r="BAY262" s="105"/>
      <c r="BAZ262" s="105"/>
      <c r="BBA262" s="105"/>
      <c r="BBB262" s="105"/>
      <c r="BBC262" s="105"/>
      <c r="BBD262" s="105"/>
      <c r="BBE262" s="105"/>
      <c r="BBF262" s="105"/>
      <c r="BBG262" s="105"/>
      <c r="BBH262" s="105"/>
      <c r="BBI262" s="105"/>
      <c r="BBJ262" s="105"/>
      <c r="BBK262" s="105"/>
      <c r="BBL262" s="105"/>
      <c r="BBM262" s="105"/>
      <c r="BBN262" s="105"/>
      <c r="BBO262" s="105"/>
      <c r="BBP262" s="105"/>
      <c r="BBQ262" s="105"/>
      <c r="BBR262" s="105"/>
      <c r="BBS262" s="105"/>
      <c r="BBT262" s="105"/>
      <c r="BBU262" s="105"/>
      <c r="BBV262" s="105"/>
      <c r="BBW262" s="105"/>
      <c r="BBX262" s="105"/>
      <c r="BBY262" s="105"/>
      <c r="BBZ262" s="105"/>
      <c r="BCA262" s="105"/>
      <c r="BCB262" s="105"/>
      <c r="BCC262" s="105"/>
      <c r="BCD262" s="105"/>
      <c r="BCE262" s="105"/>
      <c r="BCF262" s="105"/>
      <c r="BCG262" s="105"/>
      <c r="BCH262" s="105"/>
      <c r="BCI262" s="105"/>
      <c r="BCJ262" s="105"/>
      <c r="BCK262" s="105"/>
      <c r="BCL262" s="105"/>
      <c r="BCM262" s="105"/>
      <c r="BCN262" s="105"/>
      <c r="BCO262" s="105"/>
      <c r="BCP262" s="105"/>
      <c r="BCQ262" s="105"/>
      <c r="BCR262" s="105"/>
      <c r="BCS262" s="105"/>
      <c r="BCT262" s="105"/>
      <c r="BCU262" s="105"/>
      <c r="BCV262" s="105"/>
      <c r="BCW262" s="105"/>
      <c r="BCX262" s="105"/>
      <c r="BCY262" s="105"/>
      <c r="BCZ262" s="105"/>
      <c r="BDA262" s="105"/>
      <c r="BDB262" s="105"/>
      <c r="BDC262" s="105"/>
      <c r="BDD262" s="105"/>
      <c r="BDE262" s="105"/>
      <c r="BDF262" s="105"/>
      <c r="BDG262" s="105"/>
      <c r="BDH262" s="105"/>
      <c r="BDI262" s="105"/>
      <c r="BDJ262" s="105"/>
      <c r="BDK262" s="105"/>
      <c r="BDL262" s="105"/>
      <c r="BDM262" s="105"/>
      <c r="BDN262" s="105"/>
      <c r="BDO262" s="105"/>
      <c r="BDP262" s="105"/>
      <c r="BDQ262" s="105"/>
      <c r="BDR262" s="105"/>
      <c r="BDS262" s="105"/>
      <c r="BDT262" s="105"/>
      <c r="BDU262" s="105"/>
      <c r="BDV262" s="105"/>
      <c r="BDW262" s="105"/>
      <c r="BDX262" s="105"/>
      <c r="BDY262" s="105"/>
      <c r="BDZ262" s="105"/>
      <c r="BEA262" s="105"/>
      <c r="BEB262" s="105"/>
      <c r="BEC262" s="105"/>
      <c r="BED262" s="105"/>
      <c r="BEE262" s="105"/>
      <c r="BEF262" s="105"/>
      <c r="BEG262" s="105"/>
      <c r="BEH262" s="105"/>
      <c r="BEI262" s="105"/>
      <c r="BEJ262" s="105"/>
      <c r="BEK262" s="105"/>
      <c r="BEL262" s="105"/>
      <c r="BEM262" s="105"/>
      <c r="BEN262" s="105"/>
      <c r="BEO262" s="105"/>
      <c r="BEP262" s="105"/>
      <c r="BEQ262" s="105"/>
      <c r="BER262" s="105"/>
      <c r="BES262" s="105"/>
      <c r="BET262" s="105"/>
      <c r="BEU262" s="105"/>
      <c r="BEV262" s="105"/>
      <c r="BEW262" s="105"/>
      <c r="BEX262" s="105"/>
      <c r="BEY262" s="105"/>
      <c r="BEZ262" s="105"/>
      <c r="BFA262" s="105"/>
      <c r="BFB262" s="105"/>
      <c r="BFC262" s="105"/>
      <c r="BFD262" s="105"/>
      <c r="BFE262" s="105"/>
      <c r="BFF262" s="105"/>
      <c r="BFG262" s="105"/>
      <c r="BFH262" s="105"/>
      <c r="BFI262" s="105"/>
      <c r="BFJ262" s="105"/>
      <c r="BFK262" s="105"/>
      <c r="BFL262" s="105"/>
      <c r="BFM262" s="105"/>
      <c r="BFN262" s="105"/>
      <c r="BFO262" s="105"/>
      <c r="BFP262" s="105"/>
      <c r="BFQ262" s="105"/>
      <c r="BFR262" s="105"/>
      <c r="BFS262" s="105"/>
      <c r="BFT262" s="105"/>
      <c r="BFU262" s="105"/>
      <c r="BFV262" s="105"/>
      <c r="BFW262" s="105"/>
      <c r="BFX262" s="105"/>
      <c r="BFY262" s="105"/>
      <c r="BFZ262" s="105"/>
      <c r="BGA262" s="105"/>
      <c r="BGB262" s="105"/>
      <c r="BGC262" s="105"/>
      <c r="BGD262" s="105"/>
      <c r="BGE262" s="105"/>
      <c r="BGF262" s="105"/>
      <c r="BGG262" s="105"/>
      <c r="BGH262" s="105"/>
      <c r="BGI262" s="105"/>
      <c r="BGJ262" s="105"/>
      <c r="BGK262" s="105"/>
      <c r="BGL262" s="105"/>
      <c r="BGM262" s="105"/>
      <c r="BGN262" s="105"/>
      <c r="BGO262" s="105"/>
      <c r="BGP262" s="105"/>
      <c r="BGQ262" s="105"/>
      <c r="BGR262" s="105"/>
      <c r="BGS262" s="105"/>
      <c r="BGT262" s="105"/>
      <c r="BGU262" s="105"/>
      <c r="BGV262" s="105"/>
      <c r="BGW262" s="105"/>
      <c r="BGX262" s="105"/>
      <c r="BGY262" s="105"/>
      <c r="BGZ262" s="105"/>
      <c r="BHA262" s="105"/>
      <c r="BHB262" s="105"/>
      <c r="BHC262" s="105"/>
      <c r="BHD262" s="105"/>
      <c r="BHE262" s="105"/>
      <c r="BHF262" s="105"/>
      <c r="BHG262" s="105"/>
      <c r="BHH262" s="105"/>
      <c r="BHI262" s="105"/>
      <c r="BHJ262" s="105"/>
      <c r="BHK262" s="105"/>
      <c r="BHL262" s="105"/>
      <c r="BHM262" s="105"/>
      <c r="BHN262" s="105"/>
      <c r="BHO262" s="105"/>
      <c r="BHP262" s="105"/>
      <c r="BHQ262" s="105"/>
      <c r="BHR262" s="105"/>
      <c r="BHS262" s="105"/>
      <c r="BHT262" s="105"/>
      <c r="BHU262" s="105"/>
      <c r="BHV262" s="105"/>
      <c r="BHW262" s="105"/>
      <c r="BHX262" s="105"/>
      <c r="BHY262" s="105"/>
      <c r="BHZ262" s="105"/>
      <c r="BIA262" s="105"/>
      <c r="BIB262" s="105"/>
      <c r="BIC262" s="105"/>
      <c r="BID262" s="105"/>
      <c r="BIE262" s="105"/>
      <c r="BIF262" s="105"/>
      <c r="BIG262" s="105"/>
      <c r="BIH262" s="105"/>
      <c r="BII262" s="105"/>
      <c r="BIJ262" s="105"/>
      <c r="BIK262" s="105"/>
      <c r="BIL262" s="105"/>
      <c r="BIM262" s="105"/>
      <c r="BIN262" s="105"/>
      <c r="BIO262" s="105"/>
      <c r="BIP262" s="105"/>
      <c r="BIQ262" s="105"/>
      <c r="BIR262" s="105"/>
      <c r="BIS262" s="105"/>
      <c r="BIT262" s="105"/>
      <c r="BIU262" s="105"/>
      <c r="BIV262" s="105"/>
      <c r="BIW262" s="105"/>
      <c r="BIX262" s="105"/>
      <c r="BIY262" s="105"/>
      <c r="BIZ262" s="105"/>
      <c r="BJA262" s="105"/>
      <c r="BJB262" s="105"/>
      <c r="BJC262" s="105"/>
      <c r="BJD262" s="105"/>
      <c r="BJE262" s="105"/>
      <c r="BJF262" s="105"/>
      <c r="BJG262" s="105"/>
      <c r="BJH262" s="105"/>
      <c r="BJI262" s="105"/>
      <c r="BJJ262" s="105"/>
      <c r="BJK262" s="105"/>
      <c r="BJL262" s="105"/>
      <c r="BJM262" s="105"/>
      <c r="BJN262" s="105"/>
      <c r="BJO262" s="105"/>
      <c r="BJP262" s="105"/>
      <c r="BJQ262" s="105"/>
      <c r="BJR262" s="105"/>
      <c r="BJS262" s="105"/>
      <c r="BJT262" s="105"/>
      <c r="BJU262" s="105"/>
      <c r="BJV262" s="105"/>
      <c r="BJW262" s="105"/>
      <c r="BJX262" s="105"/>
      <c r="BJY262" s="105"/>
      <c r="BJZ262" s="105"/>
      <c r="BKA262" s="105"/>
      <c r="BKB262" s="105"/>
      <c r="BKC262" s="105"/>
      <c r="BKD262" s="105"/>
      <c r="BKE262" s="105"/>
      <c r="BKF262" s="105"/>
      <c r="BKG262" s="105"/>
      <c r="BKH262" s="105"/>
      <c r="BKI262" s="105"/>
      <c r="BKJ262" s="105"/>
      <c r="BKK262" s="105"/>
      <c r="BKL262" s="105"/>
      <c r="BKM262" s="105"/>
      <c r="BKN262" s="105"/>
      <c r="BKO262" s="105"/>
      <c r="BKP262" s="105"/>
      <c r="BKQ262" s="105"/>
      <c r="BKR262" s="105"/>
      <c r="BKS262" s="105"/>
      <c r="BKT262" s="105"/>
      <c r="BKU262" s="105"/>
      <c r="BKV262" s="105"/>
      <c r="BKW262" s="105"/>
      <c r="BKX262" s="105"/>
      <c r="BKY262" s="105"/>
      <c r="BKZ262" s="105"/>
      <c r="BLA262" s="105"/>
      <c r="BLB262" s="105"/>
      <c r="BLC262" s="105"/>
      <c r="BLD262" s="105"/>
      <c r="BLE262" s="105"/>
      <c r="BLF262" s="105"/>
      <c r="BLG262" s="105"/>
      <c r="BLH262" s="105"/>
      <c r="BLI262" s="105"/>
      <c r="BLJ262" s="105"/>
      <c r="BLK262" s="105"/>
      <c r="BLL262" s="105"/>
      <c r="BLM262" s="105"/>
      <c r="BLN262" s="105"/>
      <c r="BLO262" s="105"/>
      <c r="BLP262" s="105"/>
      <c r="BLQ262" s="105"/>
      <c r="BLR262" s="105"/>
      <c r="BLS262" s="105"/>
      <c r="BLT262" s="105"/>
      <c r="BLU262" s="105"/>
      <c r="BLV262" s="105"/>
      <c r="BLW262" s="105"/>
      <c r="BLX262" s="105"/>
      <c r="BLY262" s="105"/>
      <c r="BLZ262" s="105"/>
      <c r="BMA262" s="105"/>
      <c r="BMB262" s="105"/>
      <c r="BMC262" s="105"/>
      <c r="BMD262" s="105"/>
      <c r="BME262" s="105"/>
      <c r="BMF262" s="105"/>
      <c r="BMG262" s="105"/>
      <c r="BMH262" s="105"/>
      <c r="BMI262" s="105"/>
      <c r="BMJ262" s="105"/>
      <c r="BMK262" s="105"/>
      <c r="BML262" s="105"/>
      <c r="BMM262" s="105"/>
      <c r="BMN262" s="105"/>
      <c r="BMO262" s="105"/>
      <c r="BMP262" s="105"/>
      <c r="BMQ262" s="105"/>
      <c r="BMR262" s="105"/>
      <c r="BMS262" s="105"/>
      <c r="BMT262" s="105"/>
      <c r="BMU262" s="105"/>
      <c r="BMV262" s="105"/>
      <c r="BMW262" s="105"/>
      <c r="BMX262" s="105"/>
      <c r="BMY262" s="105"/>
      <c r="BMZ262" s="105"/>
      <c r="BNA262" s="105"/>
      <c r="BNB262" s="105"/>
      <c r="BNC262" s="105"/>
      <c r="BND262" s="105"/>
      <c r="BNE262" s="105"/>
      <c r="BNF262" s="105"/>
      <c r="BNG262" s="105"/>
      <c r="BNH262" s="105"/>
      <c r="BNI262" s="105"/>
      <c r="BNJ262" s="105"/>
      <c r="BNK262" s="105"/>
      <c r="BNL262" s="105"/>
      <c r="BNM262" s="105"/>
      <c r="BNN262" s="105"/>
      <c r="BNO262" s="105"/>
      <c r="BNP262" s="105"/>
      <c r="BNQ262" s="105"/>
      <c r="BNR262" s="105"/>
      <c r="BNS262" s="105"/>
      <c r="BNT262" s="105"/>
      <c r="BNU262" s="105"/>
      <c r="BNV262" s="105"/>
      <c r="BNW262" s="105"/>
      <c r="BNX262" s="105"/>
      <c r="BNY262" s="105"/>
      <c r="BNZ262" s="105"/>
      <c r="BOA262" s="105"/>
      <c r="BOB262" s="105"/>
      <c r="BOC262" s="105"/>
      <c r="BOD262" s="105"/>
      <c r="BOE262" s="105"/>
      <c r="BOF262" s="105"/>
      <c r="BOG262" s="105"/>
      <c r="BOH262" s="105"/>
      <c r="BOI262" s="105"/>
      <c r="BOJ262" s="105"/>
      <c r="BOK262" s="105"/>
      <c r="BOL262" s="105"/>
      <c r="BOM262" s="105"/>
      <c r="BON262" s="105"/>
      <c r="BOO262" s="105"/>
      <c r="BOP262" s="105"/>
      <c r="BOQ262" s="105"/>
      <c r="BOR262" s="105"/>
      <c r="BOS262" s="105"/>
      <c r="BOT262" s="105"/>
      <c r="BOU262" s="105"/>
      <c r="BOV262" s="105"/>
      <c r="BOW262" s="105"/>
      <c r="BOX262" s="105"/>
      <c r="BOY262" s="105"/>
      <c r="BOZ262" s="105"/>
      <c r="BPA262" s="105"/>
      <c r="BPB262" s="105"/>
      <c r="BPC262" s="105"/>
      <c r="BPD262" s="105"/>
      <c r="BPE262" s="105"/>
      <c r="BPF262" s="105"/>
      <c r="BPG262" s="105"/>
      <c r="BPH262" s="105"/>
      <c r="BPI262" s="105"/>
      <c r="BPJ262" s="105"/>
      <c r="BPK262" s="105"/>
      <c r="BPL262" s="105"/>
      <c r="BPM262" s="105"/>
      <c r="BPN262" s="105"/>
      <c r="BPO262" s="105"/>
      <c r="BPP262" s="105"/>
      <c r="BPQ262" s="105"/>
      <c r="BPR262" s="105"/>
      <c r="BPS262" s="105"/>
      <c r="BPT262" s="105"/>
      <c r="BPU262" s="105"/>
      <c r="BPV262" s="105"/>
      <c r="BPW262" s="105"/>
      <c r="BPX262" s="105"/>
      <c r="BPY262" s="105"/>
      <c r="BPZ262" s="105"/>
      <c r="BQA262" s="105"/>
      <c r="BQB262" s="105"/>
      <c r="BQC262" s="105"/>
      <c r="BQD262" s="105"/>
      <c r="BQE262" s="105"/>
      <c r="BQF262" s="105"/>
      <c r="BQG262" s="105"/>
      <c r="BQH262" s="105"/>
      <c r="BQI262" s="105"/>
      <c r="BQJ262" s="105"/>
      <c r="BQK262" s="105"/>
      <c r="BQL262" s="105"/>
      <c r="BQM262" s="105"/>
      <c r="BQN262" s="105"/>
      <c r="BQO262" s="105"/>
      <c r="BQP262" s="105"/>
      <c r="BQQ262" s="105"/>
      <c r="BQR262" s="105"/>
      <c r="BQS262" s="105"/>
      <c r="BQT262" s="105"/>
      <c r="BQU262" s="105"/>
      <c r="BQV262" s="105"/>
      <c r="BQW262" s="105"/>
      <c r="BQX262" s="105"/>
      <c r="BQY262" s="105"/>
      <c r="BQZ262" s="105"/>
      <c r="BRA262" s="105"/>
      <c r="BRB262" s="105"/>
      <c r="BRC262" s="105"/>
      <c r="BRD262" s="105"/>
      <c r="BRE262" s="105"/>
      <c r="BRF262" s="105"/>
      <c r="BRG262" s="105"/>
      <c r="BRH262" s="105"/>
      <c r="BRI262" s="105"/>
      <c r="BRJ262" s="105"/>
      <c r="BRK262" s="105"/>
      <c r="BRL262" s="105"/>
      <c r="BRM262" s="105"/>
      <c r="BRN262" s="105"/>
      <c r="BRO262" s="105"/>
      <c r="BRP262" s="105"/>
      <c r="BRQ262" s="105"/>
      <c r="BRR262" s="105"/>
      <c r="BRS262" s="105"/>
      <c r="BRT262" s="105"/>
      <c r="BRU262" s="105"/>
      <c r="BRV262" s="105"/>
      <c r="BRW262" s="105"/>
      <c r="BRX262" s="105"/>
      <c r="BRY262" s="105"/>
      <c r="BRZ262" s="105"/>
      <c r="BSA262" s="105"/>
      <c r="BSB262" s="105"/>
      <c r="BSC262" s="105"/>
      <c r="BSD262" s="105"/>
      <c r="BSE262" s="105"/>
      <c r="BSF262" s="105"/>
      <c r="BSG262" s="105"/>
      <c r="BSH262" s="105"/>
      <c r="BSI262" s="105"/>
      <c r="BSJ262" s="105"/>
      <c r="BSK262" s="105"/>
      <c r="BSL262" s="105"/>
      <c r="BSM262" s="105"/>
      <c r="BSN262" s="105"/>
      <c r="BSO262" s="105"/>
      <c r="BSP262" s="105"/>
      <c r="BSQ262" s="105"/>
      <c r="BSR262" s="105"/>
      <c r="BSS262" s="105"/>
      <c r="BST262" s="105"/>
      <c r="BSU262" s="105"/>
      <c r="BSV262" s="105"/>
      <c r="BSW262" s="105"/>
      <c r="BSX262" s="105"/>
      <c r="BSY262" s="105"/>
      <c r="BSZ262" s="105"/>
      <c r="BTA262" s="105"/>
      <c r="BTB262" s="105"/>
      <c r="BTC262" s="105"/>
      <c r="BTD262" s="105"/>
      <c r="BTE262" s="105"/>
      <c r="BTF262" s="105"/>
      <c r="BTG262" s="105"/>
      <c r="BTH262" s="105"/>
      <c r="BTI262" s="105"/>
      <c r="BTJ262" s="105"/>
      <c r="BTK262" s="105"/>
      <c r="BTL262" s="105"/>
      <c r="BTM262" s="105"/>
      <c r="BTN262" s="105"/>
      <c r="BTO262" s="105"/>
      <c r="BTP262" s="105"/>
      <c r="BTQ262" s="105"/>
      <c r="BTR262" s="105"/>
      <c r="BTS262" s="105"/>
      <c r="BTT262" s="105"/>
      <c r="BTU262" s="105"/>
      <c r="BTV262" s="105"/>
      <c r="BTW262" s="105"/>
      <c r="BTX262" s="105"/>
      <c r="BTY262" s="105"/>
      <c r="BTZ262" s="105"/>
      <c r="BUA262" s="105"/>
      <c r="BUB262" s="105"/>
      <c r="BUC262" s="105"/>
      <c r="BUD262" s="105"/>
      <c r="BUE262" s="105"/>
      <c r="BUF262" s="105"/>
      <c r="BUG262" s="105"/>
      <c r="BUH262" s="105"/>
      <c r="BUI262" s="105"/>
      <c r="BUJ262" s="105"/>
      <c r="BUK262" s="105"/>
      <c r="BUL262" s="105"/>
      <c r="BUM262" s="105"/>
      <c r="BUN262" s="105"/>
      <c r="BUO262" s="105"/>
      <c r="BUP262" s="105"/>
      <c r="BUQ262" s="105"/>
      <c r="BUR262" s="105"/>
      <c r="BUS262" s="105"/>
      <c r="BUT262" s="105"/>
      <c r="BUU262" s="105"/>
      <c r="BUV262" s="105"/>
      <c r="BUW262" s="105"/>
      <c r="BUX262" s="105"/>
      <c r="BUY262" s="105"/>
      <c r="BUZ262" s="105"/>
      <c r="BVA262" s="105"/>
      <c r="BVB262" s="105"/>
      <c r="BVC262" s="105"/>
      <c r="BVD262" s="105"/>
      <c r="BVE262" s="105"/>
      <c r="BVF262" s="105"/>
      <c r="BVG262" s="105"/>
      <c r="BVH262" s="105"/>
      <c r="BVI262" s="105"/>
      <c r="BVJ262" s="105"/>
      <c r="BVK262" s="105"/>
      <c r="BVL262" s="105"/>
      <c r="BVM262" s="105"/>
      <c r="BVN262" s="105"/>
      <c r="BVO262" s="105"/>
      <c r="BVP262" s="105"/>
      <c r="BVQ262" s="105"/>
      <c r="BVR262" s="105"/>
      <c r="BVS262" s="105"/>
      <c r="BVT262" s="105"/>
      <c r="BVU262" s="105"/>
      <c r="BVV262" s="105"/>
      <c r="BVW262" s="105"/>
      <c r="BVX262" s="105"/>
      <c r="BVY262" s="105"/>
      <c r="BVZ262" s="105"/>
      <c r="BWA262" s="105"/>
      <c r="BWB262" s="105"/>
      <c r="BWC262" s="105"/>
      <c r="BWD262" s="105"/>
      <c r="BWE262" s="105"/>
      <c r="BWF262" s="105"/>
      <c r="BWG262" s="105"/>
      <c r="BWH262" s="105"/>
      <c r="BWI262" s="105"/>
      <c r="BWJ262" s="105"/>
      <c r="BWK262" s="105"/>
      <c r="BWL262" s="105"/>
      <c r="BWM262" s="105"/>
      <c r="BWN262" s="105"/>
      <c r="BWO262" s="105"/>
      <c r="BWP262" s="105"/>
      <c r="BWQ262" s="105"/>
      <c r="BWR262" s="105"/>
      <c r="BWS262" s="105"/>
      <c r="BWT262" s="105"/>
      <c r="BWU262" s="105"/>
      <c r="BWV262" s="105"/>
      <c r="BWW262" s="105"/>
      <c r="BWX262" s="105"/>
    </row>
    <row r="263" spans="1:1974" s="106" customFormat="1" ht="24.75" customHeight="1">
      <c r="A263" s="95"/>
      <c r="B263" s="122" t="s">
        <v>94</v>
      </c>
      <c r="C263" s="89"/>
      <c r="D263" s="263"/>
      <c r="E263" s="264"/>
      <c r="F263" s="263"/>
      <c r="G263" s="89"/>
      <c r="H263" s="263"/>
      <c r="I263" s="264"/>
      <c r="J263" s="263"/>
      <c r="K263" s="89"/>
      <c r="L263" s="263"/>
      <c r="M263" s="264"/>
      <c r="N263" s="263"/>
      <c r="O263" s="89"/>
      <c r="P263" s="263"/>
      <c r="Q263" s="264"/>
      <c r="R263" s="263"/>
      <c r="S263" s="89"/>
      <c r="T263" s="107"/>
      <c r="U263" s="107"/>
      <c r="V263" s="107"/>
      <c r="W263" s="89"/>
      <c r="X263" s="152"/>
      <c r="Y263" s="152"/>
      <c r="Z263" s="152"/>
      <c r="AA263" s="95"/>
      <c r="AB263" s="152"/>
      <c r="AC263" s="152"/>
      <c r="AD263" s="152"/>
      <c r="AE263" s="95"/>
      <c r="AF263" s="152"/>
      <c r="AG263" s="152"/>
      <c r="AH263" s="152"/>
      <c r="AI263" s="95"/>
      <c r="AJ263" s="152"/>
      <c r="AK263" s="152"/>
      <c r="AL263" s="152"/>
      <c r="AM263" s="95"/>
      <c r="AN263" s="152"/>
      <c r="AO263" s="152"/>
      <c r="AP263" s="152"/>
      <c r="AQ263" s="88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  <c r="EP263" s="105"/>
      <c r="EQ263" s="105"/>
      <c r="ER263" s="105"/>
      <c r="ES263" s="105"/>
      <c r="ET263" s="105"/>
      <c r="EU263" s="105"/>
      <c r="EV263" s="105"/>
      <c r="EW263" s="105"/>
      <c r="EX263" s="105"/>
      <c r="EY263" s="105"/>
      <c r="EZ263" s="105"/>
      <c r="FA263" s="105"/>
      <c r="FB263" s="105"/>
      <c r="FC263" s="105"/>
      <c r="FD263" s="105"/>
      <c r="FE263" s="105"/>
      <c r="FF263" s="105"/>
      <c r="FG263" s="105"/>
      <c r="FH263" s="105"/>
      <c r="FI263" s="105"/>
      <c r="FJ263" s="105"/>
      <c r="FK263" s="105"/>
      <c r="FL263" s="105"/>
      <c r="FM263" s="105"/>
      <c r="FN263" s="105"/>
      <c r="FO263" s="105"/>
      <c r="FP263" s="105"/>
      <c r="FQ263" s="105"/>
      <c r="FR263" s="105"/>
      <c r="FS263" s="105"/>
      <c r="FT263" s="105"/>
      <c r="FU263" s="105"/>
      <c r="FV263" s="105"/>
      <c r="FW263" s="105"/>
      <c r="FX263" s="105"/>
      <c r="FY263" s="105"/>
      <c r="FZ263" s="105"/>
      <c r="GA263" s="105"/>
      <c r="GB263" s="105"/>
      <c r="GC263" s="105"/>
      <c r="GD263" s="105"/>
      <c r="GE263" s="105"/>
      <c r="GF263" s="105"/>
      <c r="GG263" s="105"/>
      <c r="GH263" s="105"/>
      <c r="GI263" s="105"/>
      <c r="GJ263" s="105"/>
      <c r="GK263" s="105"/>
      <c r="GL263" s="105"/>
      <c r="GM263" s="105"/>
      <c r="GN263" s="105"/>
      <c r="GO263" s="105"/>
      <c r="GP263" s="105"/>
      <c r="GQ263" s="105"/>
      <c r="GR263" s="105"/>
      <c r="GS263" s="105"/>
      <c r="GT263" s="105"/>
      <c r="GU263" s="105"/>
      <c r="GV263" s="105"/>
      <c r="GW263" s="105"/>
      <c r="GX263" s="105"/>
      <c r="GY263" s="105"/>
      <c r="GZ263" s="105"/>
      <c r="HA263" s="105"/>
      <c r="HB263" s="105"/>
      <c r="HC263" s="105"/>
      <c r="HD263" s="105"/>
      <c r="HE263" s="105"/>
      <c r="HF263" s="105"/>
      <c r="HG263" s="105"/>
      <c r="HH263" s="105"/>
      <c r="HI263" s="105"/>
      <c r="HJ263" s="105"/>
      <c r="HK263" s="105"/>
      <c r="HL263" s="105"/>
      <c r="HM263" s="105"/>
      <c r="HN263" s="105"/>
      <c r="HO263" s="105"/>
      <c r="HP263" s="105"/>
      <c r="HQ263" s="105"/>
      <c r="HR263" s="105"/>
      <c r="HS263" s="105"/>
      <c r="HT263" s="105"/>
      <c r="HU263" s="105"/>
      <c r="HV263" s="105"/>
      <c r="HW263" s="105"/>
      <c r="HX263" s="105"/>
      <c r="HY263" s="105"/>
      <c r="HZ263" s="105"/>
      <c r="IA263" s="105"/>
      <c r="IB263" s="105"/>
      <c r="IC263" s="105"/>
      <c r="ID263" s="105"/>
      <c r="IE263" s="105"/>
      <c r="IF263" s="105"/>
      <c r="IG263" s="105"/>
      <c r="IH263" s="105"/>
      <c r="II263" s="105"/>
      <c r="IJ263" s="105"/>
      <c r="IK263" s="105"/>
      <c r="IL263" s="105"/>
      <c r="IM263" s="105"/>
      <c r="IN263" s="105"/>
      <c r="IO263" s="105"/>
      <c r="IP263" s="105"/>
      <c r="IQ263" s="105"/>
      <c r="IR263" s="105"/>
      <c r="IS263" s="105"/>
      <c r="IT263" s="105"/>
      <c r="IU263" s="105"/>
      <c r="IV263" s="105"/>
      <c r="IW263" s="105"/>
      <c r="IX263" s="105"/>
      <c r="IY263" s="105"/>
      <c r="IZ263" s="105"/>
      <c r="JA263" s="105"/>
      <c r="JB263" s="105"/>
      <c r="JC263" s="105"/>
      <c r="JD263" s="105"/>
      <c r="JE263" s="105"/>
      <c r="JF263" s="105"/>
      <c r="JG263" s="105"/>
      <c r="JH263" s="105"/>
      <c r="JI263" s="105"/>
      <c r="JJ263" s="105"/>
      <c r="JK263" s="105"/>
      <c r="JL263" s="105"/>
      <c r="JM263" s="105"/>
      <c r="JN263" s="105"/>
      <c r="JO263" s="105"/>
      <c r="JP263" s="105"/>
      <c r="JQ263" s="105"/>
      <c r="JR263" s="105"/>
      <c r="JS263" s="105"/>
      <c r="JT263" s="105"/>
      <c r="JU263" s="105"/>
      <c r="JV263" s="105"/>
      <c r="JW263" s="105"/>
      <c r="JX263" s="105"/>
      <c r="JY263" s="105"/>
      <c r="JZ263" s="105"/>
      <c r="KA263" s="105"/>
      <c r="KB263" s="105"/>
      <c r="KC263" s="105"/>
      <c r="KD263" s="105"/>
      <c r="KE263" s="105"/>
      <c r="KF263" s="105"/>
      <c r="KG263" s="105"/>
      <c r="KH263" s="105"/>
      <c r="KI263" s="105"/>
      <c r="KJ263" s="105"/>
      <c r="KK263" s="105"/>
      <c r="KL263" s="105"/>
      <c r="KM263" s="105"/>
      <c r="KN263" s="105"/>
      <c r="KO263" s="105"/>
      <c r="KP263" s="105"/>
      <c r="KQ263" s="105"/>
      <c r="KR263" s="105"/>
      <c r="KS263" s="105"/>
      <c r="KT263" s="105"/>
      <c r="KU263" s="105"/>
      <c r="KV263" s="105"/>
      <c r="KW263" s="105"/>
      <c r="KX263" s="105"/>
      <c r="KY263" s="105"/>
      <c r="KZ263" s="105"/>
      <c r="LA263" s="105"/>
      <c r="LB263" s="105"/>
      <c r="LC263" s="105"/>
      <c r="LD263" s="105"/>
      <c r="LE263" s="105"/>
      <c r="LF263" s="105"/>
      <c r="LG263" s="105"/>
      <c r="LH263" s="105"/>
      <c r="LI263" s="105"/>
      <c r="LJ263" s="105"/>
      <c r="LK263" s="105"/>
      <c r="LL263" s="105"/>
      <c r="LM263" s="105"/>
      <c r="LN263" s="105"/>
      <c r="LO263" s="105"/>
      <c r="LP263" s="105"/>
      <c r="LQ263" s="105"/>
      <c r="LR263" s="105"/>
      <c r="LS263" s="105"/>
      <c r="LT263" s="105"/>
      <c r="LU263" s="105"/>
      <c r="LV263" s="105"/>
      <c r="LW263" s="105"/>
      <c r="LX263" s="105"/>
      <c r="LY263" s="105"/>
      <c r="LZ263" s="105"/>
      <c r="MA263" s="105"/>
      <c r="MB263" s="105"/>
      <c r="MC263" s="105"/>
      <c r="MD263" s="105"/>
      <c r="ME263" s="105"/>
      <c r="MF263" s="105"/>
      <c r="MG263" s="105"/>
      <c r="MH263" s="105"/>
      <c r="MI263" s="105"/>
      <c r="MJ263" s="105"/>
      <c r="MK263" s="105"/>
      <c r="ML263" s="105"/>
      <c r="MM263" s="105"/>
      <c r="MN263" s="105"/>
      <c r="MO263" s="105"/>
      <c r="MP263" s="105"/>
      <c r="MQ263" s="105"/>
      <c r="MR263" s="105"/>
      <c r="MS263" s="105"/>
      <c r="MT263" s="105"/>
      <c r="MU263" s="105"/>
      <c r="MV263" s="105"/>
      <c r="MW263" s="105"/>
      <c r="MX263" s="105"/>
      <c r="MY263" s="105"/>
      <c r="MZ263" s="105"/>
      <c r="NA263" s="105"/>
      <c r="NB263" s="105"/>
      <c r="NC263" s="105"/>
      <c r="ND263" s="105"/>
      <c r="NE263" s="105"/>
      <c r="NF263" s="105"/>
      <c r="NG263" s="105"/>
      <c r="NH263" s="105"/>
      <c r="NI263" s="105"/>
      <c r="NJ263" s="105"/>
      <c r="NK263" s="105"/>
      <c r="NL263" s="105"/>
      <c r="NM263" s="105"/>
      <c r="NN263" s="105"/>
      <c r="NO263" s="105"/>
      <c r="NP263" s="105"/>
      <c r="NQ263" s="105"/>
      <c r="NR263" s="105"/>
      <c r="NS263" s="105"/>
      <c r="NT263" s="105"/>
      <c r="NU263" s="105"/>
      <c r="NV263" s="105"/>
      <c r="NW263" s="105"/>
      <c r="NX263" s="105"/>
      <c r="NY263" s="105"/>
      <c r="NZ263" s="105"/>
      <c r="OA263" s="105"/>
      <c r="OB263" s="105"/>
      <c r="OC263" s="105"/>
      <c r="OD263" s="105"/>
      <c r="OE263" s="105"/>
      <c r="OF263" s="105"/>
      <c r="OG263" s="105"/>
      <c r="OH263" s="105"/>
      <c r="OI263" s="105"/>
      <c r="OJ263" s="105"/>
      <c r="OK263" s="105"/>
      <c r="OL263" s="105"/>
      <c r="OM263" s="105"/>
      <c r="ON263" s="105"/>
      <c r="OO263" s="105"/>
      <c r="OP263" s="105"/>
      <c r="OQ263" s="105"/>
      <c r="OR263" s="105"/>
      <c r="OS263" s="105"/>
      <c r="OT263" s="105"/>
      <c r="OU263" s="105"/>
      <c r="OV263" s="105"/>
      <c r="OW263" s="105"/>
      <c r="OX263" s="105"/>
      <c r="OY263" s="105"/>
      <c r="OZ263" s="105"/>
      <c r="PA263" s="105"/>
      <c r="PB263" s="105"/>
      <c r="PC263" s="105"/>
      <c r="PD263" s="105"/>
      <c r="PE263" s="105"/>
      <c r="PF263" s="105"/>
      <c r="PG263" s="105"/>
      <c r="PH263" s="105"/>
      <c r="PI263" s="105"/>
      <c r="PJ263" s="105"/>
      <c r="PK263" s="105"/>
      <c r="PL263" s="105"/>
      <c r="PM263" s="105"/>
      <c r="PN263" s="105"/>
      <c r="PO263" s="105"/>
      <c r="PP263" s="105"/>
      <c r="PQ263" s="105"/>
      <c r="PR263" s="105"/>
      <c r="PS263" s="105"/>
      <c r="PT263" s="105"/>
      <c r="PU263" s="105"/>
      <c r="PV263" s="105"/>
      <c r="PW263" s="105"/>
      <c r="PX263" s="105"/>
      <c r="PY263" s="105"/>
      <c r="PZ263" s="105"/>
      <c r="QA263" s="105"/>
      <c r="QB263" s="105"/>
      <c r="QC263" s="105"/>
      <c r="QD263" s="105"/>
      <c r="QE263" s="105"/>
      <c r="QF263" s="105"/>
      <c r="QG263" s="105"/>
      <c r="QH263" s="105"/>
      <c r="QI263" s="105"/>
      <c r="QJ263" s="105"/>
      <c r="QK263" s="105"/>
      <c r="QL263" s="105"/>
      <c r="QM263" s="105"/>
      <c r="QN263" s="105"/>
      <c r="QO263" s="105"/>
      <c r="QP263" s="105"/>
      <c r="QQ263" s="105"/>
      <c r="QR263" s="105"/>
      <c r="QS263" s="105"/>
      <c r="QT263" s="105"/>
      <c r="QU263" s="105"/>
      <c r="QV263" s="105"/>
      <c r="QW263" s="105"/>
      <c r="QX263" s="105"/>
      <c r="QY263" s="105"/>
      <c r="QZ263" s="105"/>
      <c r="RA263" s="105"/>
      <c r="RB263" s="105"/>
      <c r="RC263" s="105"/>
      <c r="RD263" s="105"/>
      <c r="RE263" s="105"/>
      <c r="RF263" s="105"/>
      <c r="RG263" s="105"/>
      <c r="RH263" s="105"/>
      <c r="RI263" s="105"/>
      <c r="RJ263" s="105"/>
      <c r="RK263" s="105"/>
      <c r="RL263" s="105"/>
      <c r="RM263" s="105"/>
      <c r="RN263" s="105"/>
      <c r="RO263" s="105"/>
      <c r="RP263" s="105"/>
      <c r="RQ263" s="105"/>
      <c r="RR263" s="105"/>
      <c r="RS263" s="105"/>
      <c r="RT263" s="105"/>
      <c r="RU263" s="105"/>
      <c r="RV263" s="105"/>
      <c r="RW263" s="105"/>
      <c r="RX263" s="105"/>
      <c r="RY263" s="105"/>
      <c r="RZ263" s="105"/>
      <c r="SA263" s="105"/>
      <c r="SB263" s="105"/>
      <c r="SC263" s="105"/>
      <c r="SD263" s="105"/>
      <c r="SE263" s="105"/>
      <c r="SF263" s="105"/>
      <c r="SG263" s="105"/>
      <c r="SH263" s="105"/>
      <c r="SI263" s="105"/>
      <c r="SJ263" s="105"/>
      <c r="SK263" s="105"/>
      <c r="SL263" s="105"/>
      <c r="SM263" s="105"/>
      <c r="SN263" s="105"/>
      <c r="SO263" s="105"/>
      <c r="SP263" s="105"/>
      <c r="SQ263" s="105"/>
      <c r="SR263" s="105"/>
      <c r="SS263" s="105"/>
      <c r="ST263" s="105"/>
      <c r="SU263" s="105"/>
      <c r="SV263" s="105"/>
      <c r="SW263" s="105"/>
      <c r="SX263" s="105"/>
      <c r="SY263" s="105"/>
      <c r="SZ263" s="105"/>
      <c r="TA263" s="105"/>
      <c r="TB263" s="105"/>
      <c r="TC263" s="105"/>
      <c r="TD263" s="105"/>
      <c r="TE263" s="105"/>
      <c r="TF263" s="105"/>
      <c r="TG263" s="105"/>
      <c r="TH263" s="105"/>
      <c r="TI263" s="105"/>
      <c r="TJ263" s="105"/>
      <c r="TK263" s="105"/>
      <c r="TL263" s="105"/>
      <c r="TM263" s="105"/>
      <c r="TN263" s="105"/>
      <c r="TO263" s="105"/>
      <c r="TP263" s="105"/>
      <c r="TQ263" s="105"/>
      <c r="TR263" s="105"/>
      <c r="TS263" s="105"/>
      <c r="TT263" s="105"/>
      <c r="TU263" s="105"/>
      <c r="TV263" s="105"/>
      <c r="TW263" s="105"/>
      <c r="TX263" s="105"/>
      <c r="TY263" s="105"/>
      <c r="TZ263" s="105"/>
      <c r="UA263" s="105"/>
      <c r="UB263" s="105"/>
      <c r="UC263" s="105"/>
      <c r="UD263" s="105"/>
      <c r="UE263" s="105"/>
      <c r="UF263" s="105"/>
      <c r="UG263" s="105"/>
      <c r="UH263" s="105"/>
      <c r="UI263" s="105"/>
      <c r="UJ263" s="105"/>
      <c r="UK263" s="105"/>
      <c r="UL263" s="105"/>
      <c r="UM263" s="105"/>
      <c r="UN263" s="105"/>
      <c r="UO263" s="105"/>
      <c r="UP263" s="105"/>
      <c r="UQ263" s="105"/>
      <c r="UR263" s="105"/>
      <c r="US263" s="105"/>
      <c r="UT263" s="105"/>
      <c r="UU263" s="105"/>
      <c r="UV263" s="105"/>
      <c r="UW263" s="105"/>
      <c r="UX263" s="105"/>
      <c r="UY263" s="105"/>
      <c r="UZ263" s="105"/>
      <c r="VA263" s="105"/>
      <c r="VB263" s="105"/>
      <c r="VC263" s="105"/>
      <c r="VD263" s="105"/>
      <c r="VE263" s="105"/>
      <c r="VF263" s="105"/>
      <c r="VG263" s="105"/>
      <c r="VH263" s="105"/>
      <c r="VI263" s="105"/>
      <c r="VJ263" s="105"/>
      <c r="VK263" s="105"/>
      <c r="VL263" s="105"/>
      <c r="VM263" s="105"/>
      <c r="VN263" s="105"/>
      <c r="VO263" s="105"/>
      <c r="VP263" s="105"/>
      <c r="VQ263" s="105"/>
      <c r="VR263" s="105"/>
      <c r="VS263" s="105"/>
      <c r="VT263" s="105"/>
      <c r="VU263" s="105"/>
      <c r="VV263" s="105"/>
      <c r="VW263" s="105"/>
      <c r="VX263" s="105"/>
      <c r="VY263" s="105"/>
      <c r="VZ263" s="105"/>
      <c r="WA263" s="105"/>
      <c r="WB263" s="105"/>
      <c r="WC263" s="105"/>
      <c r="WD263" s="105"/>
      <c r="WE263" s="105"/>
      <c r="WF263" s="105"/>
      <c r="WG263" s="105"/>
      <c r="WH263" s="105"/>
      <c r="WI263" s="105"/>
      <c r="WJ263" s="105"/>
      <c r="WK263" s="105"/>
      <c r="WL263" s="105"/>
      <c r="WM263" s="105"/>
      <c r="WN263" s="105"/>
      <c r="WO263" s="105"/>
      <c r="WP263" s="105"/>
      <c r="WQ263" s="105"/>
      <c r="WR263" s="105"/>
      <c r="WS263" s="105"/>
      <c r="WT263" s="105"/>
      <c r="WU263" s="105"/>
      <c r="WV263" s="105"/>
      <c r="WW263" s="105"/>
      <c r="WX263" s="105"/>
      <c r="WY263" s="105"/>
      <c r="WZ263" s="105"/>
      <c r="XA263" s="105"/>
      <c r="XB263" s="105"/>
      <c r="XC263" s="105"/>
      <c r="XD263" s="105"/>
      <c r="XE263" s="105"/>
      <c r="XF263" s="105"/>
      <c r="XG263" s="105"/>
      <c r="XH263" s="105"/>
      <c r="XI263" s="105"/>
      <c r="XJ263" s="105"/>
      <c r="XK263" s="105"/>
      <c r="XL263" s="105"/>
      <c r="XM263" s="105"/>
      <c r="XN263" s="105"/>
      <c r="XO263" s="105"/>
      <c r="XP263" s="105"/>
      <c r="XQ263" s="105"/>
      <c r="XR263" s="105"/>
      <c r="XS263" s="105"/>
      <c r="XT263" s="105"/>
      <c r="XU263" s="105"/>
      <c r="XV263" s="105"/>
      <c r="XW263" s="105"/>
      <c r="XX263" s="105"/>
      <c r="XY263" s="105"/>
      <c r="XZ263" s="105"/>
      <c r="YA263" s="105"/>
      <c r="YB263" s="105"/>
      <c r="YC263" s="105"/>
      <c r="YD263" s="105"/>
      <c r="YE263" s="105"/>
      <c r="YF263" s="105"/>
      <c r="YG263" s="105"/>
      <c r="YH263" s="105"/>
      <c r="YI263" s="105"/>
      <c r="YJ263" s="105"/>
      <c r="YK263" s="105"/>
      <c r="YL263" s="105"/>
      <c r="YM263" s="105"/>
      <c r="YN263" s="105"/>
      <c r="YO263" s="105"/>
      <c r="YP263" s="105"/>
      <c r="YQ263" s="105"/>
      <c r="YR263" s="105"/>
      <c r="YS263" s="105"/>
      <c r="YT263" s="105"/>
      <c r="YU263" s="105"/>
      <c r="YV263" s="105"/>
      <c r="YW263" s="105"/>
      <c r="YX263" s="105"/>
      <c r="YY263" s="105"/>
      <c r="YZ263" s="105"/>
      <c r="ZA263" s="105"/>
      <c r="ZB263" s="105"/>
      <c r="ZC263" s="105"/>
      <c r="ZD263" s="105"/>
      <c r="ZE263" s="105"/>
      <c r="ZF263" s="105"/>
      <c r="ZG263" s="105"/>
      <c r="ZH263" s="105"/>
      <c r="ZI263" s="105"/>
      <c r="ZJ263" s="105"/>
      <c r="ZK263" s="105"/>
      <c r="ZL263" s="105"/>
      <c r="ZM263" s="105"/>
      <c r="ZN263" s="105"/>
      <c r="ZO263" s="105"/>
      <c r="ZP263" s="105"/>
      <c r="ZQ263" s="105"/>
      <c r="ZR263" s="105"/>
      <c r="ZS263" s="105"/>
      <c r="ZT263" s="105"/>
      <c r="ZU263" s="105"/>
      <c r="ZV263" s="105"/>
      <c r="ZW263" s="105"/>
      <c r="ZX263" s="105"/>
      <c r="ZY263" s="105"/>
      <c r="ZZ263" s="105"/>
      <c r="AAA263" s="105"/>
      <c r="AAB263" s="105"/>
      <c r="AAC263" s="105"/>
      <c r="AAD263" s="105"/>
      <c r="AAE263" s="105"/>
      <c r="AAF263" s="105"/>
      <c r="AAG263" s="105"/>
      <c r="AAH263" s="105"/>
      <c r="AAI263" s="105"/>
      <c r="AAJ263" s="105"/>
      <c r="AAK263" s="105"/>
      <c r="AAL263" s="105"/>
      <c r="AAM263" s="105"/>
      <c r="AAN263" s="105"/>
      <c r="AAO263" s="105"/>
      <c r="AAP263" s="105"/>
      <c r="AAQ263" s="105"/>
      <c r="AAR263" s="105"/>
      <c r="AAS263" s="105"/>
      <c r="AAT263" s="105"/>
      <c r="AAU263" s="105"/>
      <c r="AAV263" s="105"/>
      <c r="AAW263" s="105"/>
      <c r="AAX263" s="105"/>
      <c r="AAY263" s="105"/>
      <c r="AAZ263" s="105"/>
      <c r="ABA263" s="105"/>
      <c r="ABB263" s="105"/>
      <c r="ABC263" s="105"/>
      <c r="ABD263" s="105"/>
      <c r="ABE263" s="105"/>
      <c r="ABF263" s="105"/>
      <c r="ABG263" s="105"/>
      <c r="ABH263" s="105"/>
      <c r="ABI263" s="105"/>
      <c r="ABJ263" s="105"/>
      <c r="ABK263" s="105"/>
      <c r="ABL263" s="105"/>
      <c r="ABM263" s="105"/>
      <c r="ABN263" s="105"/>
      <c r="ABO263" s="105"/>
      <c r="ABP263" s="105"/>
      <c r="ABQ263" s="105"/>
      <c r="ABR263" s="105"/>
      <c r="ABS263" s="105"/>
      <c r="ABT263" s="105"/>
      <c r="ABU263" s="105"/>
      <c r="ABV263" s="105"/>
      <c r="ABW263" s="105"/>
      <c r="ABX263" s="105"/>
      <c r="ABY263" s="105"/>
      <c r="ABZ263" s="105"/>
      <c r="ACA263" s="105"/>
      <c r="ACB263" s="105"/>
      <c r="ACC263" s="105"/>
      <c r="ACD263" s="105"/>
      <c r="ACE263" s="105"/>
      <c r="ACF263" s="105"/>
      <c r="ACG263" s="105"/>
      <c r="ACH263" s="105"/>
      <c r="ACI263" s="105"/>
      <c r="ACJ263" s="105"/>
      <c r="ACK263" s="105"/>
      <c r="ACL263" s="105"/>
      <c r="ACM263" s="105"/>
      <c r="ACN263" s="105"/>
      <c r="ACO263" s="105"/>
      <c r="ACP263" s="105"/>
      <c r="ACQ263" s="105"/>
      <c r="ACR263" s="105"/>
      <c r="ACS263" s="105"/>
      <c r="ACT263" s="105"/>
      <c r="ACU263" s="105"/>
      <c r="ACV263" s="105"/>
      <c r="ACW263" s="105"/>
      <c r="ACX263" s="105"/>
      <c r="ACY263" s="105"/>
      <c r="ACZ263" s="105"/>
      <c r="ADA263" s="105"/>
      <c r="ADB263" s="105"/>
      <c r="ADC263" s="105"/>
      <c r="ADD263" s="105"/>
      <c r="ADE263" s="105"/>
      <c r="ADF263" s="105"/>
      <c r="ADG263" s="105"/>
      <c r="ADH263" s="105"/>
      <c r="ADI263" s="105"/>
      <c r="ADJ263" s="105"/>
      <c r="ADK263" s="105"/>
      <c r="ADL263" s="105"/>
      <c r="ADM263" s="105"/>
      <c r="ADN263" s="105"/>
      <c r="ADO263" s="105"/>
      <c r="ADP263" s="105"/>
      <c r="ADQ263" s="105"/>
      <c r="ADR263" s="105"/>
      <c r="ADS263" s="105"/>
      <c r="ADT263" s="105"/>
      <c r="ADU263" s="105"/>
      <c r="ADV263" s="105"/>
      <c r="ADW263" s="105"/>
      <c r="ADX263" s="105"/>
      <c r="ADY263" s="105"/>
      <c r="ADZ263" s="105"/>
      <c r="AEA263" s="105"/>
      <c r="AEB263" s="105"/>
      <c r="AEC263" s="105"/>
      <c r="AED263" s="105"/>
      <c r="AEE263" s="105"/>
      <c r="AEF263" s="105"/>
      <c r="AEG263" s="105"/>
      <c r="AEH263" s="105"/>
      <c r="AEI263" s="105"/>
      <c r="AEJ263" s="105"/>
      <c r="AEK263" s="105"/>
      <c r="AEL263" s="105"/>
      <c r="AEM263" s="105"/>
      <c r="AEN263" s="105"/>
      <c r="AEO263" s="105"/>
      <c r="AEP263" s="105"/>
      <c r="AEQ263" s="105"/>
      <c r="AER263" s="105"/>
      <c r="AES263" s="105"/>
      <c r="AET263" s="105"/>
      <c r="AEU263" s="105"/>
      <c r="AEV263" s="105"/>
      <c r="AEW263" s="105"/>
      <c r="AEX263" s="105"/>
      <c r="AEY263" s="105"/>
      <c r="AEZ263" s="105"/>
      <c r="AFA263" s="105"/>
      <c r="AFB263" s="105"/>
      <c r="AFC263" s="105"/>
      <c r="AFD263" s="105"/>
      <c r="AFE263" s="105"/>
      <c r="AFF263" s="105"/>
      <c r="AFG263" s="105"/>
      <c r="AFH263" s="105"/>
      <c r="AFI263" s="105"/>
      <c r="AFJ263" s="105"/>
      <c r="AFK263" s="105"/>
      <c r="AFL263" s="105"/>
      <c r="AFM263" s="105"/>
      <c r="AFN263" s="105"/>
      <c r="AFO263" s="105"/>
      <c r="AFP263" s="105"/>
      <c r="AFQ263" s="105"/>
      <c r="AFR263" s="105"/>
      <c r="AFS263" s="105"/>
      <c r="AFT263" s="105"/>
      <c r="AFU263" s="105"/>
      <c r="AFV263" s="105"/>
      <c r="AFW263" s="105"/>
      <c r="AFX263" s="105"/>
      <c r="AFY263" s="105"/>
      <c r="AFZ263" s="105"/>
      <c r="AGA263" s="105"/>
      <c r="AGB263" s="105"/>
      <c r="AGC263" s="105"/>
      <c r="AGD263" s="105"/>
      <c r="AGE263" s="105"/>
      <c r="AGF263" s="105"/>
      <c r="AGG263" s="105"/>
      <c r="AGH263" s="105"/>
      <c r="AGI263" s="105"/>
      <c r="AGJ263" s="105"/>
      <c r="AGK263" s="105"/>
      <c r="AGL263" s="105"/>
      <c r="AGM263" s="105"/>
      <c r="AGN263" s="105"/>
      <c r="AGO263" s="105"/>
      <c r="AGP263" s="105"/>
      <c r="AGQ263" s="105"/>
      <c r="AGR263" s="105"/>
      <c r="AGS263" s="105"/>
      <c r="AGT263" s="105"/>
      <c r="AGU263" s="105"/>
      <c r="AGV263" s="105"/>
      <c r="AGW263" s="105"/>
      <c r="AGX263" s="105"/>
      <c r="AGY263" s="105"/>
      <c r="AGZ263" s="105"/>
      <c r="AHA263" s="105"/>
      <c r="AHB263" s="105"/>
      <c r="AHC263" s="105"/>
      <c r="AHD263" s="105"/>
      <c r="AHE263" s="105"/>
      <c r="AHF263" s="105"/>
      <c r="AHG263" s="105"/>
      <c r="AHH263" s="105"/>
      <c r="AHI263" s="105"/>
      <c r="AHJ263" s="105"/>
      <c r="AHK263" s="105"/>
      <c r="AHL263" s="105"/>
      <c r="AHM263" s="105"/>
      <c r="AHN263" s="105"/>
      <c r="AHO263" s="105"/>
      <c r="AHP263" s="105"/>
      <c r="AHQ263" s="105"/>
      <c r="AHR263" s="105"/>
      <c r="AHS263" s="105"/>
      <c r="AHT263" s="105"/>
      <c r="AHU263" s="105"/>
      <c r="AHV263" s="105"/>
      <c r="AHW263" s="105"/>
      <c r="AHX263" s="105"/>
      <c r="AHY263" s="105"/>
      <c r="AHZ263" s="105"/>
      <c r="AIA263" s="105"/>
      <c r="AIB263" s="105"/>
      <c r="AIC263" s="105"/>
      <c r="AID263" s="105"/>
      <c r="AIE263" s="105"/>
      <c r="AIF263" s="105"/>
      <c r="AIG263" s="105"/>
      <c r="AIH263" s="105"/>
      <c r="AII263" s="105"/>
      <c r="AIJ263" s="105"/>
      <c r="AIK263" s="105"/>
      <c r="AIL263" s="105"/>
      <c r="AIM263" s="105"/>
      <c r="AIN263" s="105"/>
      <c r="AIO263" s="105"/>
      <c r="AIP263" s="105"/>
      <c r="AIQ263" s="105"/>
      <c r="AIR263" s="105"/>
      <c r="AIS263" s="105"/>
      <c r="AIT263" s="105"/>
      <c r="AIU263" s="105"/>
      <c r="AIV263" s="105"/>
      <c r="AIW263" s="105"/>
      <c r="AIX263" s="105"/>
      <c r="AIY263" s="105"/>
      <c r="AIZ263" s="105"/>
      <c r="AJA263" s="105"/>
      <c r="AJB263" s="105"/>
      <c r="AJC263" s="105"/>
      <c r="AJD263" s="105"/>
      <c r="AJE263" s="105"/>
      <c r="AJF263" s="105"/>
      <c r="AJG263" s="105"/>
      <c r="AJH263" s="105"/>
      <c r="AJI263" s="105"/>
      <c r="AJJ263" s="105"/>
      <c r="AJK263" s="105"/>
      <c r="AJL263" s="105"/>
      <c r="AJM263" s="105"/>
      <c r="AJN263" s="105"/>
      <c r="AJO263" s="105"/>
      <c r="AJP263" s="105"/>
      <c r="AJQ263" s="105"/>
      <c r="AJR263" s="105"/>
      <c r="AJS263" s="105"/>
      <c r="AJT263" s="105"/>
      <c r="AJU263" s="105"/>
      <c r="AJV263" s="105"/>
      <c r="AJW263" s="105"/>
      <c r="AJX263" s="105"/>
      <c r="AJY263" s="105"/>
      <c r="AJZ263" s="105"/>
      <c r="AKA263" s="105"/>
      <c r="AKB263" s="105"/>
      <c r="AKC263" s="105"/>
      <c r="AKD263" s="105"/>
      <c r="AKE263" s="105"/>
      <c r="AKF263" s="105"/>
      <c r="AKG263" s="105"/>
      <c r="AKH263" s="105"/>
      <c r="AKI263" s="105"/>
      <c r="AKJ263" s="105"/>
      <c r="AKK263" s="105"/>
      <c r="AKL263" s="105"/>
      <c r="AKM263" s="105"/>
      <c r="AKN263" s="105"/>
      <c r="AKO263" s="105"/>
      <c r="AKP263" s="105"/>
      <c r="AKQ263" s="105"/>
      <c r="AKR263" s="105"/>
      <c r="AKS263" s="105"/>
      <c r="AKT263" s="105"/>
      <c r="AKU263" s="105"/>
      <c r="AKV263" s="105"/>
      <c r="AKW263" s="105"/>
      <c r="AKX263" s="105"/>
      <c r="AKY263" s="105"/>
      <c r="AKZ263" s="105"/>
      <c r="ALA263" s="105"/>
      <c r="ALB263" s="105"/>
      <c r="ALC263" s="105"/>
      <c r="ALD263" s="105"/>
      <c r="ALE263" s="105"/>
      <c r="ALF263" s="105"/>
      <c r="ALG263" s="105"/>
      <c r="ALH263" s="105"/>
      <c r="ALI263" s="105"/>
      <c r="ALJ263" s="105"/>
      <c r="ALK263" s="105"/>
      <c r="ALL263" s="105"/>
      <c r="ALM263" s="105"/>
      <c r="ALN263" s="105"/>
      <c r="ALO263" s="105"/>
      <c r="ALP263" s="105"/>
      <c r="ALQ263" s="105"/>
      <c r="ALR263" s="105"/>
      <c r="ALS263" s="105"/>
      <c r="ALT263" s="105"/>
      <c r="ALU263" s="105"/>
      <c r="ALV263" s="105"/>
      <c r="ALW263" s="105"/>
      <c r="ALX263" s="105"/>
      <c r="ALY263" s="105"/>
      <c r="ALZ263" s="105"/>
      <c r="AMA263" s="105"/>
      <c r="AMB263" s="105"/>
      <c r="AMC263" s="105"/>
      <c r="AMD263" s="105"/>
      <c r="AME263" s="105"/>
      <c r="AMF263" s="105"/>
      <c r="AMG263" s="105"/>
      <c r="AMH263" s="105"/>
      <c r="AMI263" s="105"/>
      <c r="AMJ263" s="105"/>
      <c r="AMK263" s="105"/>
      <c r="AML263" s="105"/>
      <c r="AMM263" s="105"/>
      <c r="AMN263" s="105"/>
      <c r="AMO263" s="105"/>
      <c r="AMP263" s="105"/>
      <c r="AMQ263" s="105"/>
      <c r="AMR263" s="105"/>
      <c r="AMS263" s="105"/>
      <c r="AMT263" s="105"/>
      <c r="AMU263" s="105"/>
      <c r="AMV263" s="105"/>
      <c r="AMW263" s="105"/>
      <c r="AMX263" s="105"/>
      <c r="AMY263" s="105"/>
      <c r="AMZ263" s="105"/>
      <c r="ANA263" s="105"/>
      <c r="ANB263" s="105"/>
      <c r="ANC263" s="105"/>
      <c r="AND263" s="105"/>
      <c r="ANE263" s="105"/>
      <c r="ANF263" s="105"/>
      <c r="ANG263" s="105"/>
      <c r="ANH263" s="105"/>
      <c r="ANI263" s="105"/>
      <c r="ANJ263" s="105"/>
      <c r="ANK263" s="105"/>
      <c r="ANL263" s="105"/>
      <c r="ANM263" s="105"/>
      <c r="ANN263" s="105"/>
      <c r="ANO263" s="105"/>
      <c r="ANP263" s="105"/>
      <c r="ANQ263" s="105"/>
      <c r="ANR263" s="105"/>
      <c r="ANS263" s="105"/>
      <c r="ANT263" s="105"/>
      <c r="ANU263" s="105"/>
      <c r="ANV263" s="105"/>
      <c r="ANW263" s="105"/>
      <c r="ANX263" s="105"/>
      <c r="ANY263" s="105"/>
      <c r="ANZ263" s="105"/>
      <c r="AOA263" s="105"/>
      <c r="AOB263" s="105"/>
      <c r="AOC263" s="105"/>
      <c r="AOD263" s="105"/>
      <c r="AOE263" s="105"/>
      <c r="AOF263" s="105"/>
      <c r="AOG263" s="105"/>
      <c r="AOH263" s="105"/>
      <c r="AOI263" s="105"/>
      <c r="AOJ263" s="105"/>
      <c r="AOK263" s="105"/>
      <c r="AOL263" s="105"/>
      <c r="AOM263" s="105"/>
      <c r="AON263" s="105"/>
      <c r="AOO263" s="105"/>
      <c r="AOP263" s="105"/>
      <c r="AOQ263" s="105"/>
      <c r="AOR263" s="105"/>
      <c r="AOS263" s="105"/>
      <c r="AOT263" s="105"/>
      <c r="AOU263" s="105"/>
      <c r="AOV263" s="105"/>
      <c r="AOW263" s="105"/>
      <c r="AOX263" s="105"/>
      <c r="AOY263" s="105"/>
      <c r="AOZ263" s="105"/>
      <c r="APA263" s="105"/>
      <c r="APB263" s="105"/>
      <c r="APC263" s="105"/>
      <c r="APD263" s="105"/>
      <c r="APE263" s="105"/>
      <c r="APF263" s="105"/>
      <c r="APG263" s="105"/>
      <c r="APH263" s="105"/>
      <c r="API263" s="105"/>
      <c r="APJ263" s="105"/>
      <c r="APK263" s="105"/>
      <c r="APL263" s="105"/>
      <c r="APM263" s="105"/>
      <c r="APN263" s="105"/>
      <c r="APO263" s="105"/>
      <c r="APP263" s="105"/>
      <c r="APQ263" s="105"/>
      <c r="APR263" s="105"/>
      <c r="APS263" s="105"/>
      <c r="APT263" s="105"/>
      <c r="APU263" s="105"/>
      <c r="APV263" s="105"/>
      <c r="APW263" s="105"/>
      <c r="APX263" s="105"/>
      <c r="APY263" s="105"/>
      <c r="APZ263" s="105"/>
      <c r="AQA263" s="105"/>
      <c r="AQB263" s="105"/>
      <c r="AQC263" s="105"/>
      <c r="AQD263" s="105"/>
      <c r="AQE263" s="105"/>
      <c r="AQF263" s="105"/>
      <c r="AQG263" s="105"/>
      <c r="AQH263" s="105"/>
      <c r="AQI263" s="105"/>
      <c r="AQJ263" s="105"/>
      <c r="AQK263" s="105"/>
      <c r="AQL263" s="105"/>
      <c r="AQM263" s="105"/>
      <c r="AQN263" s="105"/>
      <c r="AQO263" s="105"/>
      <c r="AQP263" s="105"/>
      <c r="AQQ263" s="105"/>
      <c r="AQR263" s="105"/>
      <c r="AQS263" s="105"/>
      <c r="AQT263" s="105"/>
      <c r="AQU263" s="105"/>
      <c r="AQV263" s="105"/>
      <c r="AQW263" s="105"/>
      <c r="AQX263" s="105"/>
      <c r="AQY263" s="105"/>
      <c r="AQZ263" s="105"/>
      <c r="ARA263" s="105"/>
      <c r="ARB263" s="105"/>
      <c r="ARC263" s="105"/>
      <c r="ARD263" s="105"/>
      <c r="ARE263" s="105"/>
      <c r="ARF263" s="105"/>
      <c r="ARG263" s="105"/>
      <c r="ARH263" s="105"/>
      <c r="ARI263" s="105"/>
      <c r="ARJ263" s="105"/>
      <c r="ARK263" s="105"/>
      <c r="ARL263" s="105"/>
      <c r="ARM263" s="105"/>
      <c r="ARN263" s="105"/>
      <c r="ARO263" s="105"/>
      <c r="ARP263" s="105"/>
      <c r="ARQ263" s="105"/>
      <c r="ARR263" s="105"/>
      <c r="ARS263" s="105"/>
      <c r="ART263" s="105"/>
      <c r="ARU263" s="105"/>
      <c r="ARV263" s="105"/>
      <c r="ARW263" s="105"/>
      <c r="ARX263" s="105"/>
      <c r="ARY263" s="105"/>
      <c r="ARZ263" s="105"/>
      <c r="ASA263" s="105"/>
      <c r="ASB263" s="105"/>
      <c r="ASC263" s="105"/>
      <c r="ASD263" s="105"/>
      <c r="ASE263" s="105"/>
      <c r="ASF263" s="105"/>
      <c r="ASG263" s="105"/>
      <c r="ASH263" s="105"/>
      <c r="ASI263" s="105"/>
      <c r="ASJ263" s="105"/>
      <c r="ASK263" s="105"/>
      <c r="ASL263" s="105"/>
      <c r="ASM263" s="105"/>
      <c r="ASN263" s="105"/>
      <c r="ASO263" s="105"/>
      <c r="ASP263" s="105"/>
      <c r="ASQ263" s="105"/>
      <c r="ASR263" s="105"/>
      <c r="ASS263" s="105"/>
      <c r="AST263" s="105"/>
      <c r="ASU263" s="105"/>
      <c r="ASV263" s="105"/>
      <c r="ASW263" s="105"/>
      <c r="ASX263" s="105"/>
      <c r="ASY263" s="105"/>
      <c r="ASZ263" s="105"/>
      <c r="ATA263" s="105"/>
      <c r="ATB263" s="105"/>
      <c r="ATC263" s="105"/>
      <c r="ATD263" s="105"/>
      <c r="ATE263" s="105"/>
      <c r="ATF263" s="105"/>
      <c r="ATG263" s="105"/>
      <c r="ATH263" s="105"/>
      <c r="ATI263" s="105"/>
      <c r="ATJ263" s="105"/>
      <c r="ATK263" s="105"/>
      <c r="ATL263" s="105"/>
      <c r="ATM263" s="105"/>
      <c r="ATN263" s="105"/>
      <c r="ATO263" s="105"/>
      <c r="ATP263" s="105"/>
      <c r="ATQ263" s="105"/>
      <c r="ATR263" s="105"/>
      <c r="ATS263" s="105"/>
      <c r="ATT263" s="105"/>
      <c r="ATU263" s="105"/>
      <c r="ATV263" s="105"/>
      <c r="ATW263" s="105"/>
      <c r="ATX263" s="105"/>
      <c r="ATY263" s="105"/>
      <c r="ATZ263" s="105"/>
      <c r="AUA263" s="105"/>
      <c r="AUB263" s="105"/>
      <c r="AUC263" s="105"/>
      <c r="AUD263" s="105"/>
      <c r="AUE263" s="105"/>
      <c r="AUF263" s="105"/>
      <c r="AUG263" s="105"/>
      <c r="AUH263" s="105"/>
      <c r="AUI263" s="105"/>
      <c r="AUJ263" s="105"/>
      <c r="AUK263" s="105"/>
      <c r="AUL263" s="105"/>
      <c r="AUM263" s="105"/>
      <c r="AUN263" s="105"/>
      <c r="AUO263" s="105"/>
      <c r="AUP263" s="105"/>
      <c r="AUQ263" s="105"/>
      <c r="AUR263" s="105"/>
      <c r="AUS263" s="105"/>
      <c r="AUT263" s="105"/>
      <c r="AUU263" s="105"/>
      <c r="AUV263" s="105"/>
      <c r="AUW263" s="105"/>
      <c r="AUX263" s="105"/>
      <c r="AUY263" s="105"/>
      <c r="AUZ263" s="105"/>
      <c r="AVA263" s="105"/>
      <c r="AVB263" s="105"/>
      <c r="AVC263" s="105"/>
      <c r="AVD263" s="105"/>
      <c r="AVE263" s="105"/>
      <c r="AVF263" s="105"/>
      <c r="AVG263" s="105"/>
      <c r="AVH263" s="105"/>
      <c r="AVI263" s="105"/>
      <c r="AVJ263" s="105"/>
      <c r="AVK263" s="105"/>
      <c r="AVL263" s="105"/>
      <c r="AVM263" s="105"/>
      <c r="AVN263" s="105"/>
      <c r="AVO263" s="105"/>
      <c r="AVP263" s="105"/>
      <c r="AVQ263" s="105"/>
      <c r="AVR263" s="105"/>
      <c r="AVS263" s="105"/>
      <c r="AVT263" s="105"/>
      <c r="AVU263" s="105"/>
      <c r="AVV263" s="105"/>
      <c r="AVW263" s="105"/>
      <c r="AVX263" s="105"/>
      <c r="AVY263" s="105"/>
      <c r="AVZ263" s="105"/>
      <c r="AWA263" s="105"/>
      <c r="AWB263" s="105"/>
      <c r="AWC263" s="105"/>
      <c r="AWD263" s="105"/>
      <c r="AWE263" s="105"/>
      <c r="AWF263" s="105"/>
      <c r="AWG263" s="105"/>
      <c r="AWH263" s="105"/>
      <c r="AWI263" s="105"/>
      <c r="AWJ263" s="105"/>
      <c r="AWK263" s="105"/>
      <c r="AWL263" s="105"/>
      <c r="AWM263" s="105"/>
      <c r="AWN263" s="105"/>
      <c r="AWO263" s="105"/>
      <c r="AWP263" s="105"/>
      <c r="AWQ263" s="105"/>
      <c r="AWR263" s="105"/>
      <c r="AWS263" s="105"/>
      <c r="AWT263" s="105"/>
      <c r="AWU263" s="105"/>
      <c r="AWV263" s="105"/>
      <c r="AWW263" s="105"/>
      <c r="AWX263" s="105"/>
      <c r="AWY263" s="105"/>
      <c r="AWZ263" s="105"/>
      <c r="AXA263" s="105"/>
      <c r="AXB263" s="105"/>
      <c r="AXC263" s="105"/>
      <c r="AXD263" s="105"/>
      <c r="AXE263" s="105"/>
      <c r="AXF263" s="105"/>
      <c r="AXG263" s="105"/>
      <c r="AXH263" s="105"/>
      <c r="AXI263" s="105"/>
      <c r="AXJ263" s="105"/>
      <c r="AXK263" s="105"/>
      <c r="AXL263" s="105"/>
      <c r="AXM263" s="105"/>
      <c r="AXN263" s="105"/>
      <c r="AXO263" s="105"/>
      <c r="AXP263" s="105"/>
      <c r="AXQ263" s="105"/>
      <c r="AXR263" s="105"/>
      <c r="AXS263" s="105"/>
      <c r="AXT263" s="105"/>
      <c r="AXU263" s="105"/>
      <c r="AXV263" s="105"/>
      <c r="AXW263" s="105"/>
      <c r="AXX263" s="105"/>
      <c r="AXY263" s="105"/>
      <c r="AXZ263" s="105"/>
      <c r="AYA263" s="105"/>
      <c r="AYB263" s="105"/>
      <c r="AYC263" s="105"/>
      <c r="AYD263" s="105"/>
      <c r="AYE263" s="105"/>
      <c r="AYF263" s="105"/>
      <c r="AYG263" s="105"/>
      <c r="AYH263" s="105"/>
      <c r="AYI263" s="105"/>
      <c r="AYJ263" s="105"/>
      <c r="AYK263" s="105"/>
      <c r="AYL263" s="105"/>
      <c r="AYM263" s="105"/>
      <c r="AYN263" s="105"/>
      <c r="AYO263" s="105"/>
      <c r="AYP263" s="105"/>
      <c r="AYQ263" s="105"/>
      <c r="AYR263" s="105"/>
      <c r="AYS263" s="105"/>
      <c r="AYT263" s="105"/>
      <c r="AYU263" s="105"/>
      <c r="AYV263" s="105"/>
      <c r="AYW263" s="105"/>
      <c r="AYX263" s="105"/>
      <c r="AYY263" s="105"/>
      <c r="AYZ263" s="105"/>
      <c r="AZA263" s="105"/>
      <c r="AZB263" s="105"/>
      <c r="AZC263" s="105"/>
      <c r="AZD263" s="105"/>
      <c r="AZE263" s="105"/>
      <c r="AZF263" s="105"/>
      <c r="AZG263" s="105"/>
      <c r="AZH263" s="105"/>
      <c r="AZI263" s="105"/>
      <c r="AZJ263" s="105"/>
      <c r="AZK263" s="105"/>
      <c r="AZL263" s="105"/>
      <c r="AZM263" s="105"/>
      <c r="AZN263" s="105"/>
      <c r="AZO263" s="105"/>
      <c r="AZP263" s="105"/>
      <c r="AZQ263" s="105"/>
      <c r="AZR263" s="105"/>
      <c r="AZS263" s="105"/>
      <c r="AZT263" s="105"/>
      <c r="AZU263" s="105"/>
      <c r="AZV263" s="105"/>
      <c r="AZW263" s="105"/>
      <c r="AZX263" s="105"/>
      <c r="AZY263" s="105"/>
      <c r="AZZ263" s="105"/>
      <c r="BAA263" s="105"/>
      <c r="BAB263" s="105"/>
      <c r="BAC263" s="105"/>
      <c r="BAD263" s="105"/>
      <c r="BAE263" s="105"/>
      <c r="BAF263" s="105"/>
      <c r="BAG263" s="105"/>
      <c r="BAH263" s="105"/>
      <c r="BAI263" s="105"/>
      <c r="BAJ263" s="105"/>
      <c r="BAK263" s="105"/>
      <c r="BAL263" s="105"/>
      <c r="BAM263" s="105"/>
      <c r="BAN263" s="105"/>
      <c r="BAO263" s="105"/>
      <c r="BAP263" s="105"/>
      <c r="BAQ263" s="105"/>
      <c r="BAR263" s="105"/>
      <c r="BAS263" s="105"/>
      <c r="BAT263" s="105"/>
      <c r="BAU263" s="105"/>
      <c r="BAV263" s="105"/>
      <c r="BAW263" s="105"/>
      <c r="BAX263" s="105"/>
      <c r="BAY263" s="105"/>
      <c r="BAZ263" s="105"/>
      <c r="BBA263" s="105"/>
      <c r="BBB263" s="105"/>
      <c r="BBC263" s="105"/>
      <c r="BBD263" s="105"/>
      <c r="BBE263" s="105"/>
      <c r="BBF263" s="105"/>
      <c r="BBG263" s="105"/>
      <c r="BBH263" s="105"/>
      <c r="BBI263" s="105"/>
      <c r="BBJ263" s="105"/>
      <c r="BBK263" s="105"/>
      <c r="BBL263" s="105"/>
      <c r="BBM263" s="105"/>
      <c r="BBN263" s="105"/>
      <c r="BBO263" s="105"/>
      <c r="BBP263" s="105"/>
      <c r="BBQ263" s="105"/>
      <c r="BBR263" s="105"/>
      <c r="BBS263" s="105"/>
      <c r="BBT263" s="105"/>
      <c r="BBU263" s="105"/>
      <c r="BBV263" s="105"/>
      <c r="BBW263" s="105"/>
      <c r="BBX263" s="105"/>
      <c r="BBY263" s="105"/>
      <c r="BBZ263" s="105"/>
      <c r="BCA263" s="105"/>
      <c r="BCB263" s="105"/>
      <c r="BCC263" s="105"/>
      <c r="BCD263" s="105"/>
      <c r="BCE263" s="105"/>
      <c r="BCF263" s="105"/>
      <c r="BCG263" s="105"/>
      <c r="BCH263" s="105"/>
      <c r="BCI263" s="105"/>
      <c r="BCJ263" s="105"/>
      <c r="BCK263" s="105"/>
      <c r="BCL263" s="105"/>
      <c r="BCM263" s="105"/>
      <c r="BCN263" s="105"/>
      <c r="BCO263" s="105"/>
      <c r="BCP263" s="105"/>
      <c r="BCQ263" s="105"/>
      <c r="BCR263" s="105"/>
      <c r="BCS263" s="105"/>
      <c r="BCT263" s="105"/>
      <c r="BCU263" s="105"/>
      <c r="BCV263" s="105"/>
      <c r="BCW263" s="105"/>
      <c r="BCX263" s="105"/>
      <c r="BCY263" s="105"/>
      <c r="BCZ263" s="105"/>
      <c r="BDA263" s="105"/>
      <c r="BDB263" s="105"/>
      <c r="BDC263" s="105"/>
      <c r="BDD263" s="105"/>
      <c r="BDE263" s="105"/>
      <c r="BDF263" s="105"/>
      <c r="BDG263" s="105"/>
      <c r="BDH263" s="105"/>
      <c r="BDI263" s="105"/>
      <c r="BDJ263" s="105"/>
      <c r="BDK263" s="105"/>
      <c r="BDL263" s="105"/>
      <c r="BDM263" s="105"/>
      <c r="BDN263" s="105"/>
      <c r="BDO263" s="105"/>
      <c r="BDP263" s="105"/>
      <c r="BDQ263" s="105"/>
      <c r="BDR263" s="105"/>
      <c r="BDS263" s="105"/>
      <c r="BDT263" s="105"/>
      <c r="BDU263" s="105"/>
      <c r="BDV263" s="105"/>
      <c r="BDW263" s="105"/>
      <c r="BDX263" s="105"/>
      <c r="BDY263" s="105"/>
      <c r="BDZ263" s="105"/>
      <c r="BEA263" s="105"/>
      <c r="BEB263" s="105"/>
      <c r="BEC263" s="105"/>
      <c r="BED263" s="105"/>
      <c r="BEE263" s="105"/>
      <c r="BEF263" s="105"/>
      <c r="BEG263" s="105"/>
      <c r="BEH263" s="105"/>
      <c r="BEI263" s="105"/>
      <c r="BEJ263" s="105"/>
      <c r="BEK263" s="105"/>
      <c r="BEL263" s="105"/>
      <c r="BEM263" s="105"/>
      <c r="BEN263" s="105"/>
      <c r="BEO263" s="105"/>
      <c r="BEP263" s="105"/>
      <c r="BEQ263" s="105"/>
      <c r="BER263" s="105"/>
      <c r="BES263" s="105"/>
      <c r="BET263" s="105"/>
      <c r="BEU263" s="105"/>
      <c r="BEV263" s="105"/>
      <c r="BEW263" s="105"/>
      <c r="BEX263" s="105"/>
      <c r="BEY263" s="105"/>
      <c r="BEZ263" s="105"/>
      <c r="BFA263" s="105"/>
      <c r="BFB263" s="105"/>
      <c r="BFC263" s="105"/>
      <c r="BFD263" s="105"/>
      <c r="BFE263" s="105"/>
      <c r="BFF263" s="105"/>
      <c r="BFG263" s="105"/>
      <c r="BFH263" s="105"/>
      <c r="BFI263" s="105"/>
      <c r="BFJ263" s="105"/>
      <c r="BFK263" s="105"/>
      <c r="BFL263" s="105"/>
      <c r="BFM263" s="105"/>
      <c r="BFN263" s="105"/>
      <c r="BFO263" s="105"/>
      <c r="BFP263" s="105"/>
      <c r="BFQ263" s="105"/>
      <c r="BFR263" s="105"/>
      <c r="BFS263" s="105"/>
      <c r="BFT263" s="105"/>
      <c r="BFU263" s="105"/>
      <c r="BFV263" s="105"/>
      <c r="BFW263" s="105"/>
      <c r="BFX263" s="105"/>
      <c r="BFY263" s="105"/>
      <c r="BFZ263" s="105"/>
      <c r="BGA263" s="105"/>
      <c r="BGB263" s="105"/>
      <c r="BGC263" s="105"/>
      <c r="BGD263" s="105"/>
      <c r="BGE263" s="105"/>
      <c r="BGF263" s="105"/>
      <c r="BGG263" s="105"/>
      <c r="BGH263" s="105"/>
      <c r="BGI263" s="105"/>
      <c r="BGJ263" s="105"/>
      <c r="BGK263" s="105"/>
      <c r="BGL263" s="105"/>
      <c r="BGM263" s="105"/>
      <c r="BGN263" s="105"/>
      <c r="BGO263" s="105"/>
      <c r="BGP263" s="105"/>
      <c r="BGQ263" s="105"/>
      <c r="BGR263" s="105"/>
      <c r="BGS263" s="105"/>
      <c r="BGT263" s="105"/>
      <c r="BGU263" s="105"/>
      <c r="BGV263" s="105"/>
      <c r="BGW263" s="105"/>
      <c r="BGX263" s="105"/>
      <c r="BGY263" s="105"/>
      <c r="BGZ263" s="105"/>
      <c r="BHA263" s="105"/>
      <c r="BHB263" s="105"/>
      <c r="BHC263" s="105"/>
      <c r="BHD263" s="105"/>
      <c r="BHE263" s="105"/>
      <c r="BHF263" s="105"/>
      <c r="BHG263" s="105"/>
      <c r="BHH263" s="105"/>
      <c r="BHI263" s="105"/>
      <c r="BHJ263" s="105"/>
      <c r="BHK263" s="105"/>
      <c r="BHL263" s="105"/>
      <c r="BHM263" s="105"/>
      <c r="BHN263" s="105"/>
      <c r="BHO263" s="105"/>
      <c r="BHP263" s="105"/>
      <c r="BHQ263" s="105"/>
      <c r="BHR263" s="105"/>
      <c r="BHS263" s="105"/>
      <c r="BHT263" s="105"/>
      <c r="BHU263" s="105"/>
      <c r="BHV263" s="105"/>
      <c r="BHW263" s="105"/>
      <c r="BHX263" s="105"/>
      <c r="BHY263" s="105"/>
      <c r="BHZ263" s="105"/>
      <c r="BIA263" s="105"/>
      <c r="BIB263" s="105"/>
      <c r="BIC263" s="105"/>
      <c r="BID263" s="105"/>
      <c r="BIE263" s="105"/>
      <c r="BIF263" s="105"/>
      <c r="BIG263" s="105"/>
      <c r="BIH263" s="105"/>
      <c r="BII263" s="105"/>
      <c r="BIJ263" s="105"/>
      <c r="BIK263" s="105"/>
      <c r="BIL263" s="105"/>
      <c r="BIM263" s="105"/>
      <c r="BIN263" s="105"/>
      <c r="BIO263" s="105"/>
      <c r="BIP263" s="105"/>
      <c r="BIQ263" s="105"/>
      <c r="BIR263" s="105"/>
      <c r="BIS263" s="105"/>
      <c r="BIT263" s="105"/>
      <c r="BIU263" s="105"/>
      <c r="BIV263" s="105"/>
      <c r="BIW263" s="105"/>
      <c r="BIX263" s="105"/>
      <c r="BIY263" s="105"/>
      <c r="BIZ263" s="105"/>
      <c r="BJA263" s="105"/>
      <c r="BJB263" s="105"/>
      <c r="BJC263" s="105"/>
      <c r="BJD263" s="105"/>
      <c r="BJE263" s="105"/>
      <c r="BJF263" s="105"/>
      <c r="BJG263" s="105"/>
      <c r="BJH263" s="105"/>
      <c r="BJI263" s="105"/>
      <c r="BJJ263" s="105"/>
      <c r="BJK263" s="105"/>
      <c r="BJL263" s="105"/>
      <c r="BJM263" s="105"/>
      <c r="BJN263" s="105"/>
      <c r="BJO263" s="105"/>
      <c r="BJP263" s="105"/>
      <c r="BJQ263" s="105"/>
      <c r="BJR263" s="105"/>
      <c r="BJS263" s="105"/>
      <c r="BJT263" s="105"/>
      <c r="BJU263" s="105"/>
      <c r="BJV263" s="105"/>
      <c r="BJW263" s="105"/>
      <c r="BJX263" s="105"/>
      <c r="BJY263" s="105"/>
      <c r="BJZ263" s="105"/>
      <c r="BKA263" s="105"/>
      <c r="BKB263" s="105"/>
      <c r="BKC263" s="105"/>
      <c r="BKD263" s="105"/>
      <c r="BKE263" s="105"/>
      <c r="BKF263" s="105"/>
      <c r="BKG263" s="105"/>
      <c r="BKH263" s="105"/>
      <c r="BKI263" s="105"/>
      <c r="BKJ263" s="105"/>
      <c r="BKK263" s="105"/>
      <c r="BKL263" s="105"/>
      <c r="BKM263" s="105"/>
      <c r="BKN263" s="105"/>
      <c r="BKO263" s="105"/>
      <c r="BKP263" s="105"/>
      <c r="BKQ263" s="105"/>
      <c r="BKR263" s="105"/>
      <c r="BKS263" s="105"/>
      <c r="BKT263" s="105"/>
      <c r="BKU263" s="105"/>
      <c r="BKV263" s="105"/>
      <c r="BKW263" s="105"/>
      <c r="BKX263" s="105"/>
      <c r="BKY263" s="105"/>
      <c r="BKZ263" s="105"/>
      <c r="BLA263" s="105"/>
      <c r="BLB263" s="105"/>
      <c r="BLC263" s="105"/>
      <c r="BLD263" s="105"/>
      <c r="BLE263" s="105"/>
      <c r="BLF263" s="105"/>
      <c r="BLG263" s="105"/>
      <c r="BLH263" s="105"/>
      <c r="BLI263" s="105"/>
      <c r="BLJ263" s="105"/>
      <c r="BLK263" s="105"/>
      <c r="BLL263" s="105"/>
      <c r="BLM263" s="105"/>
      <c r="BLN263" s="105"/>
      <c r="BLO263" s="105"/>
      <c r="BLP263" s="105"/>
      <c r="BLQ263" s="105"/>
      <c r="BLR263" s="105"/>
      <c r="BLS263" s="105"/>
      <c r="BLT263" s="105"/>
      <c r="BLU263" s="105"/>
      <c r="BLV263" s="105"/>
      <c r="BLW263" s="105"/>
      <c r="BLX263" s="105"/>
      <c r="BLY263" s="105"/>
      <c r="BLZ263" s="105"/>
      <c r="BMA263" s="105"/>
      <c r="BMB263" s="105"/>
      <c r="BMC263" s="105"/>
      <c r="BMD263" s="105"/>
      <c r="BME263" s="105"/>
      <c r="BMF263" s="105"/>
      <c r="BMG263" s="105"/>
      <c r="BMH263" s="105"/>
      <c r="BMI263" s="105"/>
      <c r="BMJ263" s="105"/>
      <c r="BMK263" s="105"/>
      <c r="BML263" s="105"/>
      <c r="BMM263" s="105"/>
      <c r="BMN263" s="105"/>
      <c r="BMO263" s="105"/>
      <c r="BMP263" s="105"/>
      <c r="BMQ263" s="105"/>
      <c r="BMR263" s="105"/>
      <c r="BMS263" s="105"/>
      <c r="BMT263" s="105"/>
      <c r="BMU263" s="105"/>
      <c r="BMV263" s="105"/>
      <c r="BMW263" s="105"/>
      <c r="BMX263" s="105"/>
      <c r="BMY263" s="105"/>
      <c r="BMZ263" s="105"/>
      <c r="BNA263" s="105"/>
      <c r="BNB263" s="105"/>
      <c r="BNC263" s="105"/>
      <c r="BND263" s="105"/>
      <c r="BNE263" s="105"/>
      <c r="BNF263" s="105"/>
      <c r="BNG263" s="105"/>
      <c r="BNH263" s="105"/>
      <c r="BNI263" s="105"/>
      <c r="BNJ263" s="105"/>
      <c r="BNK263" s="105"/>
      <c r="BNL263" s="105"/>
      <c r="BNM263" s="105"/>
      <c r="BNN263" s="105"/>
      <c r="BNO263" s="105"/>
      <c r="BNP263" s="105"/>
      <c r="BNQ263" s="105"/>
      <c r="BNR263" s="105"/>
      <c r="BNS263" s="105"/>
      <c r="BNT263" s="105"/>
      <c r="BNU263" s="105"/>
      <c r="BNV263" s="105"/>
      <c r="BNW263" s="105"/>
      <c r="BNX263" s="105"/>
      <c r="BNY263" s="105"/>
      <c r="BNZ263" s="105"/>
      <c r="BOA263" s="105"/>
      <c r="BOB263" s="105"/>
      <c r="BOC263" s="105"/>
      <c r="BOD263" s="105"/>
      <c r="BOE263" s="105"/>
      <c r="BOF263" s="105"/>
      <c r="BOG263" s="105"/>
      <c r="BOH263" s="105"/>
      <c r="BOI263" s="105"/>
      <c r="BOJ263" s="105"/>
      <c r="BOK263" s="105"/>
      <c r="BOL263" s="105"/>
      <c r="BOM263" s="105"/>
      <c r="BON263" s="105"/>
      <c r="BOO263" s="105"/>
      <c r="BOP263" s="105"/>
      <c r="BOQ263" s="105"/>
      <c r="BOR263" s="105"/>
      <c r="BOS263" s="105"/>
      <c r="BOT263" s="105"/>
      <c r="BOU263" s="105"/>
      <c r="BOV263" s="105"/>
      <c r="BOW263" s="105"/>
      <c r="BOX263" s="105"/>
      <c r="BOY263" s="105"/>
      <c r="BOZ263" s="105"/>
      <c r="BPA263" s="105"/>
      <c r="BPB263" s="105"/>
      <c r="BPC263" s="105"/>
      <c r="BPD263" s="105"/>
      <c r="BPE263" s="105"/>
      <c r="BPF263" s="105"/>
      <c r="BPG263" s="105"/>
      <c r="BPH263" s="105"/>
      <c r="BPI263" s="105"/>
      <c r="BPJ263" s="105"/>
      <c r="BPK263" s="105"/>
      <c r="BPL263" s="105"/>
      <c r="BPM263" s="105"/>
      <c r="BPN263" s="105"/>
      <c r="BPO263" s="105"/>
      <c r="BPP263" s="105"/>
      <c r="BPQ263" s="105"/>
      <c r="BPR263" s="105"/>
      <c r="BPS263" s="105"/>
      <c r="BPT263" s="105"/>
      <c r="BPU263" s="105"/>
      <c r="BPV263" s="105"/>
      <c r="BPW263" s="105"/>
      <c r="BPX263" s="105"/>
      <c r="BPY263" s="105"/>
      <c r="BPZ263" s="105"/>
      <c r="BQA263" s="105"/>
      <c r="BQB263" s="105"/>
      <c r="BQC263" s="105"/>
      <c r="BQD263" s="105"/>
      <c r="BQE263" s="105"/>
      <c r="BQF263" s="105"/>
      <c r="BQG263" s="105"/>
      <c r="BQH263" s="105"/>
      <c r="BQI263" s="105"/>
      <c r="BQJ263" s="105"/>
      <c r="BQK263" s="105"/>
      <c r="BQL263" s="105"/>
      <c r="BQM263" s="105"/>
      <c r="BQN263" s="105"/>
      <c r="BQO263" s="105"/>
      <c r="BQP263" s="105"/>
      <c r="BQQ263" s="105"/>
      <c r="BQR263" s="105"/>
      <c r="BQS263" s="105"/>
      <c r="BQT263" s="105"/>
      <c r="BQU263" s="105"/>
      <c r="BQV263" s="105"/>
      <c r="BQW263" s="105"/>
      <c r="BQX263" s="105"/>
      <c r="BQY263" s="105"/>
      <c r="BQZ263" s="105"/>
      <c r="BRA263" s="105"/>
      <c r="BRB263" s="105"/>
      <c r="BRC263" s="105"/>
      <c r="BRD263" s="105"/>
      <c r="BRE263" s="105"/>
      <c r="BRF263" s="105"/>
      <c r="BRG263" s="105"/>
      <c r="BRH263" s="105"/>
      <c r="BRI263" s="105"/>
      <c r="BRJ263" s="105"/>
      <c r="BRK263" s="105"/>
      <c r="BRL263" s="105"/>
      <c r="BRM263" s="105"/>
      <c r="BRN263" s="105"/>
      <c r="BRO263" s="105"/>
      <c r="BRP263" s="105"/>
      <c r="BRQ263" s="105"/>
      <c r="BRR263" s="105"/>
      <c r="BRS263" s="105"/>
      <c r="BRT263" s="105"/>
      <c r="BRU263" s="105"/>
      <c r="BRV263" s="105"/>
      <c r="BRW263" s="105"/>
      <c r="BRX263" s="105"/>
      <c r="BRY263" s="105"/>
      <c r="BRZ263" s="105"/>
      <c r="BSA263" s="105"/>
      <c r="BSB263" s="105"/>
      <c r="BSC263" s="105"/>
      <c r="BSD263" s="105"/>
      <c r="BSE263" s="105"/>
      <c r="BSF263" s="105"/>
      <c r="BSG263" s="105"/>
      <c r="BSH263" s="105"/>
      <c r="BSI263" s="105"/>
      <c r="BSJ263" s="105"/>
      <c r="BSK263" s="105"/>
      <c r="BSL263" s="105"/>
      <c r="BSM263" s="105"/>
      <c r="BSN263" s="105"/>
      <c r="BSO263" s="105"/>
      <c r="BSP263" s="105"/>
      <c r="BSQ263" s="105"/>
      <c r="BSR263" s="105"/>
      <c r="BSS263" s="105"/>
      <c r="BST263" s="105"/>
      <c r="BSU263" s="105"/>
      <c r="BSV263" s="105"/>
      <c r="BSW263" s="105"/>
      <c r="BSX263" s="105"/>
      <c r="BSY263" s="105"/>
      <c r="BSZ263" s="105"/>
      <c r="BTA263" s="105"/>
      <c r="BTB263" s="105"/>
      <c r="BTC263" s="105"/>
      <c r="BTD263" s="105"/>
      <c r="BTE263" s="105"/>
      <c r="BTF263" s="105"/>
      <c r="BTG263" s="105"/>
      <c r="BTH263" s="105"/>
      <c r="BTI263" s="105"/>
      <c r="BTJ263" s="105"/>
      <c r="BTK263" s="105"/>
      <c r="BTL263" s="105"/>
      <c r="BTM263" s="105"/>
      <c r="BTN263" s="105"/>
      <c r="BTO263" s="105"/>
      <c r="BTP263" s="105"/>
      <c r="BTQ263" s="105"/>
      <c r="BTR263" s="105"/>
      <c r="BTS263" s="105"/>
      <c r="BTT263" s="105"/>
      <c r="BTU263" s="105"/>
      <c r="BTV263" s="105"/>
      <c r="BTW263" s="105"/>
      <c r="BTX263" s="105"/>
      <c r="BTY263" s="105"/>
      <c r="BTZ263" s="105"/>
      <c r="BUA263" s="105"/>
      <c r="BUB263" s="105"/>
      <c r="BUC263" s="105"/>
      <c r="BUD263" s="105"/>
      <c r="BUE263" s="105"/>
      <c r="BUF263" s="105"/>
      <c r="BUG263" s="105"/>
      <c r="BUH263" s="105"/>
      <c r="BUI263" s="105"/>
      <c r="BUJ263" s="105"/>
      <c r="BUK263" s="105"/>
      <c r="BUL263" s="105"/>
      <c r="BUM263" s="105"/>
      <c r="BUN263" s="105"/>
      <c r="BUO263" s="105"/>
      <c r="BUP263" s="105"/>
      <c r="BUQ263" s="105"/>
      <c r="BUR263" s="105"/>
      <c r="BUS263" s="105"/>
      <c r="BUT263" s="105"/>
      <c r="BUU263" s="105"/>
      <c r="BUV263" s="105"/>
      <c r="BUW263" s="105"/>
      <c r="BUX263" s="105"/>
      <c r="BUY263" s="105"/>
      <c r="BUZ263" s="105"/>
      <c r="BVA263" s="105"/>
      <c r="BVB263" s="105"/>
      <c r="BVC263" s="105"/>
      <c r="BVD263" s="105"/>
      <c r="BVE263" s="105"/>
      <c r="BVF263" s="105"/>
      <c r="BVG263" s="105"/>
      <c r="BVH263" s="105"/>
      <c r="BVI263" s="105"/>
      <c r="BVJ263" s="105"/>
      <c r="BVK263" s="105"/>
      <c r="BVL263" s="105"/>
      <c r="BVM263" s="105"/>
      <c r="BVN263" s="105"/>
      <c r="BVO263" s="105"/>
      <c r="BVP263" s="105"/>
      <c r="BVQ263" s="105"/>
      <c r="BVR263" s="105"/>
      <c r="BVS263" s="105"/>
      <c r="BVT263" s="105"/>
      <c r="BVU263" s="105"/>
      <c r="BVV263" s="105"/>
      <c r="BVW263" s="105"/>
      <c r="BVX263" s="105"/>
      <c r="BVY263" s="105"/>
      <c r="BVZ263" s="105"/>
      <c r="BWA263" s="105"/>
      <c r="BWB263" s="105"/>
      <c r="BWC263" s="105"/>
      <c r="BWD263" s="105"/>
      <c r="BWE263" s="105"/>
      <c r="BWF263" s="105"/>
      <c r="BWG263" s="105"/>
      <c r="BWH263" s="105"/>
      <c r="BWI263" s="105"/>
      <c r="BWJ263" s="105"/>
      <c r="BWK263" s="105"/>
      <c r="BWL263" s="105"/>
      <c r="BWM263" s="105"/>
      <c r="BWN263" s="105"/>
      <c r="BWO263" s="105"/>
      <c r="BWP263" s="105"/>
      <c r="BWQ263" s="105"/>
      <c r="BWR263" s="105"/>
      <c r="BWS263" s="105"/>
      <c r="BWT263" s="105"/>
      <c r="BWU263" s="105"/>
      <c r="BWV263" s="105"/>
      <c r="BWW263" s="105"/>
      <c r="BWX263" s="105"/>
    </row>
    <row r="264" spans="1:1974" s="106" customFormat="1" ht="24.75" customHeight="1">
      <c r="A264" s="95"/>
      <c r="B264" s="265" t="s">
        <v>111</v>
      </c>
      <c r="C264" s="89"/>
      <c r="D264" s="123">
        <v>-73</v>
      </c>
      <c r="E264" s="257">
        <v>40</v>
      </c>
      <c r="F264" s="123">
        <v>-33</v>
      </c>
      <c r="G264" s="89"/>
      <c r="H264" s="123">
        <v>-16</v>
      </c>
      <c r="I264" s="257">
        <v>-26</v>
      </c>
      <c r="J264" s="123">
        <v>-42</v>
      </c>
      <c r="K264" s="89"/>
      <c r="L264" s="123">
        <v>71</v>
      </c>
      <c r="M264" s="257">
        <v>-10</v>
      </c>
      <c r="N264" s="123">
        <v>61</v>
      </c>
      <c r="O264" s="89"/>
      <c r="P264" s="123">
        <v>61</v>
      </c>
      <c r="Q264" s="257">
        <v>-80</v>
      </c>
      <c r="R264" s="123">
        <v>-19</v>
      </c>
      <c r="S264" s="89"/>
      <c r="T264" s="107"/>
      <c r="U264" s="107"/>
      <c r="V264" s="107"/>
      <c r="W264" s="89"/>
      <c r="X264" s="152"/>
      <c r="Y264" s="152"/>
      <c r="Z264" s="152"/>
      <c r="AA264" s="95"/>
      <c r="AB264" s="152"/>
      <c r="AC264" s="152"/>
      <c r="AD264" s="152"/>
      <c r="AE264" s="95"/>
      <c r="AF264" s="152"/>
      <c r="AG264" s="152"/>
      <c r="AH264" s="152"/>
      <c r="AI264" s="95"/>
      <c r="AJ264" s="152"/>
      <c r="AK264" s="152"/>
      <c r="AL264" s="152"/>
      <c r="AM264" s="95"/>
      <c r="AN264" s="152"/>
      <c r="AO264" s="152"/>
      <c r="AP264" s="152"/>
      <c r="AQ264" s="88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  <c r="GV264" s="105"/>
      <c r="GW264" s="105"/>
      <c r="GX264" s="105"/>
      <c r="GY264" s="105"/>
      <c r="GZ264" s="105"/>
      <c r="HA264" s="105"/>
      <c r="HB264" s="105"/>
      <c r="HC264" s="105"/>
      <c r="HD264" s="105"/>
      <c r="HE264" s="105"/>
      <c r="HF264" s="105"/>
      <c r="HG264" s="105"/>
      <c r="HH264" s="105"/>
      <c r="HI264" s="105"/>
      <c r="HJ264" s="105"/>
      <c r="HK264" s="105"/>
      <c r="HL264" s="105"/>
      <c r="HM264" s="105"/>
      <c r="HN264" s="105"/>
      <c r="HO264" s="105"/>
      <c r="HP264" s="105"/>
      <c r="HQ264" s="105"/>
      <c r="HR264" s="105"/>
      <c r="HS264" s="105"/>
      <c r="HT264" s="105"/>
      <c r="HU264" s="105"/>
      <c r="HV264" s="105"/>
      <c r="HW264" s="105"/>
      <c r="HX264" s="105"/>
      <c r="HY264" s="105"/>
      <c r="HZ264" s="105"/>
      <c r="IA264" s="105"/>
      <c r="IB264" s="105"/>
      <c r="IC264" s="105"/>
      <c r="ID264" s="105"/>
      <c r="IE264" s="105"/>
      <c r="IF264" s="105"/>
      <c r="IG264" s="105"/>
      <c r="IH264" s="105"/>
      <c r="II264" s="105"/>
      <c r="IJ264" s="105"/>
      <c r="IK264" s="105"/>
      <c r="IL264" s="105"/>
      <c r="IM264" s="105"/>
      <c r="IN264" s="105"/>
      <c r="IO264" s="105"/>
      <c r="IP264" s="105"/>
      <c r="IQ264" s="105"/>
      <c r="IR264" s="105"/>
      <c r="IS264" s="105"/>
      <c r="IT264" s="105"/>
      <c r="IU264" s="105"/>
      <c r="IV264" s="105"/>
      <c r="IW264" s="105"/>
      <c r="IX264" s="105"/>
      <c r="IY264" s="105"/>
      <c r="IZ264" s="105"/>
      <c r="JA264" s="105"/>
      <c r="JB264" s="105"/>
      <c r="JC264" s="105"/>
      <c r="JD264" s="105"/>
      <c r="JE264" s="105"/>
      <c r="JF264" s="105"/>
      <c r="JG264" s="105"/>
      <c r="JH264" s="105"/>
      <c r="JI264" s="105"/>
      <c r="JJ264" s="105"/>
      <c r="JK264" s="105"/>
      <c r="JL264" s="105"/>
      <c r="JM264" s="105"/>
      <c r="JN264" s="105"/>
      <c r="JO264" s="105"/>
      <c r="JP264" s="105"/>
      <c r="JQ264" s="105"/>
      <c r="JR264" s="105"/>
      <c r="JS264" s="105"/>
      <c r="JT264" s="105"/>
      <c r="JU264" s="105"/>
      <c r="JV264" s="105"/>
      <c r="JW264" s="105"/>
      <c r="JX264" s="105"/>
      <c r="JY264" s="105"/>
      <c r="JZ264" s="105"/>
      <c r="KA264" s="105"/>
      <c r="KB264" s="105"/>
      <c r="KC264" s="105"/>
      <c r="KD264" s="105"/>
      <c r="KE264" s="105"/>
      <c r="KF264" s="105"/>
      <c r="KG264" s="105"/>
      <c r="KH264" s="105"/>
      <c r="KI264" s="105"/>
      <c r="KJ264" s="105"/>
      <c r="KK264" s="105"/>
      <c r="KL264" s="105"/>
      <c r="KM264" s="105"/>
      <c r="KN264" s="105"/>
      <c r="KO264" s="105"/>
      <c r="KP264" s="105"/>
      <c r="KQ264" s="105"/>
      <c r="KR264" s="105"/>
      <c r="KS264" s="105"/>
      <c r="KT264" s="105"/>
      <c r="KU264" s="105"/>
      <c r="KV264" s="105"/>
      <c r="KW264" s="105"/>
      <c r="KX264" s="105"/>
      <c r="KY264" s="105"/>
      <c r="KZ264" s="105"/>
      <c r="LA264" s="105"/>
      <c r="LB264" s="105"/>
      <c r="LC264" s="105"/>
      <c r="LD264" s="105"/>
      <c r="LE264" s="105"/>
      <c r="LF264" s="105"/>
      <c r="LG264" s="105"/>
      <c r="LH264" s="105"/>
      <c r="LI264" s="105"/>
      <c r="LJ264" s="105"/>
      <c r="LK264" s="105"/>
      <c r="LL264" s="105"/>
      <c r="LM264" s="105"/>
      <c r="LN264" s="105"/>
      <c r="LO264" s="105"/>
      <c r="LP264" s="105"/>
      <c r="LQ264" s="105"/>
      <c r="LR264" s="105"/>
      <c r="LS264" s="105"/>
      <c r="LT264" s="105"/>
      <c r="LU264" s="105"/>
      <c r="LV264" s="105"/>
      <c r="LW264" s="105"/>
      <c r="LX264" s="105"/>
      <c r="LY264" s="105"/>
      <c r="LZ264" s="105"/>
      <c r="MA264" s="105"/>
      <c r="MB264" s="105"/>
      <c r="MC264" s="105"/>
      <c r="MD264" s="105"/>
      <c r="ME264" s="105"/>
      <c r="MF264" s="105"/>
      <c r="MG264" s="105"/>
      <c r="MH264" s="105"/>
      <c r="MI264" s="105"/>
      <c r="MJ264" s="105"/>
      <c r="MK264" s="105"/>
      <c r="ML264" s="105"/>
      <c r="MM264" s="105"/>
      <c r="MN264" s="105"/>
      <c r="MO264" s="105"/>
      <c r="MP264" s="105"/>
      <c r="MQ264" s="105"/>
      <c r="MR264" s="105"/>
      <c r="MS264" s="105"/>
      <c r="MT264" s="105"/>
      <c r="MU264" s="105"/>
      <c r="MV264" s="105"/>
      <c r="MW264" s="105"/>
      <c r="MX264" s="105"/>
      <c r="MY264" s="105"/>
      <c r="MZ264" s="105"/>
      <c r="NA264" s="105"/>
      <c r="NB264" s="105"/>
      <c r="NC264" s="105"/>
      <c r="ND264" s="105"/>
      <c r="NE264" s="105"/>
      <c r="NF264" s="105"/>
      <c r="NG264" s="105"/>
      <c r="NH264" s="105"/>
      <c r="NI264" s="105"/>
      <c r="NJ264" s="105"/>
      <c r="NK264" s="105"/>
      <c r="NL264" s="105"/>
      <c r="NM264" s="105"/>
      <c r="NN264" s="105"/>
      <c r="NO264" s="105"/>
      <c r="NP264" s="105"/>
      <c r="NQ264" s="105"/>
      <c r="NR264" s="105"/>
      <c r="NS264" s="105"/>
      <c r="NT264" s="105"/>
      <c r="NU264" s="105"/>
      <c r="NV264" s="105"/>
      <c r="NW264" s="105"/>
      <c r="NX264" s="105"/>
      <c r="NY264" s="105"/>
      <c r="NZ264" s="105"/>
      <c r="OA264" s="105"/>
      <c r="OB264" s="105"/>
      <c r="OC264" s="105"/>
      <c r="OD264" s="105"/>
      <c r="OE264" s="105"/>
      <c r="OF264" s="105"/>
      <c r="OG264" s="105"/>
      <c r="OH264" s="105"/>
      <c r="OI264" s="105"/>
      <c r="OJ264" s="105"/>
      <c r="OK264" s="105"/>
      <c r="OL264" s="105"/>
      <c r="OM264" s="105"/>
      <c r="ON264" s="105"/>
      <c r="OO264" s="105"/>
      <c r="OP264" s="105"/>
      <c r="OQ264" s="105"/>
      <c r="OR264" s="105"/>
      <c r="OS264" s="105"/>
      <c r="OT264" s="105"/>
      <c r="OU264" s="105"/>
      <c r="OV264" s="105"/>
      <c r="OW264" s="105"/>
      <c r="OX264" s="105"/>
      <c r="OY264" s="105"/>
      <c r="OZ264" s="105"/>
      <c r="PA264" s="105"/>
      <c r="PB264" s="105"/>
      <c r="PC264" s="105"/>
      <c r="PD264" s="105"/>
      <c r="PE264" s="105"/>
      <c r="PF264" s="105"/>
      <c r="PG264" s="105"/>
      <c r="PH264" s="105"/>
      <c r="PI264" s="105"/>
      <c r="PJ264" s="105"/>
      <c r="PK264" s="105"/>
      <c r="PL264" s="105"/>
      <c r="PM264" s="105"/>
      <c r="PN264" s="105"/>
      <c r="PO264" s="105"/>
      <c r="PP264" s="105"/>
      <c r="PQ264" s="105"/>
      <c r="PR264" s="105"/>
      <c r="PS264" s="105"/>
      <c r="PT264" s="105"/>
      <c r="PU264" s="105"/>
      <c r="PV264" s="105"/>
      <c r="PW264" s="105"/>
      <c r="PX264" s="105"/>
      <c r="PY264" s="105"/>
      <c r="PZ264" s="105"/>
      <c r="QA264" s="105"/>
      <c r="QB264" s="105"/>
      <c r="QC264" s="105"/>
      <c r="QD264" s="105"/>
      <c r="QE264" s="105"/>
      <c r="QF264" s="105"/>
      <c r="QG264" s="105"/>
      <c r="QH264" s="105"/>
      <c r="QI264" s="105"/>
      <c r="QJ264" s="105"/>
      <c r="QK264" s="105"/>
      <c r="QL264" s="105"/>
      <c r="QM264" s="105"/>
      <c r="QN264" s="105"/>
      <c r="QO264" s="105"/>
      <c r="QP264" s="105"/>
      <c r="QQ264" s="105"/>
      <c r="QR264" s="105"/>
      <c r="QS264" s="105"/>
      <c r="QT264" s="105"/>
      <c r="QU264" s="105"/>
      <c r="QV264" s="105"/>
      <c r="QW264" s="105"/>
      <c r="QX264" s="105"/>
      <c r="QY264" s="105"/>
      <c r="QZ264" s="105"/>
      <c r="RA264" s="105"/>
      <c r="RB264" s="105"/>
      <c r="RC264" s="105"/>
      <c r="RD264" s="105"/>
      <c r="RE264" s="105"/>
      <c r="RF264" s="105"/>
      <c r="RG264" s="105"/>
      <c r="RH264" s="105"/>
      <c r="RI264" s="105"/>
      <c r="RJ264" s="105"/>
      <c r="RK264" s="105"/>
      <c r="RL264" s="105"/>
      <c r="RM264" s="105"/>
      <c r="RN264" s="105"/>
      <c r="RO264" s="105"/>
      <c r="RP264" s="105"/>
      <c r="RQ264" s="105"/>
      <c r="RR264" s="105"/>
      <c r="RS264" s="105"/>
      <c r="RT264" s="105"/>
      <c r="RU264" s="105"/>
      <c r="RV264" s="105"/>
      <c r="RW264" s="105"/>
      <c r="RX264" s="105"/>
      <c r="RY264" s="105"/>
      <c r="RZ264" s="105"/>
      <c r="SA264" s="105"/>
      <c r="SB264" s="105"/>
      <c r="SC264" s="105"/>
      <c r="SD264" s="105"/>
      <c r="SE264" s="105"/>
      <c r="SF264" s="105"/>
      <c r="SG264" s="105"/>
      <c r="SH264" s="105"/>
      <c r="SI264" s="105"/>
      <c r="SJ264" s="105"/>
      <c r="SK264" s="105"/>
      <c r="SL264" s="105"/>
      <c r="SM264" s="105"/>
      <c r="SN264" s="105"/>
      <c r="SO264" s="105"/>
      <c r="SP264" s="105"/>
      <c r="SQ264" s="105"/>
      <c r="SR264" s="105"/>
      <c r="SS264" s="105"/>
      <c r="ST264" s="105"/>
      <c r="SU264" s="105"/>
      <c r="SV264" s="105"/>
      <c r="SW264" s="105"/>
      <c r="SX264" s="105"/>
      <c r="SY264" s="105"/>
      <c r="SZ264" s="105"/>
      <c r="TA264" s="105"/>
      <c r="TB264" s="105"/>
      <c r="TC264" s="105"/>
      <c r="TD264" s="105"/>
      <c r="TE264" s="105"/>
      <c r="TF264" s="105"/>
      <c r="TG264" s="105"/>
      <c r="TH264" s="105"/>
      <c r="TI264" s="105"/>
      <c r="TJ264" s="105"/>
      <c r="TK264" s="105"/>
      <c r="TL264" s="105"/>
      <c r="TM264" s="105"/>
      <c r="TN264" s="105"/>
      <c r="TO264" s="105"/>
      <c r="TP264" s="105"/>
      <c r="TQ264" s="105"/>
      <c r="TR264" s="105"/>
      <c r="TS264" s="105"/>
      <c r="TT264" s="105"/>
      <c r="TU264" s="105"/>
      <c r="TV264" s="105"/>
      <c r="TW264" s="105"/>
      <c r="TX264" s="105"/>
      <c r="TY264" s="105"/>
      <c r="TZ264" s="105"/>
      <c r="UA264" s="105"/>
      <c r="UB264" s="105"/>
      <c r="UC264" s="105"/>
      <c r="UD264" s="105"/>
      <c r="UE264" s="105"/>
      <c r="UF264" s="105"/>
      <c r="UG264" s="105"/>
      <c r="UH264" s="105"/>
      <c r="UI264" s="105"/>
      <c r="UJ264" s="105"/>
      <c r="UK264" s="105"/>
      <c r="UL264" s="105"/>
      <c r="UM264" s="105"/>
      <c r="UN264" s="105"/>
      <c r="UO264" s="105"/>
      <c r="UP264" s="105"/>
      <c r="UQ264" s="105"/>
      <c r="UR264" s="105"/>
      <c r="US264" s="105"/>
      <c r="UT264" s="105"/>
      <c r="UU264" s="105"/>
      <c r="UV264" s="105"/>
      <c r="UW264" s="105"/>
      <c r="UX264" s="105"/>
      <c r="UY264" s="105"/>
      <c r="UZ264" s="105"/>
      <c r="VA264" s="105"/>
      <c r="VB264" s="105"/>
      <c r="VC264" s="105"/>
      <c r="VD264" s="105"/>
      <c r="VE264" s="105"/>
      <c r="VF264" s="105"/>
      <c r="VG264" s="105"/>
      <c r="VH264" s="105"/>
      <c r="VI264" s="105"/>
      <c r="VJ264" s="105"/>
      <c r="VK264" s="105"/>
      <c r="VL264" s="105"/>
      <c r="VM264" s="105"/>
      <c r="VN264" s="105"/>
      <c r="VO264" s="105"/>
      <c r="VP264" s="105"/>
      <c r="VQ264" s="105"/>
      <c r="VR264" s="105"/>
      <c r="VS264" s="105"/>
      <c r="VT264" s="105"/>
      <c r="VU264" s="105"/>
      <c r="VV264" s="105"/>
      <c r="VW264" s="105"/>
      <c r="VX264" s="105"/>
      <c r="VY264" s="105"/>
      <c r="VZ264" s="105"/>
      <c r="WA264" s="105"/>
      <c r="WB264" s="105"/>
      <c r="WC264" s="105"/>
      <c r="WD264" s="105"/>
      <c r="WE264" s="105"/>
      <c r="WF264" s="105"/>
      <c r="WG264" s="105"/>
      <c r="WH264" s="105"/>
      <c r="WI264" s="105"/>
      <c r="WJ264" s="105"/>
      <c r="WK264" s="105"/>
      <c r="WL264" s="105"/>
      <c r="WM264" s="105"/>
      <c r="WN264" s="105"/>
      <c r="WO264" s="105"/>
      <c r="WP264" s="105"/>
      <c r="WQ264" s="105"/>
      <c r="WR264" s="105"/>
      <c r="WS264" s="105"/>
      <c r="WT264" s="105"/>
      <c r="WU264" s="105"/>
      <c r="WV264" s="105"/>
      <c r="WW264" s="105"/>
      <c r="WX264" s="105"/>
      <c r="WY264" s="105"/>
      <c r="WZ264" s="105"/>
      <c r="XA264" s="105"/>
      <c r="XB264" s="105"/>
      <c r="XC264" s="105"/>
      <c r="XD264" s="105"/>
      <c r="XE264" s="105"/>
      <c r="XF264" s="105"/>
      <c r="XG264" s="105"/>
      <c r="XH264" s="105"/>
      <c r="XI264" s="105"/>
      <c r="XJ264" s="105"/>
      <c r="XK264" s="105"/>
      <c r="XL264" s="105"/>
      <c r="XM264" s="105"/>
      <c r="XN264" s="105"/>
      <c r="XO264" s="105"/>
      <c r="XP264" s="105"/>
      <c r="XQ264" s="105"/>
      <c r="XR264" s="105"/>
      <c r="XS264" s="105"/>
      <c r="XT264" s="105"/>
      <c r="XU264" s="105"/>
      <c r="XV264" s="105"/>
      <c r="XW264" s="105"/>
      <c r="XX264" s="105"/>
      <c r="XY264" s="105"/>
      <c r="XZ264" s="105"/>
      <c r="YA264" s="105"/>
      <c r="YB264" s="105"/>
      <c r="YC264" s="105"/>
      <c r="YD264" s="105"/>
      <c r="YE264" s="105"/>
      <c r="YF264" s="105"/>
      <c r="YG264" s="105"/>
      <c r="YH264" s="105"/>
      <c r="YI264" s="105"/>
      <c r="YJ264" s="105"/>
      <c r="YK264" s="105"/>
      <c r="YL264" s="105"/>
      <c r="YM264" s="105"/>
      <c r="YN264" s="105"/>
      <c r="YO264" s="105"/>
      <c r="YP264" s="105"/>
      <c r="YQ264" s="105"/>
      <c r="YR264" s="105"/>
      <c r="YS264" s="105"/>
      <c r="YT264" s="105"/>
      <c r="YU264" s="105"/>
      <c r="YV264" s="105"/>
      <c r="YW264" s="105"/>
      <c r="YX264" s="105"/>
      <c r="YY264" s="105"/>
      <c r="YZ264" s="105"/>
      <c r="ZA264" s="105"/>
      <c r="ZB264" s="105"/>
      <c r="ZC264" s="105"/>
      <c r="ZD264" s="105"/>
      <c r="ZE264" s="105"/>
      <c r="ZF264" s="105"/>
      <c r="ZG264" s="105"/>
      <c r="ZH264" s="105"/>
      <c r="ZI264" s="105"/>
      <c r="ZJ264" s="105"/>
      <c r="ZK264" s="105"/>
      <c r="ZL264" s="105"/>
      <c r="ZM264" s="105"/>
      <c r="ZN264" s="105"/>
      <c r="ZO264" s="105"/>
      <c r="ZP264" s="105"/>
      <c r="ZQ264" s="105"/>
      <c r="ZR264" s="105"/>
      <c r="ZS264" s="105"/>
      <c r="ZT264" s="105"/>
      <c r="ZU264" s="105"/>
      <c r="ZV264" s="105"/>
      <c r="ZW264" s="105"/>
      <c r="ZX264" s="105"/>
      <c r="ZY264" s="105"/>
      <c r="ZZ264" s="105"/>
      <c r="AAA264" s="105"/>
      <c r="AAB264" s="105"/>
      <c r="AAC264" s="105"/>
      <c r="AAD264" s="105"/>
      <c r="AAE264" s="105"/>
      <c r="AAF264" s="105"/>
      <c r="AAG264" s="105"/>
      <c r="AAH264" s="105"/>
      <c r="AAI264" s="105"/>
      <c r="AAJ264" s="105"/>
      <c r="AAK264" s="105"/>
      <c r="AAL264" s="105"/>
      <c r="AAM264" s="105"/>
      <c r="AAN264" s="105"/>
      <c r="AAO264" s="105"/>
      <c r="AAP264" s="105"/>
      <c r="AAQ264" s="105"/>
      <c r="AAR264" s="105"/>
      <c r="AAS264" s="105"/>
      <c r="AAT264" s="105"/>
      <c r="AAU264" s="105"/>
      <c r="AAV264" s="105"/>
      <c r="AAW264" s="105"/>
      <c r="AAX264" s="105"/>
      <c r="AAY264" s="105"/>
      <c r="AAZ264" s="105"/>
      <c r="ABA264" s="105"/>
      <c r="ABB264" s="105"/>
      <c r="ABC264" s="105"/>
      <c r="ABD264" s="105"/>
      <c r="ABE264" s="105"/>
      <c r="ABF264" s="105"/>
      <c r="ABG264" s="105"/>
      <c r="ABH264" s="105"/>
      <c r="ABI264" s="105"/>
      <c r="ABJ264" s="105"/>
      <c r="ABK264" s="105"/>
      <c r="ABL264" s="105"/>
      <c r="ABM264" s="105"/>
      <c r="ABN264" s="105"/>
      <c r="ABO264" s="105"/>
      <c r="ABP264" s="105"/>
      <c r="ABQ264" s="105"/>
      <c r="ABR264" s="105"/>
      <c r="ABS264" s="105"/>
      <c r="ABT264" s="105"/>
      <c r="ABU264" s="105"/>
      <c r="ABV264" s="105"/>
      <c r="ABW264" s="105"/>
      <c r="ABX264" s="105"/>
      <c r="ABY264" s="105"/>
      <c r="ABZ264" s="105"/>
      <c r="ACA264" s="105"/>
      <c r="ACB264" s="105"/>
      <c r="ACC264" s="105"/>
      <c r="ACD264" s="105"/>
      <c r="ACE264" s="105"/>
      <c r="ACF264" s="105"/>
      <c r="ACG264" s="105"/>
      <c r="ACH264" s="105"/>
      <c r="ACI264" s="105"/>
      <c r="ACJ264" s="105"/>
      <c r="ACK264" s="105"/>
      <c r="ACL264" s="105"/>
      <c r="ACM264" s="105"/>
      <c r="ACN264" s="105"/>
      <c r="ACO264" s="105"/>
      <c r="ACP264" s="105"/>
      <c r="ACQ264" s="105"/>
      <c r="ACR264" s="105"/>
      <c r="ACS264" s="105"/>
      <c r="ACT264" s="105"/>
      <c r="ACU264" s="105"/>
      <c r="ACV264" s="105"/>
      <c r="ACW264" s="105"/>
      <c r="ACX264" s="105"/>
      <c r="ACY264" s="105"/>
      <c r="ACZ264" s="105"/>
      <c r="ADA264" s="105"/>
      <c r="ADB264" s="105"/>
      <c r="ADC264" s="105"/>
      <c r="ADD264" s="105"/>
      <c r="ADE264" s="105"/>
      <c r="ADF264" s="105"/>
      <c r="ADG264" s="105"/>
      <c r="ADH264" s="105"/>
      <c r="ADI264" s="105"/>
      <c r="ADJ264" s="105"/>
      <c r="ADK264" s="105"/>
      <c r="ADL264" s="105"/>
      <c r="ADM264" s="105"/>
      <c r="ADN264" s="105"/>
      <c r="ADO264" s="105"/>
      <c r="ADP264" s="105"/>
      <c r="ADQ264" s="105"/>
      <c r="ADR264" s="105"/>
      <c r="ADS264" s="105"/>
      <c r="ADT264" s="105"/>
      <c r="ADU264" s="105"/>
      <c r="ADV264" s="105"/>
      <c r="ADW264" s="105"/>
      <c r="ADX264" s="105"/>
      <c r="ADY264" s="105"/>
      <c r="ADZ264" s="105"/>
      <c r="AEA264" s="105"/>
      <c r="AEB264" s="105"/>
      <c r="AEC264" s="105"/>
      <c r="AED264" s="105"/>
      <c r="AEE264" s="105"/>
      <c r="AEF264" s="105"/>
      <c r="AEG264" s="105"/>
      <c r="AEH264" s="105"/>
      <c r="AEI264" s="105"/>
      <c r="AEJ264" s="105"/>
      <c r="AEK264" s="105"/>
      <c r="AEL264" s="105"/>
      <c r="AEM264" s="105"/>
      <c r="AEN264" s="105"/>
      <c r="AEO264" s="105"/>
      <c r="AEP264" s="105"/>
      <c r="AEQ264" s="105"/>
      <c r="AER264" s="105"/>
      <c r="AES264" s="105"/>
      <c r="AET264" s="105"/>
      <c r="AEU264" s="105"/>
      <c r="AEV264" s="105"/>
      <c r="AEW264" s="105"/>
      <c r="AEX264" s="105"/>
      <c r="AEY264" s="105"/>
      <c r="AEZ264" s="105"/>
      <c r="AFA264" s="105"/>
      <c r="AFB264" s="105"/>
      <c r="AFC264" s="105"/>
      <c r="AFD264" s="105"/>
      <c r="AFE264" s="105"/>
      <c r="AFF264" s="105"/>
      <c r="AFG264" s="105"/>
      <c r="AFH264" s="105"/>
      <c r="AFI264" s="105"/>
      <c r="AFJ264" s="105"/>
      <c r="AFK264" s="105"/>
      <c r="AFL264" s="105"/>
      <c r="AFM264" s="105"/>
      <c r="AFN264" s="105"/>
      <c r="AFO264" s="105"/>
      <c r="AFP264" s="105"/>
      <c r="AFQ264" s="105"/>
      <c r="AFR264" s="105"/>
      <c r="AFS264" s="105"/>
      <c r="AFT264" s="105"/>
      <c r="AFU264" s="105"/>
      <c r="AFV264" s="105"/>
      <c r="AFW264" s="105"/>
      <c r="AFX264" s="105"/>
      <c r="AFY264" s="105"/>
      <c r="AFZ264" s="105"/>
      <c r="AGA264" s="105"/>
      <c r="AGB264" s="105"/>
      <c r="AGC264" s="105"/>
      <c r="AGD264" s="105"/>
      <c r="AGE264" s="105"/>
      <c r="AGF264" s="105"/>
      <c r="AGG264" s="105"/>
      <c r="AGH264" s="105"/>
      <c r="AGI264" s="105"/>
      <c r="AGJ264" s="105"/>
      <c r="AGK264" s="105"/>
      <c r="AGL264" s="105"/>
      <c r="AGM264" s="105"/>
      <c r="AGN264" s="105"/>
      <c r="AGO264" s="105"/>
      <c r="AGP264" s="105"/>
      <c r="AGQ264" s="105"/>
      <c r="AGR264" s="105"/>
      <c r="AGS264" s="105"/>
      <c r="AGT264" s="105"/>
      <c r="AGU264" s="105"/>
      <c r="AGV264" s="105"/>
      <c r="AGW264" s="105"/>
      <c r="AGX264" s="105"/>
      <c r="AGY264" s="105"/>
      <c r="AGZ264" s="105"/>
      <c r="AHA264" s="105"/>
      <c r="AHB264" s="105"/>
      <c r="AHC264" s="105"/>
      <c r="AHD264" s="105"/>
      <c r="AHE264" s="105"/>
      <c r="AHF264" s="105"/>
      <c r="AHG264" s="105"/>
      <c r="AHH264" s="105"/>
      <c r="AHI264" s="105"/>
      <c r="AHJ264" s="105"/>
      <c r="AHK264" s="105"/>
      <c r="AHL264" s="105"/>
      <c r="AHM264" s="105"/>
      <c r="AHN264" s="105"/>
      <c r="AHO264" s="105"/>
      <c r="AHP264" s="105"/>
      <c r="AHQ264" s="105"/>
      <c r="AHR264" s="105"/>
      <c r="AHS264" s="105"/>
      <c r="AHT264" s="105"/>
      <c r="AHU264" s="105"/>
      <c r="AHV264" s="105"/>
      <c r="AHW264" s="105"/>
      <c r="AHX264" s="105"/>
      <c r="AHY264" s="105"/>
      <c r="AHZ264" s="105"/>
      <c r="AIA264" s="105"/>
      <c r="AIB264" s="105"/>
      <c r="AIC264" s="105"/>
      <c r="AID264" s="105"/>
      <c r="AIE264" s="105"/>
      <c r="AIF264" s="105"/>
      <c r="AIG264" s="105"/>
      <c r="AIH264" s="105"/>
      <c r="AII264" s="105"/>
      <c r="AIJ264" s="105"/>
      <c r="AIK264" s="105"/>
      <c r="AIL264" s="105"/>
      <c r="AIM264" s="105"/>
      <c r="AIN264" s="105"/>
      <c r="AIO264" s="105"/>
      <c r="AIP264" s="105"/>
      <c r="AIQ264" s="105"/>
      <c r="AIR264" s="105"/>
      <c r="AIS264" s="105"/>
      <c r="AIT264" s="105"/>
      <c r="AIU264" s="105"/>
      <c r="AIV264" s="105"/>
      <c r="AIW264" s="105"/>
      <c r="AIX264" s="105"/>
      <c r="AIY264" s="105"/>
      <c r="AIZ264" s="105"/>
      <c r="AJA264" s="105"/>
      <c r="AJB264" s="105"/>
      <c r="AJC264" s="105"/>
      <c r="AJD264" s="105"/>
      <c r="AJE264" s="105"/>
      <c r="AJF264" s="105"/>
      <c r="AJG264" s="105"/>
      <c r="AJH264" s="105"/>
      <c r="AJI264" s="105"/>
      <c r="AJJ264" s="105"/>
      <c r="AJK264" s="105"/>
      <c r="AJL264" s="105"/>
      <c r="AJM264" s="105"/>
      <c r="AJN264" s="105"/>
      <c r="AJO264" s="105"/>
      <c r="AJP264" s="105"/>
      <c r="AJQ264" s="105"/>
      <c r="AJR264" s="105"/>
      <c r="AJS264" s="105"/>
      <c r="AJT264" s="105"/>
      <c r="AJU264" s="105"/>
      <c r="AJV264" s="105"/>
      <c r="AJW264" s="105"/>
      <c r="AJX264" s="105"/>
      <c r="AJY264" s="105"/>
      <c r="AJZ264" s="105"/>
      <c r="AKA264" s="105"/>
      <c r="AKB264" s="105"/>
      <c r="AKC264" s="105"/>
      <c r="AKD264" s="105"/>
      <c r="AKE264" s="105"/>
      <c r="AKF264" s="105"/>
      <c r="AKG264" s="105"/>
      <c r="AKH264" s="105"/>
      <c r="AKI264" s="105"/>
      <c r="AKJ264" s="105"/>
      <c r="AKK264" s="105"/>
      <c r="AKL264" s="105"/>
      <c r="AKM264" s="105"/>
      <c r="AKN264" s="105"/>
      <c r="AKO264" s="105"/>
      <c r="AKP264" s="105"/>
      <c r="AKQ264" s="105"/>
      <c r="AKR264" s="105"/>
      <c r="AKS264" s="105"/>
      <c r="AKT264" s="105"/>
      <c r="AKU264" s="105"/>
      <c r="AKV264" s="105"/>
      <c r="AKW264" s="105"/>
      <c r="AKX264" s="105"/>
      <c r="AKY264" s="105"/>
      <c r="AKZ264" s="105"/>
      <c r="ALA264" s="105"/>
      <c r="ALB264" s="105"/>
      <c r="ALC264" s="105"/>
      <c r="ALD264" s="105"/>
      <c r="ALE264" s="105"/>
      <c r="ALF264" s="105"/>
      <c r="ALG264" s="105"/>
      <c r="ALH264" s="105"/>
      <c r="ALI264" s="105"/>
      <c r="ALJ264" s="105"/>
      <c r="ALK264" s="105"/>
      <c r="ALL264" s="105"/>
      <c r="ALM264" s="105"/>
      <c r="ALN264" s="105"/>
      <c r="ALO264" s="105"/>
      <c r="ALP264" s="105"/>
      <c r="ALQ264" s="105"/>
      <c r="ALR264" s="105"/>
      <c r="ALS264" s="105"/>
      <c r="ALT264" s="105"/>
      <c r="ALU264" s="105"/>
      <c r="ALV264" s="105"/>
      <c r="ALW264" s="105"/>
      <c r="ALX264" s="105"/>
      <c r="ALY264" s="105"/>
      <c r="ALZ264" s="105"/>
      <c r="AMA264" s="105"/>
      <c r="AMB264" s="105"/>
      <c r="AMC264" s="105"/>
      <c r="AMD264" s="105"/>
      <c r="AME264" s="105"/>
      <c r="AMF264" s="105"/>
      <c r="AMG264" s="105"/>
      <c r="AMH264" s="105"/>
      <c r="AMI264" s="105"/>
      <c r="AMJ264" s="105"/>
      <c r="AMK264" s="105"/>
      <c r="AML264" s="105"/>
      <c r="AMM264" s="105"/>
      <c r="AMN264" s="105"/>
      <c r="AMO264" s="105"/>
      <c r="AMP264" s="105"/>
      <c r="AMQ264" s="105"/>
      <c r="AMR264" s="105"/>
      <c r="AMS264" s="105"/>
      <c r="AMT264" s="105"/>
      <c r="AMU264" s="105"/>
      <c r="AMV264" s="105"/>
      <c r="AMW264" s="105"/>
      <c r="AMX264" s="105"/>
      <c r="AMY264" s="105"/>
      <c r="AMZ264" s="105"/>
      <c r="ANA264" s="105"/>
      <c r="ANB264" s="105"/>
      <c r="ANC264" s="105"/>
      <c r="AND264" s="105"/>
      <c r="ANE264" s="105"/>
      <c r="ANF264" s="105"/>
      <c r="ANG264" s="105"/>
      <c r="ANH264" s="105"/>
      <c r="ANI264" s="105"/>
      <c r="ANJ264" s="105"/>
      <c r="ANK264" s="105"/>
      <c r="ANL264" s="105"/>
      <c r="ANM264" s="105"/>
      <c r="ANN264" s="105"/>
      <c r="ANO264" s="105"/>
      <c r="ANP264" s="105"/>
      <c r="ANQ264" s="105"/>
      <c r="ANR264" s="105"/>
      <c r="ANS264" s="105"/>
      <c r="ANT264" s="105"/>
      <c r="ANU264" s="105"/>
      <c r="ANV264" s="105"/>
      <c r="ANW264" s="105"/>
      <c r="ANX264" s="105"/>
      <c r="ANY264" s="105"/>
      <c r="ANZ264" s="105"/>
      <c r="AOA264" s="105"/>
      <c r="AOB264" s="105"/>
      <c r="AOC264" s="105"/>
      <c r="AOD264" s="105"/>
      <c r="AOE264" s="105"/>
      <c r="AOF264" s="105"/>
      <c r="AOG264" s="105"/>
      <c r="AOH264" s="105"/>
      <c r="AOI264" s="105"/>
      <c r="AOJ264" s="105"/>
      <c r="AOK264" s="105"/>
      <c r="AOL264" s="105"/>
      <c r="AOM264" s="105"/>
      <c r="AON264" s="105"/>
      <c r="AOO264" s="105"/>
      <c r="AOP264" s="105"/>
      <c r="AOQ264" s="105"/>
      <c r="AOR264" s="105"/>
      <c r="AOS264" s="105"/>
      <c r="AOT264" s="105"/>
      <c r="AOU264" s="105"/>
      <c r="AOV264" s="105"/>
      <c r="AOW264" s="105"/>
      <c r="AOX264" s="105"/>
      <c r="AOY264" s="105"/>
      <c r="AOZ264" s="105"/>
      <c r="APA264" s="105"/>
      <c r="APB264" s="105"/>
      <c r="APC264" s="105"/>
      <c r="APD264" s="105"/>
      <c r="APE264" s="105"/>
      <c r="APF264" s="105"/>
      <c r="APG264" s="105"/>
      <c r="APH264" s="105"/>
      <c r="API264" s="105"/>
      <c r="APJ264" s="105"/>
      <c r="APK264" s="105"/>
      <c r="APL264" s="105"/>
      <c r="APM264" s="105"/>
      <c r="APN264" s="105"/>
      <c r="APO264" s="105"/>
      <c r="APP264" s="105"/>
      <c r="APQ264" s="105"/>
      <c r="APR264" s="105"/>
      <c r="APS264" s="105"/>
      <c r="APT264" s="105"/>
      <c r="APU264" s="105"/>
      <c r="APV264" s="105"/>
      <c r="APW264" s="105"/>
      <c r="APX264" s="105"/>
      <c r="APY264" s="105"/>
      <c r="APZ264" s="105"/>
      <c r="AQA264" s="105"/>
      <c r="AQB264" s="105"/>
      <c r="AQC264" s="105"/>
      <c r="AQD264" s="105"/>
      <c r="AQE264" s="105"/>
      <c r="AQF264" s="105"/>
      <c r="AQG264" s="105"/>
      <c r="AQH264" s="105"/>
      <c r="AQI264" s="105"/>
      <c r="AQJ264" s="105"/>
      <c r="AQK264" s="105"/>
      <c r="AQL264" s="105"/>
      <c r="AQM264" s="105"/>
      <c r="AQN264" s="105"/>
      <c r="AQO264" s="105"/>
      <c r="AQP264" s="105"/>
      <c r="AQQ264" s="105"/>
      <c r="AQR264" s="105"/>
      <c r="AQS264" s="105"/>
      <c r="AQT264" s="105"/>
      <c r="AQU264" s="105"/>
      <c r="AQV264" s="105"/>
      <c r="AQW264" s="105"/>
      <c r="AQX264" s="105"/>
      <c r="AQY264" s="105"/>
      <c r="AQZ264" s="105"/>
      <c r="ARA264" s="105"/>
      <c r="ARB264" s="105"/>
      <c r="ARC264" s="105"/>
      <c r="ARD264" s="105"/>
      <c r="ARE264" s="105"/>
      <c r="ARF264" s="105"/>
      <c r="ARG264" s="105"/>
      <c r="ARH264" s="105"/>
      <c r="ARI264" s="105"/>
      <c r="ARJ264" s="105"/>
      <c r="ARK264" s="105"/>
      <c r="ARL264" s="105"/>
      <c r="ARM264" s="105"/>
      <c r="ARN264" s="105"/>
      <c r="ARO264" s="105"/>
      <c r="ARP264" s="105"/>
      <c r="ARQ264" s="105"/>
      <c r="ARR264" s="105"/>
      <c r="ARS264" s="105"/>
      <c r="ART264" s="105"/>
      <c r="ARU264" s="105"/>
      <c r="ARV264" s="105"/>
      <c r="ARW264" s="105"/>
      <c r="ARX264" s="105"/>
      <c r="ARY264" s="105"/>
      <c r="ARZ264" s="105"/>
      <c r="ASA264" s="105"/>
      <c r="ASB264" s="105"/>
      <c r="ASC264" s="105"/>
      <c r="ASD264" s="105"/>
      <c r="ASE264" s="105"/>
      <c r="ASF264" s="105"/>
      <c r="ASG264" s="105"/>
      <c r="ASH264" s="105"/>
      <c r="ASI264" s="105"/>
      <c r="ASJ264" s="105"/>
      <c r="ASK264" s="105"/>
      <c r="ASL264" s="105"/>
      <c r="ASM264" s="105"/>
      <c r="ASN264" s="105"/>
      <c r="ASO264" s="105"/>
      <c r="ASP264" s="105"/>
      <c r="ASQ264" s="105"/>
      <c r="ASR264" s="105"/>
      <c r="ASS264" s="105"/>
      <c r="AST264" s="105"/>
      <c r="ASU264" s="105"/>
      <c r="ASV264" s="105"/>
      <c r="ASW264" s="105"/>
      <c r="ASX264" s="105"/>
      <c r="ASY264" s="105"/>
      <c r="ASZ264" s="105"/>
      <c r="ATA264" s="105"/>
      <c r="ATB264" s="105"/>
      <c r="ATC264" s="105"/>
      <c r="ATD264" s="105"/>
      <c r="ATE264" s="105"/>
      <c r="ATF264" s="105"/>
      <c r="ATG264" s="105"/>
      <c r="ATH264" s="105"/>
      <c r="ATI264" s="105"/>
      <c r="ATJ264" s="105"/>
      <c r="ATK264" s="105"/>
      <c r="ATL264" s="105"/>
      <c r="ATM264" s="105"/>
      <c r="ATN264" s="105"/>
      <c r="ATO264" s="105"/>
      <c r="ATP264" s="105"/>
      <c r="ATQ264" s="105"/>
      <c r="ATR264" s="105"/>
      <c r="ATS264" s="105"/>
      <c r="ATT264" s="105"/>
      <c r="ATU264" s="105"/>
      <c r="ATV264" s="105"/>
      <c r="ATW264" s="105"/>
      <c r="ATX264" s="105"/>
      <c r="ATY264" s="105"/>
      <c r="ATZ264" s="105"/>
      <c r="AUA264" s="105"/>
      <c r="AUB264" s="105"/>
      <c r="AUC264" s="105"/>
      <c r="AUD264" s="105"/>
      <c r="AUE264" s="105"/>
      <c r="AUF264" s="105"/>
      <c r="AUG264" s="105"/>
      <c r="AUH264" s="105"/>
      <c r="AUI264" s="105"/>
      <c r="AUJ264" s="105"/>
      <c r="AUK264" s="105"/>
      <c r="AUL264" s="105"/>
      <c r="AUM264" s="105"/>
      <c r="AUN264" s="105"/>
      <c r="AUO264" s="105"/>
      <c r="AUP264" s="105"/>
      <c r="AUQ264" s="105"/>
      <c r="AUR264" s="105"/>
      <c r="AUS264" s="105"/>
      <c r="AUT264" s="105"/>
      <c r="AUU264" s="105"/>
      <c r="AUV264" s="105"/>
      <c r="AUW264" s="105"/>
      <c r="AUX264" s="105"/>
      <c r="AUY264" s="105"/>
      <c r="AUZ264" s="105"/>
      <c r="AVA264" s="105"/>
      <c r="AVB264" s="105"/>
      <c r="AVC264" s="105"/>
      <c r="AVD264" s="105"/>
      <c r="AVE264" s="105"/>
      <c r="AVF264" s="105"/>
      <c r="AVG264" s="105"/>
      <c r="AVH264" s="105"/>
      <c r="AVI264" s="105"/>
      <c r="AVJ264" s="105"/>
      <c r="AVK264" s="105"/>
      <c r="AVL264" s="105"/>
      <c r="AVM264" s="105"/>
      <c r="AVN264" s="105"/>
      <c r="AVO264" s="105"/>
      <c r="AVP264" s="105"/>
      <c r="AVQ264" s="105"/>
      <c r="AVR264" s="105"/>
      <c r="AVS264" s="105"/>
      <c r="AVT264" s="105"/>
      <c r="AVU264" s="105"/>
      <c r="AVV264" s="105"/>
      <c r="AVW264" s="105"/>
      <c r="AVX264" s="105"/>
      <c r="AVY264" s="105"/>
      <c r="AVZ264" s="105"/>
      <c r="AWA264" s="105"/>
      <c r="AWB264" s="105"/>
      <c r="AWC264" s="105"/>
      <c r="AWD264" s="105"/>
      <c r="AWE264" s="105"/>
      <c r="AWF264" s="105"/>
      <c r="AWG264" s="105"/>
      <c r="AWH264" s="105"/>
      <c r="AWI264" s="105"/>
      <c r="AWJ264" s="105"/>
      <c r="AWK264" s="105"/>
      <c r="AWL264" s="105"/>
      <c r="AWM264" s="105"/>
      <c r="AWN264" s="105"/>
      <c r="AWO264" s="105"/>
      <c r="AWP264" s="105"/>
      <c r="AWQ264" s="105"/>
      <c r="AWR264" s="105"/>
      <c r="AWS264" s="105"/>
      <c r="AWT264" s="105"/>
      <c r="AWU264" s="105"/>
      <c r="AWV264" s="105"/>
      <c r="AWW264" s="105"/>
      <c r="AWX264" s="105"/>
      <c r="AWY264" s="105"/>
      <c r="AWZ264" s="105"/>
      <c r="AXA264" s="105"/>
      <c r="AXB264" s="105"/>
      <c r="AXC264" s="105"/>
      <c r="AXD264" s="105"/>
      <c r="AXE264" s="105"/>
      <c r="AXF264" s="105"/>
      <c r="AXG264" s="105"/>
      <c r="AXH264" s="105"/>
      <c r="AXI264" s="105"/>
      <c r="AXJ264" s="105"/>
      <c r="AXK264" s="105"/>
      <c r="AXL264" s="105"/>
      <c r="AXM264" s="105"/>
      <c r="AXN264" s="105"/>
      <c r="AXO264" s="105"/>
      <c r="AXP264" s="105"/>
      <c r="AXQ264" s="105"/>
      <c r="AXR264" s="105"/>
      <c r="AXS264" s="105"/>
      <c r="AXT264" s="105"/>
      <c r="AXU264" s="105"/>
      <c r="AXV264" s="105"/>
      <c r="AXW264" s="105"/>
      <c r="AXX264" s="105"/>
      <c r="AXY264" s="105"/>
      <c r="AXZ264" s="105"/>
      <c r="AYA264" s="105"/>
      <c r="AYB264" s="105"/>
      <c r="AYC264" s="105"/>
      <c r="AYD264" s="105"/>
      <c r="AYE264" s="105"/>
      <c r="AYF264" s="105"/>
      <c r="AYG264" s="105"/>
      <c r="AYH264" s="105"/>
      <c r="AYI264" s="105"/>
      <c r="AYJ264" s="105"/>
      <c r="AYK264" s="105"/>
      <c r="AYL264" s="105"/>
      <c r="AYM264" s="105"/>
      <c r="AYN264" s="105"/>
      <c r="AYO264" s="105"/>
      <c r="AYP264" s="105"/>
      <c r="AYQ264" s="105"/>
      <c r="AYR264" s="105"/>
      <c r="AYS264" s="105"/>
      <c r="AYT264" s="105"/>
      <c r="AYU264" s="105"/>
      <c r="AYV264" s="105"/>
      <c r="AYW264" s="105"/>
      <c r="AYX264" s="105"/>
      <c r="AYY264" s="105"/>
      <c r="AYZ264" s="105"/>
      <c r="AZA264" s="105"/>
      <c r="AZB264" s="105"/>
      <c r="AZC264" s="105"/>
      <c r="AZD264" s="105"/>
      <c r="AZE264" s="105"/>
      <c r="AZF264" s="105"/>
      <c r="AZG264" s="105"/>
      <c r="AZH264" s="105"/>
      <c r="AZI264" s="105"/>
      <c r="AZJ264" s="105"/>
      <c r="AZK264" s="105"/>
      <c r="AZL264" s="105"/>
      <c r="AZM264" s="105"/>
      <c r="AZN264" s="105"/>
      <c r="AZO264" s="105"/>
      <c r="AZP264" s="105"/>
      <c r="AZQ264" s="105"/>
      <c r="AZR264" s="105"/>
      <c r="AZS264" s="105"/>
      <c r="AZT264" s="105"/>
      <c r="AZU264" s="105"/>
      <c r="AZV264" s="105"/>
      <c r="AZW264" s="105"/>
      <c r="AZX264" s="105"/>
      <c r="AZY264" s="105"/>
      <c r="AZZ264" s="105"/>
      <c r="BAA264" s="105"/>
      <c r="BAB264" s="105"/>
      <c r="BAC264" s="105"/>
      <c r="BAD264" s="105"/>
      <c r="BAE264" s="105"/>
      <c r="BAF264" s="105"/>
      <c r="BAG264" s="105"/>
      <c r="BAH264" s="105"/>
      <c r="BAI264" s="105"/>
      <c r="BAJ264" s="105"/>
      <c r="BAK264" s="105"/>
      <c r="BAL264" s="105"/>
      <c r="BAM264" s="105"/>
      <c r="BAN264" s="105"/>
      <c r="BAO264" s="105"/>
      <c r="BAP264" s="105"/>
      <c r="BAQ264" s="105"/>
      <c r="BAR264" s="105"/>
      <c r="BAS264" s="105"/>
      <c r="BAT264" s="105"/>
      <c r="BAU264" s="105"/>
      <c r="BAV264" s="105"/>
      <c r="BAW264" s="105"/>
      <c r="BAX264" s="105"/>
      <c r="BAY264" s="105"/>
      <c r="BAZ264" s="105"/>
      <c r="BBA264" s="105"/>
      <c r="BBB264" s="105"/>
      <c r="BBC264" s="105"/>
      <c r="BBD264" s="105"/>
      <c r="BBE264" s="105"/>
      <c r="BBF264" s="105"/>
      <c r="BBG264" s="105"/>
      <c r="BBH264" s="105"/>
      <c r="BBI264" s="105"/>
      <c r="BBJ264" s="105"/>
      <c r="BBK264" s="105"/>
      <c r="BBL264" s="105"/>
      <c r="BBM264" s="105"/>
      <c r="BBN264" s="105"/>
      <c r="BBO264" s="105"/>
      <c r="BBP264" s="105"/>
      <c r="BBQ264" s="105"/>
      <c r="BBR264" s="105"/>
      <c r="BBS264" s="105"/>
      <c r="BBT264" s="105"/>
      <c r="BBU264" s="105"/>
      <c r="BBV264" s="105"/>
      <c r="BBW264" s="105"/>
      <c r="BBX264" s="105"/>
      <c r="BBY264" s="105"/>
      <c r="BBZ264" s="105"/>
      <c r="BCA264" s="105"/>
      <c r="BCB264" s="105"/>
      <c r="BCC264" s="105"/>
      <c r="BCD264" s="105"/>
      <c r="BCE264" s="105"/>
      <c r="BCF264" s="105"/>
      <c r="BCG264" s="105"/>
      <c r="BCH264" s="105"/>
      <c r="BCI264" s="105"/>
      <c r="BCJ264" s="105"/>
      <c r="BCK264" s="105"/>
      <c r="BCL264" s="105"/>
      <c r="BCM264" s="105"/>
      <c r="BCN264" s="105"/>
      <c r="BCO264" s="105"/>
      <c r="BCP264" s="105"/>
      <c r="BCQ264" s="105"/>
      <c r="BCR264" s="105"/>
      <c r="BCS264" s="105"/>
      <c r="BCT264" s="105"/>
      <c r="BCU264" s="105"/>
      <c r="BCV264" s="105"/>
      <c r="BCW264" s="105"/>
      <c r="BCX264" s="105"/>
      <c r="BCY264" s="105"/>
      <c r="BCZ264" s="105"/>
      <c r="BDA264" s="105"/>
      <c r="BDB264" s="105"/>
      <c r="BDC264" s="105"/>
      <c r="BDD264" s="105"/>
      <c r="BDE264" s="105"/>
      <c r="BDF264" s="105"/>
      <c r="BDG264" s="105"/>
      <c r="BDH264" s="105"/>
      <c r="BDI264" s="105"/>
      <c r="BDJ264" s="105"/>
      <c r="BDK264" s="105"/>
      <c r="BDL264" s="105"/>
      <c r="BDM264" s="105"/>
      <c r="BDN264" s="105"/>
      <c r="BDO264" s="105"/>
      <c r="BDP264" s="105"/>
      <c r="BDQ264" s="105"/>
      <c r="BDR264" s="105"/>
      <c r="BDS264" s="105"/>
      <c r="BDT264" s="105"/>
      <c r="BDU264" s="105"/>
      <c r="BDV264" s="105"/>
      <c r="BDW264" s="105"/>
      <c r="BDX264" s="105"/>
      <c r="BDY264" s="105"/>
      <c r="BDZ264" s="105"/>
      <c r="BEA264" s="105"/>
      <c r="BEB264" s="105"/>
      <c r="BEC264" s="105"/>
      <c r="BED264" s="105"/>
      <c r="BEE264" s="105"/>
      <c r="BEF264" s="105"/>
      <c r="BEG264" s="105"/>
      <c r="BEH264" s="105"/>
      <c r="BEI264" s="105"/>
      <c r="BEJ264" s="105"/>
      <c r="BEK264" s="105"/>
      <c r="BEL264" s="105"/>
      <c r="BEM264" s="105"/>
      <c r="BEN264" s="105"/>
      <c r="BEO264" s="105"/>
      <c r="BEP264" s="105"/>
      <c r="BEQ264" s="105"/>
      <c r="BER264" s="105"/>
      <c r="BES264" s="105"/>
      <c r="BET264" s="105"/>
      <c r="BEU264" s="105"/>
      <c r="BEV264" s="105"/>
      <c r="BEW264" s="105"/>
      <c r="BEX264" s="105"/>
      <c r="BEY264" s="105"/>
      <c r="BEZ264" s="105"/>
      <c r="BFA264" s="105"/>
      <c r="BFB264" s="105"/>
      <c r="BFC264" s="105"/>
      <c r="BFD264" s="105"/>
      <c r="BFE264" s="105"/>
      <c r="BFF264" s="105"/>
      <c r="BFG264" s="105"/>
      <c r="BFH264" s="105"/>
      <c r="BFI264" s="105"/>
      <c r="BFJ264" s="105"/>
      <c r="BFK264" s="105"/>
      <c r="BFL264" s="105"/>
      <c r="BFM264" s="105"/>
      <c r="BFN264" s="105"/>
      <c r="BFO264" s="105"/>
      <c r="BFP264" s="105"/>
      <c r="BFQ264" s="105"/>
      <c r="BFR264" s="105"/>
      <c r="BFS264" s="105"/>
      <c r="BFT264" s="105"/>
      <c r="BFU264" s="105"/>
      <c r="BFV264" s="105"/>
      <c r="BFW264" s="105"/>
      <c r="BFX264" s="105"/>
      <c r="BFY264" s="105"/>
      <c r="BFZ264" s="105"/>
      <c r="BGA264" s="105"/>
      <c r="BGB264" s="105"/>
      <c r="BGC264" s="105"/>
      <c r="BGD264" s="105"/>
      <c r="BGE264" s="105"/>
      <c r="BGF264" s="105"/>
      <c r="BGG264" s="105"/>
      <c r="BGH264" s="105"/>
      <c r="BGI264" s="105"/>
      <c r="BGJ264" s="105"/>
      <c r="BGK264" s="105"/>
      <c r="BGL264" s="105"/>
      <c r="BGM264" s="105"/>
      <c r="BGN264" s="105"/>
      <c r="BGO264" s="105"/>
      <c r="BGP264" s="105"/>
      <c r="BGQ264" s="105"/>
      <c r="BGR264" s="105"/>
      <c r="BGS264" s="105"/>
      <c r="BGT264" s="105"/>
      <c r="BGU264" s="105"/>
      <c r="BGV264" s="105"/>
      <c r="BGW264" s="105"/>
      <c r="BGX264" s="105"/>
      <c r="BGY264" s="105"/>
      <c r="BGZ264" s="105"/>
      <c r="BHA264" s="105"/>
      <c r="BHB264" s="105"/>
      <c r="BHC264" s="105"/>
      <c r="BHD264" s="105"/>
      <c r="BHE264" s="105"/>
      <c r="BHF264" s="105"/>
      <c r="BHG264" s="105"/>
      <c r="BHH264" s="105"/>
      <c r="BHI264" s="105"/>
      <c r="BHJ264" s="105"/>
      <c r="BHK264" s="105"/>
      <c r="BHL264" s="105"/>
      <c r="BHM264" s="105"/>
      <c r="BHN264" s="105"/>
      <c r="BHO264" s="105"/>
      <c r="BHP264" s="105"/>
      <c r="BHQ264" s="105"/>
      <c r="BHR264" s="105"/>
      <c r="BHS264" s="105"/>
      <c r="BHT264" s="105"/>
      <c r="BHU264" s="105"/>
      <c r="BHV264" s="105"/>
      <c r="BHW264" s="105"/>
      <c r="BHX264" s="105"/>
      <c r="BHY264" s="105"/>
      <c r="BHZ264" s="105"/>
      <c r="BIA264" s="105"/>
      <c r="BIB264" s="105"/>
      <c r="BIC264" s="105"/>
      <c r="BID264" s="105"/>
      <c r="BIE264" s="105"/>
      <c r="BIF264" s="105"/>
      <c r="BIG264" s="105"/>
      <c r="BIH264" s="105"/>
      <c r="BII264" s="105"/>
      <c r="BIJ264" s="105"/>
      <c r="BIK264" s="105"/>
      <c r="BIL264" s="105"/>
      <c r="BIM264" s="105"/>
      <c r="BIN264" s="105"/>
      <c r="BIO264" s="105"/>
      <c r="BIP264" s="105"/>
      <c r="BIQ264" s="105"/>
      <c r="BIR264" s="105"/>
      <c r="BIS264" s="105"/>
      <c r="BIT264" s="105"/>
      <c r="BIU264" s="105"/>
      <c r="BIV264" s="105"/>
      <c r="BIW264" s="105"/>
      <c r="BIX264" s="105"/>
      <c r="BIY264" s="105"/>
      <c r="BIZ264" s="105"/>
      <c r="BJA264" s="105"/>
      <c r="BJB264" s="105"/>
      <c r="BJC264" s="105"/>
      <c r="BJD264" s="105"/>
      <c r="BJE264" s="105"/>
      <c r="BJF264" s="105"/>
      <c r="BJG264" s="105"/>
      <c r="BJH264" s="105"/>
      <c r="BJI264" s="105"/>
      <c r="BJJ264" s="105"/>
      <c r="BJK264" s="105"/>
      <c r="BJL264" s="105"/>
      <c r="BJM264" s="105"/>
      <c r="BJN264" s="105"/>
      <c r="BJO264" s="105"/>
      <c r="BJP264" s="105"/>
      <c r="BJQ264" s="105"/>
      <c r="BJR264" s="105"/>
      <c r="BJS264" s="105"/>
      <c r="BJT264" s="105"/>
      <c r="BJU264" s="105"/>
      <c r="BJV264" s="105"/>
      <c r="BJW264" s="105"/>
      <c r="BJX264" s="105"/>
      <c r="BJY264" s="105"/>
      <c r="BJZ264" s="105"/>
      <c r="BKA264" s="105"/>
      <c r="BKB264" s="105"/>
      <c r="BKC264" s="105"/>
      <c r="BKD264" s="105"/>
      <c r="BKE264" s="105"/>
      <c r="BKF264" s="105"/>
      <c r="BKG264" s="105"/>
      <c r="BKH264" s="105"/>
      <c r="BKI264" s="105"/>
      <c r="BKJ264" s="105"/>
      <c r="BKK264" s="105"/>
      <c r="BKL264" s="105"/>
      <c r="BKM264" s="105"/>
      <c r="BKN264" s="105"/>
      <c r="BKO264" s="105"/>
      <c r="BKP264" s="105"/>
      <c r="BKQ264" s="105"/>
      <c r="BKR264" s="105"/>
      <c r="BKS264" s="105"/>
      <c r="BKT264" s="105"/>
      <c r="BKU264" s="105"/>
      <c r="BKV264" s="105"/>
      <c r="BKW264" s="105"/>
      <c r="BKX264" s="105"/>
      <c r="BKY264" s="105"/>
      <c r="BKZ264" s="105"/>
      <c r="BLA264" s="105"/>
      <c r="BLB264" s="105"/>
      <c r="BLC264" s="105"/>
      <c r="BLD264" s="105"/>
      <c r="BLE264" s="105"/>
      <c r="BLF264" s="105"/>
      <c r="BLG264" s="105"/>
      <c r="BLH264" s="105"/>
      <c r="BLI264" s="105"/>
      <c r="BLJ264" s="105"/>
      <c r="BLK264" s="105"/>
      <c r="BLL264" s="105"/>
      <c r="BLM264" s="105"/>
      <c r="BLN264" s="105"/>
      <c r="BLO264" s="105"/>
      <c r="BLP264" s="105"/>
      <c r="BLQ264" s="105"/>
      <c r="BLR264" s="105"/>
      <c r="BLS264" s="105"/>
      <c r="BLT264" s="105"/>
      <c r="BLU264" s="105"/>
      <c r="BLV264" s="105"/>
      <c r="BLW264" s="105"/>
      <c r="BLX264" s="105"/>
      <c r="BLY264" s="105"/>
      <c r="BLZ264" s="105"/>
      <c r="BMA264" s="105"/>
      <c r="BMB264" s="105"/>
      <c r="BMC264" s="105"/>
      <c r="BMD264" s="105"/>
      <c r="BME264" s="105"/>
      <c r="BMF264" s="105"/>
      <c r="BMG264" s="105"/>
      <c r="BMH264" s="105"/>
      <c r="BMI264" s="105"/>
      <c r="BMJ264" s="105"/>
      <c r="BMK264" s="105"/>
      <c r="BML264" s="105"/>
      <c r="BMM264" s="105"/>
      <c r="BMN264" s="105"/>
      <c r="BMO264" s="105"/>
      <c r="BMP264" s="105"/>
      <c r="BMQ264" s="105"/>
      <c r="BMR264" s="105"/>
      <c r="BMS264" s="105"/>
      <c r="BMT264" s="105"/>
      <c r="BMU264" s="105"/>
      <c r="BMV264" s="105"/>
      <c r="BMW264" s="105"/>
      <c r="BMX264" s="105"/>
      <c r="BMY264" s="105"/>
      <c r="BMZ264" s="105"/>
      <c r="BNA264" s="105"/>
      <c r="BNB264" s="105"/>
      <c r="BNC264" s="105"/>
      <c r="BND264" s="105"/>
      <c r="BNE264" s="105"/>
      <c r="BNF264" s="105"/>
      <c r="BNG264" s="105"/>
      <c r="BNH264" s="105"/>
      <c r="BNI264" s="105"/>
      <c r="BNJ264" s="105"/>
      <c r="BNK264" s="105"/>
      <c r="BNL264" s="105"/>
      <c r="BNM264" s="105"/>
      <c r="BNN264" s="105"/>
      <c r="BNO264" s="105"/>
      <c r="BNP264" s="105"/>
      <c r="BNQ264" s="105"/>
      <c r="BNR264" s="105"/>
      <c r="BNS264" s="105"/>
      <c r="BNT264" s="105"/>
      <c r="BNU264" s="105"/>
      <c r="BNV264" s="105"/>
      <c r="BNW264" s="105"/>
      <c r="BNX264" s="105"/>
      <c r="BNY264" s="105"/>
      <c r="BNZ264" s="105"/>
      <c r="BOA264" s="105"/>
      <c r="BOB264" s="105"/>
      <c r="BOC264" s="105"/>
      <c r="BOD264" s="105"/>
      <c r="BOE264" s="105"/>
      <c r="BOF264" s="105"/>
      <c r="BOG264" s="105"/>
      <c r="BOH264" s="105"/>
      <c r="BOI264" s="105"/>
      <c r="BOJ264" s="105"/>
      <c r="BOK264" s="105"/>
      <c r="BOL264" s="105"/>
      <c r="BOM264" s="105"/>
      <c r="BON264" s="105"/>
      <c r="BOO264" s="105"/>
      <c r="BOP264" s="105"/>
      <c r="BOQ264" s="105"/>
      <c r="BOR264" s="105"/>
      <c r="BOS264" s="105"/>
      <c r="BOT264" s="105"/>
      <c r="BOU264" s="105"/>
      <c r="BOV264" s="105"/>
      <c r="BOW264" s="105"/>
      <c r="BOX264" s="105"/>
      <c r="BOY264" s="105"/>
      <c r="BOZ264" s="105"/>
      <c r="BPA264" s="105"/>
      <c r="BPB264" s="105"/>
      <c r="BPC264" s="105"/>
      <c r="BPD264" s="105"/>
      <c r="BPE264" s="105"/>
      <c r="BPF264" s="105"/>
      <c r="BPG264" s="105"/>
      <c r="BPH264" s="105"/>
      <c r="BPI264" s="105"/>
      <c r="BPJ264" s="105"/>
      <c r="BPK264" s="105"/>
      <c r="BPL264" s="105"/>
      <c r="BPM264" s="105"/>
      <c r="BPN264" s="105"/>
      <c r="BPO264" s="105"/>
      <c r="BPP264" s="105"/>
      <c r="BPQ264" s="105"/>
      <c r="BPR264" s="105"/>
      <c r="BPS264" s="105"/>
      <c r="BPT264" s="105"/>
      <c r="BPU264" s="105"/>
      <c r="BPV264" s="105"/>
      <c r="BPW264" s="105"/>
      <c r="BPX264" s="105"/>
      <c r="BPY264" s="105"/>
      <c r="BPZ264" s="105"/>
      <c r="BQA264" s="105"/>
      <c r="BQB264" s="105"/>
      <c r="BQC264" s="105"/>
      <c r="BQD264" s="105"/>
      <c r="BQE264" s="105"/>
      <c r="BQF264" s="105"/>
      <c r="BQG264" s="105"/>
      <c r="BQH264" s="105"/>
      <c r="BQI264" s="105"/>
      <c r="BQJ264" s="105"/>
      <c r="BQK264" s="105"/>
      <c r="BQL264" s="105"/>
      <c r="BQM264" s="105"/>
      <c r="BQN264" s="105"/>
      <c r="BQO264" s="105"/>
      <c r="BQP264" s="105"/>
      <c r="BQQ264" s="105"/>
      <c r="BQR264" s="105"/>
      <c r="BQS264" s="105"/>
      <c r="BQT264" s="105"/>
      <c r="BQU264" s="105"/>
      <c r="BQV264" s="105"/>
      <c r="BQW264" s="105"/>
      <c r="BQX264" s="105"/>
      <c r="BQY264" s="105"/>
      <c r="BQZ264" s="105"/>
      <c r="BRA264" s="105"/>
      <c r="BRB264" s="105"/>
      <c r="BRC264" s="105"/>
      <c r="BRD264" s="105"/>
      <c r="BRE264" s="105"/>
      <c r="BRF264" s="105"/>
      <c r="BRG264" s="105"/>
      <c r="BRH264" s="105"/>
      <c r="BRI264" s="105"/>
      <c r="BRJ264" s="105"/>
      <c r="BRK264" s="105"/>
      <c r="BRL264" s="105"/>
      <c r="BRM264" s="105"/>
      <c r="BRN264" s="105"/>
      <c r="BRO264" s="105"/>
      <c r="BRP264" s="105"/>
      <c r="BRQ264" s="105"/>
      <c r="BRR264" s="105"/>
      <c r="BRS264" s="105"/>
      <c r="BRT264" s="105"/>
      <c r="BRU264" s="105"/>
      <c r="BRV264" s="105"/>
      <c r="BRW264" s="105"/>
      <c r="BRX264" s="105"/>
      <c r="BRY264" s="105"/>
      <c r="BRZ264" s="105"/>
      <c r="BSA264" s="105"/>
      <c r="BSB264" s="105"/>
      <c r="BSC264" s="105"/>
      <c r="BSD264" s="105"/>
      <c r="BSE264" s="105"/>
      <c r="BSF264" s="105"/>
      <c r="BSG264" s="105"/>
      <c r="BSH264" s="105"/>
      <c r="BSI264" s="105"/>
      <c r="BSJ264" s="105"/>
      <c r="BSK264" s="105"/>
      <c r="BSL264" s="105"/>
      <c r="BSM264" s="105"/>
      <c r="BSN264" s="105"/>
      <c r="BSO264" s="105"/>
      <c r="BSP264" s="105"/>
      <c r="BSQ264" s="105"/>
      <c r="BSR264" s="105"/>
      <c r="BSS264" s="105"/>
      <c r="BST264" s="105"/>
      <c r="BSU264" s="105"/>
      <c r="BSV264" s="105"/>
      <c r="BSW264" s="105"/>
      <c r="BSX264" s="105"/>
      <c r="BSY264" s="105"/>
      <c r="BSZ264" s="105"/>
      <c r="BTA264" s="105"/>
      <c r="BTB264" s="105"/>
      <c r="BTC264" s="105"/>
      <c r="BTD264" s="105"/>
      <c r="BTE264" s="105"/>
      <c r="BTF264" s="105"/>
      <c r="BTG264" s="105"/>
      <c r="BTH264" s="105"/>
      <c r="BTI264" s="105"/>
      <c r="BTJ264" s="105"/>
      <c r="BTK264" s="105"/>
      <c r="BTL264" s="105"/>
      <c r="BTM264" s="105"/>
      <c r="BTN264" s="105"/>
      <c r="BTO264" s="105"/>
      <c r="BTP264" s="105"/>
      <c r="BTQ264" s="105"/>
      <c r="BTR264" s="105"/>
      <c r="BTS264" s="105"/>
      <c r="BTT264" s="105"/>
      <c r="BTU264" s="105"/>
      <c r="BTV264" s="105"/>
      <c r="BTW264" s="105"/>
      <c r="BTX264" s="105"/>
      <c r="BTY264" s="105"/>
      <c r="BTZ264" s="105"/>
      <c r="BUA264" s="105"/>
      <c r="BUB264" s="105"/>
      <c r="BUC264" s="105"/>
      <c r="BUD264" s="105"/>
      <c r="BUE264" s="105"/>
      <c r="BUF264" s="105"/>
      <c r="BUG264" s="105"/>
      <c r="BUH264" s="105"/>
      <c r="BUI264" s="105"/>
      <c r="BUJ264" s="105"/>
      <c r="BUK264" s="105"/>
      <c r="BUL264" s="105"/>
      <c r="BUM264" s="105"/>
      <c r="BUN264" s="105"/>
      <c r="BUO264" s="105"/>
      <c r="BUP264" s="105"/>
      <c r="BUQ264" s="105"/>
      <c r="BUR264" s="105"/>
      <c r="BUS264" s="105"/>
      <c r="BUT264" s="105"/>
      <c r="BUU264" s="105"/>
      <c r="BUV264" s="105"/>
      <c r="BUW264" s="105"/>
      <c r="BUX264" s="105"/>
      <c r="BUY264" s="105"/>
      <c r="BUZ264" s="105"/>
      <c r="BVA264" s="105"/>
      <c r="BVB264" s="105"/>
      <c r="BVC264" s="105"/>
      <c r="BVD264" s="105"/>
      <c r="BVE264" s="105"/>
      <c r="BVF264" s="105"/>
      <c r="BVG264" s="105"/>
      <c r="BVH264" s="105"/>
      <c r="BVI264" s="105"/>
      <c r="BVJ264" s="105"/>
      <c r="BVK264" s="105"/>
      <c r="BVL264" s="105"/>
      <c r="BVM264" s="105"/>
      <c r="BVN264" s="105"/>
      <c r="BVO264" s="105"/>
      <c r="BVP264" s="105"/>
      <c r="BVQ264" s="105"/>
      <c r="BVR264" s="105"/>
      <c r="BVS264" s="105"/>
      <c r="BVT264" s="105"/>
      <c r="BVU264" s="105"/>
      <c r="BVV264" s="105"/>
      <c r="BVW264" s="105"/>
      <c r="BVX264" s="105"/>
      <c r="BVY264" s="105"/>
      <c r="BVZ264" s="105"/>
      <c r="BWA264" s="105"/>
      <c r="BWB264" s="105"/>
      <c r="BWC264" s="105"/>
      <c r="BWD264" s="105"/>
      <c r="BWE264" s="105"/>
      <c r="BWF264" s="105"/>
      <c r="BWG264" s="105"/>
      <c r="BWH264" s="105"/>
      <c r="BWI264" s="105"/>
      <c r="BWJ264" s="105"/>
      <c r="BWK264" s="105"/>
      <c r="BWL264" s="105"/>
      <c r="BWM264" s="105"/>
      <c r="BWN264" s="105"/>
      <c r="BWO264" s="105"/>
      <c r="BWP264" s="105"/>
      <c r="BWQ264" s="105"/>
      <c r="BWR264" s="105"/>
      <c r="BWS264" s="105"/>
      <c r="BWT264" s="105"/>
      <c r="BWU264" s="105"/>
      <c r="BWV264" s="105"/>
      <c r="BWW264" s="105"/>
      <c r="BWX264" s="105"/>
    </row>
    <row r="265" spans="1:1974" ht="61.5" customHeight="1">
      <c r="B265" s="266" t="s">
        <v>95</v>
      </c>
      <c r="C265" s="90"/>
      <c r="D265" s="125"/>
      <c r="E265" s="249"/>
      <c r="F265" s="127"/>
      <c r="G265" s="90"/>
      <c r="H265" s="125"/>
      <c r="I265" s="249"/>
      <c r="J265" s="127"/>
      <c r="K265" s="90"/>
      <c r="L265" s="125"/>
      <c r="M265" s="249"/>
      <c r="N265" s="127"/>
      <c r="O265" s="90"/>
      <c r="P265" s="125"/>
      <c r="Q265" s="249"/>
      <c r="R265" s="127"/>
      <c r="S265" s="90"/>
      <c r="W265" s="90"/>
      <c r="X265" s="152"/>
      <c r="Y265" s="152"/>
      <c r="Z265" s="152"/>
      <c r="AB265" s="152"/>
      <c r="AC265" s="152"/>
      <c r="AD265" s="152"/>
      <c r="AQ265" s="94"/>
    </row>
    <row r="266" spans="1:1974" s="106" customFormat="1" ht="24" customHeight="1">
      <c r="A266" s="95"/>
      <c r="B266" s="177" t="s">
        <v>96</v>
      </c>
      <c r="C266" s="90"/>
      <c r="D266" s="125">
        <v>0</v>
      </c>
      <c r="E266" s="258">
        <v>0</v>
      </c>
      <c r="F266" s="126">
        <v>0</v>
      </c>
      <c r="G266" s="90"/>
      <c r="H266" s="125">
        <v>0</v>
      </c>
      <c r="I266" s="258">
        <v>0</v>
      </c>
      <c r="J266" s="126">
        <v>0</v>
      </c>
      <c r="K266" s="90"/>
      <c r="L266" s="125">
        <v>0</v>
      </c>
      <c r="M266" s="258">
        <v>0</v>
      </c>
      <c r="N266" s="126">
        <v>0</v>
      </c>
      <c r="O266" s="90"/>
      <c r="P266" s="125">
        <v>-3</v>
      </c>
      <c r="Q266" s="258">
        <v>0</v>
      </c>
      <c r="R266" s="126">
        <v>-3</v>
      </c>
      <c r="S266" s="90"/>
      <c r="T266" s="107"/>
      <c r="U266" s="107"/>
      <c r="V266" s="107"/>
      <c r="W266" s="90"/>
      <c r="X266" s="152"/>
      <c r="Y266" s="152"/>
      <c r="Z266" s="152"/>
      <c r="AA266" s="95"/>
      <c r="AB266" s="152"/>
      <c r="AC266" s="152"/>
      <c r="AD266" s="152"/>
      <c r="AE266" s="95"/>
      <c r="AF266" s="152"/>
      <c r="AG266" s="152"/>
      <c r="AH266" s="152"/>
      <c r="AI266" s="95"/>
      <c r="AJ266" s="152"/>
      <c r="AK266" s="152"/>
      <c r="AL266" s="152"/>
      <c r="AM266" s="95"/>
      <c r="AN266" s="152"/>
      <c r="AO266" s="152"/>
      <c r="AP266" s="152"/>
      <c r="AQ266" s="94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  <c r="EP266" s="105"/>
      <c r="EQ266" s="105"/>
      <c r="ER266" s="105"/>
      <c r="ES266" s="105"/>
      <c r="ET266" s="105"/>
      <c r="EU266" s="105"/>
      <c r="EV266" s="105"/>
      <c r="EW266" s="105"/>
      <c r="EX266" s="105"/>
      <c r="EY266" s="105"/>
      <c r="EZ266" s="105"/>
      <c r="FA266" s="105"/>
      <c r="FB266" s="105"/>
      <c r="FC266" s="105"/>
      <c r="FD266" s="105"/>
      <c r="FE266" s="105"/>
      <c r="FF266" s="105"/>
      <c r="FG266" s="105"/>
      <c r="FH266" s="105"/>
      <c r="FI266" s="105"/>
      <c r="FJ266" s="105"/>
      <c r="FK266" s="105"/>
      <c r="FL266" s="105"/>
      <c r="FM266" s="105"/>
      <c r="FN266" s="105"/>
      <c r="FO266" s="105"/>
      <c r="FP266" s="105"/>
      <c r="FQ266" s="105"/>
      <c r="FR266" s="105"/>
      <c r="FS266" s="105"/>
      <c r="FT266" s="105"/>
      <c r="FU266" s="105"/>
      <c r="FV266" s="105"/>
      <c r="FW266" s="105"/>
      <c r="FX266" s="105"/>
      <c r="FY266" s="105"/>
      <c r="FZ266" s="105"/>
      <c r="GA266" s="105"/>
      <c r="GB266" s="105"/>
      <c r="GC266" s="105"/>
      <c r="GD266" s="105"/>
      <c r="GE266" s="105"/>
      <c r="GF266" s="105"/>
      <c r="GG266" s="105"/>
      <c r="GH266" s="105"/>
      <c r="GI266" s="105"/>
      <c r="GJ266" s="105"/>
      <c r="GK266" s="105"/>
      <c r="GL266" s="105"/>
      <c r="GM266" s="105"/>
      <c r="GN266" s="105"/>
      <c r="GO266" s="105"/>
      <c r="GP266" s="105"/>
      <c r="GQ266" s="105"/>
      <c r="GR266" s="105"/>
      <c r="GS266" s="105"/>
      <c r="GT266" s="105"/>
      <c r="GU266" s="105"/>
      <c r="GV266" s="105"/>
      <c r="GW266" s="105"/>
      <c r="GX266" s="105"/>
      <c r="GY266" s="105"/>
      <c r="GZ266" s="105"/>
      <c r="HA266" s="105"/>
      <c r="HB266" s="105"/>
      <c r="HC266" s="105"/>
      <c r="HD266" s="105"/>
      <c r="HE266" s="105"/>
      <c r="HF266" s="105"/>
      <c r="HG266" s="105"/>
      <c r="HH266" s="105"/>
      <c r="HI266" s="105"/>
      <c r="HJ266" s="105"/>
      <c r="HK266" s="105"/>
      <c r="HL266" s="105"/>
      <c r="HM266" s="105"/>
      <c r="HN266" s="105"/>
      <c r="HO266" s="105"/>
      <c r="HP266" s="105"/>
      <c r="HQ266" s="105"/>
      <c r="HR266" s="105"/>
      <c r="HS266" s="105"/>
      <c r="HT266" s="105"/>
      <c r="HU266" s="105"/>
      <c r="HV266" s="105"/>
      <c r="HW266" s="105"/>
      <c r="HX266" s="105"/>
      <c r="HY266" s="105"/>
      <c r="HZ266" s="105"/>
      <c r="IA266" s="105"/>
      <c r="IB266" s="105"/>
      <c r="IC266" s="105"/>
      <c r="ID266" s="105"/>
      <c r="IE266" s="105"/>
      <c r="IF266" s="105"/>
      <c r="IG266" s="105"/>
      <c r="IH266" s="105"/>
      <c r="II266" s="105"/>
      <c r="IJ266" s="105"/>
      <c r="IK266" s="105"/>
      <c r="IL266" s="105"/>
      <c r="IM266" s="105"/>
      <c r="IN266" s="105"/>
      <c r="IO266" s="105"/>
      <c r="IP266" s="105"/>
      <c r="IQ266" s="105"/>
      <c r="IR266" s="105"/>
      <c r="IS266" s="105"/>
      <c r="IT266" s="105"/>
      <c r="IU266" s="105"/>
      <c r="IV266" s="105"/>
      <c r="IW266" s="105"/>
      <c r="IX266" s="105"/>
      <c r="IY266" s="105"/>
      <c r="IZ266" s="105"/>
      <c r="JA266" s="105"/>
      <c r="JB266" s="105"/>
      <c r="JC266" s="105"/>
      <c r="JD266" s="105"/>
      <c r="JE266" s="105"/>
      <c r="JF266" s="105"/>
      <c r="JG266" s="105"/>
      <c r="JH266" s="105"/>
      <c r="JI266" s="105"/>
      <c r="JJ266" s="105"/>
      <c r="JK266" s="105"/>
      <c r="JL266" s="105"/>
      <c r="JM266" s="105"/>
      <c r="JN266" s="105"/>
      <c r="JO266" s="105"/>
      <c r="JP266" s="105"/>
      <c r="JQ266" s="105"/>
      <c r="JR266" s="105"/>
      <c r="JS266" s="105"/>
      <c r="JT266" s="105"/>
      <c r="JU266" s="105"/>
      <c r="JV266" s="105"/>
      <c r="JW266" s="105"/>
      <c r="JX266" s="105"/>
      <c r="JY266" s="105"/>
      <c r="JZ266" s="105"/>
      <c r="KA266" s="105"/>
      <c r="KB266" s="105"/>
      <c r="KC266" s="105"/>
      <c r="KD266" s="105"/>
      <c r="KE266" s="105"/>
      <c r="KF266" s="105"/>
      <c r="KG266" s="105"/>
      <c r="KH266" s="105"/>
      <c r="KI266" s="105"/>
      <c r="KJ266" s="105"/>
      <c r="KK266" s="105"/>
      <c r="KL266" s="105"/>
      <c r="KM266" s="105"/>
      <c r="KN266" s="105"/>
      <c r="KO266" s="105"/>
      <c r="KP266" s="105"/>
      <c r="KQ266" s="105"/>
      <c r="KR266" s="105"/>
      <c r="KS266" s="105"/>
      <c r="KT266" s="105"/>
      <c r="KU266" s="105"/>
      <c r="KV266" s="105"/>
      <c r="KW266" s="105"/>
      <c r="KX266" s="105"/>
      <c r="KY266" s="105"/>
      <c r="KZ266" s="105"/>
      <c r="LA266" s="105"/>
      <c r="LB266" s="105"/>
      <c r="LC266" s="105"/>
      <c r="LD266" s="105"/>
      <c r="LE266" s="105"/>
      <c r="LF266" s="105"/>
      <c r="LG266" s="105"/>
      <c r="LH266" s="105"/>
      <c r="LI266" s="105"/>
      <c r="LJ266" s="105"/>
      <c r="LK266" s="105"/>
      <c r="LL266" s="105"/>
      <c r="LM266" s="105"/>
      <c r="LN266" s="105"/>
      <c r="LO266" s="105"/>
      <c r="LP266" s="105"/>
      <c r="LQ266" s="105"/>
      <c r="LR266" s="105"/>
      <c r="LS266" s="105"/>
      <c r="LT266" s="105"/>
      <c r="LU266" s="105"/>
      <c r="LV266" s="105"/>
      <c r="LW266" s="105"/>
      <c r="LX266" s="105"/>
      <c r="LY266" s="105"/>
      <c r="LZ266" s="105"/>
      <c r="MA266" s="105"/>
      <c r="MB266" s="105"/>
      <c r="MC266" s="105"/>
      <c r="MD266" s="105"/>
      <c r="ME266" s="105"/>
      <c r="MF266" s="105"/>
      <c r="MG266" s="105"/>
      <c r="MH266" s="105"/>
      <c r="MI266" s="105"/>
      <c r="MJ266" s="105"/>
      <c r="MK266" s="105"/>
      <c r="ML266" s="105"/>
      <c r="MM266" s="105"/>
      <c r="MN266" s="105"/>
      <c r="MO266" s="105"/>
      <c r="MP266" s="105"/>
      <c r="MQ266" s="105"/>
      <c r="MR266" s="105"/>
      <c r="MS266" s="105"/>
      <c r="MT266" s="105"/>
      <c r="MU266" s="105"/>
      <c r="MV266" s="105"/>
      <c r="MW266" s="105"/>
      <c r="MX266" s="105"/>
      <c r="MY266" s="105"/>
      <c r="MZ266" s="105"/>
      <c r="NA266" s="105"/>
      <c r="NB266" s="105"/>
      <c r="NC266" s="105"/>
      <c r="ND266" s="105"/>
      <c r="NE266" s="105"/>
      <c r="NF266" s="105"/>
      <c r="NG266" s="105"/>
      <c r="NH266" s="105"/>
      <c r="NI266" s="105"/>
      <c r="NJ266" s="105"/>
      <c r="NK266" s="105"/>
      <c r="NL266" s="105"/>
      <c r="NM266" s="105"/>
      <c r="NN266" s="105"/>
      <c r="NO266" s="105"/>
      <c r="NP266" s="105"/>
      <c r="NQ266" s="105"/>
      <c r="NR266" s="105"/>
      <c r="NS266" s="105"/>
      <c r="NT266" s="105"/>
      <c r="NU266" s="105"/>
      <c r="NV266" s="105"/>
      <c r="NW266" s="105"/>
      <c r="NX266" s="105"/>
      <c r="NY266" s="105"/>
      <c r="NZ266" s="105"/>
      <c r="OA266" s="105"/>
      <c r="OB266" s="105"/>
      <c r="OC266" s="105"/>
      <c r="OD266" s="105"/>
      <c r="OE266" s="105"/>
      <c r="OF266" s="105"/>
      <c r="OG266" s="105"/>
      <c r="OH266" s="105"/>
      <c r="OI266" s="105"/>
      <c r="OJ266" s="105"/>
      <c r="OK266" s="105"/>
      <c r="OL266" s="105"/>
      <c r="OM266" s="105"/>
      <c r="ON266" s="105"/>
      <c r="OO266" s="105"/>
      <c r="OP266" s="105"/>
      <c r="OQ266" s="105"/>
      <c r="OR266" s="105"/>
      <c r="OS266" s="105"/>
      <c r="OT266" s="105"/>
      <c r="OU266" s="105"/>
      <c r="OV266" s="105"/>
      <c r="OW266" s="105"/>
      <c r="OX266" s="105"/>
      <c r="OY266" s="105"/>
      <c r="OZ266" s="105"/>
      <c r="PA266" s="105"/>
      <c r="PB266" s="105"/>
      <c r="PC266" s="105"/>
      <c r="PD266" s="105"/>
      <c r="PE266" s="105"/>
      <c r="PF266" s="105"/>
      <c r="PG266" s="105"/>
      <c r="PH266" s="105"/>
      <c r="PI266" s="105"/>
      <c r="PJ266" s="105"/>
      <c r="PK266" s="105"/>
      <c r="PL266" s="105"/>
      <c r="PM266" s="105"/>
      <c r="PN266" s="105"/>
      <c r="PO266" s="105"/>
      <c r="PP266" s="105"/>
      <c r="PQ266" s="105"/>
      <c r="PR266" s="105"/>
      <c r="PS266" s="105"/>
      <c r="PT266" s="105"/>
      <c r="PU266" s="105"/>
      <c r="PV266" s="105"/>
      <c r="PW266" s="105"/>
      <c r="PX266" s="105"/>
      <c r="PY266" s="105"/>
      <c r="PZ266" s="105"/>
      <c r="QA266" s="105"/>
      <c r="QB266" s="105"/>
      <c r="QC266" s="105"/>
      <c r="QD266" s="105"/>
      <c r="QE266" s="105"/>
      <c r="QF266" s="105"/>
      <c r="QG266" s="105"/>
      <c r="QH266" s="105"/>
      <c r="QI266" s="105"/>
      <c r="QJ266" s="105"/>
      <c r="QK266" s="105"/>
      <c r="QL266" s="105"/>
      <c r="QM266" s="105"/>
      <c r="QN266" s="105"/>
      <c r="QO266" s="105"/>
      <c r="QP266" s="105"/>
      <c r="QQ266" s="105"/>
      <c r="QR266" s="105"/>
      <c r="QS266" s="105"/>
      <c r="QT266" s="105"/>
      <c r="QU266" s="105"/>
      <c r="QV266" s="105"/>
      <c r="QW266" s="105"/>
      <c r="QX266" s="105"/>
      <c r="QY266" s="105"/>
      <c r="QZ266" s="105"/>
      <c r="RA266" s="105"/>
      <c r="RB266" s="105"/>
      <c r="RC266" s="105"/>
      <c r="RD266" s="105"/>
      <c r="RE266" s="105"/>
      <c r="RF266" s="105"/>
      <c r="RG266" s="105"/>
      <c r="RH266" s="105"/>
      <c r="RI266" s="105"/>
      <c r="RJ266" s="105"/>
      <c r="RK266" s="105"/>
      <c r="RL266" s="105"/>
      <c r="RM266" s="105"/>
      <c r="RN266" s="105"/>
      <c r="RO266" s="105"/>
      <c r="RP266" s="105"/>
      <c r="RQ266" s="105"/>
      <c r="RR266" s="105"/>
      <c r="RS266" s="105"/>
      <c r="RT266" s="105"/>
      <c r="RU266" s="105"/>
      <c r="RV266" s="105"/>
      <c r="RW266" s="105"/>
      <c r="RX266" s="105"/>
      <c r="RY266" s="105"/>
      <c r="RZ266" s="105"/>
      <c r="SA266" s="105"/>
      <c r="SB266" s="105"/>
      <c r="SC266" s="105"/>
      <c r="SD266" s="105"/>
      <c r="SE266" s="105"/>
      <c r="SF266" s="105"/>
      <c r="SG266" s="105"/>
      <c r="SH266" s="105"/>
      <c r="SI266" s="105"/>
      <c r="SJ266" s="105"/>
      <c r="SK266" s="105"/>
      <c r="SL266" s="105"/>
      <c r="SM266" s="105"/>
      <c r="SN266" s="105"/>
      <c r="SO266" s="105"/>
      <c r="SP266" s="105"/>
      <c r="SQ266" s="105"/>
      <c r="SR266" s="105"/>
      <c r="SS266" s="105"/>
      <c r="ST266" s="105"/>
      <c r="SU266" s="105"/>
      <c r="SV266" s="105"/>
      <c r="SW266" s="105"/>
      <c r="SX266" s="105"/>
      <c r="SY266" s="105"/>
      <c r="SZ266" s="105"/>
      <c r="TA266" s="105"/>
      <c r="TB266" s="105"/>
      <c r="TC266" s="105"/>
      <c r="TD266" s="105"/>
      <c r="TE266" s="105"/>
      <c r="TF266" s="105"/>
      <c r="TG266" s="105"/>
      <c r="TH266" s="105"/>
      <c r="TI266" s="105"/>
      <c r="TJ266" s="105"/>
      <c r="TK266" s="105"/>
      <c r="TL266" s="105"/>
      <c r="TM266" s="105"/>
      <c r="TN266" s="105"/>
      <c r="TO266" s="105"/>
      <c r="TP266" s="105"/>
      <c r="TQ266" s="105"/>
      <c r="TR266" s="105"/>
      <c r="TS266" s="105"/>
      <c r="TT266" s="105"/>
      <c r="TU266" s="105"/>
      <c r="TV266" s="105"/>
      <c r="TW266" s="105"/>
      <c r="TX266" s="105"/>
      <c r="TY266" s="105"/>
      <c r="TZ266" s="105"/>
      <c r="UA266" s="105"/>
      <c r="UB266" s="105"/>
      <c r="UC266" s="105"/>
      <c r="UD266" s="105"/>
      <c r="UE266" s="105"/>
      <c r="UF266" s="105"/>
      <c r="UG266" s="105"/>
      <c r="UH266" s="105"/>
      <c r="UI266" s="105"/>
      <c r="UJ266" s="105"/>
      <c r="UK266" s="105"/>
      <c r="UL266" s="105"/>
      <c r="UM266" s="105"/>
      <c r="UN266" s="105"/>
      <c r="UO266" s="105"/>
      <c r="UP266" s="105"/>
      <c r="UQ266" s="105"/>
      <c r="UR266" s="105"/>
      <c r="US266" s="105"/>
      <c r="UT266" s="105"/>
      <c r="UU266" s="105"/>
      <c r="UV266" s="105"/>
      <c r="UW266" s="105"/>
      <c r="UX266" s="105"/>
      <c r="UY266" s="105"/>
      <c r="UZ266" s="105"/>
      <c r="VA266" s="105"/>
      <c r="VB266" s="105"/>
      <c r="VC266" s="105"/>
      <c r="VD266" s="105"/>
      <c r="VE266" s="105"/>
      <c r="VF266" s="105"/>
      <c r="VG266" s="105"/>
      <c r="VH266" s="105"/>
      <c r="VI266" s="105"/>
      <c r="VJ266" s="105"/>
      <c r="VK266" s="105"/>
      <c r="VL266" s="105"/>
      <c r="VM266" s="105"/>
      <c r="VN266" s="105"/>
      <c r="VO266" s="105"/>
      <c r="VP266" s="105"/>
      <c r="VQ266" s="105"/>
      <c r="VR266" s="105"/>
      <c r="VS266" s="105"/>
      <c r="VT266" s="105"/>
      <c r="VU266" s="105"/>
      <c r="VV266" s="105"/>
      <c r="VW266" s="105"/>
      <c r="VX266" s="105"/>
      <c r="VY266" s="105"/>
      <c r="VZ266" s="105"/>
      <c r="WA266" s="105"/>
      <c r="WB266" s="105"/>
      <c r="WC266" s="105"/>
      <c r="WD266" s="105"/>
      <c r="WE266" s="105"/>
      <c r="WF266" s="105"/>
      <c r="WG266" s="105"/>
      <c r="WH266" s="105"/>
      <c r="WI266" s="105"/>
      <c r="WJ266" s="105"/>
      <c r="WK266" s="105"/>
      <c r="WL266" s="105"/>
      <c r="WM266" s="105"/>
      <c r="WN266" s="105"/>
      <c r="WO266" s="105"/>
      <c r="WP266" s="105"/>
      <c r="WQ266" s="105"/>
      <c r="WR266" s="105"/>
      <c r="WS266" s="105"/>
      <c r="WT266" s="105"/>
      <c r="WU266" s="105"/>
      <c r="WV266" s="105"/>
      <c r="WW266" s="105"/>
      <c r="WX266" s="105"/>
      <c r="WY266" s="105"/>
      <c r="WZ266" s="105"/>
      <c r="XA266" s="105"/>
      <c r="XB266" s="105"/>
      <c r="XC266" s="105"/>
      <c r="XD266" s="105"/>
      <c r="XE266" s="105"/>
      <c r="XF266" s="105"/>
      <c r="XG266" s="105"/>
      <c r="XH266" s="105"/>
      <c r="XI266" s="105"/>
      <c r="XJ266" s="105"/>
      <c r="XK266" s="105"/>
      <c r="XL266" s="105"/>
      <c r="XM266" s="105"/>
      <c r="XN266" s="105"/>
      <c r="XO266" s="105"/>
      <c r="XP266" s="105"/>
      <c r="XQ266" s="105"/>
      <c r="XR266" s="105"/>
      <c r="XS266" s="105"/>
      <c r="XT266" s="105"/>
      <c r="XU266" s="105"/>
      <c r="XV266" s="105"/>
      <c r="XW266" s="105"/>
      <c r="XX266" s="105"/>
      <c r="XY266" s="105"/>
      <c r="XZ266" s="105"/>
      <c r="YA266" s="105"/>
      <c r="YB266" s="105"/>
      <c r="YC266" s="105"/>
      <c r="YD266" s="105"/>
      <c r="YE266" s="105"/>
      <c r="YF266" s="105"/>
      <c r="YG266" s="105"/>
      <c r="YH266" s="105"/>
      <c r="YI266" s="105"/>
      <c r="YJ266" s="105"/>
      <c r="YK266" s="105"/>
      <c r="YL266" s="105"/>
      <c r="YM266" s="105"/>
      <c r="YN266" s="105"/>
      <c r="YO266" s="105"/>
      <c r="YP266" s="105"/>
      <c r="YQ266" s="105"/>
      <c r="YR266" s="105"/>
      <c r="YS266" s="105"/>
      <c r="YT266" s="105"/>
      <c r="YU266" s="105"/>
      <c r="YV266" s="105"/>
      <c r="YW266" s="105"/>
      <c r="YX266" s="105"/>
      <c r="YY266" s="105"/>
      <c r="YZ266" s="105"/>
      <c r="ZA266" s="105"/>
      <c r="ZB266" s="105"/>
      <c r="ZC266" s="105"/>
      <c r="ZD266" s="105"/>
      <c r="ZE266" s="105"/>
      <c r="ZF266" s="105"/>
      <c r="ZG266" s="105"/>
      <c r="ZH266" s="105"/>
      <c r="ZI266" s="105"/>
      <c r="ZJ266" s="105"/>
      <c r="ZK266" s="105"/>
      <c r="ZL266" s="105"/>
      <c r="ZM266" s="105"/>
      <c r="ZN266" s="105"/>
      <c r="ZO266" s="105"/>
      <c r="ZP266" s="105"/>
      <c r="ZQ266" s="105"/>
      <c r="ZR266" s="105"/>
      <c r="ZS266" s="105"/>
      <c r="ZT266" s="105"/>
      <c r="ZU266" s="105"/>
      <c r="ZV266" s="105"/>
      <c r="ZW266" s="105"/>
      <c r="ZX266" s="105"/>
      <c r="ZY266" s="105"/>
      <c r="ZZ266" s="105"/>
      <c r="AAA266" s="105"/>
      <c r="AAB266" s="105"/>
      <c r="AAC266" s="105"/>
      <c r="AAD266" s="105"/>
      <c r="AAE266" s="105"/>
      <c r="AAF266" s="105"/>
      <c r="AAG266" s="105"/>
      <c r="AAH266" s="105"/>
      <c r="AAI266" s="105"/>
      <c r="AAJ266" s="105"/>
      <c r="AAK266" s="105"/>
      <c r="AAL266" s="105"/>
      <c r="AAM266" s="105"/>
      <c r="AAN266" s="105"/>
      <c r="AAO266" s="105"/>
      <c r="AAP266" s="105"/>
      <c r="AAQ266" s="105"/>
      <c r="AAR266" s="105"/>
      <c r="AAS266" s="105"/>
      <c r="AAT266" s="105"/>
      <c r="AAU266" s="105"/>
      <c r="AAV266" s="105"/>
      <c r="AAW266" s="105"/>
      <c r="AAX266" s="105"/>
      <c r="AAY266" s="105"/>
      <c r="AAZ266" s="105"/>
      <c r="ABA266" s="105"/>
      <c r="ABB266" s="105"/>
      <c r="ABC266" s="105"/>
      <c r="ABD266" s="105"/>
      <c r="ABE266" s="105"/>
      <c r="ABF266" s="105"/>
      <c r="ABG266" s="105"/>
      <c r="ABH266" s="105"/>
      <c r="ABI266" s="105"/>
      <c r="ABJ266" s="105"/>
      <c r="ABK266" s="105"/>
      <c r="ABL266" s="105"/>
      <c r="ABM266" s="105"/>
      <c r="ABN266" s="105"/>
      <c r="ABO266" s="105"/>
      <c r="ABP266" s="105"/>
      <c r="ABQ266" s="105"/>
      <c r="ABR266" s="105"/>
      <c r="ABS266" s="105"/>
      <c r="ABT266" s="105"/>
      <c r="ABU266" s="105"/>
      <c r="ABV266" s="105"/>
      <c r="ABW266" s="105"/>
      <c r="ABX266" s="105"/>
      <c r="ABY266" s="105"/>
      <c r="ABZ266" s="105"/>
      <c r="ACA266" s="105"/>
      <c r="ACB266" s="105"/>
      <c r="ACC266" s="105"/>
      <c r="ACD266" s="105"/>
      <c r="ACE266" s="105"/>
      <c r="ACF266" s="105"/>
      <c r="ACG266" s="105"/>
      <c r="ACH266" s="105"/>
      <c r="ACI266" s="105"/>
      <c r="ACJ266" s="105"/>
      <c r="ACK266" s="105"/>
      <c r="ACL266" s="105"/>
      <c r="ACM266" s="105"/>
      <c r="ACN266" s="105"/>
      <c r="ACO266" s="105"/>
      <c r="ACP266" s="105"/>
      <c r="ACQ266" s="105"/>
      <c r="ACR266" s="105"/>
      <c r="ACS266" s="105"/>
      <c r="ACT266" s="105"/>
      <c r="ACU266" s="105"/>
      <c r="ACV266" s="105"/>
      <c r="ACW266" s="105"/>
      <c r="ACX266" s="105"/>
      <c r="ACY266" s="105"/>
      <c r="ACZ266" s="105"/>
      <c r="ADA266" s="105"/>
      <c r="ADB266" s="105"/>
      <c r="ADC266" s="105"/>
      <c r="ADD266" s="105"/>
      <c r="ADE266" s="105"/>
      <c r="ADF266" s="105"/>
      <c r="ADG266" s="105"/>
      <c r="ADH266" s="105"/>
      <c r="ADI266" s="105"/>
      <c r="ADJ266" s="105"/>
      <c r="ADK266" s="105"/>
      <c r="ADL266" s="105"/>
      <c r="ADM266" s="105"/>
      <c r="ADN266" s="105"/>
      <c r="ADO266" s="105"/>
      <c r="ADP266" s="105"/>
      <c r="ADQ266" s="105"/>
      <c r="ADR266" s="105"/>
      <c r="ADS266" s="105"/>
      <c r="ADT266" s="105"/>
      <c r="ADU266" s="105"/>
      <c r="ADV266" s="105"/>
      <c r="ADW266" s="105"/>
      <c r="ADX266" s="105"/>
      <c r="ADY266" s="105"/>
      <c r="ADZ266" s="105"/>
      <c r="AEA266" s="105"/>
      <c r="AEB266" s="105"/>
      <c r="AEC266" s="105"/>
      <c r="AED266" s="105"/>
      <c r="AEE266" s="105"/>
      <c r="AEF266" s="105"/>
      <c r="AEG266" s="105"/>
      <c r="AEH266" s="105"/>
      <c r="AEI266" s="105"/>
      <c r="AEJ266" s="105"/>
      <c r="AEK266" s="105"/>
      <c r="AEL266" s="105"/>
      <c r="AEM266" s="105"/>
      <c r="AEN266" s="105"/>
      <c r="AEO266" s="105"/>
      <c r="AEP266" s="105"/>
      <c r="AEQ266" s="105"/>
      <c r="AER266" s="105"/>
      <c r="AES266" s="105"/>
      <c r="AET266" s="105"/>
      <c r="AEU266" s="105"/>
      <c r="AEV266" s="105"/>
      <c r="AEW266" s="105"/>
      <c r="AEX266" s="105"/>
      <c r="AEY266" s="105"/>
      <c r="AEZ266" s="105"/>
      <c r="AFA266" s="105"/>
      <c r="AFB266" s="105"/>
      <c r="AFC266" s="105"/>
      <c r="AFD266" s="105"/>
      <c r="AFE266" s="105"/>
      <c r="AFF266" s="105"/>
      <c r="AFG266" s="105"/>
      <c r="AFH266" s="105"/>
      <c r="AFI266" s="105"/>
      <c r="AFJ266" s="105"/>
      <c r="AFK266" s="105"/>
      <c r="AFL266" s="105"/>
      <c r="AFM266" s="105"/>
      <c r="AFN266" s="105"/>
      <c r="AFO266" s="105"/>
      <c r="AFP266" s="105"/>
      <c r="AFQ266" s="105"/>
      <c r="AFR266" s="105"/>
      <c r="AFS266" s="105"/>
      <c r="AFT266" s="105"/>
      <c r="AFU266" s="105"/>
      <c r="AFV266" s="105"/>
      <c r="AFW266" s="105"/>
      <c r="AFX266" s="105"/>
      <c r="AFY266" s="105"/>
      <c r="AFZ266" s="105"/>
      <c r="AGA266" s="105"/>
      <c r="AGB266" s="105"/>
      <c r="AGC266" s="105"/>
      <c r="AGD266" s="105"/>
      <c r="AGE266" s="105"/>
      <c r="AGF266" s="105"/>
      <c r="AGG266" s="105"/>
      <c r="AGH266" s="105"/>
      <c r="AGI266" s="105"/>
      <c r="AGJ266" s="105"/>
      <c r="AGK266" s="105"/>
      <c r="AGL266" s="105"/>
      <c r="AGM266" s="105"/>
      <c r="AGN266" s="105"/>
      <c r="AGO266" s="105"/>
      <c r="AGP266" s="105"/>
      <c r="AGQ266" s="105"/>
      <c r="AGR266" s="105"/>
      <c r="AGS266" s="105"/>
      <c r="AGT266" s="105"/>
      <c r="AGU266" s="105"/>
      <c r="AGV266" s="105"/>
      <c r="AGW266" s="105"/>
      <c r="AGX266" s="105"/>
      <c r="AGY266" s="105"/>
      <c r="AGZ266" s="105"/>
      <c r="AHA266" s="105"/>
      <c r="AHB266" s="105"/>
      <c r="AHC266" s="105"/>
      <c r="AHD266" s="105"/>
      <c r="AHE266" s="105"/>
      <c r="AHF266" s="105"/>
      <c r="AHG266" s="105"/>
      <c r="AHH266" s="105"/>
      <c r="AHI266" s="105"/>
      <c r="AHJ266" s="105"/>
      <c r="AHK266" s="105"/>
      <c r="AHL266" s="105"/>
      <c r="AHM266" s="105"/>
      <c r="AHN266" s="105"/>
      <c r="AHO266" s="105"/>
      <c r="AHP266" s="105"/>
      <c r="AHQ266" s="105"/>
      <c r="AHR266" s="105"/>
      <c r="AHS266" s="105"/>
      <c r="AHT266" s="105"/>
      <c r="AHU266" s="105"/>
      <c r="AHV266" s="105"/>
      <c r="AHW266" s="105"/>
      <c r="AHX266" s="105"/>
      <c r="AHY266" s="105"/>
      <c r="AHZ266" s="105"/>
      <c r="AIA266" s="105"/>
      <c r="AIB266" s="105"/>
      <c r="AIC266" s="105"/>
      <c r="AID266" s="105"/>
      <c r="AIE266" s="105"/>
      <c r="AIF266" s="105"/>
      <c r="AIG266" s="105"/>
      <c r="AIH266" s="105"/>
      <c r="AII266" s="105"/>
      <c r="AIJ266" s="105"/>
      <c r="AIK266" s="105"/>
      <c r="AIL266" s="105"/>
      <c r="AIM266" s="105"/>
      <c r="AIN266" s="105"/>
      <c r="AIO266" s="105"/>
      <c r="AIP266" s="105"/>
      <c r="AIQ266" s="105"/>
      <c r="AIR266" s="105"/>
      <c r="AIS266" s="105"/>
      <c r="AIT266" s="105"/>
      <c r="AIU266" s="105"/>
      <c r="AIV266" s="105"/>
      <c r="AIW266" s="105"/>
      <c r="AIX266" s="105"/>
      <c r="AIY266" s="105"/>
      <c r="AIZ266" s="105"/>
      <c r="AJA266" s="105"/>
      <c r="AJB266" s="105"/>
      <c r="AJC266" s="105"/>
      <c r="AJD266" s="105"/>
      <c r="AJE266" s="105"/>
      <c r="AJF266" s="105"/>
      <c r="AJG266" s="105"/>
      <c r="AJH266" s="105"/>
      <c r="AJI266" s="105"/>
      <c r="AJJ266" s="105"/>
      <c r="AJK266" s="105"/>
      <c r="AJL266" s="105"/>
      <c r="AJM266" s="105"/>
      <c r="AJN266" s="105"/>
      <c r="AJO266" s="105"/>
      <c r="AJP266" s="105"/>
      <c r="AJQ266" s="105"/>
      <c r="AJR266" s="105"/>
      <c r="AJS266" s="105"/>
      <c r="AJT266" s="105"/>
      <c r="AJU266" s="105"/>
      <c r="AJV266" s="105"/>
      <c r="AJW266" s="105"/>
      <c r="AJX266" s="105"/>
      <c r="AJY266" s="105"/>
      <c r="AJZ266" s="105"/>
      <c r="AKA266" s="105"/>
      <c r="AKB266" s="105"/>
      <c r="AKC266" s="105"/>
      <c r="AKD266" s="105"/>
      <c r="AKE266" s="105"/>
      <c r="AKF266" s="105"/>
      <c r="AKG266" s="105"/>
      <c r="AKH266" s="105"/>
      <c r="AKI266" s="105"/>
      <c r="AKJ266" s="105"/>
      <c r="AKK266" s="105"/>
      <c r="AKL266" s="105"/>
      <c r="AKM266" s="105"/>
      <c r="AKN266" s="105"/>
      <c r="AKO266" s="105"/>
      <c r="AKP266" s="105"/>
      <c r="AKQ266" s="105"/>
      <c r="AKR266" s="105"/>
      <c r="AKS266" s="105"/>
      <c r="AKT266" s="105"/>
      <c r="AKU266" s="105"/>
      <c r="AKV266" s="105"/>
      <c r="AKW266" s="105"/>
      <c r="AKX266" s="105"/>
      <c r="AKY266" s="105"/>
      <c r="AKZ266" s="105"/>
      <c r="ALA266" s="105"/>
      <c r="ALB266" s="105"/>
      <c r="ALC266" s="105"/>
      <c r="ALD266" s="105"/>
      <c r="ALE266" s="105"/>
      <c r="ALF266" s="105"/>
      <c r="ALG266" s="105"/>
      <c r="ALH266" s="105"/>
      <c r="ALI266" s="105"/>
      <c r="ALJ266" s="105"/>
      <c r="ALK266" s="105"/>
      <c r="ALL266" s="105"/>
      <c r="ALM266" s="105"/>
      <c r="ALN266" s="105"/>
      <c r="ALO266" s="105"/>
      <c r="ALP266" s="105"/>
      <c r="ALQ266" s="105"/>
      <c r="ALR266" s="105"/>
      <c r="ALS266" s="105"/>
      <c r="ALT266" s="105"/>
      <c r="ALU266" s="105"/>
      <c r="ALV266" s="105"/>
      <c r="ALW266" s="105"/>
      <c r="ALX266" s="105"/>
      <c r="ALY266" s="105"/>
      <c r="ALZ266" s="105"/>
      <c r="AMA266" s="105"/>
      <c r="AMB266" s="105"/>
      <c r="AMC266" s="105"/>
      <c r="AMD266" s="105"/>
      <c r="AME266" s="105"/>
      <c r="AMF266" s="105"/>
      <c r="AMG266" s="105"/>
      <c r="AMH266" s="105"/>
      <c r="AMI266" s="105"/>
      <c r="AMJ266" s="105"/>
      <c r="AMK266" s="105"/>
      <c r="AML266" s="105"/>
      <c r="AMM266" s="105"/>
      <c r="AMN266" s="105"/>
      <c r="AMO266" s="105"/>
      <c r="AMP266" s="105"/>
      <c r="AMQ266" s="105"/>
      <c r="AMR266" s="105"/>
      <c r="AMS266" s="105"/>
      <c r="AMT266" s="105"/>
      <c r="AMU266" s="105"/>
      <c r="AMV266" s="105"/>
      <c r="AMW266" s="105"/>
      <c r="AMX266" s="105"/>
      <c r="AMY266" s="105"/>
      <c r="AMZ266" s="105"/>
      <c r="ANA266" s="105"/>
      <c r="ANB266" s="105"/>
      <c r="ANC266" s="105"/>
      <c r="AND266" s="105"/>
      <c r="ANE266" s="105"/>
      <c r="ANF266" s="105"/>
      <c r="ANG266" s="105"/>
      <c r="ANH266" s="105"/>
      <c r="ANI266" s="105"/>
      <c r="ANJ266" s="105"/>
      <c r="ANK266" s="105"/>
      <c r="ANL266" s="105"/>
      <c r="ANM266" s="105"/>
      <c r="ANN266" s="105"/>
      <c r="ANO266" s="105"/>
      <c r="ANP266" s="105"/>
      <c r="ANQ266" s="105"/>
      <c r="ANR266" s="105"/>
      <c r="ANS266" s="105"/>
      <c r="ANT266" s="105"/>
      <c r="ANU266" s="105"/>
      <c r="ANV266" s="105"/>
      <c r="ANW266" s="105"/>
      <c r="ANX266" s="105"/>
      <c r="ANY266" s="105"/>
      <c r="ANZ266" s="105"/>
      <c r="AOA266" s="105"/>
      <c r="AOB266" s="105"/>
      <c r="AOC266" s="105"/>
      <c r="AOD266" s="105"/>
      <c r="AOE266" s="105"/>
      <c r="AOF266" s="105"/>
      <c r="AOG266" s="105"/>
      <c r="AOH266" s="105"/>
      <c r="AOI266" s="105"/>
      <c r="AOJ266" s="105"/>
      <c r="AOK266" s="105"/>
      <c r="AOL266" s="105"/>
      <c r="AOM266" s="105"/>
      <c r="AON266" s="105"/>
      <c r="AOO266" s="105"/>
      <c r="AOP266" s="105"/>
      <c r="AOQ266" s="105"/>
      <c r="AOR266" s="105"/>
      <c r="AOS266" s="105"/>
      <c r="AOT266" s="105"/>
      <c r="AOU266" s="105"/>
      <c r="AOV266" s="105"/>
      <c r="AOW266" s="105"/>
      <c r="AOX266" s="105"/>
      <c r="AOY266" s="105"/>
      <c r="AOZ266" s="105"/>
      <c r="APA266" s="105"/>
      <c r="APB266" s="105"/>
      <c r="APC266" s="105"/>
      <c r="APD266" s="105"/>
      <c r="APE266" s="105"/>
      <c r="APF266" s="105"/>
      <c r="APG266" s="105"/>
      <c r="APH266" s="105"/>
      <c r="API266" s="105"/>
      <c r="APJ266" s="105"/>
      <c r="APK266" s="105"/>
      <c r="APL266" s="105"/>
      <c r="APM266" s="105"/>
      <c r="APN266" s="105"/>
      <c r="APO266" s="105"/>
      <c r="APP266" s="105"/>
      <c r="APQ266" s="105"/>
      <c r="APR266" s="105"/>
      <c r="APS266" s="105"/>
      <c r="APT266" s="105"/>
      <c r="APU266" s="105"/>
      <c r="APV266" s="105"/>
      <c r="APW266" s="105"/>
      <c r="APX266" s="105"/>
      <c r="APY266" s="105"/>
      <c r="APZ266" s="105"/>
      <c r="AQA266" s="105"/>
      <c r="AQB266" s="105"/>
      <c r="AQC266" s="105"/>
      <c r="AQD266" s="105"/>
      <c r="AQE266" s="105"/>
      <c r="AQF266" s="105"/>
      <c r="AQG266" s="105"/>
      <c r="AQH266" s="105"/>
      <c r="AQI266" s="105"/>
      <c r="AQJ266" s="105"/>
      <c r="AQK266" s="105"/>
      <c r="AQL266" s="105"/>
      <c r="AQM266" s="105"/>
      <c r="AQN266" s="105"/>
      <c r="AQO266" s="105"/>
      <c r="AQP266" s="105"/>
      <c r="AQQ266" s="105"/>
      <c r="AQR266" s="105"/>
      <c r="AQS266" s="105"/>
      <c r="AQT266" s="105"/>
      <c r="AQU266" s="105"/>
      <c r="AQV266" s="105"/>
      <c r="AQW266" s="105"/>
      <c r="AQX266" s="105"/>
      <c r="AQY266" s="105"/>
      <c r="AQZ266" s="105"/>
      <c r="ARA266" s="105"/>
      <c r="ARB266" s="105"/>
      <c r="ARC266" s="105"/>
      <c r="ARD266" s="105"/>
      <c r="ARE266" s="105"/>
      <c r="ARF266" s="105"/>
      <c r="ARG266" s="105"/>
      <c r="ARH266" s="105"/>
      <c r="ARI266" s="105"/>
      <c r="ARJ266" s="105"/>
      <c r="ARK266" s="105"/>
      <c r="ARL266" s="105"/>
      <c r="ARM266" s="105"/>
      <c r="ARN266" s="105"/>
      <c r="ARO266" s="105"/>
      <c r="ARP266" s="105"/>
      <c r="ARQ266" s="105"/>
      <c r="ARR266" s="105"/>
      <c r="ARS266" s="105"/>
      <c r="ART266" s="105"/>
      <c r="ARU266" s="105"/>
      <c r="ARV266" s="105"/>
      <c r="ARW266" s="105"/>
      <c r="ARX266" s="105"/>
      <c r="ARY266" s="105"/>
      <c r="ARZ266" s="105"/>
      <c r="ASA266" s="105"/>
      <c r="ASB266" s="105"/>
      <c r="ASC266" s="105"/>
      <c r="ASD266" s="105"/>
      <c r="ASE266" s="105"/>
      <c r="ASF266" s="105"/>
      <c r="ASG266" s="105"/>
      <c r="ASH266" s="105"/>
      <c r="ASI266" s="105"/>
      <c r="ASJ266" s="105"/>
      <c r="ASK266" s="105"/>
      <c r="ASL266" s="105"/>
      <c r="ASM266" s="105"/>
      <c r="ASN266" s="105"/>
      <c r="ASO266" s="105"/>
      <c r="ASP266" s="105"/>
      <c r="ASQ266" s="105"/>
      <c r="ASR266" s="105"/>
      <c r="ASS266" s="105"/>
      <c r="AST266" s="105"/>
      <c r="ASU266" s="105"/>
      <c r="ASV266" s="105"/>
      <c r="ASW266" s="105"/>
      <c r="ASX266" s="105"/>
      <c r="ASY266" s="105"/>
      <c r="ASZ266" s="105"/>
      <c r="ATA266" s="105"/>
      <c r="ATB266" s="105"/>
      <c r="ATC266" s="105"/>
      <c r="ATD266" s="105"/>
      <c r="ATE266" s="105"/>
      <c r="ATF266" s="105"/>
      <c r="ATG266" s="105"/>
      <c r="ATH266" s="105"/>
      <c r="ATI266" s="105"/>
      <c r="ATJ266" s="105"/>
      <c r="ATK266" s="105"/>
      <c r="ATL266" s="105"/>
      <c r="ATM266" s="105"/>
      <c r="ATN266" s="105"/>
      <c r="ATO266" s="105"/>
      <c r="ATP266" s="105"/>
      <c r="ATQ266" s="105"/>
      <c r="ATR266" s="105"/>
      <c r="ATS266" s="105"/>
      <c r="ATT266" s="105"/>
      <c r="ATU266" s="105"/>
      <c r="ATV266" s="105"/>
      <c r="ATW266" s="105"/>
      <c r="ATX266" s="105"/>
      <c r="ATY266" s="105"/>
      <c r="ATZ266" s="105"/>
      <c r="AUA266" s="105"/>
      <c r="AUB266" s="105"/>
      <c r="AUC266" s="105"/>
      <c r="AUD266" s="105"/>
      <c r="AUE266" s="105"/>
      <c r="AUF266" s="105"/>
      <c r="AUG266" s="105"/>
      <c r="AUH266" s="105"/>
      <c r="AUI266" s="105"/>
      <c r="AUJ266" s="105"/>
      <c r="AUK266" s="105"/>
      <c r="AUL266" s="105"/>
      <c r="AUM266" s="105"/>
      <c r="AUN266" s="105"/>
      <c r="AUO266" s="105"/>
      <c r="AUP266" s="105"/>
      <c r="AUQ266" s="105"/>
      <c r="AUR266" s="105"/>
      <c r="AUS266" s="105"/>
      <c r="AUT266" s="105"/>
      <c r="AUU266" s="105"/>
      <c r="AUV266" s="105"/>
      <c r="AUW266" s="105"/>
      <c r="AUX266" s="105"/>
      <c r="AUY266" s="105"/>
      <c r="AUZ266" s="105"/>
      <c r="AVA266" s="105"/>
      <c r="AVB266" s="105"/>
      <c r="AVC266" s="105"/>
      <c r="AVD266" s="105"/>
      <c r="AVE266" s="105"/>
      <c r="AVF266" s="105"/>
      <c r="AVG266" s="105"/>
      <c r="AVH266" s="105"/>
      <c r="AVI266" s="105"/>
      <c r="AVJ266" s="105"/>
      <c r="AVK266" s="105"/>
      <c r="AVL266" s="105"/>
      <c r="AVM266" s="105"/>
      <c r="AVN266" s="105"/>
      <c r="AVO266" s="105"/>
      <c r="AVP266" s="105"/>
      <c r="AVQ266" s="105"/>
      <c r="AVR266" s="105"/>
      <c r="AVS266" s="105"/>
      <c r="AVT266" s="105"/>
      <c r="AVU266" s="105"/>
      <c r="AVV266" s="105"/>
      <c r="AVW266" s="105"/>
      <c r="AVX266" s="105"/>
      <c r="AVY266" s="105"/>
      <c r="AVZ266" s="105"/>
      <c r="AWA266" s="105"/>
      <c r="AWB266" s="105"/>
      <c r="AWC266" s="105"/>
      <c r="AWD266" s="105"/>
      <c r="AWE266" s="105"/>
      <c r="AWF266" s="105"/>
      <c r="AWG266" s="105"/>
      <c r="AWH266" s="105"/>
      <c r="AWI266" s="105"/>
      <c r="AWJ266" s="105"/>
      <c r="AWK266" s="105"/>
      <c r="AWL266" s="105"/>
      <c r="AWM266" s="105"/>
      <c r="AWN266" s="105"/>
      <c r="AWO266" s="105"/>
      <c r="AWP266" s="105"/>
      <c r="AWQ266" s="105"/>
      <c r="AWR266" s="105"/>
      <c r="AWS266" s="105"/>
      <c r="AWT266" s="105"/>
      <c r="AWU266" s="105"/>
      <c r="AWV266" s="105"/>
      <c r="AWW266" s="105"/>
      <c r="AWX266" s="105"/>
      <c r="AWY266" s="105"/>
      <c r="AWZ266" s="105"/>
      <c r="AXA266" s="105"/>
      <c r="AXB266" s="105"/>
      <c r="AXC266" s="105"/>
      <c r="AXD266" s="105"/>
      <c r="AXE266" s="105"/>
      <c r="AXF266" s="105"/>
      <c r="AXG266" s="105"/>
      <c r="AXH266" s="105"/>
      <c r="AXI266" s="105"/>
      <c r="AXJ266" s="105"/>
      <c r="AXK266" s="105"/>
      <c r="AXL266" s="105"/>
      <c r="AXM266" s="105"/>
      <c r="AXN266" s="105"/>
      <c r="AXO266" s="105"/>
      <c r="AXP266" s="105"/>
      <c r="AXQ266" s="105"/>
      <c r="AXR266" s="105"/>
      <c r="AXS266" s="105"/>
      <c r="AXT266" s="105"/>
      <c r="AXU266" s="105"/>
      <c r="AXV266" s="105"/>
      <c r="AXW266" s="105"/>
      <c r="AXX266" s="105"/>
      <c r="AXY266" s="105"/>
      <c r="AXZ266" s="105"/>
      <c r="AYA266" s="105"/>
      <c r="AYB266" s="105"/>
      <c r="AYC266" s="105"/>
      <c r="AYD266" s="105"/>
      <c r="AYE266" s="105"/>
      <c r="AYF266" s="105"/>
      <c r="AYG266" s="105"/>
      <c r="AYH266" s="105"/>
      <c r="AYI266" s="105"/>
      <c r="AYJ266" s="105"/>
      <c r="AYK266" s="105"/>
      <c r="AYL266" s="105"/>
      <c r="AYM266" s="105"/>
      <c r="AYN266" s="105"/>
      <c r="AYO266" s="105"/>
      <c r="AYP266" s="105"/>
      <c r="AYQ266" s="105"/>
      <c r="AYR266" s="105"/>
      <c r="AYS266" s="105"/>
      <c r="AYT266" s="105"/>
      <c r="AYU266" s="105"/>
      <c r="AYV266" s="105"/>
      <c r="AYW266" s="105"/>
      <c r="AYX266" s="105"/>
      <c r="AYY266" s="105"/>
      <c r="AYZ266" s="105"/>
      <c r="AZA266" s="105"/>
      <c r="AZB266" s="105"/>
      <c r="AZC266" s="105"/>
      <c r="AZD266" s="105"/>
      <c r="AZE266" s="105"/>
      <c r="AZF266" s="105"/>
      <c r="AZG266" s="105"/>
      <c r="AZH266" s="105"/>
      <c r="AZI266" s="105"/>
      <c r="AZJ266" s="105"/>
      <c r="AZK266" s="105"/>
      <c r="AZL266" s="105"/>
      <c r="AZM266" s="105"/>
      <c r="AZN266" s="105"/>
      <c r="AZO266" s="105"/>
      <c r="AZP266" s="105"/>
      <c r="AZQ266" s="105"/>
      <c r="AZR266" s="105"/>
      <c r="AZS266" s="105"/>
      <c r="AZT266" s="105"/>
      <c r="AZU266" s="105"/>
      <c r="AZV266" s="105"/>
      <c r="AZW266" s="105"/>
      <c r="AZX266" s="105"/>
      <c r="AZY266" s="105"/>
      <c r="AZZ266" s="105"/>
      <c r="BAA266" s="105"/>
      <c r="BAB266" s="105"/>
      <c r="BAC266" s="105"/>
      <c r="BAD266" s="105"/>
      <c r="BAE266" s="105"/>
      <c r="BAF266" s="105"/>
      <c r="BAG266" s="105"/>
      <c r="BAH266" s="105"/>
      <c r="BAI266" s="105"/>
      <c r="BAJ266" s="105"/>
      <c r="BAK266" s="105"/>
      <c r="BAL266" s="105"/>
      <c r="BAM266" s="105"/>
      <c r="BAN266" s="105"/>
      <c r="BAO266" s="105"/>
      <c r="BAP266" s="105"/>
      <c r="BAQ266" s="105"/>
      <c r="BAR266" s="105"/>
      <c r="BAS266" s="105"/>
      <c r="BAT266" s="105"/>
      <c r="BAU266" s="105"/>
      <c r="BAV266" s="105"/>
      <c r="BAW266" s="105"/>
      <c r="BAX266" s="105"/>
      <c r="BAY266" s="105"/>
      <c r="BAZ266" s="105"/>
      <c r="BBA266" s="105"/>
      <c r="BBB266" s="105"/>
      <c r="BBC266" s="105"/>
      <c r="BBD266" s="105"/>
      <c r="BBE266" s="105"/>
      <c r="BBF266" s="105"/>
      <c r="BBG266" s="105"/>
      <c r="BBH266" s="105"/>
      <c r="BBI266" s="105"/>
      <c r="BBJ266" s="105"/>
      <c r="BBK266" s="105"/>
      <c r="BBL266" s="105"/>
      <c r="BBM266" s="105"/>
      <c r="BBN266" s="105"/>
      <c r="BBO266" s="105"/>
      <c r="BBP266" s="105"/>
      <c r="BBQ266" s="105"/>
      <c r="BBR266" s="105"/>
      <c r="BBS266" s="105"/>
      <c r="BBT266" s="105"/>
      <c r="BBU266" s="105"/>
      <c r="BBV266" s="105"/>
      <c r="BBW266" s="105"/>
      <c r="BBX266" s="105"/>
      <c r="BBY266" s="105"/>
      <c r="BBZ266" s="105"/>
      <c r="BCA266" s="105"/>
      <c r="BCB266" s="105"/>
      <c r="BCC266" s="105"/>
      <c r="BCD266" s="105"/>
      <c r="BCE266" s="105"/>
      <c r="BCF266" s="105"/>
      <c r="BCG266" s="105"/>
      <c r="BCH266" s="105"/>
      <c r="BCI266" s="105"/>
      <c r="BCJ266" s="105"/>
      <c r="BCK266" s="105"/>
      <c r="BCL266" s="105"/>
      <c r="BCM266" s="105"/>
      <c r="BCN266" s="105"/>
      <c r="BCO266" s="105"/>
      <c r="BCP266" s="105"/>
      <c r="BCQ266" s="105"/>
      <c r="BCR266" s="105"/>
      <c r="BCS266" s="105"/>
      <c r="BCT266" s="105"/>
      <c r="BCU266" s="105"/>
      <c r="BCV266" s="105"/>
      <c r="BCW266" s="105"/>
      <c r="BCX266" s="105"/>
      <c r="BCY266" s="105"/>
      <c r="BCZ266" s="105"/>
      <c r="BDA266" s="105"/>
      <c r="BDB266" s="105"/>
      <c r="BDC266" s="105"/>
      <c r="BDD266" s="105"/>
      <c r="BDE266" s="105"/>
      <c r="BDF266" s="105"/>
      <c r="BDG266" s="105"/>
      <c r="BDH266" s="105"/>
      <c r="BDI266" s="105"/>
      <c r="BDJ266" s="105"/>
      <c r="BDK266" s="105"/>
      <c r="BDL266" s="105"/>
      <c r="BDM266" s="105"/>
      <c r="BDN266" s="105"/>
      <c r="BDO266" s="105"/>
      <c r="BDP266" s="105"/>
      <c r="BDQ266" s="105"/>
      <c r="BDR266" s="105"/>
      <c r="BDS266" s="105"/>
      <c r="BDT266" s="105"/>
      <c r="BDU266" s="105"/>
      <c r="BDV266" s="105"/>
      <c r="BDW266" s="105"/>
      <c r="BDX266" s="105"/>
      <c r="BDY266" s="105"/>
      <c r="BDZ266" s="105"/>
      <c r="BEA266" s="105"/>
      <c r="BEB266" s="105"/>
      <c r="BEC266" s="105"/>
      <c r="BED266" s="105"/>
      <c r="BEE266" s="105"/>
      <c r="BEF266" s="105"/>
      <c r="BEG266" s="105"/>
      <c r="BEH266" s="105"/>
      <c r="BEI266" s="105"/>
      <c r="BEJ266" s="105"/>
      <c r="BEK266" s="105"/>
      <c r="BEL266" s="105"/>
      <c r="BEM266" s="105"/>
      <c r="BEN266" s="105"/>
      <c r="BEO266" s="105"/>
      <c r="BEP266" s="105"/>
      <c r="BEQ266" s="105"/>
      <c r="BER266" s="105"/>
      <c r="BES266" s="105"/>
      <c r="BET266" s="105"/>
      <c r="BEU266" s="105"/>
      <c r="BEV266" s="105"/>
      <c r="BEW266" s="105"/>
      <c r="BEX266" s="105"/>
      <c r="BEY266" s="105"/>
      <c r="BEZ266" s="105"/>
      <c r="BFA266" s="105"/>
      <c r="BFB266" s="105"/>
      <c r="BFC266" s="105"/>
      <c r="BFD266" s="105"/>
      <c r="BFE266" s="105"/>
      <c r="BFF266" s="105"/>
      <c r="BFG266" s="105"/>
      <c r="BFH266" s="105"/>
      <c r="BFI266" s="105"/>
      <c r="BFJ266" s="105"/>
      <c r="BFK266" s="105"/>
      <c r="BFL266" s="105"/>
      <c r="BFM266" s="105"/>
      <c r="BFN266" s="105"/>
      <c r="BFO266" s="105"/>
      <c r="BFP266" s="105"/>
      <c r="BFQ266" s="105"/>
      <c r="BFR266" s="105"/>
      <c r="BFS266" s="105"/>
      <c r="BFT266" s="105"/>
      <c r="BFU266" s="105"/>
      <c r="BFV266" s="105"/>
      <c r="BFW266" s="105"/>
      <c r="BFX266" s="105"/>
      <c r="BFY266" s="105"/>
      <c r="BFZ266" s="105"/>
      <c r="BGA266" s="105"/>
      <c r="BGB266" s="105"/>
      <c r="BGC266" s="105"/>
      <c r="BGD266" s="105"/>
      <c r="BGE266" s="105"/>
      <c r="BGF266" s="105"/>
      <c r="BGG266" s="105"/>
      <c r="BGH266" s="105"/>
      <c r="BGI266" s="105"/>
      <c r="BGJ266" s="105"/>
      <c r="BGK266" s="105"/>
      <c r="BGL266" s="105"/>
      <c r="BGM266" s="105"/>
      <c r="BGN266" s="105"/>
      <c r="BGO266" s="105"/>
      <c r="BGP266" s="105"/>
      <c r="BGQ266" s="105"/>
      <c r="BGR266" s="105"/>
      <c r="BGS266" s="105"/>
      <c r="BGT266" s="105"/>
      <c r="BGU266" s="105"/>
      <c r="BGV266" s="105"/>
      <c r="BGW266" s="105"/>
      <c r="BGX266" s="105"/>
      <c r="BGY266" s="105"/>
      <c r="BGZ266" s="105"/>
      <c r="BHA266" s="105"/>
      <c r="BHB266" s="105"/>
      <c r="BHC266" s="105"/>
      <c r="BHD266" s="105"/>
      <c r="BHE266" s="105"/>
      <c r="BHF266" s="105"/>
      <c r="BHG266" s="105"/>
      <c r="BHH266" s="105"/>
      <c r="BHI266" s="105"/>
      <c r="BHJ266" s="105"/>
      <c r="BHK266" s="105"/>
      <c r="BHL266" s="105"/>
      <c r="BHM266" s="105"/>
      <c r="BHN266" s="105"/>
      <c r="BHO266" s="105"/>
      <c r="BHP266" s="105"/>
      <c r="BHQ266" s="105"/>
      <c r="BHR266" s="105"/>
      <c r="BHS266" s="105"/>
      <c r="BHT266" s="105"/>
      <c r="BHU266" s="105"/>
      <c r="BHV266" s="105"/>
      <c r="BHW266" s="105"/>
      <c r="BHX266" s="105"/>
      <c r="BHY266" s="105"/>
      <c r="BHZ266" s="105"/>
      <c r="BIA266" s="105"/>
      <c r="BIB266" s="105"/>
      <c r="BIC266" s="105"/>
      <c r="BID266" s="105"/>
      <c r="BIE266" s="105"/>
      <c r="BIF266" s="105"/>
      <c r="BIG266" s="105"/>
      <c r="BIH266" s="105"/>
      <c r="BII266" s="105"/>
      <c r="BIJ266" s="105"/>
      <c r="BIK266" s="105"/>
      <c r="BIL266" s="105"/>
      <c r="BIM266" s="105"/>
      <c r="BIN266" s="105"/>
      <c r="BIO266" s="105"/>
      <c r="BIP266" s="105"/>
      <c r="BIQ266" s="105"/>
      <c r="BIR266" s="105"/>
      <c r="BIS266" s="105"/>
      <c r="BIT266" s="105"/>
      <c r="BIU266" s="105"/>
      <c r="BIV266" s="105"/>
      <c r="BIW266" s="105"/>
      <c r="BIX266" s="105"/>
      <c r="BIY266" s="105"/>
      <c r="BIZ266" s="105"/>
      <c r="BJA266" s="105"/>
      <c r="BJB266" s="105"/>
      <c r="BJC266" s="105"/>
      <c r="BJD266" s="105"/>
      <c r="BJE266" s="105"/>
      <c r="BJF266" s="105"/>
      <c r="BJG266" s="105"/>
      <c r="BJH266" s="105"/>
      <c r="BJI266" s="105"/>
      <c r="BJJ266" s="105"/>
      <c r="BJK266" s="105"/>
      <c r="BJL266" s="105"/>
      <c r="BJM266" s="105"/>
      <c r="BJN266" s="105"/>
      <c r="BJO266" s="105"/>
      <c r="BJP266" s="105"/>
      <c r="BJQ266" s="105"/>
      <c r="BJR266" s="105"/>
      <c r="BJS266" s="105"/>
      <c r="BJT266" s="105"/>
      <c r="BJU266" s="105"/>
      <c r="BJV266" s="105"/>
      <c r="BJW266" s="105"/>
      <c r="BJX266" s="105"/>
      <c r="BJY266" s="105"/>
      <c r="BJZ266" s="105"/>
      <c r="BKA266" s="105"/>
      <c r="BKB266" s="105"/>
      <c r="BKC266" s="105"/>
      <c r="BKD266" s="105"/>
      <c r="BKE266" s="105"/>
      <c r="BKF266" s="105"/>
      <c r="BKG266" s="105"/>
      <c r="BKH266" s="105"/>
      <c r="BKI266" s="105"/>
      <c r="BKJ266" s="105"/>
      <c r="BKK266" s="105"/>
      <c r="BKL266" s="105"/>
      <c r="BKM266" s="105"/>
      <c r="BKN266" s="105"/>
      <c r="BKO266" s="105"/>
      <c r="BKP266" s="105"/>
      <c r="BKQ266" s="105"/>
      <c r="BKR266" s="105"/>
      <c r="BKS266" s="105"/>
      <c r="BKT266" s="105"/>
      <c r="BKU266" s="105"/>
      <c r="BKV266" s="105"/>
      <c r="BKW266" s="105"/>
      <c r="BKX266" s="105"/>
      <c r="BKY266" s="105"/>
      <c r="BKZ266" s="105"/>
      <c r="BLA266" s="105"/>
      <c r="BLB266" s="105"/>
      <c r="BLC266" s="105"/>
      <c r="BLD266" s="105"/>
      <c r="BLE266" s="105"/>
      <c r="BLF266" s="105"/>
      <c r="BLG266" s="105"/>
      <c r="BLH266" s="105"/>
      <c r="BLI266" s="105"/>
      <c r="BLJ266" s="105"/>
      <c r="BLK266" s="105"/>
      <c r="BLL266" s="105"/>
      <c r="BLM266" s="105"/>
      <c r="BLN266" s="105"/>
      <c r="BLO266" s="105"/>
      <c r="BLP266" s="105"/>
      <c r="BLQ266" s="105"/>
      <c r="BLR266" s="105"/>
      <c r="BLS266" s="105"/>
      <c r="BLT266" s="105"/>
      <c r="BLU266" s="105"/>
      <c r="BLV266" s="105"/>
      <c r="BLW266" s="105"/>
      <c r="BLX266" s="105"/>
      <c r="BLY266" s="105"/>
      <c r="BLZ266" s="105"/>
      <c r="BMA266" s="105"/>
      <c r="BMB266" s="105"/>
      <c r="BMC266" s="105"/>
      <c r="BMD266" s="105"/>
      <c r="BME266" s="105"/>
      <c r="BMF266" s="105"/>
      <c r="BMG266" s="105"/>
      <c r="BMH266" s="105"/>
      <c r="BMI266" s="105"/>
      <c r="BMJ266" s="105"/>
      <c r="BMK266" s="105"/>
      <c r="BML266" s="105"/>
      <c r="BMM266" s="105"/>
      <c r="BMN266" s="105"/>
      <c r="BMO266" s="105"/>
      <c r="BMP266" s="105"/>
      <c r="BMQ266" s="105"/>
      <c r="BMR266" s="105"/>
      <c r="BMS266" s="105"/>
      <c r="BMT266" s="105"/>
      <c r="BMU266" s="105"/>
      <c r="BMV266" s="105"/>
      <c r="BMW266" s="105"/>
      <c r="BMX266" s="105"/>
      <c r="BMY266" s="105"/>
      <c r="BMZ266" s="105"/>
      <c r="BNA266" s="105"/>
      <c r="BNB266" s="105"/>
      <c r="BNC266" s="105"/>
      <c r="BND266" s="105"/>
      <c r="BNE266" s="105"/>
      <c r="BNF266" s="105"/>
      <c r="BNG266" s="105"/>
      <c r="BNH266" s="105"/>
      <c r="BNI266" s="105"/>
      <c r="BNJ266" s="105"/>
      <c r="BNK266" s="105"/>
      <c r="BNL266" s="105"/>
      <c r="BNM266" s="105"/>
      <c r="BNN266" s="105"/>
      <c r="BNO266" s="105"/>
      <c r="BNP266" s="105"/>
      <c r="BNQ266" s="105"/>
      <c r="BNR266" s="105"/>
      <c r="BNS266" s="105"/>
      <c r="BNT266" s="105"/>
      <c r="BNU266" s="105"/>
      <c r="BNV266" s="105"/>
      <c r="BNW266" s="105"/>
      <c r="BNX266" s="105"/>
      <c r="BNY266" s="105"/>
      <c r="BNZ266" s="105"/>
      <c r="BOA266" s="105"/>
      <c r="BOB266" s="105"/>
      <c r="BOC266" s="105"/>
      <c r="BOD266" s="105"/>
      <c r="BOE266" s="105"/>
      <c r="BOF266" s="105"/>
      <c r="BOG266" s="105"/>
      <c r="BOH266" s="105"/>
      <c r="BOI266" s="105"/>
      <c r="BOJ266" s="105"/>
      <c r="BOK266" s="105"/>
      <c r="BOL266" s="105"/>
      <c r="BOM266" s="105"/>
      <c r="BON266" s="105"/>
      <c r="BOO266" s="105"/>
      <c r="BOP266" s="105"/>
      <c r="BOQ266" s="105"/>
      <c r="BOR266" s="105"/>
      <c r="BOS266" s="105"/>
      <c r="BOT266" s="105"/>
      <c r="BOU266" s="105"/>
      <c r="BOV266" s="105"/>
      <c r="BOW266" s="105"/>
      <c r="BOX266" s="105"/>
      <c r="BOY266" s="105"/>
      <c r="BOZ266" s="105"/>
      <c r="BPA266" s="105"/>
      <c r="BPB266" s="105"/>
      <c r="BPC266" s="105"/>
      <c r="BPD266" s="105"/>
      <c r="BPE266" s="105"/>
      <c r="BPF266" s="105"/>
      <c r="BPG266" s="105"/>
      <c r="BPH266" s="105"/>
      <c r="BPI266" s="105"/>
      <c r="BPJ266" s="105"/>
      <c r="BPK266" s="105"/>
      <c r="BPL266" s="105"/>
      <c r="BPM266" s="105"/>
      <c r="BPN266" s="105"/>
      <c r="BPO266" s="105"/>
      <c r="BPP266" s="105"/>
      <c r="BPQ266" s="105"/>
      <c r="BPR266" s="105"/>
      <c r="BPS266" s="105"/>
      <c r="BPT266" s="105"/>
      <c r="BPU266" s="105"/>
      <c r="BPV266" s="105"/>
      <c r="BPW266" s="105"/>
      <c r="BPX266" s="105"/>
      <c r="BPY266" s="105"/>
      <c r="BPZ266" s="105"/>
      <c r="BQA266" s="105"/>
      <c r="BQB266" s="105"/>
      <c r="BQC266" s="105"/>
      <c r="BQD266" s="105"/>
      <c r="BQE266" s="105"/>
      <c r="BQF266" s="105"/>
      <c r="BQG266" s="105"/>
      <c r="BQH266" s="105"/>
      <c r="BQI266" s="105"/>
      <c r="BQJ266" s="105"/>
      <c r="BQK266" s="105"/>
      <c r="BQL266" s="105"/>
      <c r="BQM266" s="105"/>
      <c r="BQN266" s="105"/>
      <c r="BQO266" s="105"/>
      <c r="BQP266" s="105"/>
      <c r="BQQ266" s="105"/>
      <c r="BQR266" s="105"/>
      <c r="BQS266" s="105"/>
      <c r="BQT266" s="105"/>
      <c r="BQU266" s="105"/>
      <c r="BQV266" s="105"/>
      <c r="BQW266" s="105"/>
      <c r="BQX266" s="105"/>
      <c r="BQY266" s="105"/>
      <c r="BQZ266" s="105"/>
      <c r="BRA266" s="105"/>
      <c r="BRB266" s="105"/>
      <c r="BRC266" s="105"/>
      <c r="BRD266" s="105"/>
      <c r="BRE266" s="105"/>
      <c r="BRF266" s="105"/>
      <c r="BRG266" s="105"/>
      <c r="BRH266" s="105"/>
      <c r="BRI266" s="105"/>
      <c r="BRJ266" s="105"/>
      <c r="BRK266" s="105"/>
      <c r="BRL266" s="105"/>
      <c r="BRM266" s="105"/>
      <c r="BRN266" s="105"/>
      <c r="BRO266" s="105"/>
      <c r="BRP266" s="105"/>
      <c r="BRQ266" s="105"/>
      <c r="BRR266" s="105"/>
      <c r="BRS266" s="105"/>
      <c r="BRT266" s="105"/>
      <c r="BRU266" s="105"/>
      <c r="BRV266" s="105"/>
      <c r="BRW266" s="105"/>
      <c r="BRX266" s="105"/>
      <c r="BRY266" s="105"/>
      <c r="BRZ266" s="105"/>
      <c r="BSA266" s="105"/>
      <c r="BSB266" s="105"/>
      <c r="BSC266" s="105"/>
      <c r="BSD266" s="105"/>
      <c r="BSE266" s="105"/>
      <c r="BSF266" s="105"/>
      <c r="BSG266" s="105"/>
      <c r="BSH266" s="105"/>
      <c r="BSI266" s="105"/>
      <c r="BSJ266" s="105"/>
      <c r="BSK266" s="105"/>
      <c r="BSL266" s="105"/>
      <c r="BSM266" s="105"/>
      <c r="BSN266" s="105"/>
      <c r="BSO266" s="105"/>
      <c r="BSP266" s="105"/>
      <c r="BSQ266" s="105"/>
      <c r="BSR266" s="105"/>
      <c r="BSS266" s="105"/>
      <c r="BST266" s="105"/>
      <c r="BSU266" s="105"/>
      <c r="BSV266" s="105"/>
      <c r="BSW266" s="105"/>
      <c r="BSX266" s="105"/>
      <c r="BSY266" s="105"/>
      <c r="BSZ266" s="105"/>
      <c r="BTA266" s="105"/>
      <c r="BTB266" s="105"/>
      <c r="BTC266" s="105"/>
      <c r="BTD266" s="105"/>
      <c r="BTE266" s="105"/>
      <c r="BTF266" s="105"/>
      <c r="BTG266" s="105"/>
      <c r="BTH266" s="105"/>
      <c r="BTI266" s="105"/>
      <c r="BTJ266" s="105"/>
      <c r="BTK266" s="105"/>
      <c r="BTL266" s="105"/>
      <c r="BTM266" s="105"/>
      <c r="BTN266" s="105"/>
      <c r="BTO266" s="105"/>
      <c r="BTP266" s="105"/>
      <c r="BTQ266" s="105"/>
      <c r="BTR266" s="105"/>
      <c r="BTS266" s="105"/>
      <c r="BTT266" s="105"/>
      <c r="BTU266" s="105"/>
      <c r="BTV266" s="105"/>
      <c r="BTW266" s="105"/>
      <c r="BTX266" s="105"/>
      <c r="BTY266" s="105"/>
      <c r="BTZ266" s="105"/>
      <c r="BUA266" s="105"/>
      <c r="BUB266" s="105"/>
      <c r="BUC266" s="105"/>
      <c r="BUD266" s="105"/>
      <c r="BUE266" s="105"/>
      <c r="BUF266" s="105"/>
      <c r="BUG266" s="105"/>
      <c r="BUH266" s="105"/>
      <c r="BUI266" s="105"/>
      <c r="BUJ266" s="105"/>
      <c r="BUK266" s="105"/>
      <c r="BUL266" s="105"/>
      <c r="BUM266" s="105"/>
      <c r="BUN266" s="105"/>
      <c r="BUO266" s="105"/>
      <c r="BUP266" s="105"/>
      <c r="BUQ266" s="105"/>
      <c r="BUR266" s="105"/>
      <c r="BUS266" s="105"/>
      <c r="BUT266" s="105"/>
      <c r="BUU266" s="105"/>
      <c r="BUV266" s="105"/>
      <c r="BUW266" s="105"/>
      <c r="BUX266" s="105"/>
      <c r="BUY266" s="105"/>
      <c r="BUZ266" s="105"/>
      <c r="BVA266" s="105"/>
      <c r="BVB266" s="105"/>
      <c r="BVC266" s="105"/>
      <c r="BVD266" s="105"/>
      <c r="BVE266" s="105"/>
      <c r="BVF266" s="105"/>
      <c r="BVG266" s="105"/>
      <c r="BVH266" s="105"/>
      <c r="BVI266" s="105"/>
      <c r="BVJ266" s="105"/>
      <c r="BVK266" s="105"/>
      <c r="BVL266" s="105"/>
      <c r="BVM266" s="105"/>
      <c r="BVN266" s="105"/>
      <c r="BVO266" s="105"/>
      <c r="BVP266" s="105"/>
      <c r="BVQ266" s="105"/>
      <c r="BVR266" s="105"/>
      <c r="BVS266" s="105"/>
      <c r="BVT266" s="105"/>
      <c r="BVU266" s="105"/>
      <c r="BVV266" s="105"/>
      <c r="BVW266" s="105"/>
      <c r="BVX266" s="105"/>
      <c r="BVY266" s="105"/>
      <c r="BVZ266" s="105"/>
      <c r="BWA266" s="105"/>
      <c r="BWB266" s="105"/>
      <c r="BWC266" s="105"/>
      <c r="BWD266" s="105"/>
      <c r="BWE266" s="105"/>
      <c r="BWF266" s="105"/>
      <c r="BWG266" s="105"/>
      <c r="BWH266" s="105"/>
      <c r="BWI266" s="105"/>
      <c r="BWJ266" s="105"/>
      <c r="BWK266" s="105"/>
      <c r="BWL266" s="105"/>
      <c r="BWM266" s="105"/>
      <c r="BWN266" s="105"/>
      <c r="BWO266" s="105"/>
      <c r="BWP266" s="105"/>
      <c r="BWQ266" s="105"/>
      <c r="BWR266" s="105"/>
      <c r="BWS266" s="105"/>
      <c r="BWT266" s="105"/>
      <c r="BWU266" s="105"/>
      <c r="BWV266" s="105"/>
      <c r="BWW266" s="105"/>
      <c r="BWX266" s="105"/>
    </row>
    <row r="267" spans="1:1974" s="106" customFormat="1" ht="24" customHeight="1">
      <c r="A267" s="95"/>
      <c r="B267" s="177" t="s">
        <v>97</v>
      </c>
      <c r="C267" s="90"/>
      <c r="D267" s="125">
        <v>34</v>
      </c>
      <c r="E267" s="258">
        <v>0</v>
      </c>
      <c r="F267" s="126">
        <v>34</v>
      </c>
      <c r="G267" s="90"/>
      <c r="H267" s="125">
        <v>35</v>
      </c>
      <c r="I267" s="258">
        <v>0</v>
      </c>
      <c r="J267" s="126">
        <v>35</v>
      </c>
      <c r="K267" s="90"/>
      <c r="L267" s="125">
        <v>36</v>
      </c>
      <c r="M267" s="258">
        <v>0</v>
      </c>
      <c r="N267" s="126">
        <v>36</v>
      </c>
      <c r="O267" s="90"/>
      <c r="P267" s="125">
        <v>39</v>
      </c>
      <c r="Q267" s="258">
        <v>0</v>
      </c>
      <c r="R267" s="126">
        <v>39</v>
      </c>
      <c r="S267" s="90"/>
      <c r="T267" s="107"/>
      <c r="U267" s="107"/>
      <c r="V267" s="107"/>
      <c r="W267" s="90"/>
      <c r="X267" s="152"/>
      <c r="Y267" s="152"/>
      <c r="Z267" s="152"/>
      <c r="AA267" s="95"/>
      <c r="AB267" s="152"/>
      <c r="AC267" s="152"/>
      <c r="AD267" s="152"/>
      <c r="AE267" s="95"/>
      <c r="AF267" s="152"/>
      <c r="AG267" s="152"/>
      <c r="AH267" s="152"/>
      <c r="AI267" s="95"/>
      <c r="AJ267" s="152"/>
      <c r="AK267" s="152"/>
      <c r="AL267" s="152"/>
      <c r="AM267" s="95"/>
      <c r="AN267" s="152"/>
      <c r="AO267" s="152"/>
      <c r="AP267" s="152"/>
      <c r="AQ267" s="94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  <c r="EP267" s="105"/>
      <c r="EQ267" s="105"/>
      <c r="ER267" s="105"/>
      <c r="ES267" s="105"/>
      <c r="ET267" s="105"/>
      <c r="EU267" s="105"/>
      <c r="EV267" s="105"/>
      <c r="EW267" s="105"/>
      <c r="EX267" s="105"/>
      <c r="EY267" s="105"/>
      <c r="EZ267" s="105"/>
      <c r="FA267" s="105"/>
      <c r="FB267" s="105"/>
      <c r="FC267" s="105"/>
      <c r="FD267" s="105"/>
      <c r="FE267" s="105"/>
      <c r="FF267" s="105"/>
      <c r="FG267" s="105"/>
      <c r="FH267" s="105"/>
      <c r="FI267" s="105"/>
      <c r="FJ267" s="105"/>
      <c r="FK267" s="105"/>
      <c r="FL267" s="105"/>
      <c r="FM267" s="105"/>
      <c r="FN267" s="105"/>
      <c r="FO267" s="105"/>
      <c r="FP267" s="105"/>
      <c r="FQ267" s="105"/>
      <c r="FR267" s="105"/>
      <c r="FS267" s="105"/>
      <c r="FT267" s="105"/>
      <c r="FU267" s="105"/>
      <c r="FV267" s="105"/>
      <c r="FW267" s="105"/>
      <c r="FX267" s="105"/>
      <c r="FY267" s="105"/>
      <c r="FZ267" s="105"/>
      <c r="GA267" s="105"/>
      <c r="GB267" s="105"/>
      <c r="GC267" s="105"/>
      <c r="GD267" s="105"/>
      <c r="GE267" s="105"/>
      <c r="GF267" s="105"/>
      <c r="GG267" s="105"/>
      <c r="GH267" s="105"/>
      <c r="GI267" s="105"/>
      <c r="GJ267" s="105"/>
      <c r="GK267" s="105"/>
      <c r="GL267" s="105"/>
      <c r="GM267" s="105"/>
      <c r="GN267" s="105"/>
      <c r="GO267" s="105"/>
      <c r="GP267" s="105"/>
      <c r="GQ267" s="105"/>
      <c r="GR267" s="105"/>
      <c r="GS267" s="105"/>
      <c r="GT267" s="105"/>
      <c r="GU267" s="105"/>
      <c r="GV267" s="105"/>
      <c r="GW267" s="105"/>
      <c r="GX267" s="105"/>
      <c r="GY267" s="105"/>
      <c r="GZ267" s="105"/>
      <c r="HA267" s="105"/>
      <c r="HB267" s="105"/>
      <c r="HC267" s="105"/>
      <c r="HD267" s="105"/>
      <c r="HE267" s="105"/>
      <c r="HF267" s="105"/>
      <c r="HG267" s="105"/>
      <c r="HH267" s="105"/>
      <c r="HI267" s="105"/>
      <c r="HJ267" s="105"/>
      <c r="HK267" s="105"/>
      <c r="HL267" s="105"/>
      <c r="HM267" s="105"/>
      <c r="HN267" s="105"/>
      <c r="HO267" s="105"/>
      <c r="HP267" s="105"/>
      <c r="HQ267" s="105"/>
      <c r="HR267" s="105"/>
      <c r="HS267" s="105"/>
      <c r="HT267" s="105"/>
      <c r="HU267" s="105"/>
      <c r="HV267" s="105"/>
      <c r="HW267" s="105"/>
      <c r="HX267" s="105"/>
      <c r="HY267" s="105"/>
      <c r="HZ267" s="105"/>
      <c r="IA267" s="105"/>
      <c r="IB267" s="105"/>
      <c r="IC267" s="105"/>
      <c r="ID267" s="105"/>
      <c r="IE267" s="105"/>
      <c r="IF267" s="105"/>
      <c r="IG267" s="105"/>
      <c r="IH267" s="105"/>
      <c r="II267" s="105"/>
      <c r="IJ267" s="105"/>
      <c r="IK267" s="105"/>
      <c r="IL267" s="105"/>
      <c r="IM267" s="105"/>
      <c r="IN267" s="105"/>
      <c r="IO267" s="105"/>
      <c r="IP267" s="105"/>
      <c r="IQ267" s="105"/>
      <c r="IR267" s="105"/>
      <c r="IS267" s="105"/>
      <c r="IT267" s="105"/>
      <c r="IU267" s="105"/>
      <c r="IV267" s="105"/>
      <c r="IW267" s="105"/>
      <c r="IX267" s="105"/>
      <c r="IY267" s="105"/>
      <c r="IZ267" s="105"/>
      <c r="JA267" s="105"/>
      <c r="JB267" s="105"/>
      <c r="JC267" s="105"/>
      <c r="JD267" s="105"/>
      <c r="JE267" s="105"/>
      <c r="JF267" s="105"/>
      <c r="JG267" s="105"/>
      <c r="JH267" s="105"/>
      <c r="JI267" s="105"/>
      <c r="JJ267" s="105"/>
      <c r="JK267" s="105"/>
      <c r="JL267" s="105"/>
      <c r="JM267" s="105"/>
      <c r="JN267" s="105"/>
      <c r="JO267" s="105"/>
      <c r="JP267" s="105"/>
      <c r="JQ267" s="105"/>
      <c r="JR267" s="105"/>
      <c r="JS267" s="105"/>
      <c r="JT267" s="105"/>
      <c r="JU267" s="105"/>
      <c r="JV267" s="105"/>
      <c r="JW267" s="105"/>
      <c r="JX267" s="105"/>
      <c r="JY267" s="105"/>
      <c r="JZ267" s="105"/>
      <c r="KA267" s="105"/>
      <c r="KB267" s="105"/>
      <c r="KC267" s="105"/>
      <c r="KD267" s="105"/>
      <c r="KE267" s="105"/>
      <c r="KF267" s="105"/>
      <c r="KG267" s="105"/>
      <c r="KH267" s="105"/>
      <c r="KI267" s="105"/>
      <c r="KJ267" s="105"/>
      <c r="KK267" s="105"/>
      <c r="KL267" s="105"/>
      <c r="KM267" s="105"/>
      <c r="KN267" s="105"/>
      <c r="KO267" s="105"/>
      <c r="KP267" s="105"/>
      <c r="KQ267" s="105"/>
      <c r="KR267" s="105"/>
      <c r="KS267" s="105"/>
      <c r="KT267" s="105"/>
      <c r="KU267" s="105"/>
      <c r="KV267" s="105"/>
      <c r="KW267" s="105"/>
      <c r="KX267" s="105"/>
      <c r="KY267" s="105"/>
      <c r="KZ267" s="105"/>
      <c r="LA267" s="105"/>
      <c r="LB267" s="105"/>
      <c r="LC267" s="105"/>
      <c r="LD267" s="105"/>
      <c r="LE267" s="105"/>
      <c r="LF267" s="105"/>
      <c r="LG267" s="105"/>
      <c r="LH267" s="105"/>
      <c r="LI267" s="105"/>
      <c r="LJ267" s="105"/>
      <c r="LK267" s="105"/>
      <c r="LL267" s="105"/>
      <c r="LM267" s="105"/>
      <c r="LN267" s="105"/>
      <c r="LO267" s="105"/>
      <c r="LP267" s="105"/>
      <c r="LQ267" s="105"/>
      <c r="LR267" s="105"/>
      <c r="LS267" s="105"/>
      <c r="LT267" s="105"/>
      <c r="LU267" s="105"/>
      <c r="LV267" s="105"/>
      <c r="LW267" s="105"/>
      <c r="LX267" s="105"/>
      <c r="LY267" s="105"/>
      <c r="LZ267" s="105"/>
      <c r="MA267" s="105"/>
      <c r="MB267" s="105"/>
      <c r="MC267" s="105"/>
      <c r="MD267" s="105"/>
      <c r="ME267" s="105"/>
      <c r="MF267" s="105"/>
      <c r="MG267" s="105"/>
      <c r="MH267" s="105"/>
      <c r="MI267" s="105"/>
      <c r="MJ267" s="105"/>
      <c r="MK267" s="105"/>
      <c r="ML267" s="105"/>
      <c r="MM267" s="105"/>
      <c r="MN267" s="105"/>
      <c r="MO267" s="105"/>
      <c r="MP267" s="105"/>
      <c r="MQ267" s="105"/>
      <c r="MR267" s="105"/>
      <c r="MS267" s="105"/>
      <c r="MT267" s="105"/>
      <c r="MU267" s="105"/>
      <c r="MV267" s="105"/>
      <c r="MW267" s="105"/>
      <c r="MX267" s="105"/>
      <c r="MY267" s="105"/>
      <c r="MZ267" s="105"/>
      <c r="NA267" s="105"/>
      <c r="NB267" s="105"/>
      <c r="NC267" s="105"/>
      <c r="ND267" s="105"/>
      <c r="NE267" s="105"/>
      <c r="NF267" s="105"/>
      <c r="NG267" s="105"/>
      <c r="NH267" s="105"/>
      <c r="NI267" s="105"/>
      <c r="NJ267" s="105"/>
      <c r="NK267" s="105"/>
      <c r="NL267" s="105"/>
      <c r="NM267" s="105"/>
      <c r="NN267" s="105"/>
      <c r="NO267" s="105"/>
      <c r="NP267" s="105"/>
      <c r="NQ267" s="105"/>
      <c r="NR267" s="105"/>
      <c r="NS267" s="105"/>
      <c r="NT267" s="105"/>
      <c r="NU267" s="105"/>
      <c r="NV267" s="105"/>
      <c r="NW267" s="105"/>
      <c r="NX267" s="105"/>
      <c r="NY267" s="105"/>
      <c r="NZ267" s="105"/>
      <c r="OA267" s="105"/>
      <c r="OB267" s="105"/>
      <c r="OC267" s="105"/>
      <c r="OD267" s="105"/>
      <c r="OE267" s="105"/>
      <c r="OF267" s="105"/>
      <c r="OG267" s="105"/>
      <c r="OH267" s="105"/>
      <c r="OI267" s="105"/>
      <c r="OJ267" s="105"/>
      <c r="OK267" s="105"/>
      <c r="OL267" s="105"/>
      <c r="OM267" s="105"/>
      <c r="ON267" s="105"/>
      <c r="OO267" s="105"/>
      <c r="OP267" s="105"/>
      <c r="OQ267" s="105"/>
      <c r="OR267" s="105"/>
      <c r="OS267" s="105"/>
      <c r="OT267" s="105"/>
      <c r="OU267" s="105"/>
      <c r="OV267" s="105"/>
      <c r="OW267" s="105"/>
      <c r="OX267" s="105"/>
      <c r="OY267" s="105"/>
      <c r="OZ267" s="105"/>
      <c r="PA267" s="105"/>
      <c r="PB267" s="105"/>
      <c r="PC267" s="105"/>
      <c r="PD267" s="105"/>
      <c r="PE267" s="105"/>
      <c r="PF267" s="105"/>
      <c r="PG267" s="105"/>
      <c r="PH267" s="105"/>
      <c r="PI267" s="105"/>
      <c r="PJ267" s="105"/>
      <c r="PK267" s="105"/>
      <c r="PL267" s="105"/>
      <c r="PM267" s="105"/>
      <c r="PN267" s="105"/>
      <c r="PO267" s="105"/>
      <c r="PP267" s="105"/>
      <c r="PQ267" s="105"/>
      <c r="PR267" s="105"/>
      <c r="PS267" s="105"/>
      <c r="PT267" s="105"/>
      <c r="PU267" s="105"/>
      <c r="PV267" s="105"/>
      <c r="PW267" s="105"/>
      <c r="PX267" s="105"/>
      <c r="PY267" s="105"/>
      <c r="PZ267" s="105"/>
      <c r="QA267" s="105"/>
      <c r="QB267" s="105"/>
      <c r="QC267" s="105"/>
      <c r="QD267" s="105"/>
      <c r="QE267" s="105"/>
      <c r="QF267" s="105"/>
      <c r="QG267" s="105"/>
      <c r="QH267" s="105"/>
      <c r="QI267" s="105"/>
      <c r="QJ267" s="105"/>
      <c r="QK267" s="105"/>
      <c r="QL267" s="105"/>
      <c r="QM267" s="105"/>
      <c r="QN267" s="105"/>
      <c r="QO267" s="105"/>
      <c r="QP267" s="105"/>
      <c r="QQ267" s="105"/>
      <c r="QR267" s="105"/>
      <c r="QS267" s="105"/>
      <c r="QT267" s="105"/>
      <c r="QU267" s="105"/>
      <c r="QV267" s="105"/>
      <c r="QW267" s="105"/>
      <c r="QX267" s="105"/>
      <c r="QY267" s="105"/>
      <c r="QZ267" s="105"/>
      <c r="RA267" s="105"/>
      <c r="RB267" s="105"/>
      <c r="RC267" s="105"/>
      <c r="RD267" s="105"/>
      <c r="RE267" s="105"/>
      <c r="RF267" s="105"/>
      <c r="RG267" s="105"/>
      <c r="RH267" s="105"/>
      <c r="RI267" s="105"/>
      <c r="RJ267" s="105"/>
      <c r="RK267" s="105"/>
      <c r="RL267" s="105"/>
      <c r="RM267" s="105"/>
      <c r="RN267" s="105"/>
      <c r="RO267" s="105"/>
      <c r="RP267" s="105"/>
      <c r="RQ267" s="105"/>
      <c r="RR267" s="105"/>
      <c r="RS267" s="105"/>
      <c r="RT267" s="105"/>
      <c r="RU267" s="105"/>
      <c r="RV267" s="105"/>
      <c r="RW267" s="105"/>
      <c r="RX267" s="105"/>
      <c r="RY267" s="105"/>
      <c r="RZ267" s="105"/>
      <c r="SA267" s="105"/>
      <c r="SB267" s="105"/>
      <c r="SC267" s="105"/>
      <c r="SD267" s="105"/>
      <c r="SE267" s="105"/>
      <c r="SF267" s="105"/>
      <c r="SG267" s="105"/>
      <c r="SH267" s="105"/>
      <c r="SI267" s="105"/>
      <c r="SJ267" s="105"/>
      <c r="SK267" s="105"/>
      <c r="SL267" s="105"/>
      <c r="SM267" s="105"/>
      <c r="SN267" s="105"/>
      <c r="SO267" s="105"/>
      <c r="SP267" s="105"/>
      <c r="SQ267" s="105"/>
      <c r="SR267" s="105"/>
      <c r="SS267" s="105"/>
      <c r="ST267" s="105"/>
      <c r="SU267" s="105"/>
      <c r="SV267" s="105"/>
      <c r="SW267" s="105"/>
      <c r="SX267" s="105"/>
      <c r="SY267" s="105"/>
      <c r="SZ267" s="105"/>
      <c r="TA267" s="105"/>
      <c r="TB267" s="105"/>
      <c r="TC267" s="105"/>
      <c r="TD267" s="105"/>
      <c r="TE267" s="105"/>
      <c r="TF267" s="105"/>
      <c r="TG267" s="105"/>
      <c r="TH267" s="105"/>
      <c r="TI267" s="105"/>
      <c r="TJ267" s="105"/>
      <c r="TK267" s="105"/>
      <c r="TL267" s="105"/>
      <c r="TM267" s="105"/>
      <c r="TN267" s="105"/>
      <c r="TO267" s="105"/>
      <c r="TP267" s="105"/>
      <c r="TQ267" s="105"/>
      <c r="TR267" s="105"/>
      <c r="TS267" s="105"/>
      <c r="TT267" s="105"/>
      <c r="TU267" s="105"/>
      <c r="TV267" s="105"/>
      <c r="TW267" s="105"/>
      <c r="TX267" s="105"/>
      <c r="TY267" s="105"/>
      <c r="TZ267" s="105"/>
      <c r="UA267" s="105"/>
      <c r="UB267" s="105"/>
      <c r="UC267" s="105"/>
      <c r="UD267" s="105"/>
      <c r="UE267" s="105"/>
      <c r="UF267" s="105"/>
      <c r="UG267" s="105"/>
      <c r="UH267" s="105"/>
      <c r="UI267" s="105"/>
      <c r="UJ267" s="105"/>
      <c r="UK267" s="105"/>
      <c r="UL267" s="105"/>
      <c r="UM267" s="105"/>
      <c r="UN267" s="105"/>
      <c r="UO267" s="105"/>
      <c r="UP267" s="105"/>
      <c r="UQ267" s="105"/>
      <c r="UR267" s="105"/>
      <c r="US267" s="105"/>
      <c r="UT267" s="105"/>
      <c r="UU267" s="105"/>
      <c r="UV267" s="105"/>
      <c r="UW267" s="105"/>
      <c r="UX267" s="105"/>
      <c r="UY267" s="105"/>
      <c r="UZ267" s="105"/>
      <c r="VA267" s="105"/>
      <c r="VB267" s="105"/>
      <c r="VC267" s="105"/>
      <c r="VD267" s="105"/>
      <c r="VE267" s="105"/>
      <c r="VF267" s="105"/>
      <c r="VG267" s="105"/>
      <c r="VH267" s="105"/>
      <c r="VI267" s="105"/>
      <c r="VJ267" s="105"/>
      <c r="VK267" s="105"/>
      <c r="VL267" s="105"/>
      <c r="VM267" s="105"/>
      <c r="VN267" s="105"/>
      <c r="VO267" s="105"/>
      <c r="VP267" s="105"/>
      <c r="VQ267" s="105"/>
      <c r="VR267" s="105"/>
      <c r="VS267" s="105"/>
      <c r="VT267" s="105"/>
      <c r="VU267" s="105"/>
      <c r="VV267" s="105"/>
      <c r="VW267" s="105"/>
      <c r="VX267" s="105"/>
      <c r="VY267" s="105"/>
      <c r="VZ267" s="105"/>
      <c r="WA267" s="105"/>
      <c r="WB267" s="105"/>
      <c r="WC267" s="105"/>
      <c r="WD267" s="105"/>
      <c r="WE267" s="105"/>
      <c r="WF267" s="105"/>
      <c r="WG267" s="105"/>
      <c r="WH267" s="105"/>
      <c r="WI267" s="105"/>
      <c r="WJ267" s="105"/>
      <c r="WK267" s="105"/>
      <c r="WL267" s="105"/>
      <c r="WM267" s="105"/>
      <c r="WN267" s="105"/>
      <c r="WO267" s="105"/>
      <c r="WP267" s="105"/>
      <c r="WQ267" s="105"/>
      <c r="WR267" s="105"/>
      <c r="WS267" s="105"/>
      <c r="WT267" s="105"/>
      <c r="WU267" s="105"/>
      <c r="WV267" s="105"/>
      <c r="WW267" s="105"/>
      <c r="WX267" s="105"/>
      <c r="WY267" s="105"/>
      <c r="WZ267" s="105"/>
      <c r="XA267" s="105"/>
      <c r="XB267" s="105"/>
      <c r="XC267" s="105"/>
      <c r="XD267" s="105"/>
      <c r="XE267" s="105"/>
      <c r="XF267" s="105"/>
      <c r="XG267" s="105"/>
      <c r="XH267" s="105"/>
      <c r="XI267" s="105"/>
      <c r="XJ267" s="105"/>
      <c r="XK267" s="105"/>
      <c r="XL267" s="105"/>
      <c r="XM267" s="105"/>
      <c r="XN267" s="105"/>
      <c r="XO267" s="105"/>
      <c r="XP267" s="105"/>
      <c r="XQ267" s="105"/>
      <c r="XR267" s="105"/>
      <c r="XS267" s="105"/>
      <c r="XT267" s="105"/>
      <c r="XU267" s="105"/>
      <c r="XV267" s="105"/>
      <c r="XW267" s="105"/>
      <c r="XX267" s="105"/>
      <c r="XY267" s="105"/>
      <c r="XZ267" s="105"/>
      <c r="YA267" s="105"/>
      <c r="YB267" s="105"/>
      <c r="YC267" s="105"/>
      <c r="YD267" s="105"/>
      <c r="YE267" s="105"/>
      <c r="YF267" s="105"/>
      <c r="YG267" s="105"/>
      <c r="YH267" s="105"/>
      <c r="YI267" s="105"/>
      <c r="YJ267" s="105"/>
      <c r="YK267" s="105"/>
      <c r="YL267" s="105"/>
      <c r="YM267" s="105"/>
      <c r="YN267" s="105"/>
      <c r="YO267" s="105"/>
      <c r="YP267" s="105"/>
      <c r="YQ267" s="105"/>
      <c r="YR267" s="105"/>
      <c r="YS267" s="105"/>
      <c r="YT267" s="105"/>
      <c r="YU267" s="105"/>
      <c r="YV267" s="105"/>
      <c r="YW267" s="105"/>
      <c r="YX267" s="105"/>
      <c r="YY267" s="105"/>
      <c r="YZ267" s="105"/>
      <c r="ZA267" s="105"/>
      <c r="ZB267" s="105"/>
      <c r="ZC267" s="105"/>
      <c r="ZD267" s="105"/>
      <c r="ZE267" s="105"/>
      <c r="ZF267" s="105"/>
      <c r="ZG267" s="105"/>
      <c r="ZH267" s="105"/>
      <c r="ZI267" s="105"/>
      <c r="ZJ267" s="105"/>
      <c r="ZK267" s="105"/>
      <c r="ZL267" s="105"/>
      <c r="ZM267" s="105"/>
      <c r="ZN267" s="105"/>
      <c r="ZO267" s="105"/>
      <c r="ZP267" s="105"/>
      <c r="ZQ267" s="105"/>
      <c r="ZR267" s="105"/>
      <c r="ZS267" s="105"/>
      <c r="ZT267" s="105"/>
      <c r="ZU267" s="105"/>
      <c r="ZV267" s="105"/>
      <c r="ZW267" s="105"/>
      <c r="ZX267" s="105"/>
      <c r="ZY267" s="105"/>
      <c r="ZZ267" s="105"/>
      <c r="AAA267" s="105"/>
      <c r="AAB267" s="105"/>
      <c r="AAC267" s="105"/>
      <c r="AAD267" s="105"/>
      <c r="AAE267" s="105"/>
      <c r="AAF267" s="105"/>
      <c r="AAG267" s="105"/>
      <c r="AAH267" s="105"/>
      <c r="AAI267" s="105"/>
      <c r="AAJ267" s="105"/>
      <c r="AAK267" s="105"/>
      <c r="AAL267" s="105"/>
      <c r="AAM267" s="105"/>
      <c r="AAN267" s="105"/>
      <c r="AAO267" s="105"/>
      <c r="AAP267" s="105"/>
      <c r="AAQ267" s="105"/>
      <c r="AAR267" s="105"/>
      <c r="AAS267" s="105"/>
      <c r="AAT267" s="105"/>
      <c r="AAU267" s="105"/>
      <c r="AAV267" s="105"/>
      <c r="AAW267" s="105"/>
      <c r="AAX267" s="105"/>
      <c r="AAY267" s="105"/>
      <c r="AAZ267" s="105"/>
      <c r="ABA267" s="105"/>
      <c r="ABB267" s="105"/>
      <c r="ABC267" s="105"/>
      <c r="ABD267" s="105"/>
      <c r="ABE267" s="105"/>
      <c r="ABF267" s="105"/>
      <c r="ABG267" s="105"/>
      <c r="ABH267" s="105"/>
      <c r="ABI267" s="105"/>
      <c r="ABJ267" s="105"/>
      <c r="ABK267" s="105"/>
      <c r="ABL267" s="105"/>
      <c r="ABM267" s="105"/>
      <c r="ABN267" s="105"/>
      <c r="ABO267" s="105"/>
      <c r="ABP267" s="105"/>
      <c r="ABQ267" s="105"/>
      <c r="ABR267" s="105"/>
      <c r="ABS267" s="105"/>
      <c r="ABT267" s="105"/>
      <c r="ABU267" s="105"/>
      <c r="ABV267" s="105"/>
      <c r="ABW267" s="105"/>
      <c r="ABX267" s="105"/>
      <c r="ABY267" s="105"/>
      <c r="ABZ267" s="105"/>
      <c r="ACA267" s="105"/>
      <c r="ACB267" s="105"/>
      <c r="ACC267" s="105"/>
      <c r="ACD267" s="105"/>
      <c r="ACE267" s="105"/>
      <c r="ACF267" s="105"/>
      <c r="ACG267" s="105"/>
      <c r="ACH267" s="105"/>
      <c r="ACI267" s="105"/>
      <c r="ACJ267" s="105"/>
      <c r="ACK267" s="105"/>
      <c r="ACL267" s="105"/>
      <c r="ACM267" s="105"/>
      <c r="ACN267" s="105"/>
      <c r="ACO267" s="105"/>
      <c r="ACP267" s="105"/>
      <c r="ACQ267" s="105"/>
      <c r="ACR267" s="105"/>
      <c r="ACS267" s="105"/>
      <c r="ACT267" s="105"/>
      <c r="ACU267" s="105"/>
      <c r="ACV267" s="105"/>
      <c r="ACW267" s="105"/>
      <c r="ACX267" s="105"/>
      <c r="ACY267" s="105"/>
      <c r="ACZ267" s="105"/>
      <c r="ADA267" s="105"/>
      <c r="ADB267" s="105"/>
      <c r="ADC267" s="105"/>
      <c r="ADD267" s="105"/>
      <c r="ADE267" s="105"/>
      <c r="ADF267" s="105"/>
      <c r="ADG267" s="105"/>
      <c r="ADH267" s="105"/>
      <c r="ADI267" s="105"/>
      <c r="ADJ267" s="105"/>
      <c r="ADK267" s="105"/>
      <c r="ADL267" s="105"/>
      <c r="ADM267" s="105"/>
      <c r="ADN267" s="105"/>
      <c r="ADO267" s="105"/>
      <c r="ADP267" s="105"/>
      <c r="ADQ267" s="105"/>
      <c r="ADR267" s="105"/>
      <c r="ADS267" s="105"/>
      <c r="ADT267" s="105"/>
      <c r="ADU267" s="105"/>
      <c r="ADV267" s="105"/>
      <c r="ADW267" s="105"/>
      <c r="ADX267" s="105"/>
      <c r="ADY267" s="105"/>
      <c r="ADZ267" s="105"/>
      <c r="AEA267" s="105"/>
      <c r="AEB267" s="105"/>
      <c r="AEC267" s="105"/>
      <c r="AED267" s="105"/>
      <c r="AEE267" s="105"/>
      <c r="AEF267" s="105"/>
      <c r="AEG267" s="105"/>
      <c r="AEH267" s="105"/>
      <c r="AEI267" s="105"/>
      <c r="AEJ267" s="105"/>
      <c r="AEK267" s="105"/>
      <c r="AEL267" s="105"/>
      <c r="AEM267" s="105"/>
      <c r="AEN267" s="105"/>
      <c r="AEO267" s="105"/>
      <c r="AEP267" s="105"/>
      <c r="AEQ267" s="105"/>
      <c r="AER267" s="105"/>
      <c r="AES267" s="105"/>
      <c r="AET267" s="105"/>
      <c r="AEU267" s="105"/>
      <c r="AEV267" s="105"/>
      <c r="AEW267" s="105"/>
      <c r="AEX267" s="105"/>
      <c r="AEY267" s="105"/>
      <c r="AEZ267" s="105"/>
      <c r="AFA267" s="105"/>
      <c r="AFB267" s="105"/>
      <c r="AFC267" s="105"/>
      <c r="AFD267" s="105"/>
      <c r="AFE267" s="105"/>
      <c r="AFF267" s="105"/>
      <c r="AFG267" s="105"/>
      <c r="AFH267" s="105"/>
      <c r="AFI267" s="105"/>
      <c r="AFJ267" s="105"/>
      <c r="AFK267" s="105"/>
      <c r="AFL267" s="105"/>
      <c r="AFM267" s="105"/>
      <c r="AFN267" s="105"/>
      <c r="AFO267" s="105"/>
      <c r="AFP267" s="105"/>
      <c r="AFQ267" s="105"/>
      <c r="AFR267" s="105"/>
      <c r="AFS267" s="105"/>
      <c r="AFT267" s="105"/>
      <c r="AFU267" s="105"/>
      <c r="AFV267" s="105"/>
      <c r="AFW267" s="105"/>
      <c r="AFX267" s="105"/>
      <c r="AFY267" s="105"/>
      <c r="AFZ267" s="105"/>
      <c r="AGA267" s="105"/>
      <c r="AGB267" s="105"/>
      <c r="AGC267" s="105"/>
      <c r="AGD267" s="105"/>
      <c r="AGE267" s="105"/>
      <c r="AGF267" s="105"/>
      <c r="AGG267" s="105"/>
      <c r="AGH267" s="105"/>
      <c r="AGI267" s="105"/>
      <c r="AGJ267" s="105"/>
      <c r="AGK267" s="105"/>
      <c r="AGL267" s="105"/>
      <c r="AGM267" s="105"/>
      <c r="AGN267" s="105"/>
      <c r="AGO267" s="105"/>
      <c r="AGP267" s="105"/>
      <c r="AGQ267" s="105"/>
      <c r="AGR267" s="105"/>
      <c r="AGS267" s="105"/>
      <c r="AGT267" s="105"/>
      <c r="AGU267" s="105"/>
      <c r="AGV267" s="105"/>
      <c r="AGW267" s="105"/>
      <c r="AGX267" s="105"/>
      <c r="AGY267" s="105"/>
      <c r="AGZ267" s="105"/>
      <c r="AHA267" s="105"/>
      <c r="AHB267" s="105"/>
      <c r="AHC267" s="105"/>
      <c r="AHD267" s="105"/>
      <c r="AHE267" s="105"/>
      <c r="AHF267" s="105"/>
      <c r="AHG267" s="105"/>
      <c r="AHH267" s="105"/>
      <c r="AHI267" s="105"/>
      <c r="AHJ267" s="105"/>
      <c r="AHK267" s="105"/>
      <c r="AHL267" s="105"/>
      <c r="AHM267" s="105"/>
      <c r="AHN267" s="105"/>
      <c r="AHO267" s="105"/>
      <c r="AHP267" s="105"/>
      <c r="AHQ267" s="105"/>
      <c r="AHR267" s="105"/>
      <c r="AHS267" s="105"/>
      <c r="AHT267" s="105"/>
      <c r="AHU267" s="105"/>
      <c r="AHV267" s="105"/>
      <c r="AHW267" s="105"/>
      <c r="AHX267" s="105"/>
      <c r="AHY267" s="105"/>
      <c r="AHZ267" s="105"/>
      <c r="AIA267" s="105"/>
      <c r="AIB267" s="105"/>
      <c r="AIC267" s="105"/>
      <c r="AID267" s="105"/>
      <c r="AIE267" s="105"/>
      <c r="AIF267" s="105"/>
      <c r="AIG267" s="105"/>
      <c r="AIH267" s="105"/>
      <c r="AII267" s="105"/>
      <c r="AIJ267" s="105"/>
      <c r="AIK267" s="105"/>
      <c r="AIL267" s="105"/>
      <c r="AIM267" s="105"/>
      <c r="AIN267" s="105"/>
      <c r="AIO267" s="105"/>
      <c r="AIP267" s="105"/>
      <c r="AIQ267" s="105"/>
      <c r="AIR267" s="105"/>
      <c r="AIS267" s="105"/>
      <c r="AIT267" s="105"/>
      <c r="AIU267" s="105"/>
      <c r="AIV267" s="105"/>
      <c r="AIW267" s="105"/>
      <c r="AIX267" s="105"/>
      <c r="AIY267" s="105"/>
      <c r="AIZ267" s="105"/>
      <c r="AJA267" s="105"/>
      <c r="AJB267" s="105"/>
      <c r="AJC267" s="105"/>
      <c r="AJD267" s="105"/>
      <c r="AJE267" s="105"/>
      <c r="AJF267" s="105"/>
      <c r="AJG267" s="105"/>
      <c r="AJH267" s="105"/>
      <c r="AJI267" s="105"/>
      <c r="AJJ267" s="105"/>
      <c r="AJK267" s="105"/>
      <c r="AJL267" s="105"/>
      <c r="AJM267" s="105"/>
      <c r="AJN267" s="105"/>
      <c r="AJO267" s="105"/>
      <c r="AJP267" s="105"/>
      <c r="AJQ267" s="105"/>
      <c r="AJR267" s="105"/>
      <c r="AJS267" s="105"/>
      <c r="AJT267" s="105"/>
      <c r="AJU267" s="105"/>
      <c r="AJV267" s="105"/>
      <c r="AJW267" s="105"/>
      <c r="AJX267" s="105"/>
      <c r="AJY267" s="105"/>
      <c r="AJZ267" s="105"/>
      <c r="AKA267" s="105"/>
      <c r="AKB267" s="105"/>
      <c r="AKC267" s="105"/>
      <c r="AKD267" s="105"/>
      <c r="AKE267" s="105"/>
      <c r="AKF267" s="105"/>
      <c r="AKG267" s="105"/>
      <c r="AKH267" s="105"/>
      <c r="AKI267" s="105"/>
      <c r="AKJ267" s="105"/>
      <c r="AKK267" s="105"/>
      <c r="AKL267" s="105"/>
      <c r="AKM267" s="105"/>
      <c r="AKN267" s="105"/>
      <c r="AKO267" s="105"/>
      <c r="AKP267" s="105"/>
      <c r="AKQ267" s="105"/>
      <c r="AKR267" s="105"/>
      <c r="AKS267" s="105"/>
      <c r="AKT267" s="105"/>
      <c r="AKU267" s="105"/>
      <c r="AKV267" s="105"/>
      <c r="AKW267" s="105"/>
      <c r="AKX267" s="105"/>
      <c r="AKY267" s="105"/>
      <c r="AKZ267" s="105"/>
      <c r="ALA267" s="105"/>
      <c r="ALB267" s="105"/>
      <c r="ALC267" s="105"/>
      <c r="ALD267" s="105"/>
      <c r="ALE267" s="105"/>
      <c r="ALF267" s="105"/>
      <c r="ALG267" s="105"/>
      <c r="ALH267" s="105"/>
      <c r="ALI267" s="105"/>
      <c r="ALJ267" s="105"/>
      <c r="ALK267" s="105"/>
      <c r="ALL267" s="105"/>
      <c r="ALM267" s="105"/>
      <c r="ALN267" s="105"/>
      <c r="ALO267" s="105"/>
      <c r="ALP267" s="105"/>
      <c r="ALQ267" s="105"/>
      <c r="ALR267" s="105"/>
      <c r="ALS267" s="105"/>
      <c r="ALT267" s="105"/>
      <c r="ALU267" s="105"/>
      <c r="ALV267" s="105"/>
      <c r="ALW267" s="105"/>
      <c r="ALX267" s="105"/>
      <c r="ALY267" s="105"/>
      <c r="ALZ267" s="105"/>
      <c r="AMA267" s="105"/>
      <c r="AMB267" s="105"/>
      <c r="AMC267" s="105"/>
      <c r="AMD267" s="105"/>
      <c r="AME267" s="105"/>
      <c r="AMF267" s="105"/>
      <c r="AMG267" s="105"/>
      <c r="AMH267" s="105"/>
      <c r="AMI267" s="105"/>
      <c r="AMJ267" s="105"/>
      <c r="AMK267" s="105"/>
      <c r="AML267" s="105"/>
      <c r="AMM267" s="105"/>
      <c r="AMN267" s="105"/>
      <c r="AMO267" s="105"/>
      <c r="AMP267" s="105"/>
      <c r="AMQ267" s="105"/>
      <c r="AMR267" s="105"/>
      <c r="AMS267" s="105"/>
      <c r="AMT267" s="105"/>
      <c r="AMU267" s="105"/>
      <c r="AMV267" s="105"/>
      <c r="AMW267" s="105"/>
      <c r="AMX267" s="105"/>
      <c r="AMY267" s="105"/>
      <c r="AMZ267" s="105"/>
      <c r="ANA267" s="105"/>
      <c r="ANB267" s="105"/>
      <c r="ANC267" s="105"/>
      <c r="AND267" s="105"/>
      <c r="ANE267" s="105"/>
      <c r="ANF267" s="105"/>
      <c r="ANG267" s="105"/>
      <c r="ANH267" s="105"/>
      <c r="ANI267" s="105"/>
      <c r="ANJ267" s="105"/>
      <c r="ANK267" s="105"/>
      <c r="ANL267" s="105"/>
      <c r="ANM267" s="105"/>
      <c r="ANN267" s="105"/>
      <c r="ANO267" s="105"/>
      <c r="ANP267" s="105"/>
      <c r="ANQ267" s="105"/>
      <c r="ANR267" s="105"/>
      <c r="ANS267" s="105"/>
      <c r="ANT267" s="105"/>
      <c r="ANU267" s="105"/>
      <c r="ANV267" s="105"/>
      <c r="ANW267" s="105"/>
      <c r="ANX267" s="105"/>
      <c r="ANY267" s="105"/>
      <c r="ANZ267" s="105"/>
      <c r="AOA267" s="105"/>
      <c r="AOB267" s="105"/>
      <c r="AOC267" s="105"/>
      <c r="AOD267" s="105"/>
      <c r="AOE267" s="105"/>
      <c r="AOF267" s="105"/>
      <c r="AOG267" s="105"/>
      <c r="AOH267" s="105"/>
      <c r="AOI267" s="105"/>
      <c r="AOJ267" s="105"/>
      <c r="AOK267" s="105"/>
      <c r="AOL267" s="105"/>
      <c r="AOM267" s="105"/>
      <c r="AON267" s="105"/>
      <c r="AOO267" s="105"/>
      <c r="AOP267" s="105"/>
      <c r="AOQ267" s="105"/>
      <c r="AOR267" s="105"/>
      <c r="AOS267" s="105"/>
      <c r="AOT267" s="105"/>
      <c r="AOU267" s="105"/>
      <c r="AOV267" s="105"/>
      <c r="AOW267" s="105"/>
      <c r="AOX267" s="105"/>
      <c r="AOY267" s="105"/>
      <c r="AOZ267" s="105"/>
      <c r="APA267" s="105"/>
      <c r="APB267" s="105"/>
      <c r="APC267" s="105"/>
      <c r="APD267" s="105"/>
      <c r="APE267" s="105"/>
      <c r="APF267" s="105"/>
      <c r="APG267" s="105"/>
      <c r="APH267" s="105"/>
      <c r="API267" s="105"/>
      <c r="APJ267" s="105"/>
      <c r="APK267" s="105"/>
      <c r="APL267" s="105"/>
      <c r="APM267" s="105"/>
      <c r="APN267" s="105"/>
      <c r="APO267" s="105"/>
      <c r="APP267" s="105"/>
      <c r="APQ267" s="105"/>
      <c r="APR267" s="105"/>
      <c r="APS267" s="105"/>
      <c r="APT267" s="105"/>
      <c r="APU267" s="105"/>
      <c r="APV267" s="105"/>
      <c r="APW267" s="105"/>
      <c r="APX267" s="105"/>
      <c r="APY267" s="105"/>
      <c r="APZ267" s="105"/>
      <c r="AQA267" s="105"/>
      <c r="AQB267" s="105"/>
      <c r="AQC267" s="105"/>
      <c r="AQD267" s="105"/>
      <c r="AQE267" s="105"/>
      <c r="AQF267" s="105"/>
      <c r="AQG267" s="105"/>
      <c r="AQH267" s="105"/>
      <c r="AQI267" s="105"/>
      <c r="AQJ267" s="105"/>
      <c r="AQK267" s="105"/>
      <c r="AQL267" s="105"/>
      <c r="AQM267" s="105"/>
      <c r="AQN267" s="105"/>
      <c r="AQO267" s="105"/>
      <c r="AQP267" s="105"/>
      <c r="AQQ267" s="105"/>
      <c r="AQR267" s="105"/>
      <c r="AQS267" s="105"/>
      <c r="AQT267" s="105"/>
      <c r="AQU267" s="105"/>
      <c r="AQV267" s="105"/>
      <c r="AQW267" s="105"/>
      <c r="AQX267" s="105"/>
      <c r="AQY267" s="105"/>
      <c r="AQZ267" s="105"/>
      <c r="ARA267" s="105"/>
      <c r="ARB267" s="105"/>
      <c r="ARC267" s="105"/>
      <c r="ARD267" s="105"/>
      <c r="ARE267" s="105"/>
      <c r="ARF267" s="105"/>
      <c r="ARG267" s="105"/>
      <c r="ARH267" s="105"/>
      <c r="ARI267" s="105"/>
      <c r="ARJ267" s="105"/>
      <c r="ARK267" s="105"/>
      <c r="ARL267" s="105"/>
      <c r="ARM267" s="105"/>
      <c r="ARN267" s="105"/>
      <c r="ARO267" s="105"/>
      <c r="ARP267" s="105"/>
      <c r="ARQ267" s="105"/>
      <c r="ARR267" s="105"/>
      <c r="ARS267" s="105"/>
      <c r="ART267" s="105"/>
      <c r="ARU267" s="105"/>
      <c r="ARV267" s="105"/>
      <c r="ARW267" s="105"/>
      <c r="ARX267" s="105"/>
      <c r="ARY267" s="105"/>
      <c r="ARZ267" s="105"/>
      <c r="ASA267" s="105"/>
      <c r="ASB267" s="105"/>
      <c r="ASC267" s="105"/>
      <c r="ASD267" s="105"/>
      <c r="ASE267" s="105"/>
      <c r="ASF267" s="105"/>
      <c r="ASG267" s="105"/>
      <c r="ASH267" s="105"/>
      <c r="ASI267" s="105"/>
      <c r="ASJ267" s="105"/>
      <c r="ASK267" s="105"/>
      <c r="ASL267" s="105"/>
      <c r="ASM267" s="105"/>
      <c r="ASN267" s="105"/>
      <c r="ASO267" s="105"/>
      <c r="ASP267" s="105"/>
      <c r="ASQ267" s="105"/>
      <c r="ASR267" s="105"/>
      <c r="ASS267" s="105"/>
      <c r="AST267" s="105"/>
      <c r="ASU267" s="105"/>
      <c r="ASV267" s="105"/>
      <c r="ASW267" s="105"/>
      <c r="ASX267" s="105"/>
      <c r="ASY267" s="105"/>
      <c r="ASZ267" s="105"/>
      <c r="ATA267" s="105"/>
      <c r="ATB267" s="105"/>
      <c r="ATC267" s="105"/>
      <c r="ATD267" s="105"/>
      <c r="ATE267" s="105"/>
      <c r="ATF267" s="105"/>
      <c r="ATG267" s="105"/>
      <c r="ATH267" s="105"/>
      <c r="ATI267" s="105"/>
      <c r="ATJ267" s="105"/>
      <c r="ATK267" s="105"/>
      <c r="ATL267" s="105"/>
      <c r="ATM267" s="105"/>
      <c r="ATN267" s="105"/>
      <c r="ATO267" s="105"/>
      <c r="ATP267" s="105"/>
      <c r="ATQ267" s="105"/>
      <c r="ATR267" s="105"/>
      <c r="ATS267" s="105"/>
      <c r="ATT267" s="105"/>
      <c r="ATU267" s="105"/>
      <c r="ATV267" s="105"/>
      <c r="ATW267" s="105"/>
      <c r="ATX267" s="105"/>
      <c r="ATY267" s="105"/>
      <c r="ATZ267" s="105"/>
      <c r="AUA267" s="105"/>
      <c r="AUB267" s="105"/>
      <c r="AUC267" s="105"/>
      <c r="AUD267" s="105"/>
      <c r="AUE267" s="105"/>
      <c r="AUF267" s="105"/>
      <c r="AUG267" s="105"/>
      <c r="AUH267" s="105"/>
      <c r="AUI267" s="105"/>
      <c r="AUJ267" s="105"/>
      <c r="AUK267" s="105"/>
      <c r="AUL267" s="105"/>
      <c r="AUM267" s="105"/>
      <c r="AUN267" s="105"/>
      <c r="AUO267" s="105"/>
      <c r="AUP267" s="105"/>
      <c r="AUQ267" s="105"/>
      <c r="AUR267" s="105"/>
      <c r="AUS267" s="105"/>
      <c r="AUT267" s="105"/>
      <c r="AUU267" s="105"/>
      <c r="AUV267" s="105"/>
      <c r="AUW267" s="105"/>
      <c r="AUX267" s="105"/>
      <c r="AUY267" s="105"/>
      <c r="AUZ267" s="105"/>
      <c r="AVA267" s="105"/>
      <c r="AVB267" s="105"/>
      <c r="AVC267" s="105"/>
      <c r="AVD267" s="105"/>
      <c r="AVE267" s="105"/>
      <c r="AVF267" s="105"/>
      <c r="AVG267" s="105"/>
      <c r="AVH267" s="105"/>
      <c r="AVI267" s="105"/>
      <c r="AVJ267" s="105"/>
      <c r="AVK267" s="105"/>
      <c r="AVL267" s="105"/>
      <c r="AVM267" s="105"/>
      <c r="AVN267" s="105"/>
      <c r="AVO267" s="105"/>
      <c r="AVP267" s="105"/>
      <c r="AVQ267" s="105"/>
      <c r="AVR267" s="105"/>
      <c r="AVS267" s="105"/>
      <c r="AVT267" s="105"/>
      <c r="AVU267" s="105"/>
      <c r="AVV267" s="105"/>
      <c r="AVW267" s="105"/>
      <c r="AVX267" s="105"/>
      <c r="AVY267" s="105"/>
      <c r="AVZ267" s="105"/>
      <c r="AWA267" s="105"/>
      <c r="AWB267" s="105"/>
      <c r="AWC267" s="105"/>
      <c r="AWD267" s="105"/>
      <c r="AWE267" s="105"/>
      <c r="AWF267" s="105"/>
      <c r="AWG267" s="105"/>
      <c r="AWH267" s="105"/>
      <c r="AWI267" s="105"/>
      <c r="AWJ267" s="105"/>
      <c r="AWK267" s="105"/>
      <c r="AWL267" s="105"/>
      <c r="AWM267" s="105"/>
      <c r="AWN267" s="105"/>
      <c r="AWO267" s="105"/>
      <c r="AWP267" s="105"/>
      <c r="AWQ267" s="105"/>
      <c r="AWR267" s="105"/>
      <c r="AWS267" s="105"/>
      <c r="AWT267" s="105"/>
      <c r="AWU267" s="105"/>
      <c r="AWV267" s="105"/>
      <c r="AWW267" s="105"/>
      <c r="AWX267" s="105"/>
      <c r="AWY267" s="105"/>
      <c r="AWZ267" s="105"/>
      <c r="AXA267" s="105"/>
      <c r="AXB267" s="105"/>
      <c r="AXC267" s="105"/>
      <c r="AXD267" s="105"/>
      <c r="AXE267" s="105"/>
      <c r="AXF267" s="105"/>
      <c r="AXG267" s="105"/>
      <c r="AXH267" s="105"/>
      <c r="AXI267" s="105"/>
      <c r="AXJ267" s="105"/>
      <c r="AXK267" s="105"/>
      <c r="AXL267" s="105"/>
      <c r="AXM267" s="105"/>
      <c r="AXN267" s="105"/>
      <c r="AXO267" s="105"/>
      <c r="AXP267" s="105"/>
      <c r="AXQ267" s="105"/>
      <c r="AXR267" s="105"/>
      <c r="AXS267" s="105"/>
      <c r="AXT267" s="105"/>
      <c r="AXU267" s="105"/>
      <c r="AXV267" s="105"/>
      <c r="AXW267" s="105"/>
      <c r="AXX267" s="105"/>
      <c r="AXY267" s="105"/>
      <c r="AXZ267" s="105"/>
      <c r="AYA267" s="105"/>
      <c r="AYB267" s="105"/>
      <c r="AYC267" s="105"/>
      <c r="AYD267" s="105"/>
      <c r="AYE267" s="105"/>
      <c r="AYF267" s="105"/>
      <c r="AYG267" s="105"/>
      <c r="AYH267" s="105"/>
      <c r="AYI267" s="105"/>
      <c r="AYJ267" s="105"/>
      <c r="AYK267" s="105"/>
      <c r="AYL267" s="105"/>
      <c r="AYM267" s="105"/>
      <c r="AYN267" s="105"/>
      <c r="AYO267" s="105"/>
      <c r="AYP267" s="105"/>
      <c r="AYQ267" s="105"/>
      <c r="AYR267" s="105"/>
      <c r="AYS267" s="105"/>
      <c r="AYT267" s="105"/>
      <c r="AYU267" s="105"/>
      <c r="AYV267" s="105"/>
      <c r="AYW267" s="105"/>
      <c r="AYX267" s="105"/>
      <c r="AYY267" s="105"/>
      <c r="AYZ267" s="105"/>
      <c r="AZA267" s="105"/>
      <c r="AZB267" s="105"/>
      <c r="AZC267" s="105"/>
      <c r="AZD267" s="105"/>
      <c r="AZE267" s="105"/>
      <c r="AZF267" s="105"/>
      <c r="AZG267" s="105"/>
      <c r="AZH267" s="105"/>
      <c r="AZI267" s="105"/>
      <c r="AZJ267" s="105"/>
      <c r="AZK267" s="105"/>
      <c r="AZL267" s="105"/>
      <c r="AZM267" s="105"/>
      <c r="AZN267" s="105"/>
      <c r="AZO267" s="105"/>
      <c r="AZP267" s="105"/>
      <c r="AZQ267" s="105"/>
      <c r="AZR267" s="105"/>
      <c r="AZS267" s="105"/>
      <c r="AZT267" s="105"/>
      <c r="AZU267" s="105"/>
      <c r="AZV267" s="105"/>
      <c r="AZW267" s="105"/>
      <c r="AZX267" s="105"/>
      <c r="AZY267" s="105"/>
      <c r="AZZ267" s="105"/>
      <c r="BAA267" s="105"/>
      <c r="BAB267" s="105"/>
      <c r="BAC267" s="105"/>
      <c r="BAD267" s="105"/>
      <c r="BAE267" s="105"/>
      <c r="BAF267" s="105"/>
      <c r="BAG267" s="105"/>
      <c r="BAH267" s="105"/>
      <c r="BAI267" s="105"/>
      <c r="BAJ267" s="105"/>
      <c r="BAK267" s="105"/>
      <c r="BAL267" s="105"/>
      <c r="BAM267" s="105"/>
      <c r="BAN267" s="105"/>
      <c r="BAO267" s="105"/>
      <c r="BAP267" s="105"/>
      <c r="BAQ267" s="105"/>
      <c r="BAR267" s="105"/>
      <c r="BAS267" s="105"/>
      <c r="BAT267" s="105"/>
      <c r="BAU267" s="105"/>
      <c r="BAV267" s="105"/>
      <c r="BAW267" s="105"/>
      <c r="BAX267" s="105"/>
      <c r="BAY267" s="105"/>
      <c r="BAZ267" s="105"/>
      <c r="BBA267" s="105"/>
      <c r="BBB267" s="105"/>
      <c r="BBC267" s="105"/>
      <c r="BBD267" s="105"/>
      <c r="BBE267" s="105"/>
      <c r="BBF267" s="105"/>
      <c r="BBG267" s="105"/>
      <c r="BBH267" s="105"/>
      <c r="BBI267" s="105"/>
      <c r="BBJ267" s="105"/>
      <c r="BBK267" s="105"/>
      <c r="BBL267" s="105"/>
      <c r="BBM267" s="105"/>
      <c r="BBN267" s="105"/>
      <c r="BBO267" s="105"/>
      <c r="BBP267" s="105"/>
      <c r="BBQ267" s="105"/>
      <c r="BBR267" s="105"/>
      <c r="BBS267" s="105"/>
      <c r="BBT267" s="105"/>
      <c r="BBU267" s="105"/>
      <c r="BBV267" s="105"/>
      <c r="BBW267" s="105"/>
      <c r="BBX267" s="105"/>
      <c r="BBY267" s="105"/>
      <c r="BBZ267" s="105"/>
      <c r="BCA267" s="105"/>
      <c r="BCB267" s="105"/>
      <c r="BCC267" s="105"/>
      <c r="BCD267" s="105"/>
      <c r="BCE267" s="105"/>
      <c r="BCF267" s="105"/>
      <c r="BCG267" s="105"/>
      <c r="BCH267" s="105"/>
      <c r="BCI267" s="105"/>
      <c r="BCJ267" s="105"/>
      <c r="BCK267" s="105"/>
      <c r="BCL267" s="105"/>
      <c r="BCM267" s="105"/>
      <c r="BCN267" s="105"/>
      <c r="BCO267" s="105"/>
      <c r="BCP267" s="105"/>
      <c r="BCQ267" s="105"/>
      <c r="BCR267" s="105"/>
      <c r="BCS267" s="105"/>
      <c r="BCT267" s="105"/>
      <c r="BCU267" s="105"/>
      <c r="BCV267" s="105"/>
      <c r="BCW267" s="105"/>
      <c r="BCX267" s="105"/>
      <c r="BCY267" s="105"/>
      <c r="BCZ267" s="105"/>
      <c r="BDA267" s="105"/>
      <c r="BDB267" s="105"/>
      <c r="BDC267" s="105"/>
      <c r="BDD267" s="105"/>
      <c r="BDE267" s="105"/>
      <c r="BDF267" s="105"/>
      <c r="BDG267" s="105"/>
      <c r="BDH267" s="105"/>
      <c r="BDI267" s="105"/>
      <c r="BDJ267" s="105"/>
      <c r="BDK267" s="105"/>
      <c r="BDL267" s="105"/>
      <c r="BDM267" s="105"/>
      <c r="BDN267" s="105"/>
      <c r="BDO267" s="105"/>
      <c r="BDP267" s="105"/>
      <c r="BDQ267" s="105"/>
      <c r="BDR267" s="105"/>
      <c r="BDS267" s="105"/>
      <c r="BDT267" s="105"/>
      <c r="BDU267" s="105"/>
      <c r="BDV267" s="105"/>
      <c r="BDW267" s="105"/>
      <c r="BDX267" s="105"/>
      <c r="BDY267" s="105"/>
      <c r="BDZ267" s="105"/>
      <c r="BEA267" s="105"/>
      <c r="BEB267" s="105"/>
      <c r="BEC267" s="105"/>
      <c r="BED267" s="105"/>
      <c r="BEE267" s="105"/>
      <c r="BEF267" s="105"/>
      <c r="BEG267" s="105"/>
      <c r="BEH267" s="105"/>
      <c r="BEI267" s="105"/>
      <c r="BEJ267" s="105"/>
      <c r="BEK267" s="105"/>
      <c r="BEL267" s="105"/>
      <c r="BEM267" s="105"/>
      <c r="BEN267" s="105"/>
      <c r="BEO267" s="105"/>
      <c r="BEP267" s="105"/>
      <c r="BEQ267" s="105"/>
      <c r="BER267" s="105"/>
      <c r="BES267" s="105"/>
      <c r="BET267" s="105"/>
      <c r="BEU267" s="105"/>
      <c r="BEV267" s="105"/>
      <c r="BEW267" s="105"/>
      <c r="BEX267" s="105"/>
      <c r="BEY267" s="105"/>
      <c r="BEZ267" s="105"/>
      <c r="BFA267" s="105"/>
      <c r="BFB267" s="105"/>
      <c r="BFC267" s="105"/>
      <c r="BFD267" s="105"/>
      <c r="BFE267" s="105"/>
      <c r="BFF267" s="105"/>
      <c r="BFG267" s="105"/>
      <c r="BFH267" s="105"/>
      <c r="BFI267" s="105"/>
      <c r="BFJ267" s="105"/>
      <c r="BFK267" s="105"/>
      <c r="BFL267" s="105"/>
      <c r="BFM267" s="105"/>
      <c r="BFN267" s="105"/>
      <c r="BFO267" s="105"/>
      <c r="BFP267" s="105"/>
      <c r="BFQ267" s="105"/>
      <c r="BFR267" s="105"/>
      <c r="BFS267" s="105"/>
      <c r="BFT267" s="105"/>
      <c r="BFU267" s="105"/>
      <c r="BFV267" s="105"/>
      <c r="BFW267" s="105"/>
      <c r="BFX267" s="105"/>
      <c r="BFY267" s="105"/>
      <c r="BFZ267" s="105"/>
      <c r="BGA267" s="105"/>
      <c r="BGB267" s="105"/>
      <c r="BGC267" s="105"/>
      <c r="BGD267" s="105"/>
      <c r="BGE267" s="105"/>
      <c r="BGF267" s="105"/>
      <c r="BGG267" s="105"/>
      <c r="BGH267" s="105"/>
      <c r="BGI267" s="105"/>
      <c r="BGJ267" s="105"/>
      <c r="BGK267" s="105"/>
      <c r="BGL267" s="105"/>
      <c r="BGM267" s="105"/>
      <c r="BGN267" s="105"/>
      <c r="BGO267" s="105"/>
      <c r="BGP267" s="105"/>
      <c r="BGQ267" s="105"/>
      <c r="BGR267" s="105"/>
      <c r="BGS267" s="105"/>
      <c r="BGT267" s="105"/>
      <c r="BGU267" s="105"/>
      <c r="BGV267" s="105"/>
      <c r="BGW267" s="105"/>
      <c r="BGX267" s="105"/>
      <c r="BGY267" s="105"/>
      <c r="BGZ267" s="105"/>
      <c r="BHA267" s="105"/>
      <c r="BHB267" s="105"/>
      <c r="BHC267" s="105"/>
      <c r="BHD267" s="105"/>
      <c r="BHE267" s="105"/>
      <c r="BHF267" s="105"/>
      <c r="BHG267" s="105"/>
      <c r="BHH267" s="105"/>
      <c r="BHI267" s="105"/>
      <c r="BHJ267" s="105"/>
      <c r="BHK267" s="105"/>
      <c r="BHL267" s="105"/>
      <c r="BHM267" s="105"/>
      <c r="BHN267" s="105"/>
      <c r="BHO267" s="105"/>
      <c r="BHP267" s="105"/>
      <c r="BHQ267" s="105"/>
      <c r="BHR267" s="105"/>
      <c r="BHS267" s="105"/>
      <c r="BHT267" s="105"/>
      <c r="BHU267" s="105"/>
      <c r="BHV267" s="105"/>
      <c r="BHW267" s="105"/>
      <c r="BHX267" s="105"/>
      <c r="BHY267" s="105"/>
      <c r="BHZ267" s="105"/>
      <c r="BIA267" s="105"/>
      <c r="BIB267" s="105"/>
      <c r="BIC267" s="105"/>
      <c r="BID267" s="105"/>
      <c r="BIE267" s="105"/>
      <c r="BIF267" s="105"/>
      <c r="BIG267" s="105"/>
      <c r="BIH267" s="105"/>
      <c r="BII267" s="105"/>
      <c r="BIJ267" s="105"/>
      <c r="BIK267" s="105"/>
      <c r="BIL267" s="105"/>
      <c r="BIM267" s="105"/>
      <c r="BIN267" s="105"/>
      <c r="BIO267" s="105"/>
      <c r="BIP267" s="105"/>
      <c r="BIQ267" s="105"/>
      <c r="BIR267" s="105"/>
      <c r="BIS267" s="105"/>
      <c r="BIT267" s="105"/>
      <c r="BIU267" s="105"/>
      <c r="BIV267" s="105"/>
      <c r="BIW267" s="105"/>
      <c r="BIX267" s="105"/>
      <c r="BIY267" s="105"/>
      <c r="BIZ267" s="105"/>
      <c r="BJA267" s="105"/>
      <c r="BJB267" s="105"/>
      <c r="BJC267" s="105"/>
      <c r="BJD267" s="105"/>
      <c r="BJE267" s="105"/>
      <c r="BJF267" s="105"/>
      <c r="BJG267" s="105"/>
      <c r="BJH267" s="105"/>
      <c r="BJI267" s="105"/>
      <c r="BJJ267" s="105"/>
      <c r="BJK267" s="105"/>
      <c r="BJL267" s="105"/>
      <c r="BJM267" s="105"/>
      <c r="BJN267" s="105"/>
      <c r="BJO267" s="105"/>
      <c r="BJP267" s="105"/>
      <c r="BJQ267" s="105"/>
      <c r="BJR267" s="105"/>
      <c r="BJS267" s="105"/>
      <c r="BJT267" s="105"/>
      <c r="BJU267" s="105"/>
      <c r="BJV267" s="105"/>
      <c r="BJW267" s="105"/>
      <c r="BJX267" s="105"/>
      <c r="BJY267" s="105"/>
      <c r="BJZ267" s="105"/>
      <c r="BKA267" s="105"/>
      <c r="BKB267" s="105"/>
      <c r="BKC267" s="105"/>
      <c r="BKD267" s="105"/>
      <c r="BKE267" s="105"/>
      <c r="BKF267" s="105"/>
      <c r="BKG267" s="105"/>
      <c r="BKH267" s="105"/>
      <c r="BKI267" s="105"/>
      <c r="BKJ267" s="105"/>
      <c r="BKK267" s="105"/>
      <c r="BKL267" s="105"/>
      <c r="BKM267" s="105"/>
      <c r="BKN267" s="105"/>
      <c r="BKO267" s="105"/>
      <c r="BKP267" s="105"/>
      <c r="BKQ267" s="105"/>
      <c r="BKR267" s="105"/>
      <c r="BKS267" s="105"/>
      <c r="BKT267" s="105"/>
      <c r="BKU267" s="105"/>
      <c r="BKV267" s="105"/>
      <c r="BKW267" s="105"/>
      <c r="BKX267" s="105"/>
      <c r="BKY267" s="105"/>
      <c r="BKZ267" s="105"/>
      <c r="BLA267" s="105"/>
      <c r="BLB267" s="105"/>
      <c r="BLC267" s="105"/>
      <c r="BLD267" s="105"/>
      <c r="BLE267" s="105"/>
      <c r="BLF267" s="105"/>
      <c r="BLG267" s="105"/>
      <c r="BLH267" s="105"/>
      <c r="BLI267" s="105"/>
      <c r="BLJ267" s="105"/>
      <c r="BLK267" s="105"/>
      <c r="BLL267" s="105"/>
      <c r="BLM267" s="105"/>
      <c r="BLN267" s="105"/>
      <c r="BLO267" s="105"/>
      <c r="BLP267" s="105"/>
      <c r="BLQ267" s="105"/>
      <c r="BLR267" s="105"/>
      <c r="BLS267" s="105"/>
      <c r="BLT267" s="105"/>
      <c r="BLU267" s="105"/>
      <c r="BLV267" s="105"/>
      <c r="BLW267" s="105"/>
      <c r="BLX267" s="105"/>
      <c r="BLY267" s="105"/>
      <c r="BLZ267" s="105"/>
      <c r="BMA267" s="105"/>
      <c r="BMB267" s="105"/>
      <c r="BMC267" s="105"/>
      <c r="BMD267" s="105"/>
      <c r="BME267" s="105"/>
      <c r="BMF267" s="105"/>
      <c r="BMG267" s="105"/>
      <c r="BMH267" s="105"/>
      <c r="BMI267" s="105"/>
      <c r="BMJ267" s="105"/>
      <c r="BMK267" s="105"/>
      <c r="BML267" s="105"/>
      <c r="BMM267" s="105"/>
      <c r="BMN267" s="105"/>
      <c r="BMO267" s="105"/>
      <c r="BMP267" s="105"/>
      <c r="BMQ267" s="105"/>
      <c r="BMR267" s="105"/>
      <c r="BMS267" s="105"/>
      <c r="BMT267" s="105"/>
      <c r="BMU267" s="105"/>
      <c r="BMV267" s="105"/>
      <c r="BMW267" s="105"/>
      <c r="BMX267" s="105"/>
      <c r="BMY267" s="105"/>
      <c r="BMZ267" s="105"/>
      <c r="BNA267" s="105"/>
      <c r="BNB267" s="105"/>
      <c r="BNC267" s="105"/>
      <c r="BND267" s="105"/>
      <c r="BNE267" s="105"/>
      <c r="BNF267" s="105"/>
      <c r="BNG267" s="105"/>
      <c r="BNH267" s="105"/>
      <c r="BNI267" s="105"/>
      <c r="BNJ267" s="105"/>
      <c r="BNK267" s="105"/>
      <c r="BNL267" s="105"/>
      <c r="BNM267" s="105"/>
      <c r="BNN267" s="105"/>
      <c r="BNO267" s="105"/>
      <c r="BNP267" s="105"/>
      <c r="BNQ267" s="105"/>
      <c r="BNR267" s="105"/>
      <c r="BNS267" s="105"/>
      <c r="BNT267" s="105"/>
      <c r="BNU267" s="105"/>
      <c r="BNV267" s="105"/>
      <c r="BNW267" s="105"/>
      <c r="BNX267" s="105"/>
      <c r="BNY267" s="105"/>
      <c r="BNZ267" s="105"/>
      <c r="BOA267" s="105"/>
      <c r="BOB267" s="105"/>
      <c r="BOC267" s="105"/>
      <c r="BOD267" s="105"/>
      <c r="BOE267" s="105"/>
      <c r="BOF267" s="105"/>
      <c r="BOG267" s="105"/>
      <c r="BOH267" s="105"/>
      <c r="BOI267" s="105"/>
      <c r="BOJ267" s="105"/>
      <c r="BOK267" s="105"/>
      <c r="BOL267" s="105"/>
      <c r="BOM267" s="105"/>
      <c r="BON267" s="105"/>
      <c r="BOO267" s="105"/>
      <c r="BOP267" s="105"/>
      <c r="BOQ267" s="105"/>
      <c r="BOR267" s="105"/>
      <c r="BOS267" s="105"/>
      <c r="BOT267" s="105"/>
      <c r="BOU267" s="105"/>
      <c r="BOV267" s="105"/>
      <c r="BOW267" s="105"/>
      <c r="BOX267" s="105"/>
      <c r="BOY267" s="105"/>
      <c r="BOZ267" s="105"/>
      <c r="BPA267" s="105"/>
      <c r="BPB267" s="105"/>
      <c r="BPC267" s="105"/>
      <c r="BPD267" s="105"/>
      <c r="BPE267" s="105"/>
      <c r="BPF267" s="105"/>
      <c r="BPG267" s="105"/>
      <c r="BPH267" s="105"/>
      <c r="BPI267" s="105"/>
      <c r="BPJ267" s="105"/>
      <c r="BPK267" s="105"/>
      <c r="BPL267" s="105"/>
      <c r="BPM267" s="105"/>
      <c r="BPN267" s="105"/>
      <c r="BPO267" s="105"/>
      <c r="BPP267" s="105"/>
      <c r="BPQ267" s="105"/>
      <c r="BPR267" s="105"/>
      <c r="BPS267" s="105"/>
      <c r="BPT267" s="105"/>
      <c r="BPU267" s="105"/>
      <c r="BPV267" s="105"/>
      <c r="BPW267" s="105"/>
      <c r="BPX267" s="105"/>
      <c r="BPY267" s="105"/>
      <c r="BPZ267" s="105"/>
      <c r="BQA267" s="105"/>
      <c r="BQB267" s="105"/>
      <c r="BQC267" s="105"/>
      <c r="BQD267" s="105"/>
      <c r="BQE267" s="105"/>
      <c r="BQF267" s="105"/>
      <c r="BQG267" s="105"/>
      <c r="BQH267" s="105"/>
      <c r="BQI267" s="105"/>
      <c r="BQJ267" s="105"/>
      <c r="BQK267" s="105"/>
      <c r="BQL267" s="105"/>
      <c r="BQM267" s="105"/>
      <c r="BQN267" s="105"/>
      <c r="BQO267" s="105"/>
      <c r="BQP267" s="105"/>
      <c r="BQQ267" s="105"/>
      <c r="BQR267" s="105"/>
      <c r="BQS267" s="105"/>
      <c r="BQT267" s="105"/>
      <c r="BQU267" s="105"/>
      <c r="BQV267" s="105"/>
      <c r="BQW267" s="105"/>
      <c r="BQX267" s="105"/>
      <c r="BQY267" s="105"/>
      <c r="BQZ267" s="105"/>
      <c r="BRA267" s="105"/>
      <c r="BRB267" s="105"/>
      <c r="BRC267" s="105"/>
      <c r="BRD267" s="105"/>
      <c r="BRE267" s="105"/>
      <c r="BRF267" s="105"/>
      <c r="BRG267" s="105"/>
      <c r="BRH267" s="105"/>
      <c r="BRI267" s="105"/>
      <c r="BRJ267" s="105"/>
      <c r="BRK267" s="105"/>
      <c r="BRL267" s="105"/>
      <c r="BRM267" s="105"/>
      <c r="BRN267" s="105"/>
      <c r="BRO267" s="105"/>
      <c r="BRP267" s="105"/>
      <c r="BRQ267" s="105"/>
      <c r="BRR267" s="105"/>
      <c r="BRS267" s="105"/>
      <c r="BRT267" s="105"/>
      <c r="BRU267" s="105"/>
      <c r="BRV267" s="105"/>
      <c r="BRW267" s="105"/>
      <c r="BRX267" s="105"/>
      <c r="BRY267" s="105"/>
      <c r="BRZ267" s="105"/>
      <c r="BSA267" s="105"/>
      <c r="BSB267" s="105"/>
      <c r="BSC267" s="105"/>
      <c r="BSD267" s="105"/>
      <c r="BSE267" s="105"/>
      <c r="BSF267" s="105"/>
      <c r="BSG267" s="105"/>
      <c r="BSH267" s="105"/>
      <c r="BSI267" s="105"/>
      <c r="BSJ267" s="105"/>
      <c r="BSK267" s="105"/>
      <c r="BSL267" s="105"/>
      <c r="BSM267" s="105"/>
      <c r="BSN267" s="105"/>
      <c r="BSO267" s="105"/>
      <c r="BSP267" s="105"/>
      <c r="BSQ267" s="105"/>
      <c r="BSR267" s="105"/>
      <c r="BSS267" s="105"/>
      <c r="BST267" s="105"/>
      <c r="BSU267" s="105"/>
      <c r="BSV267" s="105"/>
      <c r="BSW267" s="105"/>
      <c r="BSX267" s="105"/>
      <c r="BSY267" s="105"/>
      <c r="BSZ267" s="105"/>
      <c r="BTA267" s="105"/>
      <c r="BTB267" s="105"/>
      <c r="BTC267" s="105"/>
      <c r="BTD267" s="105"/>
      <c r="BTE267" s="105"/>
      <c r="BTF267" s="105"/>
      <c r="BTG267" s="105"/>
      <c r="BTH267" s="105"/>
      <c r="BTI267" s="105"/>
      <c r="BTJ267" s="105"/>
      <c r="BTK267" s="105"/>
      <c r="BTL267" s="105"/>
      <c r="BTM267" s="105"/>
      <c r="BTN267" s="105"/>
      <c r="BTO267" s="105"/>
      <c r="BTP267" s="105"/>
      <c r="BTQ267" s="105"/>
      <c r="BTR267" s="105"/>
      <c r="BTS267" s="105"/>
      <c r="BTT267" s="105"/>
      <c r="BTU267" s="105"/>
      <c r="BTV267" s="105"/>
      <c r="BTW267" s="105"/>
      <c r="BTX267" s="105"/>
      <c r="BTY267" s="105"/>
      <c r="BTZ267" s="105"/>
      <c r="BUA267" s="105"/>
      <c r="BUB267" s="105"/>
      <c r="BUC267" s="105"/>
      <c r="BUD267" s="105"/>
      <c r="BUE267" s="105"/>
      <c r="BUF267" s="105"/>
      <c r="BUG267" s="105"/>
      <c r="BUH267" s="105"/>
      <c r="BUI267" s="105"/>
      <c r="BUJ267" s="105"/>
      <c r="BUK267" s="105"/>
      <c r="BUL267" s="105"/>
      <c r="BUM267" s="105"/>
      <c r="BUN267" s="105"/>
      <c r="BUO267" s="105"/>
      <c r="BUP267" s="105"/>
      <c r="BUQ267" s="105"/>
      <c r="BUR267" s="105"/>
      <c r="BUS267" s="105"/>
      <c r="BUT267" s="105"/>
      <c r="BUU267" s="105"/>
      <c r="BUV267" s="105"/>
      <c r="BUW267" s="105"/>
      <c r="BUX267" s="105"/>
      <c r="BUY267" s="105"/>
      <c r="BUZ267" s="105"/>
      <c r="BVA267" s="105"/>
      <c r="BVB267" s="105"/>
      <c r="BVC267" s="105"/>
      <c r="BVD267" s="105"/>
      <c r="BVE267" s="105"/>
      <c r="BVF267" s="105"/>
      <c r="BVG267" s="105"/>
      <c r="BVH267" s="105"/>
      <c r="BVI267" s="105"/>
      <c r="BVJ267" s="105"/>
      <c r="BVK267" s="105"/>
      <c r="BVL267" s="105"/>
      <c r="BVM267" s="105"/>
      <c r="BVN267" s="105"/>
      <c r="BVO267" s="105"/>
      <c r="BVP267" s="105"/>
      <c r="BVQ267" s="105"/>
      <c r="BVR267" s="105"/>
      <c r="BVS267" s="105"/>
      <c r="BVT267" s="105"/>
      <c r="BVU267" s="105"/>
      <c r="BVV267" s="105"/>
      <c r="BVW267" s="105"/>
      <c r="BVX267" s="105"/>
      <c r="BVY267" s="105"/>
      <c r="BVZ267" s="105"/>
      <c r="BWA267" s="105"/>
      <c r="BWB267" s="105"/>
      <c r="BWC267" s="105"/>
      <c r="BWD267" s="105"/>
      <c r="BWE267" s="105"/>
      <c r="BWF267" s="105"/>
      <c r="BWG267" s="105"/>
      <c r="BWH267" s="105"/>
      <c r="BWI267" s="105"/>
      <c r="BWJ267" s="105"/>
      <c r="BWK267" s="105"/>
      <c r="BWL267" s="105"/>
      <c r="BWM267" s="105"/>
      <c r="BWN267" s="105"/>
      <c r="BWO267" s="105"/>
      <c r="BWP267" s="105"/>
      <c r="BWQ267" s="105"/>
      <c r="BWR267" s="105"/>
      <c r="BWS267" s="105"/>
      <c r="BWT267" s="105"/>
      <c r="BWU267" s="105"/>
      <c r="BWV267" s="105"/>
      <c r="BWW267" s="105"/>
      <c r="BWX267" s="105"/>
    </row>
    <row r="268" spans="1:1974" s="106" customFormat="1" ht="24" customHeight="1">
      <c r="A268" s="95"/>
      <c r="B268" s="177" t="s">
        <v>98</v>
      </c>
      <c r="C268" s="90"/>
      <c r="D268" s="125">
        <v>0</v>
      </c>
      <c r="E268" s="258">
        <v>0</v>
      </c>
      <c r="F268" s="126">
        <v>0</v>
      </c>
      <c r="G268" s="90"/>
      <c r="H268" s="125">
        <v>0</v>
      </c>
      <c r="I268" s="258">
        <v>0</v>
      </c>
      <c r="J268" s="126">
        <v>0</v>
      </c>
      <c r="K268" s="90"/>
      <c r="L268" s="125">
        <v>0</v>
      </c>
      <c r="M268" s="258">
        <v>3</v>
      </c>
      <c r="N268" s="126">
        <v>3</v>
      </c>
      <c r="O268" s="90"/>
      <c r="P268" s="125">
        <v>0</v>
      </c>
      <c r="Q268" s="258">
        <v>-3</v>
      </c>
      <c r="R268" s="126">
        <v>-3</v>
      </c>
      <c r="S268" s="90"/>
      <c r="T268" s="107"/>
      <c r="U268" s="107"/>
      <c r="V268" s="107"/>
      <c r="W268" s="90"/>
      <c r="X268" s="152"/>
      <c r="Y268" s="152"/>
      <c r="Z268" s="152"/>
      <c r="AA268" s="95"/>
      <c r="AB268" s="152"/>
      <c r="AC268" s="152"/>
      <c r="AD268" s="152"/>
      <c r="AE268" s="95"/>
      <c r="AF268" s="152"/>
      <c r="AG268" s="152"/>
      <c r="AH268" s="152"/>
      <c r="AI268" s="95"/>
      <c r="AJ268" s="152"/>
      <c r="AK268" s="152"/>
      <c r="AL268" s="152"/>
      <c r="AM268" s="95"/>
      <c r="AN268" s="152"/>
      <c r="AO268" s="152"/>
      <c r="AP268" s="152"/>
      <c r="AQ268" s="94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  <c r="EP268" s="105"/>
      <c r="EQ268" s="105"/>
      <c r="ER268" s="105"/>
      <c r="ES268" s="105"/>
      <c r="ET268" s="105"/>
      <c r="EU268" s="105"/>
      <c r="EV268" s="105"/>
      <c r="EW268" s="105"/>
      <c r="EX268" s="105"/>
      <c r="EY268" s="105"/>
      <c r="EZ268" s="105"/>
      <c r="FA268" s="105"/>
      <c r="FB268" s="105"/>
      <c r="FC268" s="105"/>
      <c r="FD268" s="105"/>
      <c r="FE268" s="105"/>
      <c r="FF268" s="105"/>
      <c r="FG268" s="105"/>
      <c r="FH268" s="105"/>
      <c r="FI268" s="105"/>
      <c r="FJ268" s="105"/>
      <c r="FK268" s="105"/>
      <c r="FL268" s="105"/>
      <c r="FM268" s="105"/>
      <c r="FN268" s="105"/>
      <c r="FO268" s="105"/>
      <c r="FP268" s="105"/>
      <c r="FQ268" s="105"/>
      <c r="FR268" s="105"/>
      <c r="FS268" s="105"/>
      <c r="FT268" s="105"/>
      <c r="FU268" s="105"/>
      <c r="FV268" s="105"/>
      <c r="FW268" s="105"/>
      <c r="FX268" s="105"/>
      <c r="FY268" s="105"/>
      <c r="FZ268" s="105"/>
      <c r="GA268" s="105"/>
      <c r="GB268" s="105"/>
      <c r="GC268" s="105"/>
      <c r="GD268" s="105"/>
      <c r="GE268" s="105"/>
      <c r="GF268" s="105"/>
      <c r="GG268" s="105"/>
      <c r="GH268" s="105"/>
      <c r="GI268" s="105"/>
      <c r="GJ268" s="105"/>
      <c r="GK268" s="105"/>
      <c r="GL268" s="105"/>
      <c r="GM268" s="105"/>
      <c r="GN268" s="105"/>
      <c r="GO268" s="105"/>
      <c r="GP268" s="105"/>
      <c r="GQ268" s="105"/>
      <c r="GR268" s="105"/>
      <c r="GS268" s="105"/>
      <c r="GT268" s="105"/>
      <c r="GU268" s="105"/>
      <c r="GV268" s="105"/>
      <c r="GW268" s="105"/>
      <c r="GX268" s="105"/>
      <c r="GY268" s="105"/>
      <c r="GZ268" s="105"/>
      <c r="HA268" s="105"/>
      <c r="HB268" s="105"/>
      <c r="HC268" s="105"/>
      <c r="HD268" s="105"/>
      <c r="HE268" s="105"/>
      <c r="HF268" s="105"/>
      <c r="HG268" s="105"/>
      <c r="HH268" s="105"/>
      <c r="HI268" s="105"/>
      <c r="HJ268" s="105"/>
      <c r="HK268" s="105"/>
      <c r="HL268" s="105"/>
      <c r="HM268" s="105"/>
      <c r="HN268" s="105"/>
      <c r="HO268" s="105"/>
      <c r="HP268" s="105"/>
      <c r="HQ268" s="105"/>
      <c r="HR268" s="105"/>
      <c r="HS268" s="105"/>
      <c r="HT268" s="105"/>
      <c r="HU268" s="105"/>
      <c r="HV268" s="105"/>
      <c r="HW268" s="105"/>
      <c r="HX268" s="105"/>
      <c r="HY268" s="105"/>
      <c r="HZ268" s="105"/>
      <c r="IA268" s="105"/>
      <c r="IB268" s="105"/>
      <c r="IC268" s="105"/>
      <c r="ID268" s="105"/>
      <c r="IE268" s="105"/>
      <c r="IF268" s="105"/>
      <c r="IG268" s="105"/>
      <c r="IH268" s="105"/>
      <c r="II268" s="105"/>
      <c r="IJ268" s="105"/>
      <c r="IK268" s="105"/>
      <c r="IL268" s="105"/>
      <c r="IM268" s="105"/>
      <c r="IN268" s="105"/>
      <c r="IO268" s="105"/>
      <c r="IP268" s="105"/>
      <c r="IQ268" s="105"/>
      <c r="IR268" s="105"/>
      <c r="IS268" s="105"/>
      <c r="IT268" s="105"/>
      <c r="IU268" s="105"/>
      <c r="IV268" s="105"/>
      <c r="IW268" s="105"/>
      <c r="IX268" s="105"/>
      <c r="IY268" s="105"/>
      <c r="IZ268" s="105"/>
      <c r="JA268" s="105"/>
      <c r="JB268" s="105"/>
      <c r="JC268" s="105"/>
      <c r="JD268" s="105"/>
      <c r="JE268" s="105"/>
      <c r="JF268" s="105"/>
      <c r="JG268" s="105"/>
      <c r="JH268" s="105"/>
      <c r="JI268" s="105"/>
      <c r="JJ268" s="105"/>
      <c r="JK268" s="105"/>
      <c r="JL268" s="105"/>
      <c r="JM268" s="105"/>
      <c r="JN268" s="105"/>
      <c r="JO268" s="105"/>
      <c r="JP268" s="105"/>
      <c r="JQ268" s="105"/>
      <c r="JR268" s="105"/>
      <c r="JS268" s="105"/>
      <c r="JT268" s="105"/>
      <c r="JU268" s="105"/>
      <c r="JV268" s="105"/>
      <c r="JW268" s="105"/>
      <c r="JX268" s="105"/>
      <c r="JY268" s="105"/>
      <c r="JZ268" s="105"/>
      <c r="KA268" s="105"/>
      <c r="KB268" s="105"/>
      <c r="KC268" s="105"/>
      <c r="KD268" s="105"/>
      <c r="KE268" s="105"/>
      <c r="KF268" s="105"/>
      <c r="KG268" s="105"/>
      <c r="KH268" s="105"/>
      <c r="KI268" s="105"/>
      <c r="KJ268" s="105"/>
      <c r="KK268" s="105"/>
      <c r="KL268" s="105"/>
      <c r="KM268" s="105"/>
      <c r="KN268" s="105"/>
      <c r="KO268" s="105"/>
      <c r="KP268" s="105"/>
      <c r="KQ268" s="105"/>
      <c r="KR268" s="105"/>
      <c r="KS268" s="105"/>
      <c r="KT268" s="105"/>
      <c r="KU268" s="105"/>
      <c r="KV268" s="105"/>
      <c r="KW268" s="105"/>
      <c r="KX268" s="105"/>
      <c r="KY268" s="105"/>
      <c r="KZ268" s="105"/>
      <c r="LA268" s="105"/>
      <c r="LB268" s="105"/>
      <c r="LC268" s="105"/>
      <c r="LD268" s="105"/>
      <c r="LE268" s="105"/>
      <c r="LF268" s="105"/>
      <c r="LG268" s="105"/>
      <c r="LH268" s="105"/>
      <c r="LI268" s="105"/>
      <c r="LJ268" s="105"/>
      <c r="LK268" s="105"/>
      <c r="LL268" s="105"/>
      <c r="LM268" s="105"/>
      <c r="LN268" s="105"/>
      <c r="LO268" s="105"/>
      <c r="LP268" s="105"/>
      <c r="LQ268" s="105"/>
      <c r="LR268" s="105"/>
      <c r="LS268" s="105"/>
      <c r="LT268" s="105"/>
      <c r="LU268" s="105"/>
      <c r="LV268" s="105"/>
      <c r="LW268" s="105"/>
      <c r="LX268" s="105"/>
      <c r="LY268" s="105"/>
      <c r="LZ268" s="105"/>
      <c r="MA268" s="105"/>
      <c r="MB268" s="105"/>
      <c r="MC268" s="105"/>
      <c r="MD268" s="105"/>
      <c r="ME268" s="105"/>
      <c r="MF268" s="105"/>
      <c r="MG268" s="105"/>
      <c r="MH268" s="105"/>
      <c r="MI268" s="105"/>
      <c r="MJ268" s="105"/>
      <c r="MK268" s="105"/>
      <c r="ML268" s="105"/>
      <c r="MM268" s="105"/>
      <c r="MN268" s="105"/>
      <c r="MO268" s="105"/>
      <c r="MP268" s="105"/>
      <c r="MQ268" s="105"/>
      <c r="MR268" s="105"/>
      <c r="MS268" s="105"/>
      <c r="MT268" s="105"/>
      <c r="MU268" s="105"/>
      <c r="MV268" s="105"/>
      <c r="MW268" s="105"/>
      <c r="MX268" s="105"/>
      <c r="MY268" s="105"/>
      <c r="MZ268" s="105"/>
      <c r="NA268" s="105"/>
      <c r="NB268" s="105"/>
      <c r="NC268" s="105"/>
      <c r="ND268" s="105"/>
      <c r="NE268" s="105"/>
      <c r="NF268" s="105"/>
      <c r="NG268" s="105"/>
      <c r="NH268" s="105"/>
      <c r="NI268" s="105"/>
      <c r="NJ268" s="105"/>
      <c r="NK268" s="105"/>
      <c r="NL268" s="105"/>
      <c r="NM268" s="105"/>
      <c r="NN268" s="105"/>
      <c r="NO268" s="105"/>
      <c r="NP268" s="105"/>
      <c r="NQ268" s="105"/>
      <c r="NR268" s="105"/>
      <c r="NS268" s="105"/>
      <c r="NT268" s="105"/>
      <c r="NU268" s="105"/>
      <c r="NV268" s="105"/>
      <c r="NW268" s="105"/>
      <c r="NX268" s="105"/>
      <c r="NY268" s="105"/>
      <c r="NZ268" s="105"/>
      <c r="OA268" s="105"/>
      <c r="OB268" s="105"/>
      <c r="OC268" s="105"/>
      <c r="OD268" s="105"/>
      <c r="OE268" s="105"/>
      <c r="OF268" s="105"/>
      <c r="OG268" s="105"/>
      <c r="OH268" s="105"/>
      <c r="OI268" s="105"/>
      <c r="OJ268" s="105"/>
      <c r="OK268" s="105"/>
      <c r="OL268" s="105"/>
      <c r="OM268" s="105"/>
      <c r="ON268" s="105"/>
      <c r="OO268" s="105"/>
      <c r="OP268" s="105"/>
      <c r="OQ268" s="105"/>
      <c r="OR268" s="105"/>
      <c r="OS268" s="105"/>
      <c r="OT268" s="105"/>
      <c r="OU268" s="105"/>
      <c r="OV268" s="105"/>
      <c r="OW268" s="105"/>
      <c r="OX268" s="105"/>
      <c r="OY268" s="105"/>
      <c r="OZ268" s="105"/>
      <c r="PA268" s="105"/>
      <c r="PB268" s="105"/>
      <c r="PC268" s="105"/>
      <c r="PD268" s="105"/>
      <c r="PE268" s="105"/>
      <c r="PF268" s="105"/>
      <c r="PG268" s="105"/>
      <c r="PH268" s="105"/>
      <c r="PI268" s="105"/>
      <c r="PJ268" s="105"/>
      <c r="PK268" s="105"/>
      <c r="PL268" s="105"/>
      <c r="PM268" s="105"/>
      <c r="PN268" s="105"/>
      <c r="PO268" s="105"/>
      <c r="PP268" s="105"/>
      <c r="PQ268" s="105"/>
      <c r="PR268" s="105"/>
      <c r="PS268" s="105"/>
      <c r="PT268" s="105"/>
      <c r="PU268" s="105"/>
      <c r="PV268" s="105"/>
      <c r="PW268" s="105"/>
      <c r="PX268" s="105"/>
      <c r="PY268" s="105"/>
      <c r="PZ268" s="105"/>
      <c r="QA268" s="105"/>
      <c r="QB268" s="105"/>
      <c r="QC268" s="105"/>
      <c r="QD268" s="105"/>
      <c r="QE268" s="105"/>
      <c r="QF268" s="105"/>
      <c r="QG268" s="105"/>
      <c r="QH268" s="105"/>
      <c r="QI268" s="105"/>
      <c r="QJ268" s="105"/>
      <c r="QK268" s="105"/>
      <c r="QL268" s="105"/>
      <c r="QM268" s="105"/>
      <c r="QN268" s="105"/>
      <c r="QO268" s="105"/>
      <c r="QP268" s="105"/>
      <c r="QQ268" s="105"/>
      <c r="QR268" s="105"/>
      <c r="QS268" s="105"/>
      <c r="QT268" s="105"/>
      <c r="QU268" s="105"/>
      <c r="QV268" s="105"/>
      <c r="QW268" s="105"/>
      <c r="QX268" s="105"/>
      <c r="QY268" s="105"/>
      <c r="QZ268" s="105"/>
      <c r="RA268" s="105"/>
      <c r="RB268" s="105"/>
      <c r="RC268" s="105"/>
      <c r="RD268" s="105"/>
      <c r="RE268" s="105"/>
      <c r="RF268" s="105"/>
      <c r="RG268" s="105"/>
      <c r="RH268" s="105"/>
      <c r="RI268" s="105"/>
      <c r="RJ268" s="105"/>
      <c r="RK268" s="105"/>
      <c r="RL268" s="105"/>
      <c r="RM268" s="105"/>
      <c r="RN268" s="105"/>
      <c r="RO268" s="105"/>
      <c r="RP268" s="105"/>
      <c r="RQ268" s="105"/>
      <c r="RR268" s="105"/>
      <c r="RS268" s="105"/>
      <c r="RT268" s="105"/>
      <c r="RU268" s="105"/>
      <c r="RV268" s="105"/>
      <c r="RW268" s="105"/>
      <c r="RX268" s="105"/>
      <c r="RY268" s="105"/>
      <c r="RZ268" s="105"/>
      <c r="SA268" s="105"/>
      <c r="SB268" s="105"/>
      <c r="SC268" s="105"/>
      <c r="SD268" s="105"/>
      <c r="SE268" s="105"/>
      <c r="SF268" s="105"/>
      <c r="SG268" s="105"/>
      <c r="SH268" s="105"/>
      <c r="SI268" s="105"/>
      <c r="SJ268" s="105"/>
      <c r="SK268" s="105"/>
      <c r="SL268" s="105"/>
      <c r="SM268" s="105"/>
      <c r="SN268" s="105"/>
      <c r="SO268" s="105"/>
      <c r="SP268" s="105"/>
      <c r="SQ268" s="105"/>
      <c r="SR268" s="105"/>
      <c r="SS268" s="105"/>
      <c r="ST268" s="105"/>
      <c r="SU268" s="105"/>
      <c r="SV268" s="105"/>
      <c r="SW268" s="105"/>
      <c r="SX268" s="105"/>
      <c r="SY268" s="105"/>
      <c r="SZ268" s="105"/>
      <c r="TA268" s="105"/>
      <c r="TB268" s="105"/>
      <c r="TC268" s="105"/>
      <c r="TD268" s="105"/>
      <c r="TE268" s="105"/>
      <c r="TF268" s="105"/>
      <c r="TG268" s="105"/>
      <c r="TH268" s="105"/>
      <c r="TI268" s="105"/>
      <c r="TJ268" s="105"/>
      <c r="TK268" s="105"/>
      <c r="TL268" s="105"/>
      <c r="TM268" s="105"/>
      <c r="TN268" s="105"/>
      <c r="TO268" s="105"/>
      <c r="TP268" s="105"/>
      <c r="TQ268" s="105"/>
      <c r="TR268" s="105"/>
      <c r="TS268" s="105"/>
      <c r="TT268" s="105"/>
      <c r="TU268" s="105"/>
      <c r="TV268" s="105"/>
      <c r="TW268" s="105"/>
      <c r="TX268" s="105"/>
      <c r="TY268" s="105"/>
      <c r="TZ268" s="105"/>
      <c r="UA268" s="105"/>
      <c r="UB268" s="105"/>
      <c r="UC268" s="105"/>
      <c r="UD268" s="105"/>
      <c r="UE268" s="105"/>
      <c r="UF268" s="105"/>
      <c r="UG268" s="105"/>
      <c r="UH268" s="105"/>
      <c r="UI268" s="105"/>
      <c r="UJ268" s="105"/>
      <c r="UK268" s="105"/>
      <c r="UL268" s="105"/>
      <c r="UM268" s="105"/>
      <c r="UN268" s="105"/>
      <c r="UO268" s="105"/>
      <c r="UP268" s="105"/>
      <c r="UQ268" s="105"/>
      <c r="UR268" s="105"/>
      <c r="US268" s="105"/>
      <c r="UT268" s="105"/>
      <c r="UU268" s="105"/>
      <c r="UV268" s="105"/>
      <c r="UW268" s="105"/>
      <c r="UX268" s="105"/>
      <c r="UY268" s="105"/>
      <c r="UZ268" s="105"/>
      <c r="VA268" s="105"/>
      <c r="VB268" s="105"/>
      <c r="VC268" s="105"/>
      <c r="VD268" s="105"/>
      <c r="VE268" s="105"/>
      <c r="VF268" s="105"/>
      <c r="VG268" s="105"/>
      <c r="VH268" s="105"/>
      <c r="VI268" s="105"/>
      <c r="VJ268" s="105"/>
      <c r="VK268" s="105"/>
      <c r="VL268" s="105"/>
      <c r="VM268" s="105"/>
      <c r="VN268" s="105"/>
      <c r="VO268" s="105"/>
      <c r="VP268" s="105"/>
      <c r="VQ268" s="105"/>
      <c r="VR268" s="105"/>
      <c r="VS268" s="105"/>
      <c r="VT268" s="105"/>
      <c r="VU268" s="105"/>
      <c r="VV268" s="105"/>
      <c r="VW268" s="105"/>
      <c r="VX268" s="105"/>
      <c r="VY268" s="105"/>
      <c r="VZ268" s="105"/>
      <c r="WA268" s="105"/>
      <c r="WB268" s="105"/>
      <c r="WC268" s="105"/>
      <c r="WD268" s="105"/>
      <c r="WE268" s="105"/>
      <c r="WF268" s="105"/>
      <c r="WG268" s="105"/>
      <c r="WH268" s="105"/>
      <c r="WI268" s="105"/>
      <c r="WJ268" s="105"/>
      <c r="WK268" s="105"/>
      <c r="WL268" s="105"/>
      <c r="WM268" s="105"/>
      <c r="WN268" s="105"/>
      <c r="WO268" s="105"/>
      <c r="WP268" s="105"/>
      <c r="WQ268" s="105"/>
      <c r="WR268" s="105"/>
      <c r="WS268" s="105"/>
      <c r="WT268" s="105"/>
      <c r="WU268" s="105"/>
      <c r="WV268" s="105"/>
      <c r="WW268" s="105"/>
      <c r="WX268" s="105"/>
      <c r="WY268" s="105"/>
      <c r="WZ268" s="105"/>
      <c r="XA268" s="105"/>
      <c r="XB268" s="105"/>
      <c r="XC268" s="105"/>
      <c r="XD268" s="105"/>
      <c r="XE268" s="105"/>
      <c r="XF268" s="105"/>
      <c r="XG268" s="105"/>
      <c r="XH268" s="105"/>
      <c r="XI268" s="105"/>
      <c r="XJ268" s="105"/>
      <c r="XK268" s="105"/>
      <c r="XL268" s="105"/>
      <c r="XM268" s="105"/>
      <c r="XN268" s="105"/>
      <c r="XO268" s="105"/>
      <c r="XP268" s="105"/>
      <c r="XQ268" s="105"/>
      <c r="XR268" s="105"/>
      <c r="XS268" s="105"/>
      <c r="XT268" s="105"/>
      <c r="XU268" s="105"/>
      <c r="XV268" s="105"/>
      <c r="XW268" s="105"/>
      <c r="XX268" s="105"/>
      <c r="XY268" s="105"/>
      <c r="XZ268" s="105"/>
      <c r="YA268" s="105"/>
      <c r="YB268" s="105"/>
      <c r="YC268" s="105"/>
      <c r="YD268" s="105"/>
      <c r="YE268" s="105"/>
      <c r="YF268" s="105"/>
      <c r="YG268" s="105"/>
      <c r="YH268" s="105"/>
      <c r="YI268" s="105"/>
      <c r="YJ268" s="105"/>
      <c r="YK268" s="105"/>
      <c r="YL268" s="105"/>
      <c r="YM268" s="105"/>
      <c r="YN268" s="105"/>
      <c r="YO268" s="105"/>
      <c r="YP268" s="105"/>
      <c r="YQ268" s="105"/>
      <c r="YR268" s="105"/>
      <c r="YS268" s="105"/>
      <c r="YT268" s="105"/>
      <c r="YU268" s="105"/>
      <c r="YV268" s="105"/>
      <c r="YW268" s="105"/>
      <c r="YX268" s="105"/>
      <c r="YY268" s="105"/>
      <c r="YZ268" s="105"/>
      <c r="ZA268" s="105"/>
      <c r="ZB268" s="105"/>
      <c r="ZC268" s="105"/>
      <c r="ZD268" s="105"/>
      <c r="ZE268" s="105"/>
      <c r="ZF268" s="105"/>
      <c r="ZG268" s="105"/>
      <c r="ZH268" s="105"/>
      <c r="ZI268" s="105"/>
      <c r="ZJ268" s="105"/>
      <c r="ZK268" s="105"/>
      <c r="ZL268" s="105"/>
      <c r="ZM268" s="105"/>
      <c r="ZN268" s="105"/>
      <c r="ZO268" s="105"/>
      <c r="ZP268" s="105"/>
      <c r="ZQ268" s="105"/>
      <c r="ZR268" s="105"/>
      <c r="ZS268" s="105"/>
      <c r="ZT268" s="105"/>
      <c r="ZU268" s="105"/>
      <c r="ZV268" s="105"/>
      <c r="ZW268" s="105"/>
      <c r="ZX268" s="105"/>
      <c r="ZY268" s="105"/>
      <c r="ZZ268" s="105"/>
      <c r="AAA268" s="105"/>
      <c r="AAB268" s="105"/>
      <c r="AAC268" s="105"/>
      <c r="AAD268" s="105"/>
      <c r="AAE268" s="105"/>
      <c r="AAF268" s="105"/>
      <c r="AAG268" s="105"/>
      <c r="AAH268" s="105"/>
      <c r="AAI268" s="105"/>
      <c r="AAJ268" s="105"/>
      <c r="AAK268" s="105"/>
      <c r="AAL268" s="105"/>
      <c r="AAM268" s="105"/>
      <c r="AAN268" s="105"/>
      <c r="AAO268" s="105"/>
      <c r="AAP268" s="105"/>
      <c r="AAQ268" s="105"/>
      <c r="AAR268" s="105"/>
      <c r="AAS268" s="105"/>
      <c r="AAT268" s="105"/>
      <c r="AAU268" s="105"/>
      <c r="AAV268" s="105"/>
      <c r="AAW268" s="105"/>
      <c r="AAX268" s="105"/>
      <c r="AAY268" s="105"/>
      <c r="AAZ268" s="105"/>
      <c r="ABA268" s="105"/>
      <c r="ABB268" s="105"/>
      <c r="ABC268" s="105"/>
      <c r="ABD268" s="105"/>
      <c r="ABE268" s="105"/>
      <c r="ABF268" s="105"/>
      <c r="ABG268" s="105"/>
      <c r="ABH268" s="105"/>
      <c r="ABI268" s="105"/>
      <c r="ABJ268" s="105"/>
      <c r="ABK268" s="105"/>
      <c r="ABL268" s="105"/>
      <c r="ABM268" s="105"/>
      <c r="ABN268" s="105"/>
      <c r="ABO268" s="105"/>
      <c r="ABP268" s="105"/>
      <c r="ABQ268" s="105"/>
      <c r="ABR268" s="105"/>
      <c r="ABS268" s="105"/>
      <c r="ABT268" s="105"/>
      <c r="ABU268" s="105"/>
      <c r="ABV268" s="105"/>
      <c r="ABW268" s="105"/>
      <c r="ABX268" s="105"/>
      <c r="ABY268" s="105"/>
      <c r="ABZ268" s="105"/>
      <c r="ACA268" s="105"/>
      <c r="ACB268" s="105"/>
      <c r="ACC268" s="105"/>
      <c r="ACD268" s="105"/>
      <c r="ACE268" s="105"/>
      <c r="ACF268" s="105"/>
      <c r="ACG268" s="105"/>
      <c r="ACH268" s="105"/>
      <c r="ACI268" s="105"/>
      <c r="ACJ268" s="105"/>
      <c r="ACK268" s="105"/>
      <c r="ACL268" s="105"/>
      <c r="ACM268" s="105"/>
      <c r="ACN268" s="105"/>
      <c r="ACO268" s="105"/>
      <c r="ACP268" s="105"/>
      <c r="ACQ268" s="105"/>
      <c r="ACR268" s="105"/>
      <c r="ACS268" s="105"/>
      <c r="ACT268" s="105"/>
      <c r="ACU268" s="105"/>
      <c r="ACV268" s="105"/>
      <c r="ACW268" s="105"/>
      <c r="ACX268" s="105"/>
      <c r="ACY268" s="105"/>
      <c r="ACZ268" s="105"/>
      <c r="ADA268" s="105"/>
      <c r="ADB268" s="105"/>
      <c r="ADC268" s="105"/>
      <c r="ADD268" s="105"/>
      <c r="ADE268" s="105"/>
      <c r="ADF268" s="105"/>
      <c r="ADG268" s="105"/>
      <c r="ADH268" s="105"/>
      <c r="ADI268" s="105"/>
      <c r="ADJ268" s="105"/>
      <c r="ADK268" s="105"/>
      <c r="ADL268" s="105"/>
      <c r="ADM268" s="105"/>
      <c r="ADN268" s="105"/>
      <c r="ADO268" s="105"/>
      <c r="ADP268" s="105"/>
      <c r="ADQ268" s="105"/>
      <c r="ADR268" s="105"/>
      <c r="ADS268" s="105"/>
      <c r="ADT268" s="105"/>
      <c r="ADU268" s="105"/>
      <c r="ADV268" s="105"/>
      <c r="ADW268" s="105"/>
      <c r="ADX268" s="105"/>
      <c r="ADY268" s="105"/>
      <c r="ADZ268" s="105"/>
      <c r="AEA268" s="105"/>
      <c r="AEB268" s="105"/>
      <c r="AEC268" s="105"/>
      <c r="AED268" s="105"/>
      <c r="AEE268" s="105"/>
      <c r="AEF268" s="105"/>
      <c r="AEG268" s="105"/>
      <c r="AEH268" s="105"/>
      <c r="AEI268" s="105"/>
      <c r="AEJ268" s="105"/>
      <c r="AEK268" s="105"/>
      <c r="AEL268" s="105"/>
      <c r="AEM268" s="105"/>
      <c r="AEN268" s="105"/>
      <c r="AEO268" s="105"/>
      <c r="AEP268" s="105"/>
      <c r="AEQ268" s="105"/>
      <c r="AER268" s="105"/>
      <c r="AES268" s="105"/>
      <c r="AET268" s="105"/>
      <c r="AEU268" s="105"/>
      <c r="AEV268" s="105"/>
      <c r="AEW268" s="105"/>
      <c r="AEX268" s="105"/>
      <c r="AEY268" s="105"/>
      <c r="AEZ268" s="105"/>
      <c r="AFA268" s="105"/>
      <c r="AFB268" s="105"/>
      <c r="AFC268" s="105"/>
      <c r="AFD268" s="105"/>
      <c r="AFE268" s="105"/>
      <c r="AFF268" s="105"/>
      <c r="AFG268" s="105"/>
      <c r="AFH268" s="105"/>
      <c r="AFI268" s="105"/>
      <c r="AFJ268" s="105"/>
      <c r="AFK268" s="105"/>
      <c r="AFL268" s="105"/>
      <c r="AFM268" s="105"/>
      <c r="AFN268" s="105"/>
      <c r="AFO268" s="105"/>
      <c r="AFP268" s="105"/>
      <c r="AFQ268" s="105"/>
      <c r="AFR268" s="105"/>
      <c r="AFS268" s="105"/>
      <c r="AFT268" s="105"/>
      <c r="AFU268" s="105"/>
      <c r="AFV268" s="105"/>
      <c r="AFW268" s="105"/>
      <c r="AFX268" s="105"/>
      <c r="AFY268" s="105"/>
      <c r="AFZ268" s="105"/>
      <c r="AGA268" s="105"/>
      <c r="AGB268" s="105"/>
      <c r="AGC268" s="105"/>
      <c r="AGD268" s="105"/>
      <c r="AGE268" s="105"/>
      <c r="AGF268" s="105"/>
      <c r="AGG268" s="105"/>
      <c r="AGH268" s="105"/>
      <c r="AGI268" s="105"/>
      <c r="AGJ268" s="105"/>
      <c r="AGK268" s="105"/>
      <c r="AGL268" s="105"/>
      <c r="AGM268" s="105"/>
      <c r="AGN268" s="105"/>
      <c r="AGO268" s="105"/>
      <c r="AGP268" s="105"/>
      <c r="AGQ268" s="105"/>
      <c r="AGR268" s="105"/>
      <c r="AGS268" s="105"/>
      <c r="AGT268" s="105"/>
      <c r="AGU268" s="105"/>
      <c r="AGV268" s="105"/>
      <c r="AGW268" s="105"/>
      <c r="AGX268" s="105"/>
      <c r="AGY268" s="105"/>
      <c r="AGZ268" s="105"/>
      <c r="AHA268" s="105"/>
      <c r="AHB268" s="105"/>
      <c r="AHC268" s="105"/>
      <c r="AHD268" s="105"/>
      <c r="AHE268" s="105"/>
      <c r="AHF268" s="105"/>
      <c r="AHG268" s="105"/>
      <c r="AHH268" s="105"/>
      <c r="AHI268" s="105"/>
      <c r="AHJ268" s="105"/>
      <c r="AHK268" s="105"/>
      <c r="AHL268" s="105"/>
      <c r="AHM268" s="105"/>
      <c r="AHN268" s="105"/>
      <c r="AHO268" s="105"/>
      <c r="AHP268" s="105"/>
      <c r="AHQ268" s="105"/>
      <c r="AHR268" s="105"/>
      <c r="AHS268" s="105"/>
      <c r="AHT268" s="105"/>
      <c r="AHU268" s="105"/>
      <c r="AHV268" s="105"/>
      <c r="AHW268" s="105"/>
      <c r="AHX268" s="105"/>
      <c r="AHY268" s="105"/>
      <c r="AHZ268" s="105"/>
      <c r="AIA268" s="105"/>
      <c r="AIB268" s="105"/>
      <c r="AIC268" s="105"/>
      <c r="AID268" s="105"/>
      <c r="AIE268" s="105"/>
      <c r="AIF268" s="105"/>
      <c r="AIG268" s="105"/>
      <c r="AIH268" s="105"/>
      <c r="AII268" s="105"/>
      <c r="AIJ268" s="105"/>
      <c r="AIK268" s="105"/>
      <c r="AIL268" s="105"/>
      <c r="AIM268" s="105"/>
      <c r="AIN268" s="105"/>
      <c r="AIO268" s="105"/>
      <c r="AIP268" s="105"/>
      <c r="AIQ268" s="105"/>
      <c r="AIR268" s="105"/>
      <c r="AIS268" s="105"/>
      <c r="AIT268" s="105"/>
      <c r="AIU268" s="105"/>
      <c r="AIV268" s="105"/>
      <c r="AIW268" s="105"/>
      <c r="AIX268" s="105"/>
      <c r="AIY268" s="105"/>
      <c r="AIZ268" s="105"/>
      <c r="AJA268" s="105"/>
      <c r="AJB268" s="105"/>
      <c r="AJC268" s="105"/>
      <c r="AJD268" s="105"/>
      <c r="AJE268" s="105"/>
      <c r="AJF268" s="105"/>
      <c r="AJG268" s="105"/>
      <c r="AJH268" s="105"/>
      <c r="AJI268" s="105"/>
      <c r="AJJ268" s="105"/>
      <c r="AJK268" s="105"/>
      <c r="AJL268" s="105"/>
      <c r="AJM268" s="105"/>
      <c r="AJN268" s="105"/>
      <c r="AJO268" s="105"/>
      <c r="AJP268" s="105"/>
      <c r="AJQ268" s="105"/>
      <c r="AJR268" s="105"/>
      <c r="AJS268" s="105"/>
      <c r="AJT268" s="105"/>
      <c r="AJU268" s="105"/>
      <c r="AJV268" s="105"/>
      <c r="AJW268" s="105"/>
      <c r="AJX268" s="105"/>
      <c r="AJY268" s="105"/>
      <c r="AJZ268" s="105"/>
      <c r="AKA268" s="105"/>
      <c r="AKB268" s="105"/>
      <c r="AKC268" s="105"/>
      <c r="AKD268" s="105"/>
      <c r="AKE268" s="105"/>
      <c r="AKF268" s="105"/>
      <c r="AKG268" s="105"/>
      <c r="AKH268" s="105"/>
      <c r="AKI268" s="105"/>
      <c r="AKJ268" s="105"/>
      <c r="AKK268" s="105"/>
      <c r="AKL268" s="105"/>
      <c r="AKM268" s="105"/>
      <c r="AKN268" s="105"/>
      <c r="AKO268" s="105"/>
      <c r="AKP268" s="105"/>
      <c r="AKQ268" s="105"/>
      <c r="AKR268" s="105"/>
      <c r="AKS268" s="105"/>
      <c r="AKT268" s="105"/>
      <c r="AKU268" s="105"/>
      <c r="AKV268" s="105"/>
      <c r="AKW268" s="105"/>
      <c r="AKX268" s="105"/>
      <c r="AKY268" s="105"/>
      <c r="AKZ268" s="105"/>
      <c r="ALA268" s="105"/>
      <c r="ALB268" s="105"/>
      <c r="ALC268" s="105"/>
      <c r="ALD268" s="105"/>
      <c r="ALE268" s="105"/>
      <c r="ALF268" s="105"/>
      <c r="ALG268" s="105"/>
      <c r="ALH268" s="105"/>
      <c r="ALI268" s="105"/>
      <c r="ALJ268" s="105"/>
      <c r="ALK268" s="105"/>
      <c r="ALL268" s="105"/>
      <c r="ALM268" s="105"/>
      <c r="ALN268" s="105"/>
      <c r="ALO268" s="105"/>
      <c r="ALP268" s="105"/>
      <c r="ALQ268" s="105"/>
      <c r="ALR268" s="105"/>
      <c r="ALS268" s="105"/>
      <c r="ALT268" s="105"/>
      <c r="ALU268" s="105"/>
      <c r="ALV268" s="105"/>
      <c r="ALW268" s="105"/>
      <c r="ALX268" s="105"/>
      <c r="ALY268" s="105"/>
      <c r="ALZ268" s="105"/>
      <c r="AMA268" s="105"/>
      <c r="AMB268" s="105"/>
      <c r="AMC268" s="105"/>
      <c r="AMD268" s="105"/>
      <c r="AME268" s="105"/>
      <c r="AMF268" s="105"/>
      <c r="AMG268" s="105"/>
      <c r="AMH268" s="105"/>
      <c r="AMI268" s="105"/>
      <c r="AMJ268" s="105"/>
      <c r="AMK268" s="105"/>
      <c r="AML268" s="105"/>
      <c r="AMM268" s="105"/>
      <c r="AMN268" s="105"/>
      <c r="AMO268" s="105"/>
      <c r="AMP268" s="105"/>
      <c r="AMQ268" s="105"/>
      <c r="AMR268" s="105"/>
      <c r="AMS268" s="105"/>
      <c r="AMT268" s="105"/>
      <c r="AMU268" s="105"/>
      <c r="AMV268" s="105"/>
      <c r="AMW268" s="105"/>
      <c r="AMX268" s="105"/>
      <c r="AMY268" s="105"/>
      <c r="AMZ268" s="105"/>
      <c r="ANA268" s="105"/>
      <c r="ANB268" s="105"/>
      <c r="ANC268" s="105"/>
      <c r="AND268" s="105"/>
      <c r="ANE268" s="105"/>
      <c r="ANF268" s="105"/>
      <c r="ANG268" s="105"/>
      <c r="ANH268" s="105"/>
      <c r="ANI268" s="105"/>
      <c r="ANJ268" s="105"/>
      <c r="ANK268" s="105"/>
      <c r="ANL268" s="105"/>
      <c r="ANM268" s="105"/>
      <c r="ANN268" s="105"/>
      <c r="ANO268" s="105"/>
      <c r="ANP268" s="105"/>
      <c r="ANQ268" s="105"/>
      <c r="ANR268" s="105"/>
      <c r="ANS268" s="105"/>
      <c r="ANT268" s="105"/>
      <c r="ANU268" s="105"/>
      <c r="ANV268" s="105"/>
      <c r="ANW268" s="105"/>
      <c r="ANX268" s="105"/>
      <c r="ANY268" s="105"/>
      <c r="ANZ268" s="105"/>
      <c r="AOA268" s="105"/>
      <c r="AOB268" s="105"/>
      <c r="AOC268" s="105"/>
      <c r="AOD268" s="105"/>
      <c r="AOE268" s="105"/>
      <c r="AOF268" s="105"/>
      <c r="AOG268" s="105"/>
      <c r="AOH268" s="105"/>
      <c r="AOI268" s="105"/>
      <c r="AOJ268" s="105"/>
      <c r="AOK268" s="105"/>
      <c r="AOL268" s="105"/>
      <c r="AOM268" s="105"/>
      <c r="AON268" s="105"/>
      <c r="AOO268" s="105"/>
      <c r="AOP268" s="105"/>
      <c r="AOQ268" s="105"/>
      <c r="AOR268" s="105"/>
      <c r="AOS268" s="105"/>
      <c r="AOT268" s="105"/>
      <c r="AOU268" s="105"/>
      <c r="AOV268" s="105"/>
      <c r="AOW268" s="105"/>
      <c r="AOX268" s="105"/>
      <c r="AOY268" s="105"/>
      <c r="AOZ268" s="105"/>
      <c r="APA268" s="105"/>
      <c r="APB268" s="105"/>
      <c r="APC268" s="105"/>
      <c r="APD268" s="105"/>
      <c r="APE268" s="105"/>
      <c r="APF268" s="105"/>
      <c r="APG268" s="105"/>
      <c r="APH268" s="105"/>
      <c r="API268" s="105"/>
      <c r="APJ268" s="105"/>
      <c r="APK268" s="105"/>
      <c r="APL268" s="105"/>
      <c r="APM268" s="105"/>
      <c r="APN268" s="105"/>
      <c r="APO268" s="105"/>
      <c r="APP268" s="105"/>
      <c r="APQ268" s="105"/>
      <c r="APR268" s="105"/>
      <c r="APS268" s="105"/>
      <c r="APT268" s="105"/>
      <c r="APU268" s="105"/>
      <c r="APV268" s="105"/>
      <c r="APW268" s="105"/>
      <c r="APX268" s="105"/>
      <c r="APY268" s="105"/>
      <c r="APZ268" s="105"/>
      <c r="AQA268" s="105"/>
      <c r="AQB268" s="105"/>
      <c r="AQC268" s="105"/>
      <c r="AQD268" s="105"/>
      <c r="AQE268" s="105"/>
      <c r="AQF268" s="105"/>
      <c r="AQG268" s="105"/>
      <c r="AQH268" s="105"/>
      <c r="AQI268" s="105"/>
      <c r="AQJ268" s="105"/>
      <c r="AQK268" s="105"/>
      <c r="AQL268" s="105"/>
      <c r="AQM268" s="105"/>
      <c r="AQN268" s="105"/>
      <c r="AQO268" s="105"/>
      <c r="AQP268" s="105"/>
      <c r="AQQ268" s="105"/>
      <c r="AQR268" s="105"/>
      <c r="AQS268" s="105"/>
      <c r="AQT268" s="105"/>
      <c r="AQU268" s="105"/>
      <c r="AQV268" s="105"/>
      <c r="AQW268" s="105"/>
      <c r="AQX268" s="105"/>
      <c r="AQY268" s="105"/>
      <c r="AQZ268" s="105"/>
      <c r="ARA268" s="105"/>
      <c r="ARB268" s="105"/>
      <c r="ARC268" s="105"/>
      <c r="ARD268" s="105"/>
      <c r="ARE268" s="105"/>
      <c r="ARF268" s="105"/>
      <c r="ARG268" s="105"/>
      <c r="ARH268" s="105"/>
      <c r="ARI268" s="105"/>
      <c r="ARJ268" s="105"/>
      <c r="ARK268" s="105"/>
      <c r="ARL268" s="105"/>
      <c r="ARM268" s="105"/>
      <c r="ARN268" s="105"/>
      <c r="ARO268" s="105"/>
      <c r="ARP268" s="105"/>
      <c r="ARQ268" s="105"/>
      <c r="ARR268" s="105"/>
      <c r="ARS268" s="105"/>
      <c r="ART268" s="105"/>
      <c r="ARU268" s="105"/>
      <c r="ARV268" s="105"/>
      <c r="ARW268" s="105"/>
      <c r="ARX268" s="105"/>
      <c r="ARY268" s="105"/>
      <c r="ARZ268" s="105"/>
      <c r="ASA268" s="105"/>
      <c r="ASB268" s="105"/>
      <c r="ASC268" s="105"/>
      <c r="ASD268" s="105"/>
      <c r="ASE268" s="105"/>
      <c r="ASF268" s="105"/>
      <c r="ASG268" s="105"/>
      <c r="ASH268" s="105"/>
      <c r="ASI268" s="105"/>
      <c r="ASJ268" s="105"/>
      <c r="ASK268" s="105"/>
      <c r="ASL268" s="105"/>
      <c r="ASM268" s="105"/>
      <c r="ASN268" s="105"/>
      <c r="ASO268" s="105"/>
      <c r="ASP268" s="105"/>
      <c r="ASQ268" s="105"/>
      <c r="ASR268" s="105"/>
      <c r="ASS268" s="105"/>
      <c r="AST268" s="105"/>
      <c r="ASU268" s="105"/>
      <c r="ASV268" s="105"/>
      <c r="ASW268" s="105"/>
      <c r="ASX268" s="105"/>
      <c r="ASY268" s="105"/>
      <c r="ASZ268" s="105"/>
      <c r="ATA268" s="105"/>
      <c r="ATB268" s="105"/>
      <c r="ATC268" s="105"/>
      <c r="ATD268" s="105"/>
      <c r="ATE268" s="105"/>
      <c r="ATF268" s="105"/>
      <c r="ATG268" s="105"/>
      <c r="ATH268" s="105"/>
      <c r="ATI268" s="105"/>
      <c r="ATJ268" s="105"/>
      <c r="ATK268" s="105"/>
      <c r="ATL268" s="105"/>
      <c r="ATM268" s="105"/>
      <c r="ATN268" s="105"/>
      <c r="ATO268" s="105"/>
      <c r="ATP268" s="105"/>
      <c r="ATQ268" s="105"/>
      <c r="ATR268" s="105"/>
      <c r="ATS268" s="105"/>
      <c r="ATT268" s="105"/>
      <c r="ATU268" s="105"/>
      <c r="ATV268" s="105"/>
      <c r="ATW268" s="105"/>
      <c r="ATX268" s="105"/>
      <c r="ATY268" s="105"/>
      <c r="ATZ268" s="105"/>
      <c r="AUA268" s="105"/>
      <c r="AUB268" s="105"/>
      <c r="AUC268" s="105"/>
      <c r="AUD268" s="105"/>
      <c r="AUE268" s="105"/>
      <c r="AUF268" s="105"/>
      <c r="AUG268" s="105"/>
      <c r="AUH268" s="105"/>
      <c r="AUI268" s="105"/>
      <c r="AUJ268" s="105"/>
      <c r="AUK268" s="105"/>
      <c r="AUL268" s="105"/>
      <c r="AUM268" s="105"/>
      <c r="AUN268" s="105"/>
      <c r="AUO268" s="105"/>
      <c r="AUP268" s="105"/>
      <c r="AUQ268" s="105"/>
      <c r="AUR268" s="105"/>
      <c r="AUS268" s="105"/>
      <c r="AUT268" s="105"/>
      <c r="AUU268" s="105"/>
      <c r="AUV268" s="105"/>
      <c r="AUW268" s="105"/>
      <c r="AUX268" s="105"/>
      <c r="AUY268" s="105"/>
      <c r="AUZ268" s="105"/>
      <c r="AVA268" s="105"/>
      <c r="AVB268" s="105"/>
      <c r="AVC268" s="105"/>
      <c r="AVD268" s="105"/>
      <c r="AVE268" s="105"/>
      <c r="AVF268" s="105"/>
      <c r="AVG268" s="105"/>
      <c r="AVH268" s="105"/>
      <c r="AVI268" s="105"/>
      <c r="AVJ268" s="105"/>
      <c r="AVK268" s="105"/>
      <c r="AVL268" s="105"/>
      <c r="AVM268" s="105"/>
      <c r="AVN268" s="105"/>
      <c r="AVO268" s="105"/>
      <c r="AVP268" s="105"/>
      <c r="AVQ268" s="105"/>
      <c r="AVR268" s="105"/>
      <c r="AVS268" s="105"/>
      <c r="AVT268" s="105"/>
      <c r="AVU268" s="105"/>
      <c r="AVV268" s="105"/>
      <c r="AVW268" s="105"/>
      <c r="AVX268" s="105"/>
      <c r="AVY268" s="105"/>
      <c r="AVZ268" s="105"/>
      <c r="AWA268" s="105"/>
      <c r="AWB268" s="105"/>
      <c r="AWC268" s="105"/>
      <c r="AWD268" s="105"/>
      <c r="AWE268" s="105"/>
      <c r="AWF268" s="105"/>
      <c r="AWG268" s="105"/>
      <c r="AWH268" s="105"/>
      <c r="AWI268" s="105"/>
      <c r="AWJ268" s="105"/>
      <c r="AWK268" s="105"/>
      <c r="AWL268" s="105"/>
      <c r="AWM268" s="105"/>
      <c r="AWN268" s="105"/>
      <c r="AWO268" s="105"/>
      <c r="AWP268" s="105"/>
      <c r="AWQ268" s="105"/>
      <c r="AWR268" s="105"/>
      <c r="AWS268" s="105"/>
      <c r="AWT268" s="105"/>
      <c r="AWU268" s="105"/>
      <c r="AWV268" s="105"/>
      <c r="AWW268" s="105"/>
      <c r="AWX268" s="105"/>
      <c r="AWY268" s="105"/>
      <c r="AWZ268" s="105"/>
      <c r="AXA268" s="105"/>
      <c r="AXB268" s="105"/>
      <c r="AXC268" s="105"/>
      <c r="AXD268" s="105"/>
      <c r="AXE268" s="105"/>
      <c r="AXF268" s="105"/>
      <c r="AXG268" s="105"/>
      <c r="AXH268" s="105"/>
      <c r="AXI268" s="105"/>
      <c r="AXJ268" s="105"/>
      <c r="AXK268" s="105"/>
      <c r="AXL268" s="105"/>
      <c r="AXM268" s="105"/>
      <c r="AXN268" s="105"/>
      <c r="AXO268" s="105"/>
      <c r="AXP268" s="105"/>
      <c r="AXQ268" s="105"/>
      <c r="AXR268" s="105"/>
      <c r="AXS268" s="105"/>
      <c r="AXT268" s="105"/>
      <c r="AXU268" s="105"/>
      <c r="AXV268" s="105"/>
      <c r="AXW268" s="105"/>
      <c r="AXX268" s="105"/>
      <c r="AXY268" s="105"/>
      <c r="AXZ268" s="105"/>
      <c r="AYA268" s="105"/>
      <c r="AYB268" s="105"/>
      <c r="AYC268" s="105"/>
      <c r="AYD268" s="105"/>
      <c r="AYE268" s="105"/>
      <c r="AYF268" s="105"/>
      <c r="AYG268" s="105"/>
      <c r="AYH268" s="105"/>
      <c r="AYI268" s="105"/>
      <c r="AYJ268" s="105"/>
      <c r="AYK268" s="105"/>
      <c r="AYL268" s="105"/>
      <c r="AYM268" s="105"/>
      <c r="AYN268" s="105"/>
      <c r="AYO268" s="105"/>
      <c r="AYP268" s="105"/>
      <c r="AYQ268" s="105"/>
      <c r="AYR268" s="105"/>
      <c r="AYS268" s="105"/>
      <c r="AYT268" s="105"/>
      <c r="AYU268" s="105"/>
      <c r="AYV268" s="105"/>
      <c r="AYW268" s="105"/>
      <c r="AYX268" s="105"/>
      <c r="AYY268" s="105"/>
      <c r="AYZ268" s="105"/>
      <c r="AZA268" s="105"/>
      <c r="AZB268" s="105"/>
      <c r="AZC268" s="105"/>
      <c r="AZD268" s="105"/>
      <c r="AZE268" s="105"/>
      <c r="AZF268" s="105"/>
      <c r="AZG268" s="105"/>
      <c r="AZH268" s="105"/>
      <c r="AZI268" s="105"/>
      <c r="AZJ268" s="105"/>
      <c r="AZK268" s="105"/>
      <c r="AZL268" s="105"/>
      <c r="AZM268" s="105"/>
      <c r="AZN268" s="105"/>
      <c r="AZO268" s="105"/>
      <c r="AZP268" s="105"/>
      <c r="AZQ268" s="105"/>
      <c r="AZR268" s="105"/>
      <c r="AZS268" s="105"/>
      <c r="AZT268" s="105"/>
      <c r="AZU268" s="105"/>
      <c r="AZV268" s="105"/>
      <c r="AZW268" s="105"/>
      <c r="AZX268" s="105"/>
      <c r="AZY268" s="105"/>
      <c r="AZZ268" s="105"/>
      <c r="BAA268" s="105"/>
      <c r="BAB268" s="105"/>
      <c r="BAC268" s="105"/>
      <c r="BAD268" s="105"/>
      <c r="BAE268" s="105"/>
      <c r="BAF268" s="105"/>
      <c r="BAG268" s="105"/>
      <c r="BAH268" s="105"/>
      <c r="BAI268" s="105"/>
      <c r="BAJ268" s="105"/>
      <c r="BAK268" s="105"/>
      <c r="BAL268" s="105"/>
      <c r="BAM268" s="105"/>
      <c r="BAN268" s="105"/>
      <c r="BAO268" s="105"/>
      <c r="BAP268" s="105"/>
      <c r="BAQ268" s="105"/>
      <c r="BAR268" s="105"/>
      <c r="BAS268" s="105"/>
      <c r="BAT268" s="105"/>
      <c r="BAU268" s="105"/>
      <c r="BAV268" s="105"/>
      <c r="BAW268" s="105"/>
      <c r="BAX268" s="105"/>
      <c r="BAY268" s="105"/>
      <c r="BAZ268" s="105"/>
      <c r="BBA268" s="105"/>
      <c r="BBB268" s="105"/>
      <c r="BBC268" s="105"/>
      <c r="BBD268" s="105"/>
      <c r="BBE268" s="105"/>
      <c r="BBF268" s="105"/>
      <c r="BBG268" s="105"/>
      <c r="BBH268" s="105"/>
      <c r="BBI268" s="105"/>
      <c r="BBJ268" s="105"/>
      <c r="BBK268" s="105"/>
      <c r="BBL268" s="105"/>
      <c r="BBM268" s="105"/>
      <c r="BBN268" s="105"/>
      <c r="BBO268" s="105"/>
      <c r="BBP268" s="105"/>
      <c r="BBQ268" s="105"/>
      <c r="BBR268" s="105"/>
      <c r="BBS268" s="105"/>
      <c r="BBT268" s="105"/>
      <c r="BBU268" s="105"/>
      <c r="BBV268" s="105"/>
      <c r="BBW268" s="105"/>
      <c r="BBX268" s="105"/>
      <c r="BBY268" s="105"/>
      <c r="BBZ268" s="105"/>
      <c r="BCA268" s="105"/>
      <c r="BCB268" s="105"/>
      <c r="BCC268" s="105"/>
      <c r="BCD268" s="105"/>
      <c r="BCE268" s="105"/>
      <c r="BCF268" s="105"/>
      <c r="BCG268" s="105"/>
      <c r="BCH268" s="105"/>
      <c r="BCI268" s="105"/>
      <c r="BCJ268" s="105"/>
      <c r="BCK268" s="105"/>
      <c r="BCL268" s="105"/>
      <c r="BCM268" s="105"/>
      <c r="BCN268" s="105"/>
      <c r="BCO268" s="105"/>
      <c r="BCP268" s="105"/>
      <c r="BCQ268" s="105"/>
      <c r="BCR268" s="105"/>
      <c r="BCS268" s="105"/>
      <c r="BCT268" s="105"/>
      <c r="BCU268" s="105"/>
      <c r="BCV268" s="105"/>
      <c r="BCW268" s="105"/>
      <c r="BCX268" s="105"/>
      <c r="BCY268" s="105"/>
      <c r="BCZ268" s="105"/>
      <c r="BDA268" s="105"/>
      <c r="BDB268" s="105"/>
      <c r="BDC268" s="105"/>
      <c r="BDD268" s="105"/>
      <c r="BDE268" s="105"/>
      <c r="BDF268" s="105"/>
      <c r="BDG268" s="105"/>
      <c r="BDH268" s="105"/>
      <c r="BDI268" s="105"/>
      <c r="BDJ268" s="105"/>
      <c r="BDK268" s="105"/>
      <c r="BDL268" s="105"/>
      <c r="BDM268" s="105"/>
      <c r="BDN268" s="105"/>
      <c r="BDO268" s="105"/>
      <c r="BDP268" s="105"/>
      <c r="BDQ268" s="105"/>
      <c r="BDR268" s="105"/>
      <c r="BDS268" s="105"/>
      <c r="BDT268" s="105"/>
      <c r="BDU268" s="105"/>
      <c r="BDV268" s="105"/>
      <c r="BDW268" s="105"/>
      <c r="BDX268" s="105"/>
      <c r="BDY268" s="105"/>
      <c r="BDZ268" s="105"/>
      <c r="BEA268" s="105"/>
      <c r="BEB268" s="105"/>
      <c r="BEC268" s="105"/>
      <c r="BED268" s="105"/>
      <c r="BEE268" s="105"/>
      <c r="BEF268" s="105"/>
      <c r="BEG268" s="105"/>
      <c r="BEH268" s="105"/>
      <c r="BEI268" s="105"/>
      <c r="BEJ268" s="105"/>
      <c r="BEK268" s="105"/>
      <c r="BEL268" s="105"/>
      <c r="BEM268" s="105"/>
      <c r="BEN268" s="105"/>
      <c r="BEO268" s="105"/>
      <c r="BEP268" s="105"/>
      <c r="BEQ268" s="105"/>
      <c r="BER268" s="105"/>
      <c r="BES268" s="105"/>
      <c r="BET268" s="105"/>
      <c r="BEU268" s="105"/>
      <c r="BEV268" s="105"/>
      <c r="BEW268" s="105"/>
      <c r="BEX268" s="105"/>
      <c r="BEY268" s="105"/>
      <c r="BEZ268" s="105"/>
      <c r="BFA268" s="105"/>
      <c r="BFB268" s="105"/>
      <c r="BFC268" s="105"/>
      <c r="BFD268" s="105"/>
      <c r="BFE268" s="105"/>
      <c r="BFF268" s="105"/>
      <c r="BFG268" s="105"/>
      <c r="BFH268" s="105"/>
      <c r="BFI268" s="105"/>
      <c r="BFJ268" s="105"/>
      <c r="BFK268" s="105"/>
      <c r="BFL268" s="105"/>
      <c r="BFM268" s="105"/>
      <c r="BFN268" s="105"/>
      <c r="BFO268" s="105"/>
      <c r="BFP268" s="105"/>
      <c r="BFQ268" s="105"/>
      <c r="BFR268" s="105"/>
      <c r="BFS268" s="105"/>
      <c r="BFT268" s="105"/>
      <c r="BFU268" s="105"/>
      <c r="BFV268" s="105"/>
      <c r="BFW268" s="105"/>
      <c r="BFX268" s="105"/>
      <c r="BFY268" s="105"/>
      <c r="BFZ268" s="105"/>
      <c r="BGA268" s="105"/>
      <c r="BGB268" s="105"/>
      <c r="BGC268" s="105"/>
      <c r="BGD268" s="105"/>
      <c r="BGE268" s="105"/>
      <c r="BGF268" s="105"/>
      <c r="BGG268" s="105"/>
      <c r="BGH268" s="105"/>
      <c r="BGI268" s="105"/>
      <c r="BGJ268" s="105"/>
      <c r="BGK268" s="105"/>
      <c r="BGL268" s="105"/>
      <c r="BGM268" s="105"/>
      <c r="BGN268" s="105"/>
      <c r="BGO268" s="105"/>
      <c r="BGP268" s="105"/>
      <c r="BGQ268" s="105"/>
      <c r="BGR268" s="105"/>
      <c r="BGS268" s="105"/>
      <c r="BGT268" s="105"/>
      <c r="BGU268" s="105"/>
      <c r="BGV268" s="105"/>
      <c r="BGW268" s="105"/>
      <c r="BGX268" s="105"/>
      <c r="BGY268" s="105"/>
      <c r="BGZ268" s="105"/>
      <c r="BHA268" s="105"/>
      <c r="BHB268" s="105"/>
      <c r="BHC268" s="105"/>
      <c r="BHD268" s="105"/>
      <c r="BHE268" s="105"/>
      <c r="BHF268" s="105"/>
      <c r="BHG268" s="105"/>
      <c r="BHH268" s="105"/>
      <c r="BHI268" s="105"/>
      <c r="BHJ268" s="105"/>
      <c r="BHK268" s="105"/>
      <c r="BHL268" s="105"/>
      <c r="BHM268" s="105"/>
      <c r="BHN268" s="105"/>
      <c r="BHO268" s="105"/>
      <c r="BHP268" s="105"/>
      <c r="BHQ268" s="105"/>
      <c r="BHR268" s="105"/>
      <c r="BHS268" s="105"/>
      <c r="BHT268" s="105"/>
      <c r="BHU268" s="105"/>
      <c r="BHV268" s="105"/>
      <c r="BHW268" s="105"/>
      <c r="BHX268" s="105"/>
      <c r="BHY268" s="105"/>
      <c r="BHZ268" s="105"/>
      <c r="BIA268" s="105"/>
      <c r="BIB268" s="105"/>
      <c r="BIC268" s="105"/>
      <c r="BID268" s="105"/>
      <c r="BIE268" s="105"/>
      <c r="BIF268" s="105"/>
      <c r="BIG268" s="105"/>
      <c r="BIH268" s="105"/>
      <c r="BII268" s="105"/>
      <c r="BIJ268" s="105"/>
      <c r="BIK268" s="105"/>
      <c r="BIL268" s="105"/>
      <c r="BIM268" s="105"/>
      <c r="BIN268" s="105"/>
      <c r="BIO268" s="105"/>
      <c r="BIP268" s="105"/>
      <c r="BIQ268" s="105"/>
      <c r="BIR268" s="105"/>
      <c r="BIS268" s="105"/>
      <c r="BIT268" s="105"/>
      <c r="BIU268" s="105"/>
      <c r="BIV268" s="105"/>
      <c r="BIW268" s="105"/>
      <c r="BIX268" s="105"/>
      <c r="BIY268" s="105"/>
      <c r="BIZ268" s="105"/>
      <c r="BJA268" s="105"/>
      <c r="BJB268" s="105"/>
      <c r="BJC268" s="105"/>
      <c r="BJD268" s="105"/>
      <c r="BJE268" s="105"/>
      <c r="BJF268" s="105"/>
      <c r="BJG268" s="105"/>
      <c r="BJH268" s="105"/>
      <c r="BJI268" s="105"/>
      <c r="BJJ268" s="105"/>
      <c r="BJK268" s="105"/>
      <c r="BJL268" s="105"/>
      <c r="BJM268" s="105"/>
      <c r="BJN268" s="105"/>
      <c r="BJO268" s="105"/>
      <c r="BJP268" s="105"/>
      <c r="BJQ268" s="105"/>
      <c r="BJR268" s="105"/>
      <c r="BJS268" s="105"/>
      <c r="BJT268" s="105"/>
      <c r="BJU268" s="105"/>
      <c r="BJV268" s="105"/>
      <c r="BJW268" s="105"/>
      <c r="BJX268" s="105"/>
      <c r="BJY268" s="105"/>
      <c r="BJZ268" s="105"/>
      <c r="BKA268" s="105"/>
      <c r="BKB268" s="105"/>
      <c r="BKC268" s="105"/>
      <c r="BKD268" s="105"/>
      <c r="BKE268" s="105"/>
      <c r="BKF268" s="105"/>
      <c r="BKG268" s="105"/>
      <c r="BKH268" s="105"/>
      <c r="BKI268" s="105"/>
      <c r="BKJ268" s="105"/>
      <c r="BKK268" s="105"/>
      <c r="BKL268" s="105"/>
      <c r="BKM268" s="105"/>
      <c r="BKN268" s="105"/>
      <c r="BKO268" s="105"/>
      <c r="BKP268" s="105"/>
      <c r="BKQ268" s="105"/>
      <c r="BKR268" s="105"/>
      <c r="BKS268" s="105"/>
      <c r="BKT268" s="105"/>
      <c r="BKU268" s="105"/>
      <c r="BKV268" s="105"/>
      <c r="BKW268" s="105"/>
      <c r="BKX268" s="105"/>
      <c r="BKY268" s="105"/>
      <c r="BKZ268" s="105"/>
      <c r="BLA268" s="105"/>
      <c r="BLB268" s="105"/>
      <c r="BLC268" s="105"/>
      <c r="BLD268" s="105"/>
      <c r="BLE268" s="105"/>
      <c r="BLF268" s="105"/>
      <c r="BLG268" s="105"/>
      <c r="BLH268" s="105"/>
      <c r="BLI268" s="105"/>
      <c r="BLJ268" s="105"/>
      <c r="BLK268" s="105"/>
      <c r="BLL268" s="105"/>
      <c r="BLM268" s="105"/>
      <c r="BLN268" s="105"/>
      <c r="BLO268" s="105"/>
      <c r="BLP268" s="105"/>
      <c r="BLQ268" s="105"/>
      <c r="BLR268" s="105"/>
      <c r="BLS268" s="105"/>
      <c r="BLT268" s="105"/>
      <c r="BLU268" s="105"/>
      <c r="BLV268" s="105"/>
      <c r="BLW268" s="105"/>
      <c r="BLX268" s="105"/>
      <c r="BLY268" s="105"/>
      <c r="BLZ268" s="105"/>
      <c r="BMA268" s="105"/>
      <c r="BMB268" s="105"/>
      <c r="BMC268" s="105"/>
      <c r="BMD268" s="105"/>
      <c r="BME268" s="105"/>
      <c r="BMF268" s="105"/>
      <c r="BMG268" s="105"/>
      <c r="BMH268" s="105"/>
      <c r="BMI268" s="105"/>
      <c r="BMJ268" s="105"/>
      <c r="BMK268" s="105"/>
      <c r="BML268" s="105"/>
      <c r="BMM268" s="105"/>
      <c r="BMN268" s="105"/>
      <c r="BMO268" s="105"/>
      <c r="BMP268" s="105"/>
      <c r="BMQ268" s="105"/>
      <c r="BMR268" s="105"/>
      <c r="BMS268" s="105"/>
      <c r="BMT268" s="105"/>
      <c r="BMU268" s="105"/>
      <c r="BMV268" s="105"/>
      <c r="BMW268" s="105"/>
      <c r="BMX268" s="105"/>
      <c r="BMY268" s="105"/>
      <c r="BMZ268" s="105"/>
      <c r="BNA268" s="105"/>
      <c r="BNB268" s="105"/>
      <c r="BNC268" s="105"/>
      <c r="BND268" s="105"/>
      <c r="BNE268" s="105"/>
      <c r="BNF268" s="105"/>
      <c r="BNG268" s="105"/>
      <c r="BNH268" s="105"/>
      <c r="BNI268" s="105"/>
      <c r="BNJ268" s="105"/>
      <c r="BNK268" s="105"/>
      <c r="BNL268" s="105"/>
      <c r="BNM268" s="105"/>
      <c r="BNN268" s="105"/>
      <c r="BNO268" s="105"/>
      <c r="BNP268" s="105"/>
      <c r="BNQ268" s="105"/>
      <c r="BNR268" s="105"/>
      <c r="BNS268" s="105"/>
      <c r="BNT268" s="105"/>
      <c r="BNU268" s="105"/>
      <c r="BNV268" s="105"/>
      <c r="BNW268" s="105"/>
      <c r="BNX268" s="105"/>
      <c r="BNY268" s="105"/>
      <c r="BNZ268" s="105"/>
      <c r="BOA268" s="105"/>
      <c r="BOB268" s="105"/>
      <c r="BOC268" s="105"/>
      <c r="BOD268" s="105"/>
      <c r="BOE268" s="105"/>
      <c r="BOF268" s="105"/>
      <c r="BOG268" s="105"/>
      <c r="BOH268" s="105"/>
      <c r="BOI268" s="105"/>
      <c r="BOJ268" s="105"/>
      <c r="BOK268" s="105"/>
      <c r="BOL268" s="105"/>
      <c r="BOM268" s="105"/>
      <c r="BON268" s="105"/>
      <c r="BOO268" s="105"/>
      <c r="BOP268" s="105"/>
      <c r="BOQ268" s="105"/>
      <c r="BOR268" s="105"/>
      <c r="BOS268" s="105"/>
      <c r="BOT268" s="105"/>
      <c r="BOU268" s="105"/>
      <c r="BOV268" s="105"/>
      <c r="BOW268" s="105"/>
      <c r="BOX268" s="105"/>
      <c r="BOY268" s="105"/>
      <c r="BOZ268" s="105"/>
      <c r="BPA268" s="105"/>
      <c r="BPB268" s="105"/>
      <c r="BPC268" s="105"/>
      <c r="BPD268" s="105"/>
      <c r="BPE268" s="105"/>
      <c r="BPF268" s="105"/>
      <c r="BPG268" s="105"/>
      <c r="BPH268" s="105"/>
      <c r="BPI268" s="105"/>
      <c r="BPJ268" s="105"/>
      <c r="BPK268" s="105"/>
      <c r="BPL268" s="105"/>
      <c r="BPM268" s="105"/>
      <c r="BPN268" s="105"/>
      <c r="BPO268" s="105"/>
      <c r="BPP268" s="105"/>
      <c r="BPQ268" s="105"/>
      <c r="BPR268" s="105"/>
      <c r="BPS268" s="105"/>
      <c r="BPT268" s="105"/>
      <c r="BPU268" s="105"/>
      <c r="BPV268" s="105"/>
      <c r="BPW268" s="105"/>
      <c r="BPX268" s="105"/>
      <c r="BPY268" s="105"/>
      <c r="BPZ268" s="105"/>
      <c r="BQA268" s="105"/>
      <c r="BQB268" s="105"/>
      <c r="BQC268" s="105"/>
      <c r="BQD268" s="105"/>
      <c r="BQE268" s="105"/>
      <c r="BQF268" s="105"/>
      <c r="BQG268" s="105"/>
      <c r="BQH268" s="105"/>
      <c r="BQI268" s="105"/>
      <c r="BQJ268" s="105"/>
      <c r="BQK268" s="105"/>
      <c r="BQL268" s="105"/>
      <c r="BQM268" s="105"/>
      <c r="BQN268" s="105"/>
      <c r="BQO268" s="105"/>
      <c r="BQP268" s="105"/>
      <c r="BQQ268" s="105"/>
      <c r="BQR268" s="105"/>
      <c r="BQS268" s="105"/>
      <c r="BQT268" s="105"/>
      <c r="BQU268" s="105"/>
      <c r="BQV268" s="105"/>
      <c r="BQW268" s="105"/>
      <c r="BQX268" s="105"/>
      <c r="BQY268" s="105"/>
      <c r="BQZ268" s="105"/>
      <c r="BRA268" s="105"/>
      <c r="BRB268" s="105"/>
      <c r="BRC268" s="105"/>
      <c r="BRD268" s="105"/>
      <c r="BRE268" s="105"/>
      <c r="BRF268" s="105"/>
      <c r="BRG268" s="105"/>
      <c r="BRH268" s="105"/>
      <c r="BRI268" s="105"/>
      <c r="BRJ268" s="105"/>
      <c r="BRK268" s="105"/>
      <c r="BRL268" s="105"/>
      <c r="BRM268" s="105"/>
      <c r="BRN268" s="105"/>
      <c r="BRO268" s="105"/>
      <c r="BRP268" s="105"/>
      <c r="BRQ268" s="105"/>
      <c r="BRR268" s="105"/>
      <c r="BRS268" s="105"/>
      <c r="BRT268" s="105"/>
      <c r="BRU268" s="105"/>
      <c r="BRV268" s="105"/>
      <c r="BRW268" s="105"/>
      <c r="BRX268" s="105"/>
      <c r="BRY268" s="105"/>
      <c r="BRZ268" s="105"/>
      <c r="BSA268" s="105"/>
      <c r="BSB268" s="105"/>
      <c r="BSC268" s="105"/>
      <c r="BSD268" s="105"/>
      <c r="BSE268" s="105"/>
      <c r="BSF268" s="105"/>
      <c r="BSG268" s="105"/>
      <c r="BSH268" s="105"/>
      <c r="BSI268" s="105"/>
      <c r="BSJ268" s="105"/>
      <c r="BSK268" s="105"/>
      <c r="BSL268" s="105"/>
      <c r="BSM268" s="105"/>
      <c r="BSN268" s="105"/>
      <c r="BSO268" s="105"/>
      <c r="BSP268" s="105"/>
      <c r="BSQ268" s="105"/>
      <c r="BSR268" s="105"/>
      <c r="BSS268" s="105"/>
      <c r="BST268" s="105"/>
      <c r="BSU268" s="105"/>
      <c r="BSV268" s="105"/>
      <c r="BSW268" s="105"/>
      <c r="BSX268" s="105"/>
      <c r="BSY268" s="105"/>
      <c r="BSZ268" s="105"/>
      <c r="BTA268" s="105"/>
      <c r="BTB268" s="105"/>
      <c r="BTC268" s="105"/>
      <c r="BTD268" s="105"/>
      <c r="BTE268" s="105"/>
      <c r="BTF268" s="105"/>
      <c r="BTG268" s="105"/>
      <c r="BTH268" s="105"/>
      <c r="BTI268" s="105"/>
      <c r="BTJ268" s="105"/>
      <c r="BTK268" s="105"/>
      <c r="BTL268" s="105"/>
      <c r="BTM268" s="105"/>
      <c r="BTN268" s="105"/>
      <c r="BTO268" s="105"/>
      <c r="BTP268" s="105"/>
      <c r="BTQ268" s="105"/>
      <c r="BTR268" s="105"/>
      <c r="BTS268" s="105"/>
      <c r="BTT268" s="105"/>
      <c r="BTU268" s="105"/>
      <c r="BTV268" s="105"/>
      <c r="BTW268" s="105"/>
      <c r="BTX268" s="105"/>
      <c r="BTY268" s="105"/>
      <c r="BTZ268" s="105"/>
      <c r="BUA268" s="105"/>
      <c r="BUB268" s="105"/>
      <c r="BUC268" s="105"/>
      <c r="BUD268" s="105"/>
      <c r="BUE268" s="105"/>
      <c r="BUF268" s="105"/>
      <c r="BUG268" s="105"/>
      <c r="BUH268" s="105"/>
      <c r="BUI268" s="105"/>
      <c r="BUJ268" s="105"/>
      <c r="BUK268" s="105"/>
      <c r="BUL268" s="105"/>
      <c r="BUM268" s="105"/>
      <c r="BUN268" s="105"/>
      <c r="BUO268" s="105"/>
      <c r="BUP268" s="105"/>
      <c r="BUQ268" s="105"/>
      <c r="BUR268" s="105"/>
      <c r="BUS268" s="105"/>
      <c r="BUT268" s="105"/>
      <c r="BUU268" s="105"/>
      <c r="BUV268" s="105"/>
      <c r="BUW268" s="105"/>
      <c r="BUX268" s="105"/>
      <c r="BUY268" s="105"/>
      <c r="BUZ268" s="105"/>
      <c r="BVA268" s="105"/>
      <c r="BVB268" s="105"/>
      <c r="BVC268" s="105"/>
      <c r="BVD268" s="105"/>
      <c r="BVE268" s="105"/>
      <c r="BVF268" s="105"/>
      <c r="BVG268" s="105"/>
      <c r="BVH268" s="105"/>
      <c r="BVI268" s="105"/>
      <c r="BVJ268" s="105"/>
      <c r="BVK268" s="105"/>
      <c r="BVL268" s="105"/>
      <c r="BVM268" s="105"/>
      <c r="BVN268" s="105"/>
      <c r="BVO268" s="105"/>
      <c r="BVP268" s="105"/>
      <c r="BVQ268" s="105"/>
      <c r="BVR268" s="105"/>
      <c r="BVS268" s="105"/>
      <c r="BVT268" s="105"/>
      <c r="BVU268" s="105"/>
      <c r="BVV268" s="105"/>
      <c r="BVW268" s="105"/>
      <c r="BVX268" s="105"/>
      <c r="BVY268" s="105"/>
      <c r="BVZ268" s="105"/>
      <c r="BWA268" s="105"/>
      <c r="BWB268" s="105"/>
      <c r="BWC268" s="105"/>
      <c r="BWD268" s="105"/>
      <c r="BWE268" s="105"/>
      <c r="BWF268" s="105"/>
      <c r="BWG268" s="105"/>
      <c r="BWH268" s="105"/>
      <c r="BWI268" s="105"/>
      <c r="BWJ268" s="105"/>
      <c r="BWK268" s="105"/>
      <c r="BWL268" s="105"/>
      <c r="BWM268" s="105"/>
      <c r="BWN268" s="105"/>
      <c r="BWO268" s="105"/>
      <c r="BWP268" s="105"/>
      <c r="BWQ268" s="105"/>
      <c r="BWR268" s="105"/>
      <c r="BWS268" s="105"/>
      <c r="BWT268" s="105"/>
      <c r="BWU268" s="105"/>
      <c r="BWV268" s="105"/>
      <c r="BWW268" s="105"/>
      <c r="BWX268" s="105"/>
    </row>
    <row r="269" spans="1:1974" s="106" customFormat="1" ht="24" customHeight="1">
      <c r="A269" s="95"/>
      <c r="B269" s="177" t="s">
        <v>99</v>
      </c>
      <c r="C269" s="93"/>
      <c r="D269" s="125">
        <v>23</v>
      </c>
      <c r="E269" s="258">
        <v>0</v>
      </c>
      <c r="F269" s="126">
        <v>23</v>
      </c>
      <c r="G269" s="93"/>
      <c r="H269" s="125">
        <v>24</v>
      </c>
      <c r="I269" s="258">
        <v>0</v>
      </c>
      <c r="J269" s="126">
        <v>24</v>
      </c>
      <c r="K269" s="93"/>
      <c r="L269" s="125">
        <v>29</v>
      </c>
      <c r="M269" s="258">
        <v>0</v>
      </c>
      <c r="N269" s="126">
        <v>29</v>
      </c>
      <c r="O269" s="93"/>
      <c r="P269" s="125">
        <v>21</v>
      </c>
      <c r="Q269" s="258">
        <v>0</v>
      </c>
      <c r="R269" s="126">
        <v>21</v>
      </c>
      <c r="S269" s="93"/>
      <c r="T269" s="107"/>
      <c r="U269" s="107"/>
      <c r="V269" s="107"/>
      <c r="W269" s="93"/>
      <c r="X269" s="152"/>
      <c r="Y269" s="152"/>
      <c r="Z269" s="152"/>
      <c r="AA269" s="95"/>
      <c r="AB269" s="152"/>
      <c r="AC269" s="152"/>
      <c r="AD269" s="152"/>
      <c r="AE269" s="95"/>
      <c r="AF269" s="152"/>
      <c r="AG269" s="152"/>
      <c r="AH269" s="152"/>
      <c r="AI269" s="95"/>
      <c r="AJ269" s="152"/>
      <c r="AK269" s="152"/>
      <c r="AL269" s="152"/>
      <c r="AM269" s="95"/>
      <c r="AN269" s="152"/>
      <c r="AO269" s="152"/>
      <c r="AP269" s="152"/>
      <c r="AQ269" s="92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  <c r="EP269" s="105"/>
      <c r="EQ269" s="105"/>
      <c r="ER269" s="105"/>
      <c r="ES269" s="105"/>
      <c r="ET269" s="105"/>
      <c r="EU269" s="105"/>
      <c r="EV269" s="105"/>
      <c r="EW269" s="105"/>
      <c r="EX269" s="105"/>
      <c r="EY269" s="105"/>
      <c r="EZ269" s="105"/>
      <c r="FA269" s="105"/>
      <c r="FB269" s="105"/>
      <c r="FC269" s="105"/>
      <c r="FD269" s="105"/>
      <c r="FE269" s="105"/>
      <c r="FF269" s="105"/>
      <c r="FG269" s="105"/>
      <c r="FH269" s="105"/>
      <c r="FI269" s="105"/>
      <c r="FJ269" s="105"/>
      <c r="FK269" s="105"/>
      <c r="FL269" s="105"/>
      <c r="FM269" s="105"/>
      <c r="FN269" s="105"/>
      <c r="FO269" s="105"/>
      <c r="FP269" s="105"/>
      <c r="FQ269" s="105"/>
      <c r="FR269" s="105"/>
      <c r="FS269" s="105"/>
      <c r="FT269" s="105"/>
      <c r="FU269" s="105"/>
      <c r="FV269" s="105"/>
      <c r="FW269" s="105"/>
      <c r="FX269" s="105"/>
      <c r="FY269" s="105"/>
      <c r="FZ269" s="105"/>
      <c r="GA269" s="105"/>
      <c r="GB269" s="105"/>
      <c r="GC269" s="105"/>
      <c r="GD269" s="105"/>
      <c r="GE269" s="105"/>
      <c r="GF269" s="105"/>
      <c r="GG269" s="105"/>
      <c r="GH269" s="105"/>
      <c r="GI269" s="105"/>
      <c r="GJ269" s="105"/>
      <c r="GK269" s="105"/>
      <c r="GL269" s="105"/>
      <c r="GM269" s="105"/>
      <c r="GN269" s="105"/>
      <c r="GO269" s="105"/>
      <c r="GP269" s="105"/>
      <c r="GQ269" s="105"/>
      <c r="GR269" s="105"/>
      <c r="GS269" s="105"/>
      <c r="GT269" s="105"/>
      <c r="GU269" s="105"/>
      <c r="GV269" s="105"/>
      <c r="GW269" s="105"/>
      <c r="GX269" s="105"/>
      <c r="GY269" s="105"/>
      <c r="GZ269" s="105"/>
      <c r="HA269" s="105"/>
      <c r="HB269" s="105"/>
      <c r="HC269" s="105"/>
      <c r="HD269" s="105"/>
      <c r="HE269" s="105"/>
      <c r="HF269" s="105"/>
      <c r="HG269" s="105"/>
      <c r="HH269" s="105"/>
      <c r="HI269" s="105"/>
      <c r="HJ269" s="105"/>
      <c r="HK269" s="105"/>
      <c r="HL269" s="105"/>
      <c r="HM269" s="105"/>
      <c r="HN269" s="105"/>
      <c r="HO269" s="105"/>
      <c r="HP269" s="105"/>
      <c r="HQ269" s="105"/>
      <c r="HR269" s="105"/>
      <c r="HS269" s="105"/>
      <c r="HT269" s="105"/>
      <c r="HU269" s="105"/>
      <c r="HV269" s="105"/>
      <c r="HW269" s="105"/>
      <c r="HX269" s="105"/>
      <c r="HY269" s="105"/>
      <c r="HZ269" s="105"/>
      <c r="IA269" s="105"/>
      <c r="IB269" s="105"/>
      <c r="IC269" s="105"/>
      <c r="ID269" s="105"/>
      <c r="IE269" s="105"/>
      <c r="IF269" s="105"/>
      <c r="IG269" s="105"/>
      <c r="IH269" s="105"/>
      <c r="II269" s="105"/>
      <c r="IJ269" s="105"/>
      <c r="IK269" s="105"/>
      <c r="IL269" s="105"/>
      <c r="IM269" s="105"/>
      <c r="IN269" s="105"/>
      <c r="IO269" s="105"/>
      <c r="IP269" s="105"/>
      <c r="IQ269" s="105"/>
      <c r="IR269" s="105"/>
      <c r="IS269" s="105"/>
      <c r="IT269" s="105"/>
      <c r="IU269" s="105"/>
      <c r="IV269" s="105"/>
      <c r="IW269" s="105"/>
      <c r="IX269" s="105"/>
      <c r="IY269" s="105"/>
      <c r="IZ269" s="105"/>
      <c r="JA269" s="105"/>
      <c r="JB269" s="105"/>
      <c r="JC269" s="105"/>
      <c r="JD269" s="105"/>
      <c r="JE269" s="105"/>
      <c r="JF269" s="105"/>
      <c r="JG269" s="105"/>
      <c r="JH269" s="105"/>
      <c r="JI269" s="105"/>
      <c r="JJ269" s="105"/>
      <c r="JK269" s="105"/>
      <c r="JL269" s="105"/>
      <c r="JM269" s="105"/>
      <c r="JN269" s="105"/>
      <c r="JO269" s="105"/>
      <c r="JP269" s="105"/>
      <c r="JQ269" s="105"/>
      <c r="JR269" s="105"/>
      <c r="JS269" s="105"/>
      <c r="JT269" s="105"/>
      <c r="JU269" s="105"/>
      <c r="JV269" s="105"/>
      <c r="JW269" s="105"/>
      <c r="JX269" s="105"/>
      <c r="JY269" s="105"/>
      <c r="JZ269" s="105"/>
      <c r="KA269" s="105"/>
      <c r="KB269" s="105"/>
      <c r="KC269" s="105"/>
      <c r="KD269" s="105"/>
      <c r="KE269" s="105"/>
      <c r="KF269" s="105"/>
      <c r="KG269" s="105"/>
      <c r="KH269" s="105"/>
      <c r="KI269" s="105"/>
      <c r="KJ269" s="105"/>
      <c r="KK269" s="105"/>
      <c r="KL269" s="105"/>
      <c r="KM269" s="105"/>
      <c r="KN269" s="105"/>
      <c r="KO269" s="105"/>
      <c r="KP269" s="105"/>
      <c r="KQ269" s="105"/>
      <c r="KR269" s="105"/>
      <c r="KS269" s="105"/>
      <c r="KT269" s="105"/>
      <c r="KU269" s="105"/>
      <c r="KV269" s="105"/>
      <c r="KW269" s="105"/>
      <c r="KX269" s="105"/>
      <c r="KY269" s="105"/>
      <c r="KZ269" s="105"/>
      <c r="LA269" s="105"/>
      <c r="LB269" s="105"/>
      <c r="LC269" s="105"/>
      <c r="LD269" s="105"/>
      <c r="LE269" s="105"/>
      <c r="LF269" s="105"/>
      <c r="LG269" s="105"/>
      <c r="LH269" s="105"/>
      <c r="LI269" s="105"/>
      <c r="LJ269" s="105"/>
      <c r="LK269" s="105"/>
      <c r="LL269" s="105"/>
      <c r="LM269" s="105"/>
      <c r="LN269" s="105"/>
      <c r="LO269" s="105"/>
      <c r="LP269" s="105"/>
      <c r="LQ269" s="105"/>
      <c r="LR269" s="105"/>
      <c r="LS269" s="105"/>
      <c r="LT269" s="105"/>
      <c r="LU269" s="105"/>
      <c r="LV269" s="105"/>
      <c r="LW269" s="105"/>
      <c r="LX269" s="105"/>
      <c r="LY269" s="105"/>
      <c r="LZ269" s="105"/>
      <c r="MA269" s="105"/>
      <c r="MB269" s="105"/>
      <c r="MC269" s="105"/>
      <c r="MD269" s="105"/>
      <c r="ME269" s="105"/>
      <c r="MF269" s="105"/>
      <c r="MG269" s="105"/>
      <c r="MH269" s="105"/>
      <c r="MI269" s="105"/>
      <c r="MJ269" s="105"/>
      <c r="MK269" s="105"/>
      <c r="ML269" s="105"/>
      <c r="MM269" s="105"/>
      <c r="MN269" s="105"/>
      <c r="MO269" s="105"/>
      <c r="MP269" s="105"/>
      <c r="MQ269" s="105"/>
      <c r="MR269" s="105"/>
      <c r="MS269" s="105"/>
      <c r="MT269" s="105"/>
      <c r="MU269" s="105"/>
      <c r="MV269" s="105"/>
      <c r="MW269" s="105"/>
      <c r="MX269" s="105"/>
      <c r="MY269" s="105"/>
      <c r="MZ269" s="105"/>
      <c r="NA269" s="105"/>
      <c r="NB269" s="105"/>
      <c r="NC269" s="105"/>
      <c r="ND269" s="105"/>
      <c r="NE269" s="105"/>
      <c r="NF269" s="105"/>
      <c r="NG269" s="105"/>
      <c r="NH269" s="105"/>
      <c r="NI269" s="105"/>
      <c r="NJ269" s="105"/>
      <c r="NK269" s="105"/>
      <c r="NL269" s="105"/>
      <c r="NM269" s="105"/>
      <c r="NN269" s="105"/>
      <c r="NO269" s="105"/>
      <c r="NP269" s="105"/>
      <c r="NQ269" s="105"/>
      <c r="NR269" s="105"/>
      <c r="NS269" s="105"/>
      <c r="NT269" s="105"/>
      <c r="NU269" s="105"/>
      <c r="NV269" s="105"/>
      <c r="NW269" s="105"/>
      <c r="NX269" s="105"/>
      <c r="NY269" s="105"/>
      <c r="NZ269" s="105"/>
      <c r="OA269" s="105"/>
      <c r="OB269" s="105"/>
      <c r="OC269" s="105"/>
      <c r="OD269" s="105"/>
      <c r="OE269" s="105"/>
      <c r="OF269" s="105"/>
      <c r="OG269" s="105"/>
      <c r="OH269" s="105"/>
      <c r="OI269" s="105"/>
      <c r="OJ269" s="105"/>
      <c r="OK269" s="105"/>
      <c r="OL269" s="105"/>
      <c r="OM269" s="105"/>
      <c r="ON269" s="105"/>
      <c r="OO269" s="105"/>
      <c r="OP269" s="105"/>
      <c r="OQ269" s="105"/>
      <c r="OR269" s="105"/>
      <c r="OS269" s="105"/>
      <c r="OT269" s="105"/>
      <c r="OU269" s="105"/>
      <c r="OV269" s="105"/>
      <c r="OW269" s="105"/>
      <c r="OX269" s="105"/>
      <c r="OY269" s="105"/>
      <c r="OZ269" s="105"/>
      <c r="PA269" s="105"/>
      <c r="PB269" s="105"/>
      <c r="PC269" s="105"/>
      <c r="PD269" s="105"/>
      <c r="PE269" s="105"/>
      <c r="PF269" s="105"/>
      <c r="PG269" s="105"/>
      <c r="PH269" s="105"/>
      <c r="PI269" s="105"/>
      <c r="PJ269" s="105"/>
      <c r="PK269" s="105"/>
      <c r="PL269" s="105"/>
      <c r="PM269" s="105"/>
      <c r="PN269" s="105"/>
      <c r="PO269" s="105"/>
      <c r="PP269" s="105"/>
      <c r="PQ269" s="105"/>
      <c r="PR269" s="105"/>
      <c r="PS269" s="105"/>
      <c r="PT269" s="105"/>
      <c r="PU269" s="105"/>
      <c r="PV269" s="105"/>
      <c r="PW269" s="105"/>
      <c r="PX269" s="105"/>
      <c r="PY269" s="105"/>
      <c r="PZ269" s="105"/>
      <c r="QA269" s="105"/>
      <c r="QB269" s="105"/>
      <c r="QC269" s="105"/>
      <c r="QD269" s="105"/>
      <c r="QE269" s="105"/>
      <c r="QF269" s="105"/>
      <c r="QG269" s="105"/>
      <c r="QH269" s="105"/>
      <c r="QI269" s="105"/>
      <c r="QJ269" s="105"/>
      <c r="QK269" s="105"/>
      <c r="QL269" s="105"/>
      <c r="QM269" s="105"/>
      <c r="QN269" s="105"/>
      <c r="QO269" s="105"/>
      <c r="QP269" s="105"/>
      <c r="QQ269" s="105"/>
      <c r="QR269" s="105"/>
      <c r="QS269" s="105"/>
      <c r="QT269" s="105"/>
      <c r="QU269" s="105"/>
      <c r="QV269" s="105"/>
      <c r="QW269" s="105"/>
      <c r="QX269" s="105"/>
      <c r="QY269" s="105"/>
      <c r="QZ269" s="105"/>
      <c r="RA269" s="105"/>
      <c r="RB269" s="105"/>
      <c r="RC269" s="105"/>
      <c r="RD269" s="105"/>
      <c r="RE269" s="105"/>
      <c r="RF269" s="105"/>
      <c r="RG269" s="105"/>
      <c r="RH269" s="105"/>
      <c r="RI269" s="105"/>
      <c r="RJ269" s="105"/>
      <c r="RK269" s="105"/>
      <c r="RL269" s="105"/>
      <c r="RM269" s="105"/>
      <c r="RN269" s="105"/>
      <c r="RO269" s="105"/>
      <c r="RP269" s="105"/>
      <c r="RQ269" s="105"/>
      <c r="RR269" s="105"/>
      <c r="RS269" s="105"/>
      <c r="RT269" s="105"/>
      <c r="RU269" s="105"/>
      <c r="RV269" s="105"/>
      <c r="RW269" s="105"/>
      <c r="RX269" s="105"/>
      <c r="RY269" s="105"/>
      <c r="RZ269" s="105"/>
      <c r="SA269" s="105"/>
      <c r="SB269" s="105"/>
      <c r="SC269" s="105"/>
      <c r="SD269" s="105"/>
      <c r="SE269" s="105"/>
      <c r="SF269" s="105"/>
      <c r="SG269" s="105"/>
      <c r="SH269" s="105"/>
      <c r="SI269" s="105"/>
      <c r="SJ269" s="105"/>
      <c r="SK269" s="105"/>
      <c r="SL269" s="105"/>
      <c r="SM269" s="105"/>
      <c r="SN269" s="105"/>
      <c r="SO269" s="105"/>
      <c r="SP269" s="105"/>
      <c r="SQ269" s="105"/>
      <c r="SR269" s="105"/>
      <c r="SS269" s="105"/>
      <c r="ST269" s="105"/>
      <c r="SU269" s="105"/>
      <c r="SV269" s="105"/>
      <c r="SW269" s="105"/>
      <c r="SX269" s="105"/>
      <c r="SY269" s="105"/>
      <c r="SZ269" s="105"/>
      <c r="TA269" s="105"/>
      <c r="TB269" s="105"/>
      <c r="TC269" s="105"/>
      <c r="TD269" s="105"/>
      <c r="TE269" s="105"/>
      <c r="TF269" s="105"/>
      <c r="TG269" s="105"/>
      <c r="TH269" s="105"/>
      <c r="TI269" s="105"/>
      <c r="TJ269" s="105"/>
      <c r="TK269" s="105"/>
      <c r="TL269" s="105"/>
      <c r="TM269" s="105"/>
      <c r="TN269" s="105"/>
      <c r="TO269" s="105"/>
      <c r="TP269" s="105"/>
      <c r="TQ269" s="105"/>
      <c r="TR269" s="105"/>
      <c r="TS269" s="105"/>
      <c r="TT269" s="105"/>
      <c r="TU269" s="105"/>
      <c r="TV269" s="105"/>
      <c r="TW269" s="105"/>
      <c r="TX269" s="105"/>
      <c r="TY269" s="105"/>
      <c r="TZ269" s="105"/>
      <c r="UA269" s="105"/>
      <c r="UB269" s="105"/>
      <c r="UC269" s="105"/>
      <c r="UD269" s="105"/>
      <c r="UE269" s="105"/>
      <c r="UF269" s="105"/>
      <c r="UG269" s="105"/>
      <c r="UH269" s="105"/>
      <c r="UI269" s="105"/>
      <c r="UJ269" s="105"/>
      <c r="UK269" s="105"/>
      <c r="UL269" s="105"/>
      <c r="UM269" s="105"/>
      <c r="UN269" s="105"/>
      <c r="UO269" s="105"/>
      <c r="UP269" s="105"/>
      <c r="UQ269" s="105"/>
      <c r="UR269" s="105"/>
      <c r="US269" s="105"/>
      <c r="UT269" s="105"/>
      <c r="UU269" s="105"/>
      <c r="UV269" s="105"/>
      <c r="UW269" s="105"/>
      <c r="UX269" s="105"/>
      <c r="UY269" s="105"/>
      <c r="UZ269" s="105"/>
      <c r="VA269" s="105"/>
      <c r="VB269" s="105"/>
      <c r="VC269" s="105"/>
      <c r="VD269" s="105"/>
      <c r="VE269" s="105"/>
      <c r="VF269" s="105"/>
      <c r="VG269" s="105"/>
      <c r="VH269" s="105"/>
      <c r="VI269" s="105"/>
      <c r="VJ269" s="105"/>
      <c r="VK269" s="105"/>
      <c r="VL269" s="105"/>
      <c r="VM269" s="105"/>
      <c r="VN269" s="105"/>
      <c r="VO269" s="105"/>
      <c r="VP269" s="105"/>
      <c r="VQ269" s="105"/>
      <c r="VR269" s="105"/>
      <c r="VS269" s="105"/>
      <c r="VT269" s="105"/>
      <c r="VU269" s="105"/>
      <c r="VV269" s="105"/>
      <c r="VW269" s="105"/>
      <c r="VX269" s="105"/>
      <c r="VY269" s="105"/>
      <c r="VZ269" s="105"/>
      <c r="WA269" s="105"/>
      <c r="WB269" s="105"/>
      <c r="WC269" s="105"/>
      <c r="WD269" s="105"/>
      <c r="WE269" s="105"/>
      <c r="WF269" s="105"/>
      <c r="WG269" s="105"/>
      <c r="WH269" s="105"/>
      <c r="WI269" s="105"/>
      <c r="WJ269" s="105"/>
      <c r="WK269" s="105"/>
      <c r="WL269" s="105"/>
      <c r="WM269" s="105"/>
      <c r="WN269" s="105"/>
      <c r="WO269" s="105"/>
      <c r="WP269" s="105"/>
      <c r="WQ269" s="105"/>
      <c r="WR269" s="105"/>
      <c r="WS269" s="105"/>
      <c r="WT269" s="105"/>
      <c r="WU269" s="105"/>
      <c r="WV269" s="105"/>
      <c r="WW269" s="105"/>
      <c r="WX269" s="105"/>
      <c r="WY269" s="105"/>
      <c r="WZ269" s="105"/>
      <c r="XA269" s="105"/>
      <c r="XB269" s="105"/>
      <c r="XC269" s="105"/>
      <c r="XD269" s="105"/>
      <c r="XE269" s="105"/>
      <c r="XF269" s="105"/>
      <c r="XG269" s="105"/>
      <c r="XH269" s="105"/>
      <c r="XI269" s="105"/>
      <c r="XJ269" s="105"/>
      <c r="XK269" s="105"/>
      <c r="XL269" s="105"/>
      <c r="XM269" s="105"/>
      <c r="XN269" s="105"/>
      <c r="XO269" s="105"/>
      <c r="XP269" s="105"/>
      <c r="XQ269" s="105"/>
      <c r="XR269" s="105"/>
      <c r="XS269" s="105"/>
      <c r="XT269" s="105"/>
      <c r="XU269" s="105"/>
      <c r="XV269" s="105"/>
      <c r="XW269" s="105"/>
      <c r="XX269" s="105"/>
      <c r="XY269" s="105"/>
      <c r="XZ269" s="105"/>
      <c r="YA269" s="105"/>
      <c r="YB269" s="105"/>
      <c r="YC269" s="105"/>
      <c r="YD269" s="105"/>
      <c r="YE269" s="105"/>
      <c r="YF269" s="105"/>
      <c r="YG269" s="105"/>
      <c r="YH269" s="105"/>
      <c r="YI269" s="105"/>
      <c r="YJ269" s="105"/>
      <c r="YK269" s="105"/>
      <c r="YL269" s="105"/>
      <c r="YM269" s="105"/>
      <c r="YN269" s="105"/>
      <c r="YO269" s="105"/>
      <c r="YP269" s="105"/>
      <c r="YQ269" s="105"/>
      <c r="YR269" s="105"/>
      <c r="YS269" s="105"/>
      <c r="YT269" s="105"/>
      <c r="YU269" s="105"/>
      <c r="YV269" s="105"/>
      <c r="YW269" s="105"/>
      <c r="YX269" s="105"/>
      <c r="YY269" s="105"/>
      <c r="YZ269" s="105"/>
      <c r="ZA269" s="105"/>
      <c r="ZB269" s="105"/>
      <c r="ZC269" s="105"/>
      <c r="ZD269" s="105"/>
      <c r="ZE269" s="105"/>
      <c r="ZF269" s="105"/>
      <c r="ZG269" s="105"/>
      <c r="ZH269" s="105"/>
      <c r="ZI269" s="105"/>
      <c r="ZJ269" s="105"/>
      <c r="ZK269" s="105"/>
      <c r="ZL269" s="105"/>
      <c r="ZM269" s="105"/>
      <c r="ZN269" s="105"/>
      <c r="ZO269" s="105"/>
      <c r="ZP269" s="105"/>
      <c r="ZQ269" s="105"/>
      <c r="ZR269" s="105"/>
      <c r="ZS269" s="105"/>
      <c r="ZT269" s="105"/>
      <c r="ZU269" s="105"/>
      <c r="ZV269" s="105"/>
      <c r="ZW269" s="105"/>
      <c r="ZX269" s="105"/>
      <c r="ZY269" s="105"/>
      <c r="ZZ269" s="105"/>
      <c r="AAA269" s="105"/>
      <c r="AAB269" s="105"/>
      <c r="AAC269" s="105"/>
      <c r="AAD269" s="105"/>
      <c r="AAE269" s="105"/>
      <c r="AAF269" s="105"/>
      <c r="AAG269" s="105"/>
      <c r="AAH269" s="105"/>
      <c r="AAI269" s="105"/>
      <c r="AAJ269" s="105"/>
      <c r="AAK269" s="105"/>
      <c r="AAL269" s="105"/>
      <c r="AAM269" s="105"/>
      <c r="AAN269" s="105"/>
      <c r="AAO269" s="105"/>
      <c r="AAP269" s="105"/>
      <c r="AAQ269" s="105"/>
      <c r="AAR269" s="105"/>
      <c r="AAS269" s="105"/>
      <c r="AAT269" s="105"/>
      <c r="AAU269" s="105"/>
      <c r="AAV269" s="105"/>
      <c r="AAW269" s="105"/>
      <c r="AAX269" s="105"/>
      <c r="AAY269" s="105"/>
      <c r="AAZ269" s="105"/>
      <c r="ABA269" s="105"/>
      <c r="ABB269" s="105"/>
      <c r="ABC269" s="105"/>
      <c r="ABD269" s="105"/>
      <c r="ABE269" s="105"/>
      <c r="ABF269" s="105"/>
      <c r="ABG269" s="105"/>
      <c r="ABH269" s="105"/>
      <c r="ABI269" s="105"/>
      <c r="ABJ269" s="105"/>
      <c r="ABK269" s="105"/>
      <c r="ABL269" s="105"/>
      <c r="ABM269" s="105"/>
      <c r="ABN269" s="105"/>
      <c r="ABO269" s="105"/>
      <c r="ABP269" s="105"/>
      <c r="ABQ269" s="105"/>
      <c r="ABR269" s="105"/>
      <c r="ABS269" s="105"/>
      <c r="ABT269" s="105"/>
      <c r="ABU269" s="105"/>
      <c r="ABV269" s="105"/>
      <c r="ABW269" s="105"/>
      <c r="ABX269" s="105"/>
      <c r="ABY269" s="105"/>
      <c r="ABZ269" s="105"/>
      <c r="ACA269" s="105"/>
      <c r="ACB269" s="105"/>
      <c r="ACC269" s="105"/>
      <c r="ACD269" s="105"/>
      <c r="ACE269" s="105"/>
      <c r="ACF269" s="105"/>
      <c r="ACG269" s="105"/>
      <c r="ACH269" s="105"/>
      <c r="ACI269" s="105"/>
      <c r="ACJ269" s="105"/>
      <c r="ACK269" s="105"/>
      <c r="ACL269" s="105"/>
      <c r="ACM269" s="105"/>
      <c r="ACN269" s="105"/>
      <c r="ACO269" s="105"/>
      <c r="ACP269" s="105"/>
      <c r="ACQ269" s="105"/>
      <c r="ACR269" s="105"/>
      <c r="ACS269" s="105"/>
      <c r="ACT269" s="105"/>
      <c r="ACU269" s="105"/>
      <c r="ACV269" s="105"/>
      <c r="ACW269" s="105"/>
      <c r="ACX269" s="105"/>
      <c r="ACY269" s="105"/>
      <c r="ACZ269" s="105"/>
      <c r="ADA269" s="105"/>
      <c r="ADB269" s="105"/>
      <c r="ADC269" s="105"/>
      <c r="ADD269" s="105"/>
      <c r="ADE269" s="105"/>
      <c r="ADF269" s="105"/>
      <c r="ADG269" s="105"/>
      <c r="ADH269" s="105"/>
      <c r="ADI269" s="105"/>
      <c r="ADJ269" s="105"/>
      <c r="ADK269" s="105"/>
      <c r="ADL269" s="105"/>
      <c r="ADM269" s="105"/>
      <c r="ADN269" s="105"/>
      <c r="ADO269" s="105"/>
      <c r="ADP269" s="105"/>
      <c r="ADQ269" s="105"/>
      <c r="ADR269" s="105"/>
      <c r="ADS269" s="105"/>
      <c r="ADT269" s="105"/>
      <c r="ADU269" s="105"/>
      <c r="ADV269" s="105"/>
      <c r="ADW269" s="105"/>
      <c r="ADX269" s="105"/>
      <c r="ADY269" s="105"/>
      <c r="ADZ269" s="105"/>
      <c r="AEA269" s="105"/>
      <c r="AEB269" s="105"/>
      <c r="AEC269" s="105"/>
      <c r="AED269" s="105"/>
      <c r="AEE269" s="105"/>
      <c r="AEF269" s="105"/>
      <c r="AEG269" s="105"/>
      <c r="AEH269" s="105"/>
      <c r="AEI269" s="105"/>
      <c r="AEJ269" s="105"/>
      <c r="AEK269" s="105"/>
      <c r="AEL269" s="105"/>
      <c r="AEM269" s="105"/>
      <c r="AEN269" s="105"/>
      <c r="AEO269" s="105"/>
      <c r="AEP269" s="105"/>
      <c r="AEQ269" s="105"/>
      <c r="AER269" s="105"/>
      <c r="AES269" s="105"/>
      <c r="AET269" s="105"/>
      <c r="AEU269" s="105"/>
      <c r="AEV269" s="105"/>
      <c r="AEW269" s="105"/>
      <c r="AEX269" s="105"/>
      <c r="AEY269" s="105"/>
      <c r="AEZ269" s="105"/>
      <c r="AFA269" s="105"/>
      <c r="AFB269" s="105"/>
      <c r="AFC269" s="105"/>
      <c r="AFD269" s="105"/>
      <c r="AFE269" s="105"/>
      <c r="AFF269" s="105"/>
      <c r="AFG269" s="105"/>
      <c r="AFH269" s="105"/>
      <c r="AFI269" s="105"/>
      <c r="AFJ269" s="105"/>
      <c r="AFK269" s="105"/>
      <c r="AFL269" s="105"/>
      <c r="AFM269" s="105"/>
      <c r="AFN269" s="105"/>
      <c r="AFO269" s="105"/>
      <c r="AFP269" s="105"/>
      <c r="AFQ269" s="105"/>
      <c r="AFR269" s="105"/>
      <c r="AFS269" s="105"/>
      <c r="AFT269" s="105"/>
      <c r="AFU269" s="105"/>
      <c r="AFV269" s="105"/>
      <c r="AFW269" s="105"/>
      <c r="AFX269" s="105"/>
      <c r="AFY269" s="105"/>
      <c r="AFZ269" s="105"/>
      <c r="AGA269" s="105"/>
      <c r="AGB269" s="105"/>
      <c r="AGC269" s="105"/>
      <c r="AGD269" s="105"/>
      <c r="AGE269" s="105"/>
      <c r="AGF269" s="105"/>
      <c r="AGG269" s="105"/>
      <c r="AGH269" s="105"/>
      <c r="AGI269" s="105"/>
      <c r="AGJ269" s="105"/>
      <c r="AGK269" s="105"/>
      <c r="AGL269" s="105"/>
      <c r="AGM269" s="105"/>
      <c r="AGN269" s="105"/>
      <c r="AGO269" s="105"/>
      <c r="AGP269" s="105"/>
      <c r="AGQ269" s="105"/>
      <c r="AGR269" s="105"/>
      <c r="AGS269" s="105"/>
      <c r="AGT269" s="105"/>
      <c r="AGU269" s="105"/>
      <c r="AGV269" s="105"/>
      <c r="AGW269" s="105"/>
      <c r="AGX269" s="105"/>
      <c r="AGY269" s="105"/>
      <c r="AGZ269" s="105"/>
      <c r="AHA269" s="105"/>
      <c r="AHB269" s="105"/>
      <c r="AHC269" s="105"/>
      <c r="AHD269" s="105"/>
      <c r="AHE269" s="105"/>
      <c r="AHF269" s="105"/>
      <c r="AHG269" s="105"/>
      <c r="AHH269" s="105"/>
      <c r="AHI269" s="105"/>
      <c r="AHJ269" s="105"/>
      <c r="AHK269" s="105"/>
      <c r="AHL269" s="105"/>
      <c r="AHM269" s="105"/>
      <c r="AHN269" s="105"/>
      <c r="AHO269" s="105"/>
      <c r="AHP269" s="105"/>
      <c r="AHQ269" s="105"/>
      <c r="AHR269" s="105"/>
      <c r="AHS269" s="105"/>
      <c r="AHT269" s="105"/>
      <c r="AHU269" s="105"/>
      <c r="AHV269" s="105"/>
      <c r="AHW269" s="105"/>
      <c r="AHX269" s="105"/>
      <c r="AHY269" s="105"/>
      <c r="AHZ269" s="105"/>
      <c r="AIA269" s="105"/>
      <c r="AIB269" s="105"/>
      <c r="AIC269" s="105"/>
      <c r="AID269" s="105"/>
      <c r="AIE269" s="105"/>
      <c r="AIF269" s="105"/>
      <c r="AIG269" s="105"/>
      <c r="AIH269" s="105"/>
      <c r="AII269" s="105"/>
      <c r="AIJ269" s="105"/>
      <c r="AIK269" s="105"/>
      <c r="AIL269" s="105"/>
      <c r="AIM269" s="105"/>
      <c r="AIN269" s="105"/>
      <c r="AIO269" s="105"/>
      <c r="AIP269" s="105"/>
      <c r="AIQ269" s="105"/>
      <c r="AIR269" s="105"/>
      <c r="AIS269" s="105"/>
      <c r="AIT269" s="105"/>
      <c r="AIU269" s="105"/>
      <c r="AIV269" s="105"/>
      <c r="AIW269" s="105"/>
      <c r="AIX269" s="105"/>
      <c r="AIY269" s="105"/>
      <c r="AIZ269" s="105"/>
      <c r="AJA269" s="105"/>
      <c r="AJB269" s="105"/>
      <c r="AJC269" s="105"/>
      <c r="AJD269" s="105"/>
      <c r="AJE269" s="105"/>
      <c r="AJF269" s="105"/>
      <c r="AJG269" s="105"/>
      <c r="AJH269" s="105"/>
      <c r="AJI269" s="105"/>
      <c r="AJJ269" s="105"/>
      <c r="AJK269" s="105"/>
      <c r="AJL269" s="105"/>
      <c r="AJM269" s="105"/>
      <c r="AJN269" s="105"/>
      <c r="AJO269" s="105"/>
      <c r="AJP269" s="105"/>
      <c r="AJQ269" s="105"/>
      <c r="AJR269" s="105"/>
      <c r="AJS269" s="105"/>
      <c r="AJT269" s="105"/>
      <c r="AJU269" s="105"/>
      <c r="AJV269" s="105"/>
      <c r="AJW269" s="105"/>
      <c r="AJX269" s="105"/>
      <c r="AJY269" s="105"/>
      <c r="AJZ269" s="105"/>
      <c r="AKA269" s="105"/>
      <c r="AKB269" s="105"/>
      <c r="AKC269" s="105"/>
      <c r="AKD269" s="105"/>
      <c r="AKE269" s="105"/>
      <c r="AKF269" s="105"/>
      <c r="AKG269" s="105"/>
      <c r="AKH269" s="105"/>
      <c r="AKI269" s="105"/>
      <c r="AKJ269" s="105"/>
      <c r="AKK269" s="105"/>
      <c r="AKL269" s="105"/>
      <c r="AKM269" s="105"/>
      <c r="AKN269" s="105"/>
      <c r="AKO269" s="105"/>
      <c r="AKP269" s="105"/>
      <c r="AKQ269" s="105"/>
      <c r="AKR269" s="105"/>
      <c r="AKS269" s="105"/>
      <c r="AKT269" s="105"/>
      <c r="AKU269" s="105"/>
      <c r="AKV269" s="105"/>
      <c r="AKW269" s="105"/>
      <c r="AKX269" s="105"/>
      <c r="AKY269" s="105"/>
      <c r="AKZ269" s="105"/>
      <c r="ALA269" s="105"/>
      <c r="ALB269" s="105"/>
      <c r="ALC269" s="105"/>
      <c r="ALD269" s="105"/>
      <c r="ALE269" s="105"/>
      <c r="ALF269" s="105"/>
      <c r="ALG269" s="105"/>
      <c r="ALH269" s="105"/>
      <c r="ALI269" s="105"/>
      <c r="ALJ269" s="105"/>
      <c r="ALK269" s="105"/>
      <c r="ALL269" s="105"/>
      <c r="ALM269" s="105"/>
      <c r="ALN269" s="105"/>
      <c r="ALO269" s="105"/>
      <c r="ALP269" s="105"/>
      <c r="ALQ269" s="105"/>
      <c r="ALR269" s="105"/>
      <c r="ALS269" s="105"/>
      <c r="ALT269" s="105"/>
      <c r="ALU269" s="105"/>
      <c r="ALV269" s="105"/>
      <c r="ALW269" s="105"/>
      <c r="ALX269" s="105"/>
      <c r="ALY269" s="105"/>
      <c r="ALZ269" s="105"/>
      <c r="AMA269" s="105"/>
      <c r="AMB269" s="105"/>
      <c r="AMC269" s="105"/>
      <c r="AMD269" s="105"/>
      <c r="AME269" s="105"/>
      <c r="AMF269" s="105"/>
      <c r="AMG269" s="105"/>
      <c r="AMH269" s="105"/>
      <c r="AMI269" s="105"/>
      <c r="AMJ269" s="105"/>
      <c r="AMK269" s="105"/>
      <c r="AML269" s="105"/>
      <c r="AMM269" s="105"/>
      <c r="AMN269" s="105"/>
      <c r="AMO269" s="105"/>
      <c r="AMP269" s="105"/>
      <c r="AMQ269" s="105"/>
      <c r="AMR269" s="105"/>
      <c r="AMS269" s="105"/>
      <c r="AMT269" s="105"/>
      <c r="AMU269" s="105"/>
      <c r="AMV269" s="105"/>
      <c r="AMW269" s="105"/>
      <c r="AMX269" s="105"/>
      <c r="AMY269" s="105"/>
      <c r="AMZ269" s="105"/>
      <c r="ANA269" s="105"/>
      <c r="ANB269" s="105"/>
      <c r="ANC269" s="105"/>
      <c r="AND269" s="105"/>
      <c r="ANE269" s="105"/>
      <c r="ANF269" s="105"/>
      <c r="ANG269" s="105"/>
      <c r="ANH269" s="105"/>
      <c r="ANI269" s="105"/>
      <c r="ANJ269" s="105"/>
      <c r="ANK269" s="105"/>
      <c r="ANL269" s="105"/>
      <c r="ANM269" s="105"/>
      <c r="ANN269" s="105"/>
      <c r="ANO269" s="105"/>
      <c r="ANP269" s="105"/>
      <c r="ANQ269" s="105"/>
      <c r="ANR269" s="105"/>
      <c r="ANS269" s="105"/>
      <c r="ANT269" s="105"/>
      <c r="ANU269" s="105"/>
      <c r="ANV269" s="105"/>
      <c r="ANW269" s="105"/>
      <c r="ANX269" s="105"/>
      <c r="ANY269" s="105"/>
      <c r="ANZ269" s="105"/>
      <c r="AOA269" s="105"/>
      <c r="AOB269" s="105"/>
      <c r="AOC269" s="105"/>
      <c r="AOD269" s="105"/>
      <c r="AOE269" s="105"/>
      <c r="AOF269" s="105"/>
      <c r="AOG269" s="105"/>
      <c r="AOH269" s="105"/>
      <c r="AOI269" s="105"/>
      <c r="AOJ269" s="105"/>
      <c r="AOK269" s="105"/>
      <c r="AOL269" s="105"/>
      <c r="AOM269" s="105"/>
      <c r="AON269" s="105"/>
      <c r="AOO269" s="105"/>
      <c r="AOP269" s="105"/>
      <c r="AOQ269" s="105"/>
      <c r="AOR269" s="105"/>
      <c r="AOS269" s="105"/>
      <c r="AOT269" s="105"/>
      <c r="AOU269" s="105"/>
      <c r="AOV269" s="105"/>
      <c r="AOW269" s="105"/>
      <c r="AOX269" s="105"/>
      <c r="AOY269" s="105"/>
      <c r="AOZ269" s="105"/>
      <c r="APA269" s="105"/>
      <c r="APB269" s="105"/>
      <c r="APC269" s="105"/>
      <c r="APD269" s="105"/>
      <c r="APE269" s="105"/>
      <c r="APF269" s="105"/>
      <c r="APG269" s="105"/>
      <c r="APH269" s="105"/>
      <c r="API269" s="105"/>
      <c r="APJ269" s="105"/>
      <c r="APK269" s="105"/>
      <c r="APL269" s="105"/>
      <c r="APM269" s="105"/>
      <c r="APN269" s="105"/>
      <c r="APO269" s="105"/>
      <c r="APP269" s="105"/>
      <c r="APQ269" s="105"/>
      <c r="APR269" s="105"/>
      <c r="APS269" s="105"/>
      <c r="APT269" s="105"/>
      <c r="APU269" s="105"/>
      <c r="APV269" s="105"/>
      <c r="APW269" s="105"/>
      <c r="APX269" s="105"/>
      <c r="APY269" s="105"/>
      <c r="APZ269" s="105"/>
      <c r="AQA269" s="105"/>
      <c r="AQB269" s="105"/>
      <c r="AQC269" s="105"/>
      <c r="AQD269" s="105"/>
      <c r="AQE269" s="105"/>
      <c r="AQF269" s="105"/>
      <c r="AQG269" s="105"/>
      <c r="AQH269" s="105"/>
      <c r="AQI269" s="105"/>
      <c r="AQJ269" s="105"/>
      <c r="AQK269" s="105"/>
      <c r="AQL269" s="105"/>
      <c r="AQM269" s="105"/>
      <c r="AQN269" s="105"/>
      <c r="AQO269" s="105"/>
      <c r="AQP269" s="105"/>
      <c r="AQQ269" s="105"/>
      <c r="AQR269" s="105"/>
      <c r="AQS269" s="105"/>
      <c r="AQT269" s="105"/>
      <c r="AQU269" s="105"/>
      <c r="AQV269" s="105"/>
      <c r="AQW269" s="105"/>
      <c r="AQX269" s="105"/>
      <c r="AQY269" s="105"/>
      <c r="AQZ269" s="105"/>
      <c r="ARA269" s="105"/>
      <c r="ARB269" s="105"/>
      <c r="ARC269" s="105"/>
      <c r="ARD269" s="105"/>
      <c r="ARE269" s="105"/>
      <c r="ARF269" s="105"/>
      <c r="ARG269" s="105"/>
      <c r="ARH269" s="105"/>
      <c r="ARI269" s="105"/>
      <c r="ARJ269" s="105"/>
      <c r="ARK269" s="105"/>
      <c r="ARL269" s="105"/>
      <c r="ARM269" s="105"/>
      <c r="ARN269" s="105"/>
      <c r="ARO269" s="105"/>
      <c r="ARP269" s="105"/>
      <c r="ARQ269" s="105"/>
      <c r="ARR269" s="105"/>
      <c r="ARS269" s="105"/>
      <c r="ART269" s="105"/>
      <c r="ARU269" s="105"/>
      <c r="ARV269" s="105"/>
      <c r="ARW269" s="105"/>
      <c r="ARX269" s="105"/>
      <c r="ARY269" s="105"/>
      <c r="ARZ269" s="105"/>
      <c r="ASA269" s="105"/>
      <c r="ASB269" s="105"/>
      <c r="ASC269" s="105"/>
      <c r="ASD269" s="105"/>
      <c r="ASE269" s="105"/>
      <c r="ASF269" s="105"/>
      <c r="ASG269" s="105"/>
      <c r="ASH269" s="105"/>
      <c r="ASI269" s="105"/>
      <c r="ASJ269" s="105"/>
      <c r="ASK269" s="105"/>
      <c r="ASL269" s="105"/>
      <c r="ASM269" s="105"/>
      <c r="ASN269" s="105"/>
      <c r="ASO269" s="105"/>
      <c r="ASP269" s="105"/>
      <c r="ASQ269" s="105"/>
      <c r="ASR269" s="105"/>
      <c r="ASS269" s="105"/>
      <c r="AST269" s="105"/>
      <c r="ASU269" s="105"/>
      <c r="ASV269" s="105"/>
      <c r="ASW269" s="105"/>
      <c r="ASX269" s="105"/>
      <c r="ASY269" s="105"/>
      <c r="ASZ269" s="105"/>
      <c r="ATA269" s="105"/>
      <c r="ATB269" s="105"/>
      <c r="ATC269" s="105"/>
      <c r="ATD269" s="105"/>
      <c r="ATE269" s="105"/>
      <c r="ATF269" s="105"/>
      <c r="ATG269" s="105"/>
      <c r="ATH269" s="105"/>
      <c r="ATI269" s="105"/>
      <c r="ATJ269" s="105"/>
      <c r="ATK269" s="105"/>
      <c r="ATL269" s="105"/>
      <c r="ATM269" s="105"/>
      <c r="ATN269" s="105"/>
      <c r="ATO269" s="105"/>
      <c r="ATP269" s="105"/>
      <c r="ATQ269" s="105"/>
      <c r="ATR269" s="105"/>
      <c r="ATS269" s="105"/>
      <c r="ATT269" s="105"/>
      <c r="ATU269" s="105"/>
      <c r="ATV269" s="105"/>
      <c r="ATW269" s="105"/>
      <c r="ATX269" s="105"/>
      <c r="ATY269" s="105"/>
      <c r="ATZ269" s="105"/>
      <c r="AUA269" s="105"/>
      <c r="AUB269" s="105"/>
      <c r="AUC269" s="105"/>
      <c r="AUD269" s="105"/>
      <c r="AUE269" s="105"/>
      <c r="AUF269" s="105"/>
      <c r="AUG269" s="105"/>
      <c r="AUH269" s="105"/>
      <c r="AUI269" s="105"/>
      <c r="AUJ269" s="105"/>
      <c r="AUK269" s="105"/>
      <c r="AUL269" s="105"/>
      <c r="AUM269" s="105"/>
      <c r="AUN269" s="105"/>
      <c r="AUO269" s="105"/>
      <c r="AUP269" s="105"/>
      <c r="AUQ269" s="105"/>
      <c r="AUR269" s="105"/>
      <c r="AUS269" s="105"/>
      <c r="AUT269" s="105"/>
      <c r="AUU269" s="105"/>
      <c r="AUV269" s="105"/>
      <c r="AUW269" s="105"/>
      <c r="AUX269" s="105"/>
      <c r="AUY269" s="105"/>
      <c r="AUZ269" s="105"/>
      <c r="AVA269" s="105"/>
      <c r="AVB269" s="105"/>
      <c r="AVC269" s="105"/>
      <c r="AVD269" s="105"/>
      <c r="AVE269" s="105"/>
      <c r="AVF269" s="105"/>
      <c r="AVG269" s="105"/>
      <c r="AVH269" s="105"/>
      <c r="AVI269" s="105"/>
      <c r="AVJ269" s="105"/>
      <c r="AVK269" s="105"/>
      <c r="AVL269" s="105"/>
      <c r="AVM269" s="105"/>
      <c r="AVN269" s="105"/>
      <c r="AVO269" s="105"/>
      <c r="AVP269" s="105"/>
      <c r="AVQ269" s="105"/>
      <c r="AVR269" s="105"/>
      <c r="AVS269" s="105"/>
      <c r="AVT269" s="105"/>
      <c r="AVU269" s="105"/>
      <c r="AVV269" s="105"/>
      <c r="AVW269" s="105"/>
      <c r="AVX269" s="105"/>
      <c r="AVY269" s="105"/>
      <c r="AVZ269" s="105"/>
      <c r="AWA269" s="105"/>
      <c r="AWB269" s="105"/>
      <c r="AWC269" s="105"/>
      <c r="AWD269" s="105"/>
      <c r="AWE269" s="105"/>
      <c r="AWF269" s="105"/>
      <c r="AWG269" s="105"/>
      <c r="AWH269" s="105"/>
      <c r="AWI269" s="105"/>
      <c r="AWJ269" s="105"/>
      <c r="AWK269" s="105"/>
      <c r="AWL269" s="105"/>
      <c r="AWM269" s="105"/>
      <c r="AWN269" s="105"/>
      <c r="AWO269" s="105"/>
      <c r="AWP269" s="105"/>
      <c r="AWQ269" s="105"/>
      <c r="AWR269" s="105"/>
      <c r="AWS269" s="105"/>
      <c r="AWT269" s="105"/>
      <c r="AWU269" s="105"/>
      <c r="AWV269" s="105"/>
      <c r="AWW269" s="105"/>
      <c r="AWX269" s="105"/>
      <c r="AWY269" s="105"/>
      <c r="AWZ269" s="105"/>
      <c r="AXA269" s="105"/>
      <c r="AXB269" s="105"/>
      <c r="AXC269" s="105"/>
      <c r="AXD269" s="105"/>
      <c r="AXE269" s="105"/>
      <c r="AXF269" s="105"/>
      <c r="AXG269" s="105"/>
      <c r="AXH269" s="105"/>
      <c r="AXI269" s="105"/>
      <c r="AXJ269" s="105"/>
      <c r="AXK269" s="105"/>
      <c r="AXL269" s="105"/>
      <c r="AXM269" s="105"/>
      <c r="AXN269" s="105"/>
      <c r="AXO269" s="105"/>
      <c r="AXP269" s="105"/>
      <c r="AXQ269" s="105"/>
      <c r="AXR269" s="105"/>
      <c r="AXS269" s="105"/>
      <c r="AXT269" s="105"/>
      <c r="AXU269" s="105"/>
      <c r="AXV269" s="105"/>
      <c r="AXW269" s="105"/>
      <c r="AXX269" s="105"/>
      <c r="AXY269" s="105"/>
      <c r="AXZ269" s="105"/>
      <c r="AYA269" s="105"/>
      <c r="AYB269" s="105"/>
      <c r="AYC269" s="105"/>
      <c r="AYD269" s="105"/>
      <c r="AYE269" s="105"/>
      <c r="AYF269" s="105"/>
      <c r="AYG269" s="105"/>
      <c r="AYH269" s="105"/>
      <c r="AYI269" s="105"/>
      <c r="AYJ269" s="105"/>
      <c r="AYK269" s="105"/>
      <c r="AYL269" s="105"/>
      <c r="AYM269" s="105"/>
      <c r="AYN269" s="105"/>
      <c r="AYO269" s="105"/>
      <c r="AYP269" s="105"/>
      <c r="AYQ269" s="105"/>
      <c r="AYR269" s="105"/>
      <c r="AYS269" s="105"/>
      <c r="AYT269" s="105"/>
      <c r="AYU269" s="105"/>
      <c r="AYV269" s="105"/>
      <c r="AYW269" s="105"/>
      <c r="AYX269" s="105"/>
      <c r="AYY269" s="105"/>
      <c r="AYZ269" s="105"/>
      <c r="AZA269" s="105"/>
      <c r="AZB269" s="105"/>
      <c r="AZC269" s="105"/>
      <c r="AZD269" s="105"/>
      <c r="AZE269" s="105"/>
      <c r="AZF269" s="105"/>
      <c r="AZG269" s="105"/>
      <c r="AZH269" s="105"/>
      <c r="AZI269" s="105"/>
      <c r="AZJ269" s="105"/>
      <c r="AZK269" s="105"/>
      <c r="AZL269" s="105"/>
      <c r="AZM269" s="105"/>
      <c r="AZN269" s="105"/>
      <c r="AZO269" s="105"/>
      <c r="AZP269" s="105"/>
      <c r="AZQ269" s="105"/>
      <c r="AZR269" s="105"/>
      <c r="AZS269" s="105"/>
      <c r="AZT269" s="105"/>
      <c r="AZU269" s="105"/>
      <c r="AZV269" s="105"/>
      <c r="AZW269" s="105"/>
      <c r="AZX269" s="105"/>
      <c r="AZY269" s="105"/>
      <c r="AZZ269" s="105"/>
      <c r="BAA269" s="105"/>
      <c r="BAB269" s="105"/>
      <c r="BAC269" s="105"/>
      <c r="BAD269" s="105"/>
      <c r="BAE269" s="105"/>
      <c r="BAF269" s="105"/>
      <c r="BAG269" s="105"/>
      <c r="BAH269" s="105"/>
      <c r="BAI269" s="105"/>
      <c r="BAJ269" s="105"/>
      <c r="BAK269" s="105"/>
      <c r="BAL269" s="105"/>
      <c r="BAM269" s="105"/>
      <c r="BAN269" s="105"/>
      <c r="BAO269" s="105"/>
      <c r="BAP269" s="105"/>
      <c r="BAQ269" s="105"/>
      <c r="BAR269" s="105"/>
      <c r="BAS269" s="105"/>
      <c r="BAT269" s="105"/>
      <c r="BAU269" s="105"/>
      <c r="BAV269" s="105"/>
      <c r="BAW269" s="105"/>
      <c r="BAX269" s="105"/>
      <c r="BAY269" s="105"/>
      <c r="BAZ269" s="105"/>
      <c r="BBA269" s="105"/>
      <c r="BBB269" s="105"/>
      <c r="BBC269" s="105"/>
      <c r="BBD269" s="105"/>
      <c r="BBE269" s="105"/>
      <c r="BBF269" s="105"/>
      <c r="BBG269" s="105"/>
      <c r="BBH269" s="105"/>
      <c r="BBI269" s="105"/>
      <c r="BBJ269" s="105"/>
      <c r="BBK269" s="105"/>
      <c r="BBL269" s="105"/>
      <c r="BBM269" s="105"/>
      <c r="BBN269" s="105"/>
      <c r="BBO269" s="105"/>
      <c r="BBP269" s="105"/>
      <c r="BBQ269" s="105"/>
      <c r="BBR269" s="105"/>
      <c r="BBS269" s="105"/>
      <c r="BBT269" s="105"/>
      <c r="BBU269" s="105"/>
      <c r="BBV269" s="105"/>
      <c r="BBW269" s="105"/>
      <c r="BBX269" s="105"/>
      <c r="BBY269" s="105"/>
      <c r="BBZ269" s="105"/>
      <c r="BCA269" s="105"/>
      <c r="BCB269" s="105"/>
      <c r="BCC269" s="105"/>
      <c r="BCD269" s="105"/>
      <c r="BCE269" s="105"/>
      <c r="BCF269" s="105"/>
      <c r="BCG269" s="105"/>
      <c r="BCH269" s="105"/>
      <c r="BCI269" s="105"/>
      <c r="BCJ269" s="105"/>
      <c r="BCK269" s="105"/>
      <c r="BCL269" s="105"/>
      <c r="BCM269" s="105"/>
      <c r="BCN269" s="105"/>
      <c r="BCO269" s="105"/>
      <c r="BCP269" s="105"/>
      <c r="BCQ269" s="105"/>
      <c r="BCR269" s="105"/>
      <c r="BCS269" s="105"/>
      <c r="BCT269" s="105"/>
      <c r="BCU269" s="105"/>
      <c r="BCV269" s="105"/>
      <c r="BCW269" s="105"/>
      <c r="BCX269" s="105"/>
      <c r="BCY269" s="105"/>
      <c r="BCZ269" s="105"/>
      <c r="BDA269" s="105"/>
      <c r="BDB269" s="105"/>
      <c r="BDC269" s="105"/>
      <c r="BDD269" s="105"/>
      <c r="BDE269" s="105"/>
      <c r="BDF269" s="105"/>
      <c r="BDG269" s="105"/>
      <c r="BDH269" s="105"/>
      <c r="BDI269" s="105"/>
      <c r="BDJ269" s="105"/>
      <c r="BDK269" s="105"/>
      <c r="BDL269" s="105"/>
      <c r="BDM269" s="105"/>
      <c r="BDN269" s="105"/>
      <c r="BDO269" s="105"/>
      <c r="BDP269" s="105"/>
      <c r="BDQ269" s="105"/>
      <c r="BDR269" s="105"/>
      <c r="BDS269" s="105"/>
      <c r="BDT269" s="105"/>
      <c r="BDU269" s="105"/>
      <c r="BDV269" s="105"/>
      <c r="BDW269" s="105"/>
      <c r="BDX269" s="105"/>
      <c r="BDY269" s="105"/>
      <c r="BDZ269" s="105"/>
      <c r="BEA269" s="105"/>
      <c r="BEB269" s="105"/>
      <c r="BEC269" s="105"/>
      <c r="BED269" s="105"/>
      <c r="BEE269" s="105"/>
      <c r="BEF269" s="105"/>
      <c r="BEG269" s="105"/>
      <c r="BEH269" s="105"/>
      <c r="BEI269" s="105"/>
      <c r="BEJ269" s="105"/>
      <c r="BEK269" s="105"/>
      <c r="BEL269" s="105"/>
      <c r="BEM269" s="105"/>
      <c r="BEN269" s="105"/>
      <c r="BEO269" s="105"/>
      <c r="BEP269" s="105"/>
      <c r="BEQ269" s="105"/>
      <c r="BER269" s="105"/>
      <c r="BES269" s="105"/>
      <c r="BET269" s="105"/>
      <c r="BEU269" s="105"/>
      <c r="BEV269" s="105"/>
      <c r="BEW269" s="105"/>
      <c r="BEX269" s="105"/>
      <c r="BEY269" s="105"/>
      <c r="BEZ269" s="105"/>
      <c r="BFA269" s="105"/>
      <c r="BFB269" s="105"/>
      <c r="BFC269" s="105"/>
      <c r="BFD269" s="105"/>
      <c r="BFE269" s="105"/>
      <c r="BFF269" s="105"/>
      <c r="BFG269" s="105"/>
      <c r="BFH269" s="105"/>
      <c r="BFI269" s="105"/>
      <c r="BFJ269" s="105"/>
      <c r="BFK269" s="105"/>
      <c r="BFL269" s="105"/>
      <c r="BFM269" s="105"/>
      <c r="BFN269" s="105"/>
      <c r="BFO269" s="105"/>
      <c r="BFP269" s="105"/>
      <c r="BFQ269" s="105"/>
      <c r="BFR269" s="105"/>
      <c r="BFS269" s="105"/>
      <c r="BFT269" s="105"/>
      <c r="BFU269" s="105"/>
      <c r="BFV269" s="105"/>
      <c r="BFW269" s="105"/>
      <c r="BFX269" s="105"/>
      <c r="BFY269" s="105"/>
      <c r="BFZ269" s="105"/>
      <c r="BGA269" s="105"/>
      <c r="BGB269" s="105"/>
      <c r="BGC269" s="105"/>
      <c r="BGD269" s="105"/>
      <c r="BGE269" s="105"/>
      <c r="BGF269" s="105"/>
      <c r="BGG269" s="105"/>
      <c r="BGH269" s="105"/>
      <c r="BGI269" s="105"/>
      <c r="BGJ269" s="105"/>
      <c r="BGK269" s="105"/>
      <c r="BGL269" s="105"/>
      <c r="BGM269" s="105"/>
      <c r="BGN269" s="105"/>
      <c r="BGO269" s="105"/>
      <c r="BGP269" s="105"/>
      <c r="BGQ269" s="105"/>
      <c r="BGR269" s="105"/>
      <c r="BGS269" s="105"/>
      <c r="BGT269" s="105"/>
      <c r="BGU269" s="105"/>
      <c r="BGV269" s="105"/>
      <c r="BGW269" s="105"/>
      <c r="BGX269" s="105"/>
      <c r="BGY269" s="105"/>
      <c r="BGZ269" s="105"/>
      <c r="BHA269" s="105"/>
      <c r="BHB269" s="105"/>
      <c r="BHC269" s="105"/>
      <c r="BHD269" s="105"/>
      <c r="BHE269" s="105"/>
      <c r="BHF269" s="105"/>
      <c r="BHG269" s="105"/>
      <c r="BHH269" s="105"/>
      <c r="BHI269" s="105"/>
      <c r="BHJ269" s="105"/>
      <c r="BHK269" s="105"/>
      <c r="BHL269" s="105"/>
      <c r="BHM269" s="105"/>
      <c r="BHN269" s="105"/>
      <c r="BHO269" s="105"/>
      <c r="BHP269" s="105"/>
      <c r="BHQ269" s="105"/>
      <c r="BHR269" s="105"/>
      <c r="BHS269" s="105"/>
      <c r="BHT269" s="105"/>
      <c r="BHU269" s="105"/>
      <c r="BHV269" s="105"/>
      <c r="BHW269" s="105"/>
      <c r="BHX269" s="105"/>
      <c r="BHY269" s="105"/>
      <c r="BHZ269" s="105"/>
      <c r="BIA269" s="105"/>
      <c r="BIB269" s="105"/>
      <c r="BIC269" s="105"/>
      <c r="BID269" s="105"/>
      <c r="BIE269" s="105"/>
      <c r="BIF269" s="105"/>
      <c r="BIG269" s="105"/>
      <c r="BIH269" s="105"/>
      <c r="BII269" s="105"/>
      <c r="BIJ269" s="105"/>
      <c r="BIK269" s="105"/>
      <c r="BIL269" s="105"/>
      <c r="BIM269" s="105"/>
      <c r="BIN269" s="105"/>
      <c r="BIO269" s="105"/>
      <c r="BIP269" s="105"/>
      <c r="BIQ269" s="105"/>
      <c r="BIR269" s="105"/>
      <c r="BIS269" s="105"/>
      <c r="BIT269" s="105"/>
      <c r="BIU269" s="105"/>
      <c r="BIV269" s="105"/>
      <c r="BIW269" s="105"/>
      <c r="BIX269" s="105"/>
      <c r="BIY269" s="105"/>
      <c r="BIZ269" s="105"/>
      <c r="BJA269" s="105"/>
      <c r="BJB269" s="105"/>
      <c r="BJC269" s="105"/>
      <c r="BJD269" s="105"/>
      <c r="BJE269" s="105"/>
      <c r="BJF269" s="105"/>
      <c r="BJG269" s="105"/>
      <c r="BJH269" s="105"/>
      <c r="BJI269" s="105"/>
      <c r="BJJ269" s="105"/>
      <c r="BJK269" s="105"/>
      <c r="BJL269" s="105"/>
      <c r="BJM269" s="105"/>
      <c r="BJN269" s="105"/>
      <c r="BJO269" s="105"/>
      <c r="BJP269" s="105"/>
      <c r="BJQ269" s="105"/>
      <c r="BJR269" s="105"/>
      <c r="BJS269" s="105"/>
      <c r="BJT269" s="105"/>
      <c r="BJU269" s="105"/>
      <c r="BJV269" s="105"/>
      <c r="BJW269" s="105"/>
      <c r="BJX269" s="105"/>
      <c r="BJY269" s="105"/>
      <c r="BJZ269" s="105"/>
      <c r="BKA269" s="105"/>
      <c r="BKB269" s="105"/>
      <c r="BKC269" s="105"/>
      <c r="BKD269" s="105"/>
      <c r="BKE269" s="105"/>
      <c r="BKF269" s="105"/>
      <c r="BKG269" s="105"/>
      <c r="BKH269" s="105"/>
      <c r="BKI269" s="105"/>
      <c r="BKJ269" s="105"/>
      <c r="BKK269" s="105"/>
      <c r="BKL269" s="105"/>
      <c r="BKM269" s="105"/>
      <c r="BKN269" s="105"/>
      <c r="BKO269" s="105"/>
      <c r="BKP269" s="105"/>
      <c r="BKQ269" s="105"/>
      <c r="BKR269" s="105"/>
      <c r="BKS269" s="105"/>
      <c r="BKT269" s="105"/>
      <c r="BKU269" s="105"/>
      <c r="BKV269" s="105"/>
      <c r="BKW269" s="105"/>
      <c r="BKX269" s="105"/>
      <c r="BKY269" s="105"/>
      <c r="BKZ269" s="105"/>
      <c r="BLA269" s="105"/>
      <c r="BLB269" s="105"/>
      <c r="BLC269" s="105"/>
      <c r="BLD269" s="105"/>
      <c r="BLE269" s="105"/>
      <c r="BLF269" s="105"/>
      <c r="BLG269" s="105"/>
      <c r="BLH269" s="105"/>
      <c r="BLI269" s="105"/>
      <c r="BLJ269" s="105"/>
      <c r="BLK269" s="105"/>
      <c r="BLL269" s="105"/>
      <c r="BLM269" s="105"/>
      <c r="BLN269" s="105"/>
      <c r="BLO269" s="105"/>
      <c r="BLP269" s="105"/>
      <c r="BLQ269" s="105"/>
      <c r="BLR269" s="105"/>
      <c r="BLS269" s="105"/>
      <c r="BLT269" s="105"/>
      <c r="BLU269" s="105"/>
      <c r="BLV269" s="105"/>
      <c r="BLW269" s="105"/>
      <c r="BLX269" s="105"/>
      <c r="BLY269" s="105"/>
      <c r="BLZ269" s="105"/>
      <c r="BMA269" s="105"/>
      <c r="BMB269" s="105"/>
      <c r="BMC269" s="105"/>
      <c r="BMD269" s="105"/>
      <c r="BME269" s="105"/>
      <c r="BMF269" s="105"/>
      <c r="BMG269" s="105"/>
      <c r="BMH269" s="105"/>
      <c r="BMI269" s="105"/>
      <c r="BMJ269" s="105"/>
      <c r="BMK269" s="105"/>
      <c r="BML269" s="105"/>
      <c r="BMM269" s="105"/>
      <c r="BMN269" s="105"/>
      <c r="BMO269" s="105"/>
      <c r="BMP269" s="105"/>
      <c r="BMQ269" s="105"/>
      <c r="BMR269" s="105"/>
      <c r="BMS269" s="105"/>
      <c r="BMT269" s="105"/>
      <c r="BMU269" s="105"/>
      <c r="BMV269" s="105"/>
      <c r="BMW269" s="105"/>
      <c r="BMX269" s="105"/>
      <c r="BMY269" s="105"/>
      <c r="BMZ269" s="105"/>
      <c r="BNA269" s="105"/>
      <c r="BNB269" s="105"/>
      <c r="BNC269" s="105"/>
      <c r="BND269" s="105"/>
      <c r="BNE269" s="105"/>
      <c r="BNF269" s="105"/>
      <c r="BNG269" s="105"/>
      <c r="BNH269" s="105"/>
      <c r="BNI269" s="105"/>
      <c r="BNJ269" s="105"/>
      <c r="BNK269" s="105"/>
      <c r="BNL269" s="105"/>
      <c r="BNM269" s="105"/>
      <c r="BNN269" s="105"/>
      <c r="BNO269" s="105"/>
      <c r="BNP269" s="105"/>
      <c r="BNQ269" s="105"/>
      <c r="BNR269" s="105"/>
      <c r="BNS269" s="105"/>
      <c r="BNT269" s="105"/>
      <c r="BNU269" s="105"/>
      <c r="BNV269" s="105"/>
      <c r="BNW269" s="105"/>
      <c r="BNX269" s="105"/>
      <c r="BNY269" s="105"/>
      <c r="BNZ269" s="105"/>
      <c r="BOA269" s="105"/>
      <c r="BOB269" s="105"/>
      <c r="BOC269" s="105"/>
      <c r="BOD269" s="105"/>
      <c r="BOE269" s="105"/>
      <c r="BOF269" s="105"/>
      <c r="BOG269" s="105"/>
      <c r="BOH269" s="105"/>
      <c r="BOI269" s="105"/>
      <c r="BOJ269" s="105"/>
      <c r="BOK269" s="105"/>
      <c r="BOL269" s="105"/>
      <c r="BOM269" s="105"/>
      <c r="BON269" s="105"/>
      <c r="BOO269" s="105"/>
      <c r="BOP269" s="105"/>
      <c r="BOQ269" s="105"/>
      <c r="BOR269" s="105"/>
      <c r="BOS269" s="105"/>
      <c r="BOT269" s="105"/>
      <c r="BOU269" s="105"/>
      <c r="BOV269" s="105"/>
      <c r="BOW269" s="105"/>
      <c r="BOX269" s="105"/>
      <c r="BOY269" s="105"/>
      <c r="BOZ269" s="105"/>
      <c r="BPA269" s="105"/>
      <c r="BPB269" s="105"/>
      <c r="BPC269" s="105"/>
      <c r="BPD269" s="105"/>
      <c r="BPE269" s="105"/>
      <c r="BPF269" s="105"/>
      <c r="BPG269" s="105"/>
      <c r="BPH269" s="105"/>
      <c r="BPI269" s="105"/>
      <c r="BPJ269" s="105"/>
      <c r="BPK269" s="105"/>
      <c r="BPL269" s="105"/>
      <c r="BPM269" s="105"/>
      <c r="BPN269" s="105"/>
      <c r="BPO269" s="105"/>
      <c r="BPP269" s="105"/>
      <c r="BPQ269" s="105"/>
      <c r="BPR269" s="105"/>
      <c r="BPS269" s="105"/>
      <c r="BPT269" s="105"/>
      <c r="BPU269" s="105"/>
      <c r="BPV269" s="105"/>
      <c r="BPW269" s="105"/>
      <c r="BPX269" s="105"/>
      <c r="BPY269" s="105"/>
      <c r="BPZ269" s="105"/>
      <c r="BQA269" s="105"/>
      <c r="BQB269" s="105"/>
      <c r="BQC269" s="105"/>
      <c r="BQD269" s="105"/>
      <c r="BQE269" s="105"/>
      <c r="BQF269" s="105"/>
      <c r="BQG269" s="105"/>
      <c r="BQH269" s="105"/>
      <c r="BQI269" s="105"/>
      <c r="BQJ269" s="105"/>
      <c r="BQK269" s="105"/>
      <c r="BQL269" s="105"/>
      <c r="BQM269" s="105"/>
      <c r="BQN269" s="105"/>
      <c r="BQO269" s="105"/>
      <c r="BQP269" s="105"/>
      <c r="BQQ269" s="105"/>
      <c r="BQR269" s="105"/>
      <c r="BQS269" s="105"/>
      <c r="BQT269" s="105"/>
      <c r="BQU269" s="105"/>
      <c r="BQV269" s="105"/>
      <c r="BQW269" s="105"/>
      <c r="BQX269" s="105"/>
      <c r="BQY269" s="105"/>
      <c r="BQZ269" s="105"/>
      <c r="BRA269" s="105"/>
      <c r="BRB269" s="105"/>
      <c r="BRC269" s="105"/>
      <c r="BRD269" s="105"/>
      <c r="BRE269" s="105"/>
      <c r="BRF269" s="105"/>
      <c r="BRG269" s="105"/>
      <c r="BRH269" s="105"/>
      <c r="BRI269" s="105"/>
      <c r="BRJ269" s="105"/>
      <c r="BRK269" s="105"/>
      <c r="BRL269" s="105"/>
      <c r="BRM269" s="105"/>
      <c r="BRN269" s="105"/>
      <c r="BRO269" s="105"/>
      <c r="BRP269" s="105"/>
      <c r="BRQ269" s="105"/>
      <c r="BRR269" s="105"/>
      <c r="BRS269" s="105"/>
      <c r="BRT269" s="105"/>
      <c r="BRU269" s="105"/>
      <c r="BRV269" s="105"/>
      <c r="BRW269" s="105"/>
      <c r="BRX269" s="105"/>
      <c r="BRY269" s="105"/>
      <c r="BRZ269" s="105"/>
      <c r="BSA269" s="105"/>
      <c r="BSB269" s="105"/>
      <c r="BSC269" s="105"/>
      <c r="BSD269" s="105"/>
      <c r="BSE269" s="105"/>
      <c r="BSF269" s="105"/>
      <c r="BSG269" s="105"/>
      <c r="BSH269" s="105"/>
      <c r="BSI269" s="105"/>
      <c r="BSJ269" s="105"/>
      <c r="BSK269" s="105"/>
      <c r="BSL269" s="105"/>
      <c r="BSM269" s="105"/>
      <c r="BSN269" s="105"/>
      <c r="BSO269" s="105"/>
      <c r="BSP269" s="105"/>
      <c r="BSQ269" s="105"/>
      <c r="BSR269" s="105"/>
      <c r="BSS269" s="105"/>
      <c r="BST269" s="105"/>
      <c r="BSU269" s="105"/>
      <c r="BSV269" s="105"/>
      <c r="BSW269" s="105"/>
      <c r="BSX269" s="105"/>
      <c r="BSY269" s="105"/>
      <c r="BSZ269" s="105"/>
      <c r="BTA269" s="105"/>
      <c r="BTB269" s="105"/>
      <c r="BTC269" s="105"/>
      <c r="BTD269" s="105"/>
      <c r="BTE269" s="105"/>
      <c r="BTF269" s="105"/>
      <c r="BTG269" s="105"/>
      <c r="BTH269" s="105"/>
      <c r="BTI269" s="105"/>
      <c r="BTJ269" s="105"/>
      <c r="BTK269" s="105"/>
      <c r="BTL269" s="105"/>
      <c r="BTM269" s="105"/>
      <c r="BTN269" s="105"/>
      <c r="BTO269" s="105"/>
      <c r="BTP269" s="105"/>
      <c r="BTQ269" s="105"/>
      <c r="BTR269" s="105"/>
      <c r="BTS269" s="105"/>
      <c r="BTT269" s="105"/>
      <c r="BTU269" s="105"/>
      <c r="BTV269" s="105"/>
      <c r="BTW269" s="105"/>
      <c r="BTX269" s="105"/>
      <c r="BTY269" s="105"/>
      <c r="BTZ269" s="105"/>
      <c r="BUA269" s="105"/>
      <c r="BUB269" s="105"/>
      <c r="BUC269" s="105"/>
      <c r="BUD269" s="105"/>
      <c r="BUE269" s="105"/>
      <c r="BUF269" s="105"/>
      <c r="BUG269" s="105"/>
      <c r="BUH269" s="105"/>
      <c r="BUI269" s="105"/>
      <c r="BUJ269" s="105"/>
      <c r="BUK269" s="105"/>
      <c r="BUL269" s="105"/>
      <c r="BUM269" s="105"/>
      <c r="BUN269" s="105"/>
      <c r="BUO269" s="105"/>
      <c r="BUP269" s="105"/>
      <c r="BUQ269" s="105"/>
      <c r="BUR269" s="105"/>
      <c r="BUS269" s="105"/>
      <c r="BUT269" s="105"/>
      <c r="BUU269" s="105"/>
      <c r="BUV269" s="105"/>
      <c r="BUW269" s="105"/>
      <c r="BUX269" s="105"/>
      <c r="BUY269" s="105"/>
      <c r="BUZ269" s="105"/>
      <c r="BVA269" s="105"/>
      <c r="BVB269" s="105"/>
      <c r="BVC269" s="105"/>
      <c r="BVD269" s="105"/>
      <c r="BVE269" s="105"/>
      <c r="BVF269" s="105"/>
      <c r="BVG269" s="105"/>
      <c r="BVH269" s="105"/>
      <c r="BVI269" s="105"/>
      <c r="BVJ269" s="105"/>
      <c r="BVK269" s="105"/>
      <c r="BVL269" s="105"/>
      <c r="BVM269" s="105"/>
      <c r="BVN269" s="105"/>
      <c r="BVO269" s="105"/>
      <c r="BVP269" s="105"/>
      <c r="BVQ269" s="105"/>
      <c r="BVR269" s="105"/>
      <c r="BVS269" s="105"/>
      <c r="BVT269" s="105"/>
      <c r="BVU269" s="105"/>
      <c r="BVV269" s="105"/>
      <c r="BVW269" s="105"/>
      <c r="BVX269" s="105"/>
      <c r="BVY269" s="105"/>
      <c r="BVZ269" s="105"/>
      <c r="BWA269" s="105"/>
      <c r="BWB269" s="105"/>
      <c r="BWC269" s="105"/>
      <c r="BWD269" s="105"/>
      <c r="BWE269" s="105"/>
      <c r="BWF269" s="105"/>
      <c r="BWG269" s="105"/>
      <c r="BWH269" s="105"/>
      <c r="BWI269" s="105"/>
      <c r="BWJ269" s="105"/>
      <c r="BWK269" s="105"/>
      <c r="BWL269" s="105"/>
      <c r="BWM269" s="105"/>
      <c r="BWN269" s="105"/>
      <c r="BWO269" s="105"/>
      <c r="BWP269" s="105"/>
      <c r="BWQ269" s="105"/>
      <c r="BWR269" s="105"/>
      <c r="BWS269" s="105"/>
      <c r="BWT269" s="105"/>
      <c r="BWU269" s="105"/>
      <c r="BWV269" s="105"/>
      <c r="BWW269" s="105"/>
      <c r="BWX269" s="105"/>
    </row>
    <row r="270" spans="1:1974" ht="24" customHeight="1">
      <c r="B270" s="177" t="s">
        <v>161</v>
      </c>
      <c r="C270" s="93"/>
      <c r="D270" s="125">
        <v>9</v>
      </c>
      <c r="E270" s="258">
        <v>0</v>
      </c>
      <c r="F270" s="126">
        <v>9</v>
      </c>
      <c r="G270" s="93"/>
      <c r="H270" s="125">
        <v>9</v>
      </c>
      <c r="I270" s="258">
        <v>0</v>
      </c>
      <c r="J270" s="126">
        <v>9</v>
      </c>
      <c r="K270" s="93"/>
      <c r="L270" s="125">
        <v>9</v>
      </c>
      <c r="M270" s="258">
        <v>0</v>
      </c>
      <c r="N270" s="126">
        <v>9</v>
      </c>
      <c r="O270" s="93"/>
      <c r="P270" s="125">
        <v>9</v>
      </c>
      <c r="Q270" s="258">
        <v>0</v>
      </c>
      <c r="R270" s="126">
        <v>9</v>
      </c>
      <c r="S270" s="93"/>
      <c r="W270" s="93"/>
      <c r="X270" s="152"/>
      <c r="Y270" s="152"/>
      <c r="Z270" s="152"/>
      <c r="AB270" s="152"/>
      <c r="AC270" s="152"/>
      <c r="AD270" s="152"/>
      <c r="AQ270" s="92"/>
    </row>
    <row r="271" spans="1:1974" ht="24" customHeight="1">
      <c r="B271" s="177" t="s">
        <v>162</v>
      </c>
      <c r="C271" s="90"/>
      <c r="D271" s="125">
        <v>4</v>
      </c>
      <c r="E271" s="258">
        <v>0</v>
      </c>
      <c r="F271" s="126">
        <v>4</v>
      </c>
      <c r="G271" s="90"/>
      <c r="H271" s="125">
        <v>3</v>
      </c>
      <c r="I271" s="258">
        <v>0</v>
      </c>
      <c r="J271" s="126">
        <v>3</v>
      </c>
      <c r="K271" s="90"/>
      <c r="L271" s="125">
        <v>2</v>
      </c>
      <c r="M271" s="258">
        <v>0</v>
      </c>
      <c r="N271" s="126">
        <v>2</v>
      </c>
      <c r="O271" s="90"/>
      <c r="P271" s="125">
        <v>3</v>
      </c>
      <c r="Q271" s="258">
        <v>0</v>
      </c>
      <c r="R271" s="126">
        <v>3</v>
      </c>
      <c r="S271" s="90"/>
      <c r="W271" s="90"/>
      <c r="X271" s="152"/>
      <c r="Y271" s="152"/>
      <c r="Z271" s="152"/>
      <c r="AB271" s="152"/>
      <c r="AC271" s="152"/>
      <c r="AD271" s="152"/>
      <c r="AQ271" s="94"/>
    </row>
    <row r="272" spans="1:1974" ht="24" customHeight="1">
      <c r="B272" s="177" t="s">
        <v>102</v>
      </c>
      <c r="C272" s="90"/>
      <c r="D272" s="128">
        <v>5</v>
      </c>
      <c r="E272" s="258">
        <v>0</v>
      </c>
      <c r="F272" s="126">
        <v>5</v>
      </c>
      <c r="G272" s="90"/>
      <c r="H272" s="128">
        <v>-4</v>
      </c>
      <c r="I272" s="258">
        <v>0</v>
      </c>
      <c r="J272" s="126">
        <v>-4</v>
      </c>
      <c r="K272" s="90"/>
      <c r="L272" s="128">
        <v>3</v>
      </c>
      <c r="M272" s="258">
        <v>0</v>
      </c>
      <c r="N272" s="126">
        <v>3</v>
      </c>
      <c r="O272" s="90"/>
      <c r="P272" s="128">
        <v>-1</v>
      </c>
      <c r="Q272" s="258">
        <v>0</v>
      </c>
      <c r="R272" s="126">
        <v>-1</v>
      </c>
      <c r="S272" s="90"/>
      <c r="W272" s="90"/>
      <c r="X272" s="152"/>
      <c r="Y272" s="152"/>
      <c r="Z272" s="152"/>
      <c r="AB272" s="152"/>
      <c r="AC272" s="152"/>
      <c r="AD272" s="152"/>
      <c r="AQ272" s="94"/>
    </row>
    <row r="273" spans="1:1974" ht="24" customHeight="1">
      <c r="B273" s="266" t="s">
        <v>103</v>
      </c>
      <c r="C273" s="90"/>
      <c r="D273" s="124"/>
      <c r="E273" s="258"/>
      <c r="F273" s="126"/>
      <c r="G273" s="90"/>
      <c r="H273" s="124"/>
      <c r="I273" s="258"/>
      <c r="J273" s="126"/>
      <c r="K273" s="90"/>
      <c r="L273" s="124"/>
      <c r="M273" s="258"/>
      <c r="N273" s="126"/>
      <c r="O273" s="90"/>
      <c r="P273" s="124"/>
      <c r="Q273" s="258"/>
      <c r="R273" s="126"/>
      <c r="S273" s="90"/>
      <c r="W273" s="90"/>
      <c r="X273" s="152"/>
      <c r="Y273" s="152"/>
      <c r="Z273" s="152"/>
      <c r="AB273" s="152"/>
      <c r="AC273" s="152"/>
      <c r="AD273" s="152"/>
      <c r="AQ273" s="94"/>
    </row>
    <row r="274" spans="1:1974" ht="24" customHeight="1">
      <c r="B274" s="177" t="s">
        <v>104</v>
      </c>
      <c r="C274" s="90"/>
      <c r="D274" s="128">
        <v>-183</v>
      </c>
      <c r="E274" s="249">
        <v>-212</v>
      </c>
      <c r="F274" s="126">
        <v>-395</v>
      </c>
      <c r="G274" s="90"/>
      <c r="H274" s="128">
        <v>-120</v>
      </c>
      <c r="I274" s="249">
        <v>77</v>
      </c>
      <c r="J274" s="126">
        <v>-43</v>
      </c>
      <c r="K274" s="90"/>
      <c r="L274" s="128">
        <v>-157</v>
      </c>
      <c r="M274" s="249">
        <v>68</v>
      </c>
      <c r="N274" s="126">
        <v>-89</v>
      </c>
      <c r="O274" s="90"/>
      <c r="P274" s="128">
        <v>371</v>
      </c>
      <c r="Q274" s="249">
        <v>74</v>
      </c>
      <c r="R274" s="126">
        <v>445</v>
      </c>
      <c r="S274" s="90"/>
      <c r="W274" s="90"/>
      <c r="X274" s="152"/>
      <c r="Y274" s="152"/>
      <c r="Z274" s="152"/>
      <c r="AB274" s="152"/>
      <c r="AC274" s="152"/>
      <c r="AD274" s="152"/>
      <c r="AQ274" s="94"/>
    </row>
    <row r="275" spans="1:1974" ht="24" customHeight="1">
      <c r="B275" s="177" t="s">
        <v>105</v>
      </c>
      <c r="C275" s="90"/>
      <c r="D275" s="128">
        <v>-88</v>
      </c>
      <c r="E275" s="249">
        <v>164</v>
      </c>
      <c r="F275" s="126">
        <v>76</v>
      </c>
      <c r="G275" s="90"/>
      <c r="H275" s="128">
        <v>6</v>
      </c>
      <c r="I275" s="249">
        <v>-49</v>
      </c>
      <c r="J275" s="126">
        <v>-43</v>
      </c>
      <c r="K275" s="90"/>
      <c r="L275" s="128">
        <v>39</v>
      </c>
      <c r="M275" s="249">
        <v>-67</v>
      </c>
      <c r="N275" s="126">
        <v>-28</v>
      </c>
      <c r="O275" s="90"/>
      <c r="P275" s="128">
        <v>55</v>
      </c>
      <c r="Q275" s="249">
        <v>-63</v>
      </c>
      <c r="R275" s="126">
        <v>-8</v>
      </c>
      <c r="S275" s="90"/>
      <c r="W275" s="90"/>
      <c r="X275" s="152"/>
      <c r="Y275" s="152"/>
      <c r="Z275" s="152"/>
      <c r="AB275" s="152"/>
      <c r="AC275" s="152"/>
      <c r="AD275" s="152"/>
      <c r="AQ275" s="94"/>
    </row>
    <row r="276" spans="1:1974" ht="38.25" customHeight="1">
      <c r="B276" s="177" t="s">
        <v>61</v>
      </c>
      <c r="C276" s="90"/>
      <c r="D276" s="128">
        <v>1</v>
      </c>
      <c r="E276" s="258">
        <v>0</v>
      </c>
      <c r="F276" s="126">
        <v>1</v>
      </c>
      <c r="G276" s="90"/>
      <c r="H276" s="128">
        <v>21</v>
      </c>
      <c r="I276" s="258">
        <v>0</v>
      </c>
      <c r="J276" s="126">
        <v>21</v>
      </c>
      <c r="K276" s="90"/>
      <c r="L276" s="128">
        <v>-16</v>
      </c>
      <c r="M276" s="258">
        <v>0</v>
      </c>
      <c r="N276" s="126">
        <v>-16</v>
      </c>
      <c r="O276" s="90"/>
      <c r="P276" s="128">
        <v>-7</v>
      </c>
      <c r="Q276" s="258">
        <v>0</v>
      </c>
      <c r="R276" s="126">
        <v>-7</v>
      </c>
      <c r="S276" s="90"/>
      <c r="W276" s="90"/>
      <c r="X276" s="152"/>
      <c r="Y276" s="152"/>
      <c r="Z276" s="152"/>
      <c r="AB276" s="152"/>
      <c r="AC276" s="152"/>
      <c r="AD276" s="152"/>
      <c r="AQ276" s="94"/>
    </row>
    <row r="277" spans="1:1974" ht="24" customHeight="1">
      <c r="B277" s="177" t="s">
        <v>106</v>
      </c>
      <c r="C277" s="90"/>
      <c r="D277" s="128">
        <v>-30</v>
      </c>
      <c r="E277" s="249">
        <v>1</v>
      </c>
      <c r="F277" s="126">
        <v>-29</v>
      </c>
      <c r="G277" s="90"/>
      <c r="H277" s="128">
        <v>-26</v>
      </c>
      <c r="I277" s="249">
        <v>1</v>
      </c>
      <c r="J277" s="126">
        <v>-25</v>
      </c>
      <c r="K277" s="90"/>
      <c r="L277" s="128">
        <v>-26</v>
      </c>
      <c r="M277" s="249">
        <v>-1</v>
      </c>
      <c r="N277" s="126">
        <v>-27</v>
      </c>
      <c r="O277" s="90"/>
      <c r="P277" s="128">
        <v>-58</v>
      </c>
      <c r="Q277" s="249">
        <v>2</v>
      </c>
      <c r="R277" s="126">
        <v>-56</v>
      </c>
      <c r="S277" s="90"/>
      <c r="W277" s="90"/>
      <c r="X277" s="152"/>
      <c r="Y277" s="152"/>
      <c r="Z277" s="152"/>
      <c r="AB277" s="152"/>
      <c r="AC277" s="152"/>
      <c r="AD277" s="152"/>
      <c r="AQ277" s="94"/>
    </row>
    <row r="278" spans="1:1974" ht="24" customHeight="1">
      <c r="B278" s="177" t="s">
        <v>74</v>
      </c>
      <c r="C278" s="90"/>
      <c r="D278" s="128">
        <v>-54</v>
      </c>
      <c r="E278" s="258">
        <v>0</v>
      </c>
      <c r="F278" s="126">
        <v>-54</v>
      </c>
      <c r="G278" s="90"/>
      <c r="H278" s="128">
        <v>45</v>
      </c>
      <c r="I278" s="258">
        <v>0</v>
      </c>
      <c r="J278" s="126">
        <v>45</v>
      </c>
      <c r="K278" s="90"/>
      <c r="L278" s="128">
        <v>70</v>
      </c>
      <c r="M278" s="258">
        <v>0</v>
      </c>
      <c r="N278" s="126">
        <v>70</v>
      </c>
      <c r="O278" s="90"/>
      <c r="P278" s="128">
        <v>-32</v>
      </c>
      <c r="Q278" s="258">
        <v>0</v>
      </c>
      <c r="R278" s="126">
        <v>-32</v>
      </c>
      <c r="S278" s="90"/>
      <c r="W278" s="90"/>
      <c r="X278" s="152"/>
      <c r="Y278" s="152"/>
      <c r="Z278" s="152"/>
      <c r="AB278" s="152"/>
      <c r="AC278" s="152"/>
      <c r="AD278" s="152"/>
      <c r="AQ278" s="94"/>
    </row>
    <row r="279" spans="1:1974" ht="24" customHeight="1">
      <c r="B279" s="187" t="s">
        <v>107</v>
      </c>
      <c r="C279" s="90"/>
      <c r="D279" s="129">
        <v>53</v>
      </c>
      <c r="E279" s="249">
        <v>7</v>
      </c>
      <c r="F279" s="94">
        <v>60</v>
      </c>
      <c r="G279" s="90"/>
      <c r="H279" s="129">
        <v>-59</v>
      </c>
      <c r="I279" s="249">
        <v>-3</v>
      </c>
      <c r="J279" s="94">
        <v>-62</v>
      </c>
      <c r="K279" s="90"/>
      <c r="L279" s="129">
        <v>6</v>
      </c>
      <c r="M279" s="249">
        <v>7</v>
      </c>
      <c r="N279" s="94">
        <v>13</v>
      </c>
      <c r="O279" s="90"/>
      <c r="P279" s="129">
        <v>-75</v>
      </c>
      <c r="Q279" s="249">
        <v>70</v>
      </c>
      <c r="R279" s="94">
        <v>-5</v>
      </c>
      <c r="S279" s="90"/>
      <c r="W279" s="90"/>
      <c r="X279" s="152"/>
      <c r="Y279" s="152"/>
      <c r="Z279" s="152"/>
      <c r="AB279" s="152"/>
      <c r="AC279" s="152"/>
      <c r="AD279" s="152"/>
      <c r="AQ279" s="94"/>
    </row>
    <row r="280" spans="1:1974" s="113" customFormat="1" ht="42" customHeight="1" thickBot="1">
      <c r="A280" s="95"/>
      <c r="B280" s="268" t="s">
        <v>108</v>
      </c>
      <c r="C280" s="90"/>
      <c r="D280" s="372">
        <v>-299</v>
      </c>
      <c r="E280" s="259">
        <v>0</v>
      </c>
      <c r="F280" s="372">
        <v>-299</v>
      </c>
      <c r="G280" s="373"/>
      <c r="H280" s="372">
        <v>-82</v>
      </c>
      <c r="I280" s="259">
        <v>0</v>
      </c>
      <c r="J280" s="372">
        <v>-82</v>
      </c>
      <c r="K280" s="373"/>
      <c r="L280" s="372">
        <v>66</v>
      </c>
      <c r="M280" s="259">
        <v>0</v>
      </c>
      <c r="N280" s="372">
        <v>66</v>
      </c>
      <c r="O280" s="373"/>
      <c r="P280" s="372">
        <v>383</v>
      </c>
      <c r="Q280" s="259">
        <v>0</v>
      </c>
      <c r="R280" s="372">
        <v>383</v>
      </c>
      <c r="S280" s="373"/>
      <c r="T280" s="107"/>
      <c r="U280" s="107"/>
      <c r="V280" s="107"/>
      <c r="W280" s="90"/>
      <c r="X280" s="152"/>
      <c r="Y280" s="152"/>
      <c r="Z280" s="152"/>
      <c r="AA280" s="95"/>
      <c r="AB280" s="152"/>
      <c r="AC280" s="152"/>
      <c r="AD280" s="152"/>
      <c r="AE280" s="95"/>
      <c r="AF280" s="152"/>
      <c r="AG280" s="152"/>
      <c r="AH280" s="152"/>
      <c r="AI280" s="95"/>
      <c r="AJ280" s="152"/>
      <c r="AK280" s="152"/>
      <c r="AL280" s="152"/>
      <c r="AM280" s="95"/>
      <c r="AN280" s="152"/>
      <c r="AO280" s="152"/>
      <c r="AP280" s="152"/>
      <c r="AQ280" s="94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2"/>
      <c r="BN280" s="152"/>
      <c r="BO280" s="152"/>
      <c r="BP280" s="152"/>
      <c r="BQ280" s="152"/>
      <c r="BR280" s="152"/>
      <c r="BS280" s="152"/>
      <c r="BT280" s="152"/>
      <c r="BU280" s="152"/>
      <c r="BV280" s="152"/>
      <c r="BW280" s="152"/>
      <c r="BX280" s="152"/>
      <c r="BY280" s="152"/>
      <c r="BZ280" s="152"/>
      <c r="CA280" s="152"/>
      <c r="CB280" s="152"/>
      <c r="CC280" s="152"/>
      <c r="CD280" s="152"/>
      <c r="CE280" s="152"/>
      <c r="CF280" s="152"/>
      <c r="CG280" s="152"/>
      <c r="CH280" s="152"/>
      <c r="CI280" s="152"/>
      <c r="CJ280" s="152"/>
      <c r="CK280" s="152"/>
      <c r="CL280" s="152"/>
      <c r="CM280" s="152"/>
      <c r="CN280" s="152"/>
      <c r="CO280" s="152"/>
      <c r="CP280" s="152"/>
      <c r="CQ280" s="152"/>
      <c r="CR280" s="152"/>
      <c r="CS280" s="152"/>
      <c r="CT280" s="152"/>
      <c r="CU280" s="152"/>
      <c r="CV280" s="152"/>
      <c r="CW280" s="152"/>
      <c r="CX280" s="152"/>
      <c r="CY280" s="152"/>
      <c r="CZ280" s="152"/>
      <c r="DA280" s="152"/>
      <c r="DB280" s="152"/>
      <c r="DC280" s="152"/>
      <c r="DD280" s="152"/>
      <c r="DE280" s="152"/>
      <c r="DF280" s="152"/>
      <c r="DG280" s="152"/>
      <c r="DH280" s="152"/>
      <c r="DI280" s="152"/>
      <c r="DJ280" s="152"/>
      <c r="DK280" s="152"/>
      <c r="DL280" s="152"/>
      <c r="DM280" s="152"/>
      <c r="DN280" s="152"/>
      <c r="DO280" s="152"/>
      <c r="DP280" s="152"/>
      <c r="DQ280" s="152"/>
      <c r="DR280" s="152"/>
      <c r="DS280" s="152"/>
      <c r="DT280" s="152"/>
      <c r="DU280" s="152"/>
      <c r="DV280" s="152"/>
      <c r="DW280" s="152"/>
      <c r="DX280" s="152"/>
      <c r="DY280" s="152"/>
      <c r="DZ280" s="152"/>
      <c r="EA280" s="152"/>
      <c r="EB280" s="152"/>
      <c r="EC280" s="152"/>
      <c r="ED280" s="152"/>
      <c r="EE280" s="152"/>
      <c r="EF280" s="152"/>
      <c r="EG280" s="152"/>
      <c r="EH280" s="152"/>
      <c r="EI280" s="152"/>
      <c r="EJ280" s="152"/>
      <c r="EK280" s="152"/>
      <c r="EL280" s="152"/>
      <c r="EM280" s="152"/>
      <c r="EN280" s="152"/>
      <c r="EO280" s="152"/>
      <c r="EP280" s="152"/>
      <c r="EQ280" s="152"/>
      <c r="ER280" s="152"/>
      <c r="ES280" s="152"/>
      <c r="ET280" s="152"/>
      <c r="EU280" s="152"/>
      <c r="EV280" s="152"/>
      <c r="EW280" s="152"/>
      <c r="EX280" s="152"/>
      <c r="EY280" s="152"/>
      <c r="EZ280" s="152"/>
      <c r="FA280" s="152"/>
      <c r="FB280" s="152"/>
      <c r="FC280" s="152"/>
      <c r="FD280" s="152"/>
      <c r="FE280" s="152"/>
      <c r="FF280" s="152"/>
      <c r="FG280" s="152"/>
      <c r="FH280" s="152"/>
      <c r="FI280" s="152"/>
      <c r="FJ280" s="152"/>
      <c r="FK280" s="152"/>
      <c r="FL280" s="152"/>
      <c r="FM280" s="152"/>
      <c r="FN280" s="152"/>
      <c r="FO280" s="152"/>
      <c r="FP280" s="152"/>
      <c r="FQ280" s="152"/>
      <c r="FR280" s="152"/>
      <c r="FS280" s="152"/>
      <c r="FT280" s="152"/>
      <c r="FU280" s="152"/>
      <c r="FV280" s="152"/>
      <c r="FW280" s="152"/>
      <c r="FX280" s="152"/>
      <c r="FY280" s="152"/>
      <c r="FZ280" s="152"/>
      <c r="GA280" s="152"/>
      <c r="GB280" s="152"/>
      <c r="GC280" s="152"/>
      <c r="GD280" s="152"/>
      <c r="GE280" s="152"/>
      <c r="GF280" s="152"/>
      <c r="GG280" s="152"/>
      <c r="GH280" s="152"/>
      <c r="GI280" s="152"/>
      <c r="GJ280" s="152"/>
      <c r="GK280" s="152"/>
      <c r="GL280" s="152"/>
      <c r="GM280" s="152"/>
      <c r="GN280" s="152"/>
      <c r="GO280" s="152"/>
      <c r="GP280" s="152"/>
      <c r="GQ280" s="152"/>
      <c r="GR280" s="152"/>
      <c r="GS280" s="152"/>
      <c r="GT280" s="152"/>
      <c r="GU280" s="152"/>
      <c r="GV280" s="152"/>
      <c r="GW280" s="152"/>
      <c r="GX280" s="152"/>
      <c r="GY280" s="152"/>
      <c r="GZ280" s="152"/>
      <c r="HA280" s="152"/>
      <c r="HB280" s="152"/>
      <c r="HC280" s="152"/>
      <c r="HD280" s="152"/>
      <c r="HE280" s="152"/>
      <c r="HF280" s="152"/>
      <c r="HG280" s="152"/>
      <c r="HH280" s="152"/>
      <c r="HI280" s="152"/>
      <c r="HJ280" s="152"/>
      <c r="HK280" s="152"/>
      <c r="HL280" s="152"/>
      <c r="HM280" s="152"/>
      <c r="HN280" s="152"/>
      <c r="HO280" s="152"/>
      <c r="HP280" s="152"/>
      <c r="HQ280" s="152"/>
      <c r="HR280" s="152"/>
      <c r="HS280" s="152"/>
      <c r="HT280" s="152"/>
      <c r="HU280" s="152"/>
      <c r="HV280" s="152"/>
      <c r="HW280" s="152"/>
      <c r="HX280" s="152"/>
      <c r="HY280" s="152"/>
      <c r="HZ280" s="152"/>
      <c r="IA280" s="152"/>
      <c r="IB280" s="152"/>
      <c r="IC280" s="152"/>
      <c r="ID280" s="152"/>
      <c r="IE280" s="152"/>
      <c r="IF280" s="152"/>
      <c r="IG280" s="152"/>
      <c r="IH280" s="152"/>
      <c r="II280" s="152"/>
      <c r="IJ280" s="152"/>
      <c r="IK280" s="152"/>
      <c r="IL280" s="152"/>
      <c r="IM280" s="152"/>
      <c r="IN280" s="152"/>
      <c r="IO280" s="152"/>
      <c r="IP280" s="152"/>
      <c r="IQ280" s="152"/>
      <c r="IR280" s="152"/>
      <c r="IS280" s="152"/>
      <c r="IT280" s="152"/>
      <c r="IU280" s="152"/>
      <c r="IV280" s="152"/>
      <c r="IW280" s="152"/>
      <c r="IX280" s="152"/>
      <c r="IY280" s="152"/>
      <c r="IZ280" s="152"/>
      <c r="JA280" s="152"/>
      <c r="JB280" s="152"/>
      <c r="JC280" s="152"/>
      <c r="JD280" s="152"/>
      <c r="JE280" s="152"/>
      <c r="JF280" s="152"/>
      <c r="JG280" s="152"/>
      <c r="JH280" s="152"/>
      <c r="JI280" s="152"/>
      <c r="JJ280" s="152"/>
      <c r="JK280" s="152"/>
      <c r="JL280" s="152"/>
      <c r="JM280" s="152"/>
      <c r="JN280" s="152"/>
      <c r="JO280" s="152"/>
      <c r="JP280" s="152"/>
      <c r="JQ280" s="152"/>
      <c r="JR280" s="152"/>
      <c r="JS280" s="152"/>
      <c r="JT280" s="152"/>
      <c r="JU280" s="152"/>
      <c r="JV280" s="152"/>
      <c r="JW280" s="152"/>
      <c r="JX280" s="152"/>
      <c r="JY280" s="152"/>
      <c r="JZ280" s="152"/>
      <c r="KA280" s="152"/>
      <c r="KB280" s="152"/>
      <c r="KC280" s="152"/>
      <c r="KD280" s="152"/>
      <c r="KE280" s="152"/>
      <c r="KF280" s="152"/>
      <c r="KG280" s="152"/>
      <c r="KH280" s="152"/>
      <c r="KI280" s="152"/>
      <c r="KJ280" s="152"/>
      <c r="KK280" s="152"/>
      <c r="KL280" s="152"/>
      <c r="KM280" s="152"/>
      <c r="KN280" s="152"/>
      <c r="KO280" s="152"/>
      <c r="KP280" s="152"/>
      <c r="KQ280" s="152"/>
      <c r="KR280" s="152"/>
      <c r="KS280" s="152"/>
      <c r="KT280" s="152"/>
      <c r="KU280" s="152"/>
      <c r="KV280" s="152"/>
      <c r="KW280" s="152"/>
      <c r="KX280" s="152"/>
      <c r="KY280" s="152"/>
      <c r="KZ280" s="152"/>
      <c r="LA280" s="152"/>
      <c r="LB280" s="152"/>
      <c r="LC280" s="152"/>
      <c r="LD280" s="152"/>
      <c r="LE280" s="152"/>
      <c r="LF280" s="152"/>
      <c r="LG280" s="152"/>
      <c r="LH280" s="152"/>
      <c r="LI280" s="152"/>
      <c r="LJ280" s="152"/>
      <c r="LK280" s="152"/>
      <c r="LL280" s="152"/>
      <c r="LM280" s="152"/>
      <c r="LN280" s="152"/>
      <c r="LO280" s="152"/>
      <c r="LP280" s="152"/>
      <c r="LQ280" s="152"/>
      <c r="LR280" s="152"/>
      <c r="LS280" s="152"/>
      <c r="LT280" s="152"/>
      <c r="LU280" s="152"/>
      <c r="LV280" s="152"/>
      <c r="LW280" s="152"/>
      <c r="LX280" s="152"/>
      <c r="LY280" s="152"/>
      <c r="LZ280" s="152"/>
      <c r="MA280" s="152"/>
      <c r="MB280" s="152"/>
      <c r="MC280" s="152"/>
      <c r="MD280" s="152"/>
      <c r="ME280" s="152"/>
      <c r="MF280" s="152"/>
      <c r="MG280" s="152"/>
      <c r="MH280" s="152"/>
      <c r="MI280" s="152"/>
      <c r="MJ280" s="152"/>
      <c r="MK280" s="152"/>
      <c r="ML280" s="152"/>
      <c r="MM280" s="152"/>
      <c r="MN280" s="152"/>
      <c r="MO280" s="152"/>
      <c r="MP280" s="152"/>
      <c r="MQ280" s="152"/>
      <c r="MR280" s="152"/>
      <c r="MS280" s="152"/>
      <c r="MT280" s="152"/>
      <c r="MU280" s="152"/>
      <c r="MV280" s="152"/>
      <c r="MW280" s="152"/>
      <c r="MX280" s="152"/>
      <c r="MY280" s="152"/>
      <c r="MZ280" s="152"/>
      <c r="NA280" s="152"/>
      <c r="NB280" s="152"/>
      <c r="NC280" s="152"/>
      <c r="ND280" s="152"/>
      <c r="NE280" s="152"/>
      <c r="NF280" s="152"/>
      <c r="NG280" s="152"/>
      <c r="NH280" s="152"/>
      <c r="NI280" s="152"/>
      <c r="NJ280" s="152"/>
      <c r="NK280" s="152"/>
      <c r="NL280" s="152"/>
      <c r="NM280" s="152"/>
      <c r="NN280" s="152"/>
      <c r="NO280" s="152"/>
      <c r="NP280" s="152"/>
      <c r="NQ280" s="152"/>
      <c r="NR280" s="152"/>
      <c r="NS280" s="152"/>
      <c r="NT280" s="152"/>
      <c r="NU280" s="152"/>
      <c r="NV280" s="152"/>
      <c r="NW280" s="152"/>
      <c r="NX280" s="152"/>
      <c r="NY280" s="152"/>
      <c r="NZ280" s="152"/>
      <c r="OA280" s="152"/>
      <c r="OB280" s="152"/>
      <c r="OC280" s="152"/>
      <c r="OD280" s="152"/>
      <c r="OE280" s="152"/>
      <c r="OF280" s="152"/>
      <c r="OG280" s="152"/>
      <c r="OH280" s="152"/>
      <c r="OI280" s="152"/>
      <c r="OJ280" s="152"/>
      <c r="OK280" s="152"/>
      <c r="OL280" s="152"/>
      <c r="OM280" s="152"/>
      <c r="ON280" s="152"/>
      <c r="OO280" s="152"/>
      <c r="OP280" s="152"/>
      <c r="OQ280" s="152"/>
      <c r="OR280" s="152"/>
      <c r="OS280" s="152"/>
      <c r="OT280" s="152"/>
      <c r="OU280" s="152"/>
      <c r="OV280" s="152"/>
      <c r="OW280" s="152"/>
      <c r="OX280" s="152"/>
      <c r="OY280" s="152"/>
      <c r="OZ280" s="152"/>
      <c r="PA280" s="152"/>
      <c r="PB280" s="152"/>
      <c r="PC280" s="152"/>
      <c r="PD280" s="152"/>
      <c r="PE280" s="152"/>
      <c r="PF280" s="152"/>
      <c r="PG280" s="152"/>
      <c r="PH280" s="152"/>
      <c r="PI280" s="152"/>
      <c r="PJ280" s="152"/>
      <c r="PK280" s="152"/>
      <c r="PL280" s="152"/>
      <c r="PM280" s="152"/>
      <c r="PN280" s="152"/>
      <c r="PO280" s="152"/>
      <c r="PP280" s="152"/>
      <c r="PQ280" s="152"/>
      <c r="PR280" s="152"/>
      <c r="PS280" s="152"/>
      <c r="PT280" s="152"/>
      <c r="PU280" s="152"/>
      <c r="PV280" s="152"/>
      <c r="PW280" s="152"/>
      <c r="PX280" s="152"/>
      <c r="PY280" s="152"/>
      <c r="PZ280" s="152"/>
      <c r="QA280" s="152"/>
      <c r="QB280" s="152"/>
      <c r="QC280" s="152"/>
      <c r="QD280" s="152"/>
      <c r="QE280" s="152"/>
      <c r="QF280" s="152"/>
      <c r="QG280" s="152"/>
      <c r="QH280" s="152"/>
      <c r="QI280" s="152"/>
      <c r="QJ280" s="152"/>
      <c r="QK280" s="152"/>
      <c r="QL280" s="152"/>
      <c r="QM280" s="152"/>
      <c r="QN280" s="152"/>
      <c r="QO280" s="152"/>
      <c r="QP280" s="152"/>
      <c r="QQ280" s="152"/>
      <c r="QR280" s="152"/>
      <c r="QS280" s="152"/>
      <c r="QT280" s="152"/>
      <c r="QU280" s="152"/>
      <c r="QV280" s="152"/>
      <c r="QW280" s="152"/>
      <c r="QX280" s="152"/>
      <c r="QY280" s="152"/>
      <c r="QZ280" s="152"/>
      <c r="RA280" s="152"/>
      <c r="RB280" s="152"/>
      <c r="RC280" s="152"/>
      <c r="RD280" s="152"/>
      <c r="RE280" s="152"/>
      <c r="RF280" s="152"/>
      <c r="RG280" s="152"/>
      <c r="RH280" s="152"/>
      <c r="RI280" s="152"/>
      <c r="RJ280" s="152"/>
      <c r="RK280" s="152"/>
      <c r="RL280" s="152"/>
      <c r="RM280" s="152"/>
      <c r="RN280" s="152"/>
      <c r="RO280" s="152"/>
      <c r="RP280" s="152"/>
      <c r="RQ280" s="152"/>
      <c r="RR280" s="152"/>
      <c r="RS280" s="152"/>
      <c r="RT280" s="152"/>
      <c r="RU280" s="152"/>
      <c r="RV280" s="152"/>
      <c r="RW280" s="152"/>
      <c r="RX280" s="152"/>
      <c r="RY280" s="152"/>
      <c r="RZ280" s="152"/>
      <c r="SA280" s="152"/>
      <c r="SB280" s="152"/>
      <c r="SC280" s="152"/>
      <c r="SD280" s="152"/>
      <c r="SE280" s="152"/>
      <c r="SF280" s="152"/>
      <c r="SG280" s="152"/>
      <c r="SH280" s="152"/>
      <c r="SI280" s="152"/>
      <c r="SJ280" s="152"/>
      <c r="SK280" s="152"/>
      <c r="SL280" s="152"/>
      <c r="SM280" s="152"/>
      <c r="SN280" s="152"/>
      <c r="SO280" s="152"/>
      <c r="SP280" s="152"/>
      <c r="SQ280" s="152"/>
      <c r="SR280" s="152"/>
      <c r="SS280" s="152"/>
      <c r="ST280" s="152"/>
      <c r="SU280" s="152"/>
      <c r="SV280" s="152"/>
      <c r="SW280" s="152"/>
      <c r="SX280" s="152"/>
      <c r="SY280" s="152"/>
      <c r="SZ280" s="152"/>
      <c r="TA280" s="152"/>
      <c r="TB280" s="152"/>
      <c r="TC280" s="152"/>
      <c r="TD280" s="152"/>
      <c r="TE280" s="152"/>
      <c r="TF280" s="152"/>
      <c r="TG280" s="152"/>
      <c r="TH280" s="152"/>
      <c r="TI280" s="152"/>
      <c r="TJ280" s="152"/>
      <c r="TK280" s="152"/>
      <c r="TL280" s="152"/>
      <c r="TM280" s="152"/>
      <c r="TN280" s="152"/>
      <c r="TO280" s="152"/>
      <c r="TP280" s="152"/>
      <c r="TQ280" s="152"/>
      <c r="TR280" s="152"/>
      <c r="TS280" s="152"/>
      <c r="TT280" s="152"/>
      <c r="TU280" s="152"/>
      <c r="TV280" s="152"/>
      <c r="TW280" s="152"/>
      <c r="TX280" s="152"/>
      <c r="TY280" s="152"/>
      <c r="TZ280" s="152"/>
      <c r="UA280" s="152"/>
      <c r="UB280" s="152"/>
      <c r="UC280" s="152"/>
      <c r="UD280" s="152"/>
      <c r="UE280" s="152"/>
      <c r="UF280" s="152"/>
      <c r="UG280" s="152"/>
      <c r="UH280" s="152"/>
      <c r="UI280" s="152"/>
      <c r="UJ280" s="152"/>
      <c r="UK280" s="152"/>
      <c r="UL280" s="152"/>
      <c r="UM280" s="152"/>
      <c r="UN280" s="152"/>
      <c r="UO280" s="152"/>
      <c r="UP280" s="152"/>
      <c r="UQ280" s="152"/>
      <c r="UR280" s="152"/>
      <c r="US280" s="152"/>
      <c r="UT280" s="152"/>
      <c r="UU280" s="152"/>
      <c r="UV280" s="152"/>
      <c r="UW280" s="152"/>
      <c r="UX280" s="152"/>
      <c r="UY280" s="152"/>
      <c r="UZ280" s="152"/>
      <c r="VA280" s="152"/>
      <c r="VB280" s="152"/>
      <c r="VC280" s="152"/>
      <c r="VD280" s="152"/>
      <c r="VE280" s="152"/>
      <c r="VF280" s="152"/>
      <c r="VG280" s="152"/>
      <c r="VH280" s="152"/>
      <c r="VI280" s="152"/>
      <c r="VJ280" s="152"/>
      <c r="VK280" s="152"/>
      <c r="VL280" s="152"/>
      <c r="VM280" s="152"/>
      <c r="VN280" s="152"/>
      <c r="VO280" s="152"/>
      <c r="VP280" s="152"/>
      <c r="VQ280" s="152"/>
      <c r="VR280" s="152"/>
      <c r="VS280" s="152"/>
      <c r="VT280" s="152"/>
      <c r="VU280" s="152"/>
      <c r="VV280" s="152"/>
      <c r="VW280" s="152"/>
      <c r="VX280" s="152"/>
      <c r="VY280" s="152"/>
      <c r="VZ280" s="152"/>
      <c r="WA280" s="152"/>
      <c r="WB280" s="152"/>
      <c r="WC280" s="152"/>
      <c r="WD280" s="152"/>
      <c r="WE280" s="152"/>
      <c r="WF280" s="152"/>
      <c r="WG280" s="152"/>
      <c r="WH280" s="152"/>
      <c r="WI280" s="152"/>
      <c r="WJ280" s="152"/>
      <c r="WK280" s="152"/>
      <c r="WL280" s="152"/>
      <c r="WM280" s="152"/>
      <c r="WN280" s="152"/>
      <c r="WO280" s="152"/>
      <c r="WP280" s="152"/>
      <c r="WQ280" s="152"/>
      <c r="WR280" s="152"/>
      <c r="WS280" s="152"/>
      <c r="WT280" s="152"/>
      <c r="WU280" s="152"/>
      <c r="WV280" s="152"/>
      <c r="WW280" s="152"/>
      <c r="WX280" s="152"/>
      <c r="WY280" s="152"/>
      <c r="WZ280" s="152"/>
      <c r="XA280" s="152"/>
      <c r="XB280" s="152"/>
      <c r="XC280" s="152"/>
      <c r="XD280" s="152"/>
      <c r="XE280" s="152"/>
      <c r="XF280" s="152"/>
      <c r="XG280" s="152"/>
      <c r="XH280" s="152"/>
      <c r="XI280" s="152"/>
      <c r="XJ280" s="152"/>
      <c r="XK280" s="152"/>
      <c r="XL280" s="152"/>
      <c r="XM280" s="152"/>
      <c r="XN280" s="152"/>
      <c r="XO280" s="152"/>
      <c r="XP280" s="152"/>
      <c r="XQ280" s="152"/>
      <c r="XR280" s="152"/>
      <c r="XS280" s="152"/>
      <c r="XT280" s="152"/>
      <c r="XU280" s="152"/>
      <c r="XV280" s="152"/>
      <c r="XW280" s="152"/>
      <c r="XX280" s="152"/>
      <c r="XY280" s="152"/>
      <c r="XZ280" s="152"/>
      <c r="YA280" s="152"/>
      <c r="YB280" s="152"/>
      <c r="YC280" s="152"/>
      <c r="YD280" s="152"/>
      <c r="YE280" s="152"/>
      <c r="YF280" s="152"/>
      <c r="YG280" s="152"/>
      <c r="YH280" s="152"/>
      <c r="YI280" s="152"/>
      <c r="YJ280" s="152"/>
      <c r="YK280" s="152"/>
      <c r="YL280" s="152"/>
      <c r="YM280" s="152"/>
      <c r="YN280" s="152"/>
      <c r="YO280" s="152"/>
      <c r="YP280" s="152"/>
      <c r="YQ280" s="152"/>
      <c r="YR280" s="152"/>
      <c r="YS280" s="152"/>
      <c r="YT280" s="152"/>
      <c r="YU280" s="152"/>
      <c r="YV280" s="152"/>
      <c r="YW280" s="152"/>
      <c r="YX280" s="152"/>
      <c r="YY280" s="152"/>
      <c r="YZ280" s="152"/>
      <c r="ZA280" s="152"/>
      <c r="ZB280" s="152"/>
      <c r="ZC280" s="152"/>
      <c r="ZD280" s="152"/>
      <c r="ZE280" s="152"/>
      <c r="ZF280" s="152"/>
      <c r="ZG280" s="152"/>
      <c r="ZH280" s="152"/>
      <c r="ZI280" s="152"/>
      <c r="ZJ280" s="152"/>
      <c r="ZK280" s="152"/>
      <c r="ZL280" s="152"/>
      <c r="ZM280" s="152"/>
      <c r="ZN280" s="152"/>
      <c r="ZO280" s="152"/>
      <c r="ZP280" s="152"/>
      <c r="ZQ280" s="152"/>
      <c r="ZR280" s="152"/>
      <c r="ZS280" s="152"/>
      <c r="ZT280" s="152"/>
      <c r="ZU280" s="152"/>
      <c r="ZV280" s="152"/>
      <c r="ZW280" s="152"/>
      <c r="ZX280" s="152"/>
      <c r="ZY280" s="152"/>
      <c r="ZZ280" s="152"/>
      <c r="AAA280" s="152"/>
      <c r="AAB280" s="152"/>
      <c r="AAC280" s="152"/>
      <c r="AAD280" s="152"/>
      <c r="AAE280" s="152"/>
      <c r="AAF280" s="152"/>
      <c r="AAG280" s="152"/>
      <c r="AAH280" s="152"/>
      <c r="AAI280" s="152"/>
      <c r="AAJ280" s="152"/>
      <c r="AAK280" s="152"/>
      <c r="AAL280" s="152"/>
      <c r="AAM280" s="152"/>
      <c r="AAN280" s="152"/>
      <c r="AAO280" s="152"/>
      <c r="AAP280" s="152"/>
      <c r="AAQ280" s="152"/>
      <c r="AAR280" s="152"/>
      <c r="AAS280" s="152"/>
      <c r="AAT280" s="152"/>
      <c r="AAU280" s="152"/>
      <c r="AAV280" s="152"/>
      <c r="AAW280" s="152"/>
      <c r="AAX280" s="152"/>
      <c r="AAY280" s="152"/>
      <c r="AAZ280" s="152"/>
      <c r="ABA280" s="152"/>
      <c r="ABB280" s="152"/>
      <c r="ABC280" s="152"/>
      <c r="ABD280" s="152"/>
      <c r="ABE280" s="152"/>
      <c r="ABF280" s="152"/>
      <c r="ABG280" s="152"/>
      <c r="ABH280" s="152"/>
      <c r="ABI280" s="152"/>
      <c r="ABJ280" s="152"/>
      <c r="ABK280" s="152"/>
      <c r="ABL280" s="152"/>
      <c r="ABM280" s="152"/>
      <c r="ABN280" s="152"/>
      <c r="ABO280" s="152"/>
      <c r="ABP280" s="152"/>
      <c r="ABQ280" s="152"/>
      <c r="ABR280" s="152"/>
      <c r="ABS280" s="152"/>
      <c r="ABT280" s="152"/>
      <c r="ABU280" s="152"/>
      <c r="ABV280" s="152"/>
      <c r="ABW280" s="152"/>
      <c r="ABX280" s="152"/>
      <c r="ABY280" s="152"/>
      <c r="ABZ280" s="152"/>
      <c r="ACA280" s="152"/>
      <c r="ACB280" s="152"/>
      <c r="ACC280" s="152"/>
      <c r="ACD280" s="152"/>
      <c r="ACE280" s="152"/>
      <c r="ACF280" s="152"/>
      <c r="ACG280" s="152"/>
      <c r="ACH280" s="152"/>
      <c r="ACI280" s="152"/>
      <c r="ACJ280" s="152"/>
      <c r="ACK280" s="152"/>
      <c r="ACL280" s="152"/>
      <c r="ACM280" s="152"/>
      <c r="ACN280" s="152"/>
      <c r="ACO280" s="152"/>
      <c r="ACP280" s="152"/>
      <c r="ACQ280" s="152"/>
      <c r="ACR280" s="152"/>
      <c r="ACS280" s="152"/>
      <c r="ACT280" s="152"/>
      <c r="ACU280" s="152"/>
      <c r="ACV280" s="152"/>
      <c r="ACW280" s="152"/>
      <c r="ACX280" s="152"/>
      <c r="ACY280" s="152"/>
      <c r="ACZ280" s="152"/>
      <c r="ADA280" s="152"/>
      <c r="ADB280" s="152"/>
      <c r="ADC280" s="152"/>
      <c r="ADD280" s="152"/>
      <c r="ADE280" s="152"/>
      <c r="ADF280" s="152"/>
      <c r="ADG280" s="152"/>
      <c r="ADH280" s="152"/>
      <c r="ADI280" s="152"/>
      <c r="ADJ280" s="152"/>
      <c r="ADK280" s="152"/>
      <c r="ADL280" s="152"/>
      <c r="ADM280" s="152"/>
      <c r="ADN280" s="152"/>
      <c r="ADO280" s="152"/>
      <c r="ADP280" s="152"/>
      <c r="ADQ280" s="152"/>
      <c r="ADR280" s="152"/>
      <c r="ADS280" s="152"/>
      <c r="ADT280" s="152"/>
      <c r="ADU280" s="152"/>
      <c r="ADV280" s="152"/>
      <c r="ADW280" s="152"/>
      <c r="ADX280" s="152"/>
      <c r="ADY280" s="152"/>
      <c r="ADZ280" s="152"/>
      <c r="AEA280" s="152"/>
      <c r="AEB280" s="152"/>
      <c r="AEC280" s="152"/>
      <c r="AED280" s="152"/>
      <c r="AEE280" s="152"/>
      <c r="AEF280" s="152"/>
      <c r="AEG280" s="152"/>
      <c r="AEH280" s="152"/>
      <c r="AEI280" s="152"/>
      <c r="AEJ280" s="152"/>
      <c r="AEK280" s="152"/>
      <c r="AEL280" s="152"/>
      <c r="AEM280" s="152"/>
      <c r="AEN280" s="152"/>
      <c r="AEO280" s="152"/>
      <c r="AEP280" s="152"/>
      <c r="AEQ280" s="152"/>
      <c r="AER280" s="152"/>
      <c r="AES280" s="152"/>
      <c r="AET280" s="152"/>
      <c r="AEU280" s="152"/>
      <c r="AEV280" s="152"/>
      <c r="AEW280" s="152"/>
      <c r="AEX280" s="152"/>
      <c r="AEY280" s="152"/>
      <c r="AEZ280" s="152"/>
      <c r="AFA280" s="152"/>
      <c r="AFB280" s="152"/>
      <c r="AFC280" s="152"/>
      <c r="AFD280" s="152"/>
      <c r="AFE280" s="152"/>
      <c r="AFF280" s="152"/>
      <c r="AFG280" s="152"/>
      <c r="AFH280" s="152"/>
      <c r="AFI280" s="152"/>
      <c r="AFJ280" s="152"/>
      <c r="AFK280" s="152"/>
      <c r="AFL280" s="152"/>
      <c r="AFM280" s="152"/>
      <c r="AFN280" s="152"/>
      <c r="AFO280" s="152"/>
      <c r="AFP280" s="152"/>
      <c r="AFQ280" s="152"/>
      <c r="AFR280" s="152"/>
      <c r="AFS280" s="152"/>
      <c r="AFT280" s="152"/>
      <c r="AFU280" s="152"/>
      <c r="AFV280" s="152"/>
      <c r="AFW280" s="152"/>
      <c r="AFX280" s="152"/>
      <c r="AFY280" s="152"/>
      <c r="AFZ280" s="152"/>
      <c r="AGA280" s="152"/>
      <c r="AGB280" s="152"/>
      <c r="AGC280" s="152"/>
      <c r="AGD280" s="152"/>
      <c r="AGE280" s="152"/>
      <c r="AGF280" s="152"/>
      <c r="AGG280" s="152"/>
      <c r="AGH280" s="152"/>
      <c r="AGI280" s="152"/>
      <c r="AGJ280" s="152"/>
      <c r="AGK280" s="152"/>
      <c r="AGL280" s="152"/>
      <c r="AGM280" s="152"/>
      <c r="AGN280" s="152"/>
      <c r="AGO280" s="152"/>
      <c r="AGP280" s="152"/>
      <c r="AGQ280" s="152"/>
      <c r="AGR280" s="152"/>
      <c r="AGS280" s="152"/>
      <c r="AGT280" s="152"/>
      <c r="AGU280" s="152"/>
      <c r="AGV280" s="152"/>
      <c r="AGW280" s="152"/>
      <c r="AGX280" s="152"/>
      <c r="AGY280" s="152"/>
      <c r="AGZ280" s="152"/>
      <c r="AHA280" s="152"/>
      <c r="AHB280" s="152"/>
      <c r="AHC280" s="152"/>
      <c r="AHD280" s="152"/>
      <c r="AHE280" s="152"/>
      <c r="AHF280" s="152"/>
      <c r="AHG280" s="152"/>
      <c r="AHH280" s="152"/>
      <c r="AHI280" s="152"/>
      <c r="AHJ280" s="152"/>
      <c r="AHK280" s="152"/>
      <c r="AHL280" s="152"/>
      <c r="AHM280" s="152"/>
      <c r="AHN280" s="152"/>
      <c r="AHO280" s="152"/>
      <c r="AHP280" s="152"/>
      <c r="AHQ280" s="152"/>
      <c r="AHR280" s="152"/>
      <c r="AHS280" s="152"/>
      <c r="AHT280" s="152"/>
      <c r="AHU280" s="152"/>
      <c r="AHV280" s="152"/>
      <c r="AHW280" s="152"/>
      <c r="AHX280" s="152"/>
      <c r="AHY280" s="152"/>
      <c r="AHZ280" s="152"/>
      <c r="AIA280" s="152"/>
      <c r="AIB280" s="152"/>
      <c r="AIC280" s="152"/>
      <c r="AID280" s="152"/>
      <c r="AIE280" s="152"/>
      <c r="AIF280" s="152"/>
      <c r="AIG280" s="152"/>
      <c r="AIH280" s="152"/>
      <c r="AII280" s="152"/>
      <c r="AIJ280" s="152"/>
      <c r="AIK280" s="152"/>
      <c r="AIL280" s="152"/>
      <c r="AIM280" s="152"/>
      <c r="AIN280" s="152"/>
      <c r="AIO280" s="152"/>
      <c r="AIP280" s="152"/>
      <c r="AIQ280" s="152"/>
      <c r="AIR280" s="152"/>
      <c r="AIS280" s="152"/>
      <c r="AIT280" s="152"/>
      <c r="AIU280" s="152"/>
      <c r="AIV280" s="152"/>
      <c r="AIW280" s="152"/>
      <c r="AIX280" s="152"/>
      <c r="AIY280" s="152"/>
      <c r="AIZ280" s="152"/>
      <c r="AJA280" s="152"/>
      <c r="AJB280" s="152"/>
      <c r="AJC280" s="152"/>
      <c r="AJD280" s="152"/>
      <c r="AJE280" s="152"/>
      <c r="AJF280" s="152"/>
      <c r="AJG280" s="152"/>
      <c r="AJH280" s="152"/>
      <c r="AJI280" s="152"/>
      <c r="AJJ280" s="152"/>
      <c r="AJK280" s="152"/>
      <c r="AJL280" s="152"/>
      <c r="AJM280" s="152"/>
      <c r="AJN280" s="152"/>
      <c r="AJO280" s="152"/>
      <c r="AJP280" s="152"/>
      <c r="AJQ280" s="152"/>
      <c r="AJR280" s="152"/>
      <c r="AJS280" s="152"/>
      <c r="AJT280" s="152"/>
      <c r="AJU280" s="152"/>
      <c r="AJV280" s="152"/>
      <c r="AJW280" s="152"/>
      <c r="AJX280" s="152"/>
      <c r="AJY280" s="152"/>
      <c r="AJZ280" s="152"/>
      <c r="AKA280" s="152"/>
      <c r="AKB280" s="152"/>
      <c r="AKC280" s="152"/>
      <c r="AKD280" s="152"/>
      <c r="AKE280" s="152"/>
      <c r="AKF280" s="152"/>
      <c r="AKG280" s="152"/>
      <c r="AKH280" s="152"/>
      <c r="AKI280" s="152"/>
      <c r="AKJ280" s="152"/>
      <c r="AKK280" s="152"/>
      <c r="AKL280" s="152"/>
      <c r="AKM280" s="152"/>
      <c r="AKN280" s="152"/>
      <c r="AKO280" s="152"/>
      <c r="AKP280" s="152"/>
      <c r="AKQ280" s="152"/>
      <c r="AKR280" s="152"/>
      <c r="AKS280" s="152"/>
      <c r="AKT280" s="152"/>
      <c r="AKU280" s="152"/>
      <c r="AKV280" s="152"/>
      <c r="AKW280" s="152"/>
      <c r="AKX280" s="152"/>
      <c r="AKY280" s="152"/>
      <c r="AKZ280" s="152"/>
      <c r="ALA280" s="152"/>
      <c r="ALB280" s="152"/>
      <c r="ALC280" s="152"/>
      <c r="ALD280" s="152"/>
      <c r="ALE280" s="152"/>
      <c r="ALF280" s="152"/>
      <c r="ALG280" s="152"/>
      <c r="ALH280" s="152"/>
      <c r="ALI280" s="152"/>
      <c r="ALJ280" s="152"/>
      <c r="ALK280" s="152"/>
      <c r="ALL280" s="152"/>
      <c r="ALM280" s="152"/>
      <c r="ALN280" s="152"/>
      <c r="ALO280" s="152"/>
      <c r="ALP280" s="152"/>
      <c r="ALQ280" s="152"/>
      <c r="ALR280" s="152"/>
      <c r="ALS280" s="152"/>
      <c r="ALT280" s="152"/>
      <c r="ALU280" s="152"/>
      <c r="ALV280" s="152"/>
      <c r="ALW280" s="152"/>
      <c r="ALX280" s="152"/>
      <c r="ALY280" s="152"/>
      <c r="ALZ280" s="152"/>
      <c r="AMA280" s="152"/>
      <c r="AMB280" s="152"/>
      <c r="AMC280" s="152"/>
      <c r="AMD280" s="152"/>
      <c r="AME280" s="152"/>
      <c r="AMF280" s="152"/>
      <c r="AMG280" s="152"/>
      <c r="AMH280" s="152"/>
      <c r="AMI280" s="152"/>
      <c r="AMJ280" s="152"/>
      <c r="AMK280" s="152"/>
      <c r="AML280" s="152"/>
      <c r="AMM280" s="152"/>
      <c r="AMN280" s="152"/>
      <c r="AMO280" s="152"/>
      <c r="AMP280" s="152"/>
      <c r="AMQ280" s="152"/>
      <c r="AMR280" s="152"/>
      <c r="AMS280" s="152"/>
      <c r="AMT280" s="152"/>
      <c r="AMU280" s="152"/>
      <c r="AMV280" s="152"/>
      <c r="AMW280" s="152"/>
      <c r="AMX280" s="152"/>
      <c r="AMY280" s="152"/>
      <c r="AMZ280" s="152"/>
      <c r="ANA280" s="152"/>
      <c r="ANB280" s="152"/>
      <c r="ANC280" s="152"/>
      <c r="AND280" s="152"/>
      <c r="ANE280" s="152"/>
      <c r="ANF280" s="152"/>
      <c r="ANG280" s="152"/>
      <c r="ANH280" s="152"/>
      <c r="ANI280" s="152"/>
      <c r="ANJ280" s="152"/>
      <c r="ANK280" s="152"/>
      <c r="ANL280" s="152"/>
      <c r="ANM280" s="152"/>
      <c r="ANN280" s="152"/>
      <c r="ANO280" s="152"/>
      <c r="ANP280" s="152"/>
      <c r="ANQ280" s="152"/>
      <c r="ANR280" s="152"/>
      <c r="ANS280" s="152"/>
      <c r="ANT280" s="152"/>
      <c r="ANU280" s="152"/>
      <c r="ANV280" s="152"/>
      <c r="ANW280" s="152"/>
      <c r="ANX280" s="152"/>
      <c r="ANY280" s="152"/>
      <c r="ANZ280" s="152"/>
      <c r="AOA280" s="152"/>
      <c r="AOB280" s="152"/>
      <c r="AOC280" s="152"/>
      <c r="AOD280" s="152"/>
      <c r="AOE280" s="152"/>
      <c r="AOF280" s="152"/>
      <c r="AOG280" s="152"/>
      <c r="AOH280" s="152"/>
      <c r="AOI280" s="152"/>
      <c r="AOJ280" s="152"/>
      <c r="AOK280" s="152"/>
      <c r="AOL280" s="152"/>
      <c r="AOM280" s="152"/>
      <c r="AON280" s="152"/>
      <c r="AOO280" s="152"/>
      <c r="AOP280" s="152"/>
      <c r="AOQ280" s="152"/>
      <c r="AOR280" s="152"/>
      <c r="AOS280" s="152"/>
      <c r="AOT280" s="152"/>
      <c r="AOU280" s="152"/>
      <c r="AOV280" s="152"/>
      <c r="AOW280" s="152"/>
      <c r="AOX280" s="152"/>
      <c r="AOY280" s="152"/>
      <c r="AOZ280" s="152"/>
      <c r="APA280" s="152"/>
      <c r="APB280" s="152"/>
      <c r="APC280" s="152"/>
      <c r="APD280" s="152"/>
      <c r="APE280" s="152"/>
      <c r="APF280" s="152"/>
      <c r="APG280" s="152"/>
      <c r="APH280" s="152"/>
      <c r="API280" s="152"/>
      <c r="APJ280" s="152"/>
      <c r="APK280" s="152"/>
      <c r="APL280" s="152"/>
      <c r="APM280" s="152"/>
      <c r="APN280" s="152"/>
      <c r="APO280" s="152"/>
      <c r="APP280" s="152"/>
      <c r="APQ280" s="152"/>
      <c r="APR280" s="152"/>
      <c r="APS280" s="152"/>
      <c r="APT280" s="152"/>
      <c r="APU280" s="152"/>
      <c r="APV280" s="152"/>
      <c r="APW280" s="152"/>
      <c r="APX280" s="152"/>
      <c r="APY280" s="152"/>
      <c r="APZ280" s="152"/>
      <c r="AQA280" s="152"/>
      <c r="AQB280" s="152"/>
      <c r="AQC280" s="152"/>
      <c r="AQD280" s="152"/>
      <c r="AQE280" s="152"/>
      <c r="AQF280" s="152"/>
      <c r="AQG280" s="152"/>
      <c r="AQH280" s="152"/>
      <c r="AQI280" s="152"/>
      <c r="AQJ280" s="152"/>
      <c r="AQK280" s="152"/>
      <c r="AQL280" s="152"/>
      <c r="AQM280" s="152"/>
      <c r="AQN280" s="152"/>
      <c r="AQO280" s="152"/>
      <c r="AQP280" s="152"/>
      <c r="AQQ280" s="152"/>
      <c r="AQR280" s="152"/>
      <c r="AQS280" s="152"/>
      <c r="AQT280" s="152"/>
      <c r="AQU280" s="152"/>
      <c r="AQV280" s="152"/>
      <c r="AQW280" s="152"/>
      <c r="AQX280" s="152"/>
      <c r="AQY280" s="152"/>
      <c r="AQZ280" s="152"/>
      <c r="ARA280" s="152"/>
      <c r="ARB280" s="152"/>
      <c r="ARC280" s="152"/>
      <c r="ARD280" s="152"/>
      <c r="ARE280" s="152"/>
      <c r="ARF280" s="152"/>
      <c r="ARG280" s="152"/>
      <c r="ARH280" s="152"/>
      <c r="ARI280" s="152"/>
      <c r="ARJ280" s="152"/>
      <c r="ARK280" s="152"/>
      <c r="ARL280" s="152"/>
      <c r="ARM280" s="152"/>
      <c r="ARN280" s="152"/>
      <c r="ARO280" s="152"/>
      <c r="ARP280" s="152"/>
      <c r="ARQ280" s="152"/>
      <c r="ARR280" s="152"/>
      <c r="ARS280" s="152"/>
      <c r="ART280" s="152"/>
      <c r="ARU280" s="152"/>
      <c r="ARV280" s="152"/>
      <c r="ARW280" s="152"/>
      <c r="ARX280" s="152"/>
      <c r="ARY280" s="152"/>
      <c r="ARZ280" s="152"/>
      <c r="ASA280" s="152"/>
      <c r="ASB280" s="152"/>
      <c r="ASC280" s="152"/>
      <c r="ASD280" s="152"/>
      <c r="ASE280" s="152"/>
      <c r="ASF280" s="152"/>
      <c r="ASG280" s="152"/>
      <c r="ASH280" s="152"/>
      <c r="ASI280" s="152"/>
      <c r="ASJ280" s="152"/>
      <c r="ASK280" s="152"/>
      <c r="ASL280" s="152"/>
      <c r="ASM280" s="152"/>
      <c r="ASN280" s="152"/>
      <c r="ASO280" s="152"/>
      <c r="ASP280" s="152"/>
      <c r="ASQ280" s="152"/>
      <c r="ASR280" s="152"/>
      <c r="ASS280" s="152"/>
      <c r="AST280" s="152"/>
      <c r="ASU280" s="152"/>
      <c r="ASV280" s="152"/>
      <c r="ASW280" s="152"/>
      <c r="ASX280" s="152"/>
      <c r="ASY280" s="152"/>
      <c r="ASZ280" s="152"/>
      <c r="ATA280" s="152"/>
      <c r="ATB280" s="152"/>
      <c r="ATC280" s="152"/>
      <c r="ATD280" s="152"/>
      <c r="ATE280" s="152"/>
      <c r="ATF280" s="152"/>
      <c r="ATG280" s="152"/>
      <c r="ATH280" s="152"/>
      <c r="ATI280" s="152"/>
      <c r="ATJ280" s="152"/>
      <c r="ATK280" s="152"/>
      <c r="ATL280" s="152"/>
      <c r="ATM280" s="152"/>
      <c r="ATN280" s="152"/>
      <c r="ATO280" s="152"/>
      <c r="ATP280" s="152"/>
      <c r="ATQ280" s="152"/>
      <c r="ATR280" s="152"/>
      <c r="ATS280" s="152"/>
      <c r="ATT280" s="152"/>
      <c r="ATU280" s="152"/>
      <c r="ATV280" s="152"/>
      <c r="ATW280" s="152"/>
      <c r="ATX280" s="152"/>
      <c r="ATY280" s="152"/>
      <c r="ATZ280" s="152"/>
      <c r="AUA280" s="152"/>
      <c r="AUB280" s="152"/>
      <c r="AUC280" s="152"/>
      <c r="AUD280" s="152"/>
      <c r="AUE280" s="152"/>
      <c r="AUF280" s="152"/>
      <c r="AUG280" s="152"/>
      <c r="AUH280" s="152"/>
      <c r="AUI280" s="152"/>
      <c r="AUJ280" s="152"/>
      <c r="AUK280" s="152"/>
      <c r="AUL280" s="152"/>
      <c r="AUM280" s="152"/>
      <c r="AUN280" s="152"/>
      <c r="AUO280" s="152"/>
      <c r="AUP280" s="152"/>
      <c r="AUQ280" s="152"/>
      <c r="AUR280" s="152"/>
      <c r="AUS280" s="152"/>
      <c r="AUT280" s="152"/>
      <c r="AUU280" s="152"/>
      <c r="AUV280" s="152"/>
      <c r="AUW280" s="152"/>
      <c r="AUX280" s="152"/>
      <c r="AUY280" s="152"/>
      <c r="AUZ280" s="152"/>
      <c r="AVA280" s="152"/>
      <c r="AVB280" s="152"/>
      <c r="AVC280" s="152"/>
      <c r="AVD280" s="152"/>
      <c r="AVE280" s="152"/>
      <c r="AVF280" s="152"/>
      <c r="AVG280" s="152"/>
      <c r="AVH280" s="152"/>
      <c r="AVI280" s="152"/>
      <c r="AVJ280" s="152"/>
      <c r="AVK280" s="152"/>
      <c r="AVL280" s="152"/>
      <c r="AVM280" s="152"/>
      <c r="AVN280" s="152"/>
      <c r="AVO280" s="152"/>
      <c r="AVP280" s="152"/>
      <c r="AVQ280" s="152"/>
      <c r="AVR280" s="152"/>
      <c r="AVS280" s="152"/>
      <c r="AVT280" s="152"/>
      <c r="AVU280" s="152"/>
      <c r="AVV280" s="152"/>
      <c r="AVW280" s="152"/>
      <c r="AVX280" s="152"/>
      <c r="AVY280" s="152"/>
      <c r="AVZ280" s="152"/>
      <c r="AWA280" s="152"/>
      <c r="AWB280" s="152"/>
      <c r="AWC280" s="152"/>
      <c r="AWD280" s="152"/>
      <c r="AWE280" s="152"/>
      <c r="AWF280" s="152"/>
      <c r="AWG280" s="152"/>
      <c r="AWH280" s="152"/>
      <c r="AWI280" s="152"/>
      <c r="AWJ280" s="152"/>
      <c r="AWK280" s="152"/>
      <c r="AWL280" s="152"/>
      <c r="AWM280" s="152"/>
      <c r="AWN280" s="152"/>
      <c r="AWO280" s="152"/>
      <c r="AWP280" s="152"/>
      <c r="AWQ280" s="152"/>
      <c r="AWR280" s="152"/>
      <c r="AWS280" s="152"/>
      <c r="AWT280" s="152"/>
      <c r="AWU280" s="152"/>
      <c r="AWV280" s="152"/>
      <c r="AWW280" s="152"/>
      <c r="AWX280" s="152"/>
      <c r="AWY280" s="152"/>
      <c r="AWZ280" s="152"/>
      <c r="AXA280" s="152"/>
      <c r="AXB280" s="152"/>
      <c r="AXC280" s="152"/>
      <c r="AXD280" s="152"/>
      <c r="AXE280" s="152"/>
      <c r="AXF280" s="152"/>
      <c r="AXG280" s="152"/>
      <c r="AXH280" s="152"/>
      <c r="AXI280" s="152"/>
      <c r="AXJ280" s="152"/>
      <c r="AXK280" s="152"/>
      <c r="AXL280" s="152"/>
      <c r="AXM280" s="152"/>
      <c r="AXN280" s="152"/>
      <c r="AXO280" s="152"/>
      <c r="AXP280" s="152"/>
      <c r="AXQ280" s="152"/>
      <c r="AXR280" s="152"/>
      <c r="AXS280" s="152"/>
      <c r="AXT280" s="152"/>
      <c r="AXU280" s="152"/>
      <c r="AXV280" s="152"/>
      <c r="AXW280" s="152"/>
      <c r="AXX280" s="152"/>
      <c r="AXY280" s="152"/>
      <c r="AXZ280" s="152"/>
      <c r="AYA280" s="152"/>
      <c r="AYB280" s="152"/>
      <c r="AYC280" s="152"/>
      <c r="AYD280" s="152"/>
      <c r="AYE280" s="152"/>
      <c r="AYF280" s="152"/>
      <c r="AYG280" s="152"/>
      <c r="AYH280" s="152"/>
      <c r="AYI280" s="152"/>
      <c r="AYJ280" s="152"/>
      <c r="AYK280" s="152"/>
      <c r="AYL280" s="152"/>
      <c r="AYM280" s="152"/>
      <c r="AYN280" s="152"/>
      <c r="AYO280" s="152"/>
      <c r="AYP280" s="152"/>
      <c r="AYQ280" s="152"/>
      <c r="AYR280" s="152"/>
      <c r="AYS280" s="152"/>
      <c r="AYT280" s="152"/>
      <c r="AYU280" s="152"/>
      <c r="AYV280" s="152"/>
      <c r="AYW280" s="152"/>
      <c r="AYX280" s="152"/>
      <c r="AYY280" s="152"/>
      <c r="AYZ280" s="152"/>
      <c r="AZA280" s="152"/>
      <c r="AZB280" s="152"/>
      <c r="AZC280" s="152"/>
      <c r="AZD280" s="152"/>
      <c r="AZE280" s="152"/>
      <c r="AZF280" s="152"/>
      <c r="AZG280" s="152"/>
      <c r="AZH280" s="152"/>
      <c r="AZI280" s="152"/>
      <c r="AZJ280" s="152"/>
      <c r="AZK280" s="152"/>
      <c r="AZL280" s="152"/>
      <c r="AZM280" s="152"/>
      <c r="AZN280" s="152"/>
      <c r="AZO280" s="152"/>
      <c r="AZP280" s="152"/>
      <c r="AZQ280" s="152"/>
      <c r="AZR280" s="152"/>
      <c r="AZS280" s="152"/>
      <c r="AZT280" s="152"/>
      <c r="AZU280" s="152"/>
      <c r="AZV280" s="152"/>
      <c r="AZW280" s="152"/>
      <c r="AZX280" s="152"/>
      <c r="AZY280" s="152"/>
      <c r="AZZ280" s="152"/>
      <c r="BAA280" s="152"/>
      <c r="BAB280" s="152"/>
      <c r="BAC280" s="152"/>
      <c r="BAD280" s="152"/>
      <c r="BAE280" s="152"/>
      <c r="BAF280" s="152"/>
      <c r="BAG280" s="152"/>
      <c r="BAH280" s="152"/>
      <c r="BAI280" s="152"/>
      <c r="BAJ280" s="152"/>
      <c r="BAK280" s="152"/>
      <c r="BAL280" s="152"/>
      <c r="BAM280" s="152"/>
      <c r="BAN280" s="152"/>
      <c r="BAO280" s="152"/>
      <c r="BAP280" s="152"/>
      <c r="BAQ280" s="152"/>
      <c r="BAR280" s="152"/>
      <c r="BAS280" s="152"/>
      <c r="BAT280" s="152"/>
      <c r="BAU280" s="152"/>
      <c r="BAV280" s="152"/>
      <c r="BAW280" s="152"/>
      <c r="BAX280" s="152"/>
      <c r="BAY280" s="152"/>
      <c r="BAZ280" s="152"/>
      <c r="BBA280" s="152"/>
      <c r="BBB280" s="152"/>
      <c r="BBC280" s="152"/>
      <c r="BBD280" s="152"/>
      <c r="BBE280" s="152"/>
      <c r="BBF280" s="152"/>
      <c r="BBG280" s="152"/>
      <c r="BBH280" s="152"/>
      <c r="BBI280" s="152"/>
      <c r="BBJ280" s="152"/>
      <c r="BBK280" s="152"/>
      <c r="BBL280" s="152"/>
      <c r="BBM280" s="152"/>
      <c r="BBN280" s="152"/>
      <c r="BBO280" s="152"/>
      <c r="BBP280" s="152"/>
      <c r="BBQ280" s="152"/>
      <c r="BBR280" s="152"/>
      <c r="BBS280" s="152"/>
      <c r="BBT280" s="152"/>
      <c r="BBU280" s="152"/>
      <c r="BBV280" s="152"/>
      <c r="BBW280" s="152"/>
      <c r="BBX280" s="152"/>
      <c r="BBY280" s="152"/>
      <c r="BBZ280" s="152"/>
      <c r="BCA280" s="152"/>
      <c r="BCB280" s="152"/>
      <c r="BCC280" s="152"/>
      <c r="BCD280" s="152"/>
      <c r="BCE280" s="152"/>
      <c r="BCF280" s="152"/>
      <c r="BCG280" s="152"/>
      <c r="BCH280" s="152"/>
      <c r="BCI280" s="152"/>
      <c r="BCJ280" s="152"/>
      <c r="BCK280" s="152"/>
      <c r="BCL280" s="152"/>
      <c r="BCM280" s="152"/>
      <c r="BCN280" s="152"/>
      <c r="BCO280" s="152"/>
      <c r="BCP280" s="152"/>
      <c r="BCQ280" s="152"/>
      <c r="BCR280" s="152"/>
      <c r="BCS280" s="152"/>
      <c r="BCT280" s="152"/>
      <c r="BCU280" s="152"/>
      <c r="BCV280" s="152"/>
      <c r="BCW280" s="152"/>
      <c r="BCX280" s="152"/>
      <c r="BCY280" s="152"/>
      <c r="BCZ280" s="152"/>
      <c r="BDA280" s="152"/>
      <c r="BDB280" s="152"/>
      <c r="BDC280" s="152"/>
      <c r="BDD280" s="152"/>
      <c r="BDE280" s="152"/>
      <c r="BDF280" s="152"/>
      <c r="BDG280" s="152"/>
      <c r="BDH280" s="152"/>
      <c r="BDI280" s="152"/>
      <c r="BDJ280" s="152"/>
      <c r="BDK280" s="152"/>
      <c r="BDL280" s="152"/>
      <c r="BDM280" s="152"/>
      <c r="BDN280" s="152"/>
      <c r="BDO280" s="152"/>
      <c r="BDP280" s="152"/>
      <c r="BDQ280" s="152"/>
      <c r="BDR280" s="152"/>
      <c r="BDS280" s="152"/>
      <c r="BDT280" s="152"/>
      <c r="BDU280" s="152"/>
      <c r="BDV280" s="152"/>
      <c r="BDW280" s="152"/>
      <c r="BDX280" s="152"/>
      <c r="BDY280" s="152"/>
      <c r="BDZ280" s="152"/>
      <c r="BEA280" s="152"/>
      <c r="BEB280" s="152"/>
      <c r="BEC280" s="152"/>
      <c r="BED280" s="152"/>
      <c r="BEE280" s="152"/>
      <c r="BEF280" s="152"/>
      <c r="BEG280" s="152"/>
      <c r="BEH280" s="152"/>
      <c r="BEI280" s="152"/>
      <c r="BEJ280" s="152"/>
      <c r="BEK280" s="152"/>
      <c r="BEL280" s="152"/>
      <c r="BEM280" s="152"/>
      <c r="BEN280" s="152"/>
      <c r="BEO280" s="152"/>
      <c r="BEP280" s="152"/>
      <c r="BEQ280" s="152"/>
      <c r="BER280" s="152"/>
      <c r="BES280" s="152"/>
      <c r="BET280" s="152"/>
      <c r="BEU280" s="152"/>
      <c r="BEV280" s="152"/>
      <c r="BEW280" s="152"/>
      <c r="BEX280" s="152"/>
      <c r="BEY280" s="152"/>
      <c r="BEZ280" s="152"/>
      <c r="BFA280" s="152"/>
      <c r="BFB280" s="152"/>
      <c r="BFC280" s="152"/>
      <c r="BFD280" s="152"/>
      <c r="BFE280" s="152"/>
      <c r="BFF280" s="152"/>
      <c r="BFG280" s="152"/>
      <c r="BFH280" s="152"/>
      <c r="BFI280" s="152"/>
      <c r="BFJ280" s="152"/>
      <c r="BFK280" s="152"/>
      <c r="BFL280" s="152"/>
      <c r="BFM280" s="152"/>
      <c r="BFN280" s="152"/>
      <c r="BFO280" s="152"/>
      <c r="BFP280" s="152"/>
      <c r="BFQ280" s="152"/>
      <c r="BFR280" s="152"/>
      <c r="BFS280" s="152"/>
      <c r="BFT280" s="152"/>
      <c r="BFU280" s="152"/>
      <c r="BFV280" s="152"/>
      <c r="BFW280" s="152"/>
      <c r="BFX280" s="152"/>
      <c r="BFY280" s="152"/>
      <c r="BFZ280" s="152"/>
      <c r="BGA280" s="152"/>
      <c r="BGB280" s="152"/>
      <c r="BGC280" s="152"/>
      <c r="BGD280" s="152"/>
      <c r="BGE280" s="152"/>
      <c r="BGF280" s="152"/>
      <c r="BGG280" s="152"/>
      <c r="BGH280" s="152"/>
      <c r="BGI280" s="152"/>
      <c r="BGJ280" s="152"/>
      <c r="BGK280" s="152"/>
      <c r="BGL280" s="152"/>
      <c r="BGM280" s="152"/>
      <c r="BGN280" s="152"/>
      <c r="BGO280" s="152"/>
      <c r="BGP280" s="152"/>
      <c r="BGQ280" s="152"/>
      <c r="BGR280" s="152"/>
      <c r="BGS280" s="152"/>
      <c r="BGT280" s="152"/>
      <c r="BGU280" s="152"/>
      <c r="BGV280" s="152"/>
      <c r="BGW280" s="152"/>
      <c r="BGX280" s="152"/>
      <c r="BGY280" s="152"/>
      <c r="BGZ280" s="152"/>
      <c r="BHA280" s="152"/>
      <c r="BHB280" s="152"/>
      <c r="BHC280" s="152"/>
      <c r="BHD280" s="152"/>
      <c r="BHE280" s="152"/>
      <c r="BHF280" s="152"/>
      <c r="BHG280" s="152"/>
      <c r="BHH280" s="152"/>
      <c r="BHI280" s="152"/>
      <c r="BHJ280" s="152"/>
      <c r="BHK280" s="152"/>
      <c r="BHL280" s="152"/>
      <c r="BHM280" s="152"/>
      <c r="BHN280" s="152"/>
      <c r="BHO280" s="152"/>
      <c r="BHP280" s="152"/>
      <c r="BHQ280" s="152"/>
      <c r="BHR280" s="152"/>
      <c r="BHS280" s="152"/>
      <c r="BHT280" s="152"/>
      <c r="BHU280" s="152"/>
      <c r="BHV280" s="152"/>
      <c r="BHW280" s="152"/>
      <c r="BHX280" s="152"/>
      <c r="BHY280" s="152"/>
      <c r="BHZ280" s="152"/>
      <c r="BIA280" s="152"/>
      <c r="BIB280" s="152"/>
      <c r="BIC280" s="152"/>
      <c r="BID280" s="152"/>
      <c r="BIE280" s="152"/>
      <c r="BIF280" s="152"/>
      <c r="BIG280" s="152"/>
      <c r="BIH280" s="152"/>
      <c r="BII280" s="152"/>
      <c r="BIJ280" s="152"/>
      <c r="BIK280" s="152"/>
      <c r="BIL280" s="152"/>
      <c r="BIM280" s="152"/>
      <c r="BIN280" s="152"/>
      <c r="BIO280" s="152"/>
      <c r="BIP280" s="152"/>
      <c r="BIQ280" s="152"/>
      <c r="BIR280" s="152"/>
      <c r="BIS280" s="152"/>
      <c r="BIT280" s="152"/>
      <c r="BIU280" s="152"/>
      <c r="BIV280" s="152"/>
      <c r="BIW280" s="152"/>
      <c r="BIX280" s="152"/>
      <c r="BIY280" s="152"/>
      <c r="BIZ280" s="152"/>
      <c r="BJA280" s="152"/>
      <c r="BJB280" s="152"/>
      <c r="BJC280" s="152"/>
      <c r="BJD280" s="152"/>
      <c r="BJE280" s="152"/>
      <c r="BJF280" s="152"/>
      <c r="BJG280" s="152"/>
      <c r="BJH280" s="152"/>
      <c r="BJI280" s="152"/>
      <c r="BJJ280" s="152"/>
      <c r="BJK280" s="152"/>
      <c r="BJL280" s="152"/>
      <c r="BJM280" s="152"/>
      <c r="BJN280" s="152"/>
      <c r="BJO280" s="152"/>
      <c r="BJP280" s="152"/>
      <c r="BJQ280" s="152"/>
      <c r="BJR280" s="152"/>
      <c r="BJS280" s="152"/>
      <c r="BJT280" s="152"/>
      <c r="BJU280" s="152"/>
      <c r="BJV280" s="152"/>
      <c r="BJW280" s="152"/>
      <c r="BJX280" s="152"/>
      <c r="BJY280" s="152"/>
      <c r="BJZ280" s="152"/>
      <c r="BKA280" s="152"/>
      <c r="BKB280" s="152"/>
      <c r="BKC280" s="152"/>
      <c r="BKD280" s="152"/>
      <c r="BKE280" s="152"/>
      <c r="BKF280" s="152"/>
      <c r="BKG280" s="152"/>
      <c r="BKH280" s="152"/>
      <c r="BKI280" s="152"/>
      <c r="BKJ280" s="152"/>
      <c r="BKK280" s="152"/>
      <c r="BKL280" s="152"/>
      <c r="BKM280" s="152"/>
      <c r="BKN280" s="152"/>
      <c r="BKO280" s="152"/>
      <c r="BKP280" s="152"/>
      <c r="BKQ280" s="152"/>
      <c r="BKR280" s="152"/>
      <c r="BKS280" s="152"/>
      <c r="BKT280" s="152"/>
      <c r="BKU280" s="152"/>
      <c r="BKV280" s="152"/>
      <c r="BKW280" s="152"/>
      <c r="BKX280" s="152"/>
      <c r="BKY280" s="152"/>
      <c r="BKZ280" s="152"/>
      <c r="BLA280" s="152"/>
      <c r="BLB280" s="152"/>
      <c r="BLC280" s="152"/>
      <c r="BLD280" s="152"/>
      <c r="BLE280" s="152"/>
      <c r="BLF280" s="152"/>
      <c r="BLG280" s="152"/>
      <c r="BLH280" s="152"/>
      <c r="BLI280" s="152"/>
      <c r="BLJ280" s="152"/>
      <c r="BLK280" s="152"/>
      <c r="BLL280" s="152"/>
      <c r="BLM280" s="152"/>
      <c r="BLN280" s="152"/>
      <c r="BLO280" s="152"/>
      <c r="BLP280" s="152"/>
      <c r="BLQ280" s="152"/>
      <c r="BLR280" s="152"/>
      <c r="BLS280" s="152"/>
      <c r="BLT280" s="152"/>
      <c r="BLU280" s="152"/>
      <c r="BLV280" s="152"/>
      <c r="BLW280" s="152"/>
      <c r="BLX280" s="152"/>
      <c r="BLY280" s="152"/>
      <c r="BLZ280" s="152"/>
      <c r="BMA280" s="152"/>
      <c r="BMB280" s="152"/>
      <c r="BMC280" s="152"/>
      <c r="BMD280" s="152"/>
      <c r="BME280" s="152"/>
      <c r="BMF280" s="152"/>
      <c r="BMG280" s="152"/>
      <c r="BMH280" s="152"/>
      <c r="BMI280" s="152"/>
      <c r="BMJ280" s="152"/>
      <c r="BMK280" s="152"/>
      <c r="BML280" s="152"/>
      <c r="BMM280" s="152"/>
      <c r="BMN280" s="152"/>
      <c r="BMO280" s="152"/>
      <c r="BMP280" s="152"/>
      <c r="BMQ280" s="152"/>
      <c r="BMR280" s="152"/>
      <c r="BMS280" s="152"/>
      <c r="BMT280" s="152"/>
      <c r="BMU280" s="152"/>
      <c r="BMV280" s="152"/>
      <c r="BMW280" s="152"/>
      <c r="BMX280" s="152"/>
      <c r="BMY280" s="152"/>
      <c r="BMZ280" s="152"/>
      <c r="BNA280" s="152"/>
      <c r="BNB280" s="152"/>
      <c r="BNC280" s="152"/>
      <c r="BND280" s="152"/>
      <c r="BNE280" s="152"/>
      <c r="BNF280" s="152"/>
      <c r="BNG280" s="152"/>
      <c r="BNH280" s="152"/>
      <c r="BNI280" s="152"/>
      <c r="BNJ280" s="152"/>
      <c r="BNK280" s="152"/>
      <c r="BNL280" s="152"/>
      <c r="BNM280" s="152"/>
      <c r="BNN280" s="152"/>
      <c r="BNO280" s="152"/>
      <c r="BNP280" s="152"/>
      <c r="BNQ280" s="152"/>
      <c r="BNR280" s="152"/>
      <c r="BNS280" s="152"/>
      <c r="BNT280" s="152"/>
      <c r="BNU280" s="152"/>
      <c r="BNV280" s="152"/>
      <c r="BNW280" s="152"/>
      <c r="BNX280" s="152"/>
      <c r="BNY280" s="152"/>
      <c r="BNZ280" s="152"/>
      <c r="BOA280" s="152"/>
      <c r="BOB280" s="152"/>
      <c r="BOC280" s="152"/>
      <c r="BOD280" s="152"/>
      <c r="BOE280" s="152"/>
      <c r="BOF280" s="152"/>
      <c r="BOG280" s="152"/>
      <c r="BOH280" s="152"/>
      <c r="BOI280" s="152"/>
      <c r="BOJ280" s="152"/>
      <c r="BOK280" s="152"/>
      <c r="BOL280" s="152"/>
      <c r="BOM280" s="152"/>
      <c r="BON280" s="152"/>
      <c r="BOO280" s="152"/>
      <c r="BOP280" s="152"/>
      <c r="BOQ280" s="152"/>
      <c r="BOR280" s="152"/>
      <c r="BOS280" s="152"/>
      <c r="BOT280" s="152"/>
      <c r="BOU280" s="152"/>
      <c r="BOV280" s="152"/>
      <c r="BOW280" s="152"/>
      <c r="BOX280" s="152"/>
      <c r="BOY280" s="152"/>
      <c r="BOZ280" s="152"/>
      <c r="BPA280" s="152"/>
      <c r="BPB280" s="152"/>
      <c r="BPC280" s="152"/>
      <c r="BPD280" s="152"/>
      <c r="BPE280" s="152"/>
      <c r="BPF280" s="152"/>
      <c r="BPG280" s="152"/>
      <c r="BPH280" s="152"/>
      <c r="BPI280" s="152"/>
      <c r="BPJ280" s="152"/>
      <c r="BPK280" s="152"/>
      <c r="BPL280" s="152"/>
      <c r="BPM280" s="152"/>
      <c r="BPN280" s="152"/>
      <c r="BPO280" s="152"/>
      <c r="BPP280" s="152"/>
      <c r="BPQ280" s="152"/>
      <c r="BPR280" s="152"/>
      <c r="BPS280" s="152"/>
      <c r="BPT280" s="152"/>
      <c r="BPU280" s="152"/>
      <c r="BPV280" s="152"/>
      <c r="BPW280" s="152"/>
      <c r="BPX280" s="152"/>
      <c r="BPY280" s="152"/>
      <c r="BPZ280" s="152"/>
      <c r="BQA280" s="152"/>
      <c r="BQB280" s="152"/>
      <c r="BQC280" s="152"/>
      <c r="BQD280" s="152"/>
      <c r="BQE280" s="152"/>
      <c r="BQF280" s="152"/>
      <c r="BQG280" s="152"/>
      <c r="BQH280" s="152"/>
      <c r="BQI280" s="152"/>
      <c r="BQJ280" s="152"/>
      <c r="BQK280" s="152"/>
      <c r="BQL280" s="152"/>
      <c r="BQM280" s="152"/>
      <c r="BQN280" s="152"/>
      <c r="BQO280" s="152"/>
      <c r="BQP280" s="152"/>
      <c r="BQQ280" s="152"/>
      <c r="BQR280" s="152"/>
      <c r="BQS280" s="152"/>
      <c r="BQT280" s="152"/>
      <c r="BQU280" s="152"/>
      <c r="BQV280" s="152"/>
      <c r="BQW280" s="152"/>
      <c r="BQX280" s="152"/>
      <c r="BQY280" s="152"/>
      <c r="BQZ280" s="152"/>
      <c r="BRA280" s="152"/>
      <c r="BRB280" s="152"/>
      <c r="BRC280" s="152"/>
      <c r="BRD280" s="152"/>
      <c r="BRE280" s="152"/>
      <c r="BRF280" s="152"/>
      <c r="BRG280" s="152"/>
      <c r="BRH280" s="152"/>
      <c r="BRI280" s="152"/>
      <c r="BRJ280" s="152"/>
      <c r="BRK280" s="152"/>
      <c r="BRL280" s="152"/>
      <c r="BRM280" s="152"/>
      <c r="BRN280" s="152"/>
      <c r="BRO280" s="152"/>
      <c r="BRP280" s="152"/>
      <c r="BRQ280" s="152"/>
      <c r="BRR280" s="152"/>
      <c r="BRS280" s="152"/>
      <c r="BRT280" s="152"/>
      <c r="BRU280" s="152"/>
      <c r="BRV280" s="152"/>
      <c r="BRW280" s="152"/>
      <c r="BRX280" s="152"/>
      <c r="BRY280" s="152"/>
      <c r="BRZ280" s="152"/>
      <c r="BSA280" s="152"/>
      <c r="BSB280" s="152"/>
      <c r="BSC280" s="152"/>
      <c r="BSD280" s="152"/>
      <c r="BSE280" s="152"/>
      <c r="BSF280" s="152"/>
      <c r="BSG280" s="152"/>
      <c r="BSH280" s="152"/>
      <c r="BSI280" s="152"/>
      <c r="BSJ280" s="152"/>
      <c r="BSK280" s="152"/>
      <c r="BSL280" s="152"/>
      <c r="BSM280" s="152"/>
      <c r="BSN280" s="152"/>
      <c r="BSO280" s="152"/>
      <c r="BSP280" s="152"/>
      <c r="BSQ280" s="152"/>
      <c r="BSR280" s="152"/>
      <c r="BSS280" s="152"/>
      <c r="BST280" s="152"/>
      <c r="BSU280" s="152"/>
      <c r="BSV280" s="152"/>
      <c r="BSW280" s="152"/>
      <c r="BSX280" s="152"/>
      <c r="BSY280" s="152"/>
      <c r="BSZ280" s="152"/>
      <c r="BTA280" s="152"/>
      <c r="BTB280" s="152"/>
      <c r="BTC280" s="152"/>
      <c r="BTD280" s="152"/>
      <c r="BTE280" s="152"/>
      <c r="BTF280" s="152"/>
      <c r="BTG280" s="152"/>
      <c r="BTH280" s="152"/>
      <c r="BTI280" s="152"/>
      <c r="BTJ280" s="152"/>
      <c r="BTK280" s="152"/>
      <c r="BTL280" s="152"/>
      <c r="BTM280" s="152"/>
      <c r="BTN280" s="152"/>
      <c r="BTO280" s="152"/>
      <c r="BTP280" s="152"/>
      <c r="BTQ280" s="152"/>
      <c r="BTR280" s="152"/>
      <c r="BTS280" s="152"/>
      <c r="BTT280" s="152"/>
      <c r="BTU280" s="152"/>
      <c r="BTV280" s="152"/>
      <c r="BTW280" s="152"/>
      <c r="BTX280" s="152"/>
      <c r="BTY280" s="152"/>
      <c r="BTZ280" s="152"/>
      <c r="BUA280" s="152"/>
      <c r="BUB280" s="152"/>
      <c r="BUC280" s="152"/>
      <c r="BUD280" s="152"/>
      <c r="BUE280" s="152"/>
      <c r="BUF280" s="152"/>
      <c r="BUG280" s="152"/>
      <c r="BUH280" s="152"/>
      <c r="BUI280" s="152"/>
      <c r="BUJ280" s="152"/>
      <c r="BUK280" s="152"/>
      <c r="BUL280" s="152"/>
      <c r="BUM280" s="152"/>
      <c r="BUN280" s="152"/>
      <c r="BUO280" s="152"/>
      <c r="BUP280" s="152"/>
      <c r="BUQ280" s="152"/>
      <c r="BUR280" s="152"/>
      <c r="BUS280" s="152"/>
      <c r="BUT280" s="152"/>
      <c r="BUU280" s="152"/>
      <c r="BUV280" s="152"/>
      <c r="BUW280" s="152"/>
      <c r="BUX280" s="152"/>
      <c r="BUY280" s="152"/>
      <c r="BUZ280" s="152"/>
      <c r="BVA280" s="152"/>
      <c r="BVB280" s="152"/>
      <c r="BVC280" s="152"/>
      <c r="BVD280" s="152"/>
      <c r="BVE280" s="152"/>
      <c r="BVF280" s="152"/>
      <c r="BVG280" s="152"/>
      <c r="BVH280" s="152"/>
      <c r="BVI280" s="152"/>
      <c r="BVJ280" s="152"/>
      <c r="BVK280" s="152"/>
      <c r="BVL280" s="152"/>
      <c r="BVM280" s="152"/>
      <c r="BVN280" s="152"/>
      <c r="BVO280" s="152"/>
      <c r="BVP280" s="152"/>
      <c r="BVQ280" s="152"/>
      <c r="BVR280" s="152"/>
      <c r="BVS280" s="152"/>
      <c r="BVT280" s="152"/>
      <c r="BVU280" s="152"/>
      <c r="BVV280" s="152"/>
      <c r="BVW280" s="152"/>
      <c r="BVX280" s="152"/>
      <c r="BVY280" s="152"/>
      <c r="BVZ280" s="152"/>
      <c r="BWA280" s="152"/>
      <c r="BWB280" s="152"/>
      <c r="BWC280" s="152"/>
      <c r="BWD280" s="152"/>
      <c r="BWE280" s="152"/>
      <c r="BWF280" s="152"/>
      <c r="BWG280" s="152"/>
      <c r="BWH280" s="152"/>
      <c r="BWI280" s="152"/>
      <c r="BWJ280" s="152"/>
      <c r="BWK280" s="152"/>
      <c r="BWL280" s="152"/>
      <c r="BWM280" s="152"/>
      <c r="BWN280" s="152"/>
      <c r="BWO280" s="152"/>
      <c r="BWP280" s="152"/>
      <c r="BWQ280" s="152"/>
      <c r="BWR280" s="152"/>
      <c r="BWS280" s="152"/>
      <c r="BWT280" s="152"/>
      <c r="BWU280" s="152"/>
      <c r="BWV280" s="152"/>
      <c r="BWW280" s="152"/>
      <c r="BWX280" s="152"/>
    </row>
    <row r="281" spans="1:1974" ht="12" customHeight="1">
      <c r="B281" s="152"/>
      <c r="D281" s="152"/>
      <c r="E281" s="135"/>
      <c r="F281" s="152"/>
      <c r="H281" s="152"/>
      <c r="I281" s="135"/>
      <c r="J281" s="152"/>
      <c r="L281" s="152"/>
      <c r="M281" s="135"/>
      <c r="N281" s="152"/>
      <c r="P281" s="152"/>
      <c r="Q281" s="135"/>
      <c r="R281" s="152"/>
      <c r="X281" s="152"/>
      <c r="Y281" s="152"/>
      <c r="Z281" s="152"/>
      <c r="AB281" s="152"/>
      <c r="AC281" s="152"/>
      <c r="AD281" s="152"/>
    </row>
    <row r="282" spans="1:1974" s="113" customFormat="1" ht="24.75" customHeight="1" thickBot="1">
      <c r="A282" s="95"/>
      <c r="B282" s="278" t="s">
        <v>181</v>
      </c>
      <c r="C282" s="95"/>
      <c r="D282" s="279">
        <v>-322</v>
      </c>
      <c r="E282" s="280">
        <v>0</v>
      </c>
      <c r="F282" s="279">
        <v>-322</v>
      </c>
      <c r="G282" s="95"/>
      <c r="H282" s="279">
        <v>-94</v>
      </c>
      <c r="I282" s="280">
        <v>0</v>
      </c>
      <c r="J282" s="279">
        <v>-94</v>
      </c>
      <c r="K282" s="95"/>
      <c r="L282" s="279">
        <v>32</v>
      </c>
      <c r="M282" s="280">
        <v>0</v>
      </c>
      <c r="N282" s="279">
        <v>32</v>
      </c>
      <c r="O282" s="95"/>
      <c r="P282" s="279">
        <v>339</v>
      </c>
      <c r="Q282" s="280">
        <v>0</v>
      </c>
      <c r="R282" s="279">
        <v>339</v>
      </c>
      <c r="S282" s="95"/>
      <c r="T282" s="107"/>
      <c r="U282" s="107"/>
      <c r="V282" s="107"/>
      <c r="W282" s="95"/>
      <c r="X282" s="152"/>
      <c r="Y282" s="152"/>
      <c r="Z282" s="152"/>
      <c r="AA282" s="95"/>
      <c r="AB282" s="152"/>
      <c r="AC282" s="152"/>
      <c r="AD282" s="152"/>
      <c r="AE282" s="95"/>
      <c r="AF282" s="152"/>
      <c r="AG282" s="152"/>
      <c r="AH282" s="152"/>
      <c r="AI282" s="95"/>
      <c r="AJ282" s="152"/>
      <c r="AK282" s="152"/>
      <c r="AL282" s="152"/>
      <c r="AM282" s="95"/>
      <c r="AN282" s="152"/>
      <c r="AO282" s="152"/>
      <c r="AP282" s="152"/>
      <c r="AQ282" s="105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  <c r="BI282" s="152"/>
      <c r="BJ282" s="152"/>
      <c r="BK282" s="152"/>
      <c r="BL282" s="152"/>
      <c r="BM282" s="152"/>
      <c r="BN282" s="152"/>
      <c r="BO282" s="152"/>
      <c r="BP282" s="152"/>
      <c r="BQ282" s="152"/>
      <c r="BR282" s="152"/>
      <c r="BS282" s="152"/>
      <c r="BT282" s="152"/>
      <c r="BU282" s="152"/>
      <c r="BV282" s="152"/>
      <c r="BW282" s="152"/>
      <c r="BX282" s="152"/>
      <c r="BY282" s="152"/>
      <c r="BZ282" s="152"/>
      <c r="CA282" s="152"/>
      <c r="CB282" s="152"/>
      <c r="CC282" s="152"/>
      <c r="CD282" s="152"/>
      <c r="CE282" s="152"/>
      <c r="CF282" s="152"/>
      <c r="CG282" s="152"/>
      <c r="CH282" s="152"/>
      <c r="CI282" s="152"/>
      <c r="CJ282" s="152"/>
      <c r="CK282" s="152"/>
      <c r="CL282" s="152"/>
      <c r="CM282" s="152"/>
      <c r="CN282" s="152"/>
      <c r="CO282" s="152"/>
      <c r="CP282" s="152"/>
      <c r="CQ282" s="152"/>
      <c r="CR282" s="152"/>
      <c r="CS282" s="152"/>
      <c r="CT282" s="152"/>
      <c r="CU282" s="152"/>
      <c r="CV282" s="152"/>
      <c r="CW282" s="152"/>
      <c r="CX282" s="152"/>
      <c r="CY282" s="152"/>
      <c r="CZ282" s="152"/>
      <c r="DA282" s="152"/>
      <c r="DB282" s="152"/>
      <c r="DC282" s="152"/>
      <c r="DD282" s="152"/>
      <c r="DE282" s="152"/>
      <c r="DF282" s="152"/>
      <c r="DG282" s="152"/>
      <c r="DH282" s="152"/>
      <c r="DI282" s="152"/>
      <c r="DJ282" s="152"/>
      <c r="DK282" s="152"/>
      <c r="DL282" s="152"/>
      <c r="DM282" s="152"/>
      <c r="DN282" s="152"/>
      <c r="DO282" s="152"/>
      <c r="DP282" s="152"/>
      <c r="DQ282" s="152"/>
      <c r="DR282" s="152"/>
      <c r="DS282" s="152"/>
      <c r="DT282" s="152"/>
      <c r="DU282" s="152"/>
      <c r="DV282" s="152"/>
      <c r="DW282" s="152"/>
      <c r="DX282" s="152"/>
      <c r="DY282" s="152"/>
      <c r="DZ282" s="152"/>
      <c r="EA282" s="152"/>
      <c r="EB282" s="152"/>
      <c r="EC282" s="152"/>
      <c r="ED282" s="152"/>
      <c r="EE282" s="152"/>
      <c r="EF282" s="152"/>
      <c r="EG282" s="152"/>
      <c r="EH282" s="152"/>
      <c r="EI282" s="152"/>
      <c r="EJ282" s="152"/>
      <c r="EK282" s="152"/>
      <c r="EL282" s="152"/>
      <c r="EM282" s="152"/>
      <c r="EN282" s="152"/>
      <c r="EO282" s="152"/>
      <c r="EP282" s="152"/>
      <c r="EQ282" s="152"/>
      <c r="ER282" s="152"/>
      <c r="ES282" s="152"/>
      <c r="ET282" s="152"/>
      <c r="EU282" s="152"/>
      <c r="EV282" s="152"/>
      <c r="EW282" s="152"/>
      <c r="EX282" s="152"/>
      <c r="EY282" s="152"/>
      <c r="EZ282" s="152"/>
      <c r="FA282" s="152"/>
      <c r="FB282" s="152"/>
      <c r="FC282" s="152"/>
      <c r="FD282" s="152"/>
      <c r="FE282" s="152"/>
      <c r="FF282" s="152"/>
      <c r="FG282" s="152"/>
      <c r="FH282" s="152"/>
      <c r="FI282" s="152"/>
      <c r="FJ282" s="152"/>
      <c r="FK282" s="152"/>
      <c r="FL282" s="152"/>
      <c r="FM282" s="152"/>
      <c r="FN282" s="152"/>
      <c r="FO282" s="152"/>
      <c r="FP282" s="152"/>
      <c r="FQ282" s="152"/>
      <c r="FR282" s="152"/>
      <c r="FS282" s="152"/>
      <c r="FT282" s="152"/>
      <c r="FU282" s="152"/>
      <c r="FV282" s="152"/>
      <c r="FW282" s="152"/>
      <c r="FX282" s="152"/>
      <c r="FY282" s="152"/>
      <c r="FZ282" s="152"/>
      <c r="GA282" s="152"/>
      <c r="GB282" s="152"/>
      <c r="GC282" s="152"/>
      <c r="GD282" s="152"/>
      <c r="GE282" s="152"/>
      <c r="GF282" s="152"/>
      <c r="GG282" s="152"/>
      <c r="GH282" s="152"/>
      <c r="GI282" s="152"/>
      <c r="GJ282" s="152"/>
      <c r="GK282" s="152"/>
      <c r="GL282" s="152"/>
      <c r="GM282" s="152"/>
      <c r="GN282" s="152"/>
      <c r="GO282" s="152"/>
      <c r="GP282" s="152"/>
      <c r="GQ282" s="152"/>
      <c r="GR282" s="152"/>
      <c r="GS282" s="152"/>
      <c r="GT282" s="152"/>
      <c r="GU282" s="152"/>
      <c r="GV282" s="152"/>
      <c r="GW282" s="152"/>
      <c r="GX282" s="152"/>
      <c r="GY282" s="152"/>
      <c r="GZ282" s="152"/>
      <c r="HA282" s="152"/>
      <c r="HB282" s="152"/>
      <c r="HC282" s="152"/>
      <c r="HD282" s="152"/>
      <c r="HE282" s="152"/>
      <c r="HF282" s="152"/>
      <c r="HG282" s="152"/>
      <c r="HH282" s="152"/>
      <c r="HI282" s="152"/>
      <c r="HJ282" s="152"/>
      <c r="HK282" s="152"/>
      <c r="HL282" s="152"/>
      <c r="HM282" s="152"/>
      <c r="HN282" s="152"/>
      <c r="HO282" s="152"/>
      <c r="HP282" s="152"/>
      <c r="HQ282" s="152"/>
      <c r="HR282" s="152"/>
      <c r="HS282" s="152"/>
      <c r="HT282" s="152"/>
      <c r="HU282" s="152"/>
      <c r="HV282" s="152"/>
      <c r="HW282" s="152"/>
      <c r="HX282" s="152"/>
      <c r="HY282" s="152"/>
      <c r="HZ282" s="152"/>
      <c r="IA282" s="152"/>
      <c r="IB282" s="152"/>
      <c r="IC282" s="152"/>
      <c r="ID282" s="152"/>
      <c r="IE282" s="152"/>
      <c r="IF282" s="152"/>
      <c r="IG282" s="152"/>
      <c r="IH282" s="152"/>
      <c r="II282" s="152"/>
      <c r="IJ282" s="152"/>
      <c r="IK282" s="152"/>
      <c r="IL282" s="152"/>
      <c r="IM282" s="152"/>
      <c r="IN282" s="152"/>
      <c r="IO282" s="152"/>
      <c r="IP282" s="152"/>
      <c r="IQ282" s="152"/>
      <c r="IR282" s="152"/>
      <c r="IS282" s="152"/>
      <c r="IT282" s="152"/>
      <c r="IU282" s="152"/>
      <c r="IV282" s="152"/>
      <c r="IW282" s="152"/>
      <c r="IX282" s="152"/>
      <c r="IY282" s="152"/>
      <c r="IZ282" s="152"/>
      <c r="JA282" s="152"/>
      <c r="JB282" s="152"/>
      <c r="JC282" s="152"/>
      <c r="JD282" s="152"/>
      <c r="JE282" s="152"/>
      <c r="JF282" s="152"/>
      <c r="JG282" s="152"/>
      <c r="JH282" s="152"/>
      <c r="JI282" s="152"/>
      <c r="JJ282" s="152"/>
      <c r="JK282" s="152"/>
      <c r="JL282" s="152"/>
      <c r="JM282" s="152"/>
      <c r="JN282" s="152"/>
      <c r="JO282" s="152"/>
      <c r="JP282" s="152"/>
      <c r="JQ282" s="152"/>
      <c r="JR282" s="152"/>
      <c r="JS282" s="152"/>
      <c r="JT282" s="152"/>
      <c r="JU282" s="152"/>
      <c r="JV282" s="152"/>
      <c r="JW282" s="152"/>
      <c r="JX282" s="152"/>
      <c r="JY282" s="152"/>
      <c r="JZ282" s="152"/>
      <c r="KA282" s="152"/>
      <c r="KB282" s="152"/>
      <c r="KC282" s="152"/>
      <c r="KD282" s="152"/>
      <c r="KE282" s="152"/>
      <c r="KF282" s="152"/>
      <c r="KG282" s="152"/>
      <c r="KH282" s="152"/>
      <c r="KI282" s="152"/>
      <c r="KJ282" s="152"/>
      <c r="KK282" s="152"/>
      <c r="KL282" s="152"/>
      <c r="KM282" s="152"/>
      <c r="KN282" s="152"/>
      <c r="KO282" s="152"/>
      <c r="KP282" s="152"/>
      <c r="KQ282" s="152"/>
      <c r="KR282" s="152"/>
      <c r="KS282" s="152"/>
      <c r="KT282" s="152"/>
      <c r="KU282" s="152"/>
      <c r="KV282" s="152"/>
      <c r="KW282" s="152"/>
      <c r="KX282" s="152"/>
      <c r="KY282" s="152"/>
      <c r="KZ282" s="152"/>
      <c r="LA282" s="152"/>
      <c r="LB282" s="152"/>
      <c r="LC282" s="152"/>
      <c r="LD282" s="152"/>
      <c r="LE282" s="152"/>
      <c r="LF282" s="152"/>
      <c r="LG282" s="152"/>
      <c r="LH282" s="152"/>
      <c r="LI282" s="152"/>
      <c r="LJ282" s="152"/>
      <c r="LK282" s="152"/>
      <c r="LL282" s="152"/>
      <c r="LM282" s="152"/>
      <c r="LN282" s="152"/>
      <c r="LO282" s="152"/>
      <c r="LP282" s="152"/>
      <c r="LQ282" s="152"/>
      <c r="LR282" s="152"/>
      <c r="LS282" s="152"/>
      <c r="LT282" s="152"/>
      <c r="LU282" s="152"/>
      <c r="LV282" s="152"/>
      <c r="LW282" s="152"/>
      <c r="LX282" s="152"/>
      <c r="LY282" s="152"/>
      <c r="LZ282" s="152"/>
      <c r="MA282" s="152"/>
      <c r="MB282" s="152"/>
      <c r="MC282" s="152"/>
      <c r="MD282" s="152"/>
      <c r="ME282" s="152"/>
      <c r="MF282" s="152"/>
      <c r="MG282" s="152"/>
      <c r="MH282" s="152"/>
      <c r="MI282" s="152"/>
      <c r="MJ282" s="152"/>
      <c r="MK282" s="152"/>
      <c r="ML282" s="152"/>
      <c r="MM282" s="152"/>
      <c r="MN282" s="152"/>
      <c r="MO282" s="152"/>
      <c r="MP282" s="152"/>
      <c r="MQ282" s="152"/>
      <c r="MR282" s="152"/>
      <c r="MS282" s="152"/>
      <c r="MT282" s="152"/>
      <c r="MU282" s="152"/>
      <c r="MV282" s="152"/>
      <c r="MW282" s="152"/>
      <c r="MX282" s="152"/>
      <c r="MY282" s="152"/>
      <c r="MZ282" s="152"/>
      <c r="NA282" s="152"/>
      <c r="NB282" s="152"/>
      <c r="NC282" s="152"/>
      <c r="ND282" s="152"/>
      <c r="NE282" s="152"/>
      <c r="NF282" s="152"/>
      <c r="NG282" s="152"/>
      <c r="NH282" s="152"/>
      <c r="NI282" s="152"/>
      <c r="NJ282" s="152"/>
      <c r="NK282" s="152"/>
      <c r="NL282" s="152"/>
      <c r="NM282" s="152"/>
      <c r="NN282" s="152"/>
      <c r="NO282" s="152"/>
      <c r="NP282" s="152"/>
      <c r="NQ282" s="152"/>
      <c r="NR282" s="152"/>
      <c r="NS282" s="152"/>
      <c r="NT282" s="152"/>
      <c r="NU282" s="152"/>
      <c r="NV282" s="152"/>
      <c r="NW282" s="152"/>
      <c r="NX282" s="152"/>
      <c r="NY282" s="152"/>
      <c r="NZ282" s="152"/>
      <c r="OA282" s="152"/>
      <c r="OB282" s="152"/>
      <c r="OC282" s="152"/>
      <c r="OD282" s="152"/>
      <c r="OE282" s="152"/>
      <c r="OF282" s="152"/>
      <c r="OG282" s="152"/>
      <c r="OH282" s="152"/>
      <c r="OI282" s="152"/>
      <c r="OJ282" s="152"/>
      <c r="OK282" s="152"/>
      <c r="OL282" s="152"/>
      <c r="OM282" s="152"/>
      <c r="ON282" s="152"/>
      <c r="OO282" s="152"/>
      <c r="OP282" s="152"/>
      <c r="OQ282" s="152"/>
      <c r="OR282" s="152"/>
      <c r="OS282" s="152"/>
      <c r="OT282" s="152"/>
      <c r="OU282" s="152"/>
      <c r="OV282" s="152"/>
      <c r="OW282" s="152"/>
      <c r="OX282" s="152"/>
      <c r="OY282" s="152"/>
      <c r="OZ282" s="152"/>
      <c r="PA282" s="152"/>
      <c r="PB282" s="152"/>
      <c r="PC282" s="152"/>
      <c r="PD282" s="152"/>
      <c r="PE282" s="152"/>
      <c r="PF282" s="152"/>
      <c r="PG282" s="152"/>
      <c r="PH282" s="152"/>
      <c r="PI282" s="152"/>
      <c r="PJ282" s="152"/>
      <c r="PK282" s="152"/>
      <c r="PL282" s="152"/>
      <c r="PM282" s="152"/>
      <c r="PN282" s="152"/>
      <c r="PO282" s="152"/>
      <c r="PP282" s="152"/>
      <c r="PQ282" s="152"/>
      <c r="PR282" s="152"/>
      <c r="PS282" s="152"/>
      <c r="PT282" s="152"/>
      <c r="PU282" s="152"/>
      <c r="PV282" s="152"/>
      <c r="PW282" s="152"/>
      <c r="PX282" s="152"/>
      <c r="PY282" s="152"/>
      <c r="PZ282" s="152"/>
      <c r="QA282" s="152"/>
      <c r="QB282" s="152"/>
      <c r="QC282" s="152"/>
      <c r="QD282" s="152"/>
      <c r="QE282" s="152"/>
      <c r="QF282" s="152"/>
      <c r="QG282" s="152"/>
      <c r="QH282" s="152"/>
      <c r="QI282" s="152"/>
      <c r="QJ282" s="152"/>
      <c r="QK282" s="152"/>
      <c r="QL282" s="152"/>
      <c r="QM282" s="152"/>
      <c r="QN282" s="152"/>
      <c r="QO282" s="152"/>
      <c r="QP282" s="152"/>
      <c r="QQ282" s="152"/>
      <c r="QR282" s="152"/>
      <c r="QS282" s="152"/>
      <c r="QT282" s="152"/>
      <c r="QU282" s="152"/>
      <c r="QV282" s="152"/>
      <c r="QW282" s="152"/>
      <c r="QX282" s="152"/>
      <c r="QY282" s="152"/>
      <c r="QZ282" s="152"/>
      <c r="RA282" s="152"/>
      <c r="RB282" s="152"/>
      <c r="RC282" s="152"/>
      <c r="RD282" s="152"/>
      <c r="RE282" s="152"/>
      <c r="RF282" s="152"/>
      <c r="RG282" s="152"/>
      <c r="RH282" s="152"/>
      <c r="RI282" s="152"/>
      <c r="RJ282" s="152"/>
      <c r="RK282" s="152"/>
      <c r="RL282" s="152"/>
      <c r="RM282" s="152"/>
      <c r="RN282" s="152"/>
      <c r="RO282" s="152"/>
      <c r="RP282" s="152"/>
      <c r="RQ282" s="152"/>
      <c r="RR282" s="152"/>
      <c r="RS282" s="152"/>
      <c r="RT282" s="152"/>
      <c r="RU282" s="152"/>
      <c r="RV282" s="152"/>
      <c r="RW282" s="152"/>
      <c r="RX282" s="152"/>
      <c r="RY282" s="152"/>
      <c r="RZ282" s="152"/>
      <c r="SA282" s="152"/>
      <c r="SB282" s="152"/>
      <c r="SC282" s="152"/>
      <c r="SD282" s="152"/>
      <c r="SE282" s="152"/>
      <c r="SF282" s="152"/>
      <c r="SG282" s="152"/>
      <c r="SH282" s="152"/>
      <c r="SI282" s="152"/>
      <c r="SJ282" s="152"/>
      <c r="SK282" s="152"/>
      <c r="SL282" s="152"/>
      <c r="SM282" s="152"/>
      <c r="SN282" s="152"/>
      <c r="SO282" s="152"/>
      <c r="SP282" s="152"/>
      <c r="SQ282" s="152"/>
      <c r="SR282" s="152"/>
      <c r="SS282" s="152"/>
      <c r="ST282" s="152"/>
      <c r="SU282" s="152"/>
      <c r="SV282" s="152"/>
      <c r="SW282" s="152"/>
      <c r="SX282" s="152"/>
      <c r="SY282" s="152"/>
      <c r="SZ282" s="152"/>
      <c r="TA282" s="152"/>
      <c r="TB282" s="152"/>
      <c r="TC282" s="152"/>
      <c r="TD282" s="152"/>
      <c r="TE282" s="152"/>
      <c r="TF282" s="152"/>
      <c r="TG282" s="152"/>
      <c r="TH282" s="152"/>
      <c r="TI282" s="152"/>
      <c r="TJ282" s="152"/>
      <c r="TK282" s="152"/>
      <c r="TL282" s="152"/>
      <c r="TM282" s="152"/>
      <c r="TN282" s="152"/>
      <c r="TO282" s="152"/>
      <c r="TP282" s="152"/>
      <c r="TQ282" s="152"/>
      <c r="TR282" s="152"/>
      <c r="TS282" s="152"/>
      <c r="TT282" s="152"/>
      <c r="TU282" s="152"/>
      <c r="TV282" s="152"/>
      <c r="TW282" s="152"/>
      <c r="TX282" s="152"/>
      <c r="TY282" s="152"/>
      <c r="TZ282" s="152"/>
      <c r="UA282" s="152"/>
      <c r="UB282" s="152"/>
      <c r="UC282" s="152"/>
      <c r="UD282" s="152"/>
      <c r="UE282" s="152"/>
      <c r="UF282" s="152"/>
      <c r="UG282" s="152"/>
      <c r="UH282" s="152"/>
      <c r="UI282" s="152"/>
      <c r="UJ282" s="152"/>
      <c r="UK282" s="152"/>
      <c r="UL282" s="152"/>
      <c r="UM282" s="152"/>
      <c r="UN282" s="152"/>
      <c r="UO282" s="152"/>
      <c r="UP282" s="152"/>
      <c r="UQ282" s="152"/>
      <c r="UR282" s="152"/>
      <c r="US282" s="152"/>
      <c r="UT282" s="152"/>
      <c r="UU282" s="152"/>
      <c r="UV282" s="152"/>
      <c r="UW282" s="152"/>
      <c r="UX282" s="152"/>
      <c r="UY282" s="152"/>
      <c r="UZ282" s="152"/>
      <c r="VA282" s="152"/>
      <c r="VB282" s="152"/>
      <c r="VC282" s="152"/>
      <c r="VD282" s="152"/>
      <c r="VE282" s="152"/>
      <c r="VF282" s="152"/>
      <c r="VG282" s="152"/>
      <c r="VH282" s="152"/>
      <c r="VI282" s="152"/>
      <c r="VJ282" s="152"/>
      <c r="VK282" s="152"/>
      <c r="VL282" s="152"/>
      <c r="VM282" s="152"/>
      <c r="VN282" s="152"/>
      <c r="VO282" s="152"/>
      <c r="VP282" s="152"/>
      <c r="VQ282" s="152"/>
      <c r="VR282" s="152"/>
      <c r="VS282" s="152"/>
      <c r="VT282" s="152"/>
      <c r="VU282" s="152"/>
      <c r="VV282" s="152"/>
      <c r="VW282" s="152"/>
      <c r="VX282" s="152"/>
      <c r="VY282" s="152"/>
      <c r="VZ282" s="152"/>
      <c r="WA282" s="152"/>
      <c r="WB282" s="152"/>
      <c r="WC282" s="152"/>
      <c r="WD282" s="152"/>
      <c r="WE282" s="152"/>
      <c r="WF282" s="152"/>
      <c r="WG282" s="152"/>
      <c r="WH282" s="152"/>
      <c r="WI282" s="152"/>
      <c r="WJ282" s="152"/>
      <c r="WK282" s="152"/>
      <c r="WL282" s="152"/>
      <c r="WM282" s="152"/>
      <c r="WN282" s="152"/>
      <c r="WO282" s="152"/>
      <c r="WP282" s="152"/>
      <c r="WQ282" s="152"/>
      <c r="WR282" s="152"/>
      <c r="WS282" s="152"/>
      <c r="WT282" s="152"/>
      <c r="WU282" s="152"/>
      <c r="WV282" s="152"/>
      <c r="WW282" s="152"/>
      <c r="WX282" s="152"/>
      <c r="WY282" s="152"/>
      <c r="WZ282" s="152"/>
      <c r="XA282" s="152"/>
      <c r="XB282" s="152"/>
      <c r="XC282" s="152"/>
      <c r="XD282" s="152"/>
      <c r="XE282" s="152"/>
      <c r="XF282" s="152"/>
      <c r="XG282" s="152"/>
      <c r="XH282" s="152"/>
      <c r="XI282" s="152"/>
      <c r="XJ282" s="152"/>
      <c r="XK282" s="152"/>
      <c r="XL282" s="152"/>
      <c r="XM282" s="152"/>
      <c r="XN282" s="152"/>
      <c r="XO282" s="152"/>
      <c r="XP282" s="152"/>
      <c r="XQ282" s="152"/>
      <c r="XR282" s="152"/>
      <c r="XS282" s="152"/>
      <c r="XT282" s="152"/>
      <c r="XU282" s="152"/>
      <c r="XV282" s="152"/>
      <c r="XW282" s="152"/>
      <c r="XX282" s="152"/>
      <c r="XY282" s="152"/>
      <c r="XZ282" s="152"/>
      <c r="YA282" s="152"/>
      <c r="YB282" s="152"/>
      <c r="YC282" s="152"/>
      <c r="YD282" s="152"/>
      <c r="YE282" s="152"/>
      <c r="YF282" s="152"/>
      <c r="YG282" s="152"/>
      <c r="YH282" s="152"/>
      <c r="YI282" s="152"/>
      <c r="YJ282" s="152"/>
      <c r="YK282" s="152"/>
      <c r="YL282" s="152"/>
      <c r="YM282" s="152"/>
      <c r="YN282" s="152"/>
      <c r="YO282" s="152"/>
      <c r="YP282" s="152"/>
      <c r="YQ282" s="152"/>
      <c r="YR282" s="152"/>
      <c r="YS282" s="152"/>
      <c r="YT282" s="152"/>
      <c r="YU282" s="152"/>
      <c r="YV282" s="152"/>
      <c r="YW282" s="152"/>
      <c r="YX282" s="152"/>
      <c r="YY282" s="152"/>
      <c r="YZ282" s="152"/>
      <c r="ZA282" s="152"/>
      <c r="ZB282" s="152"/>
      <c r="ZC282" s="152"/>
      <c r="ZD282" s="152"/>
      <c r="ZE282" s="152"/>
      <c r="ZF282" s="152"/>
      <c r="ZG282" s="152"/>
      <c r="ZH282" s="152"/>
      <c r="ZI282" s="152"/>
      <c r="ZJ282" s="152"/>
      <c r="ZK282" s="152"/>
      <c r="ZL282" s="152"/>
      <c r="ZM282" s="152"/>
      <c r="ZN282" s="152"/>
      <c r="ZO282" s="152"/>
      <c r="ZP282" s="152"/>
      <c r="ZQ282" s="152"/>
      <c r="ZR282" s="152"/>
      <c r="ZS282" s="152"/>
      <c r="ZT282" s="152"/>
      <c r="ZU282" s="152"/>
      <c r="ZV282" s="152"/>
      <c r="ZW282" s="152"/>
      <c r="ZX282" s="152"/>
      <c r="ZY282" s="152"/>
      <c r="ZZ282" s="152"/>
      <c r="AAA282" s="152"/>
      <c r="AAB282" s="152"/>
      <c r="AAC282" s="152"/>
      <c r="AAD282" s="152"/>
      <c r="AAE282" s="152"/>
      <c r="AAF282" s="152"/>
      <c r="AAG282" s="152"/>
      <c r="AAH282" s="152"/>
      <c r="AAI282" s="152"/>
      <c r="AAJ282" s="152"/>
      <c r="AAK282" s="152"/>
      <c r="AAL282" s="152"/>
      <c r="AAM282" s="152"/>
      <c r="AAN282" s="152"/>
      <c r="AAO282" s="152"/>
      <c r="AAP282" s="152"/>
      <c r="AAQ282" s="152"/>
      <c r="AAR282" s="152"/>
      <c r="AAS282" s="152"/>
      <c r="AAT282" s="152"/>
      <c r="AAU282" s="152"/>
      <c r="AAV282" s="152"/>
      <c r="AAW282" s="152"/>
      <c r="AAX282" s="152"/>
      <c r="AAY282" s="152"/>
      <c r="AAZ282" s="152"/>
      <c r="ABA282" s="152"/>
      <c r="ABB282" s="152"/>
      <c r="ABC282" s="152"/>
      <c r="ABD282" s="152"/>
      <c r="ABE282" s="152"/>
      <c r="ABF282" s="152"/>
      <c r="ABG282" s="152"/>
      <c r="ABH282" s="152"/>
      <c r="ABI282" s="152"/>
      <c r="ABJ282" s="152"/>
      <c r="ABK282" s="152"/>
      <c r="ABL282" s="152"/>
      <c r="ABM282" s="152"/>
      <c r="ABN282" s="152"/>
      <c r="ABO282" s="152"/>
      <c r="ABP282" s="152"/>
      <c r="ABQ282" s="152"/>
      <c r="ABR282" s="152"/>
      <c r="ABS282" s="152"/>
      <c r="ABT282" s="152"/>
      <c r="ABU282" s="152"/>
      <c r="ABV282" s="152"/>
      <c r="ABW282" s="152"/>
      <c r="ABX282" s="152"/>
      <c r="ABY282" s="152"/>
      <c r="ABZ282" s="152"/>
      <c r="ACA282" s="152"/>
      <c r="ACB282" s="152"/>
      <c r="ACC282" s="152"/>
      <c r="ACD282" s="152"/>
      <c r="ACE282" s="152"/>
      <c r="ACF282" s="152"/>
      <c r="ACG282" s="152"/>
      <c r="ACH282" s="152"/>
      <c r="ACI282" s="152"/>
      <c r="ACJ282" s="152"/>
      <c r="ACK282" s="152"/>
      <c r="ACL282" s="152"/>
      <c r="ACM282" s="152"/>
      <c r="ACN282" s="152"/>
      <c r="ACO282" s="152"/>
      <c r="ACP282" s="152"/>
      <c r="ACQ282" s="152"/>
      <c r="ACR282" s="152"/>
      <c r="ACS282" s="152"/>
      <c r="ACT282" s="152"/>
      <c r="ACU282" s="152"/>
      <c r="ACV282" s="152"/>
      <c r="ACW282" s="152"/>
      <c r="ACX282" s="152"/>
      <c r="ACY282" s="152"/>
      <c r="ACZ282" s="152"/>
      <c r="ADA282" s="152"/>
      <c r="ADB282" s="152"/>
      <c r="ADC282" s="152"/>
      <c r="ADD282" s="152"/>
      <c r="ADE282" s="152"/>
      <c r="ADF282" s="152"/>
      <c r="ADG282" s="152"/>
      <c r="ADH282" s="152"/>
      <c r="ADI282" s="152"/>
      <c r="ADJ282" s="152"/>
      <c r="ADK282" s="152"/>
      <c r="ADL282" s="152"/>
      <c r="ADM282" s="152"/>
      <c r="ADN282" s="152"/>
      <c r="ADO282" s="152"/>
      <c r="ADP282" s="152"/>
      <c r="ADQ282" s="152"/>
      <c r="ADR282" s="152"/>
      <c r="ADS282" s="152"/>
      <c r="ADT282" s="152"/>
      <c r="ADU282" s="152"/>
      <c r="ADV282" s="152"/>
      <c r="ADW282" s="152"/>
      <c r="ADX282" s="152"/>
      <c r="ADY282" s="152"/>
      <c r="ADZ282" s="152"/>
      <c r="AEA282" s="152"/>
      <c r="AEB282" s="152"/>
      <c r="AEC282" s="152"/>
      <c r="AED282" s="152"/>
      <c r="AEE282" s="152"/>
      <c r="AEF282" s="152"/>
      <c r="AEG282" s="152"/>
      <c r="AEH282" s="152"/>
      <c r="AEI282" s="152"/>
      <c r="AEJ282" s="152"/>
      <c r="AEK282" s="152"/>
      <c r="AEL282" s="152"/>
      <c r="AEM282" s="152"/>
      <c r="AEN282" s="152"/>
      <c r="AEO282" s="152"/>
      <c r="AEP282" s="152"/>
      <c r="AEQ282" s="152"/>
      <c r="AER282" s="152"/>
      <c r="AES282" s="152"/>
      <c r="AET282" s="152"/>
      <c r="AEU282" s="152"/>
      <c r="AEV282" s="152"/>
      <c r="AEW282" s="152"/>
      <c r="AEX282" s="152"/>
      <c r="AEY282" s="152"/>
      <c r="AEZ282" s="152"/>
      <c r="AFA282" s="152"/>
      <c r="AFB282" s="152"/>
      <c r="AFC282" s="152"/>
      <c r="AFD282" s="152"/>
      <c r="AFE282" s="152"/>
      <c r="AFF282" s="152"/>
      <c r="AFG282" s="152"/>
      <c r="AFH282" s="152"/>
      <c r="AFI282" s="152"/>
      <c r="AFJ282" s="152"/>
      <c r="AFK282" s="152"/>
      <c r="AFL282" s="152"/>
      <c r="AFM282" s="152"/>
      <c r="AFN282" s="152"/>
      <c r="AFO282" s="152"/>
      <c r="AFP282" s="152"/>
      <c r="AFQ282" s="152"/>
      <c r="AFR282" s="152"/>
      <c r="AFS282" s="152"/>
      <c r="AFT282" s="152"/>
      <c r="AFU282" s="152"/>
      <c r="AFV282" s="152"/>
      <c r="AFW282" s="152"/>
      <c r="AFX282" s="152"/>
      <c r="AFY282" s="152"/>
      <c r="AFZ282" s="152"/>
      <c r="AGA282" s="152"/>
      <c r="AGB282" s="152"/>
      <c r="AGC282" s="152"/>
      <c r="AGD282" s="152"/>
      <c r="AGE282" s="152"/>
      <c r="AGF282" s="152"/>
      <c r="AGG282" s="152"/>
      <c r="AGH282" s="152"/>
      <c r="AGI282" s="152"/>
      <c r="AGJ282" s="152"/>
      <c r="AGK282" s="152"/>
      <c r="AGL282" s="152"/>
      <c r="AGM282" s="152"/>
      <c r="AGN282" s="152"/>
      <c r="AGO282" s="152"/>
      <c r="AGP282" s="152"/>
      <c r="AGQ282" s="152"/>
      <c r="AGR282" s="152"/>
      <c r="AGS282" s="152"/>
      <c r="AGT282" s="152"/>
      <c r="AGU282" s="152"/>
      <c r="AGV282" s="152"/>
      <c r="AGW282" s="152"/>
      <c r="AGX282" s="152"/>
      <c r="AGY282" s="152"/>
      <c r="AGZ282" s="152"/>
      <c r="AHA282" s="152"/>
      <c r="AHB282" s="152"/>
      <c r="AHC282" s="152"/>
      <c r="AHD282" s="152"/>
      <c r="AHE282" s="152"/>
      <c r="AHF282" s="152"/>
      <c r="AHG282" s="152"/>
      <c r="AHH282" s="152"/>
      <c r="AHI282" s="152"/>
      <c r="AHJ282" s="152"/>
      <c r="AHK282" s="152"/>
      <c r="AHL282" s="152"/>
      <c r="AHM282" s="152"/>
      <c r="AHN282" s="152"/>
      <c r="AHO282" s="152"/>
      <c r="AHP282" s="152"/>
      <c r="AHQ282" s="152"/>
      <c r="AHR282" s="152"/>
      <c r="AHS282" s="152"/>
      <c r="AHT282" s="152"/>
      <c r="AHU282" s="152"/>
      <c r="AHV282" s="152"/>
      <c r="AHW282" s="152"/>
      <c r="AHX282" s="152"/>
      <c r="AHY282" s="152"/>
      <c r="AHZ282" s="152"/>
      <c r="AIA282" s="152"/>
      <c r="AIB282" s="152"/>
      <c r="AIC282" s="152"/>
      <c r="AID282" s="152"/>
      <c r="AIE282" s="152"/>
      <c r="AIF282" s="152"/>
      <c r="AIG282" s="152"/>
      <c r="AIH282" s="152"/>
      <c r="AII282" s="152"/>
      <c r="AIJ282" s="152"/>
      <c r="AIK282" s="152"/>
      <c r="AIL282" s="152"/>
      <c r="AIM282" s="152"/>
      <c r="AIN282" s="152"/>
      <c r="AIO282" s="152"/>
      <c r="AIP282" s="152"/>
      <c r="AIQ282" s="152"/>
      <c r="AIR282" s="152"/>
      <c r="AIS282" s="152"/>
      <c r="AIT282" s="152"/>
      <c r="AIU282" s="152"/>
      <c r="AIV282" s="152"/>
      <c r="AIW282" s="152"/>
      <c r="AIX282" s="152"/>
      <c r="AIY282" s="152"/>
      <c r="AIZ282" s="152"/>
      <c r="AJA282" s="152"/>
      <c r="AJB282" s="152"/>
      <c r="AJC282" s="152"/>
      <c r="AJD282" s="152"/>
      <c r="AJE282" s="152"/>
      <c r="AJF282" s="152"/>
      <c r="AJG282" s="152"/>
      <c r="AJH282" s="152"/>
      <c r="AJI282" s="152"/>
      <c r="AJJ282" s="152"/>
      <c r="AJK282" s="152"/>
      <c r="AJL282" s="152"/>
      <c r="AJM282" s="152"/>
      <c r="AJN282" s="152"/>
      <c r="AJO282" s="152"/>
      <c r="AJP282" s="152"/>
      <c r="AJQ282" s="152"/>
      <c r="AJR282" s="152"/>
      <c r="AJS282" s="152"/>
      <c r="AJT282" s="152"/>
      <c r="AJU282" s="152"/>
      <c r="AJV282" s="152"/>
      <c r="AJW282" s="152"/>
      <c r="AJX282" s="152"/>
      <c r="AJY282" s="152"/>
      <c r="AJZ282" s="152"/>
      <c r="AKA282" s="152"/>
      <c r="AKB282" s="152"/>
      <c r="AKC282" s="152"/>
      <c r="AKD282" s="152"/>
      <c r="AKE282" s="152"/>
      <c r="AKF282" s="152"/>
      <c r="AKG282" s="152"/>
      <c r="AKH282" s="152"/>
      <c r="AKI282" s="152"/>
      <c r="AKJ282" s="152"/>
      <c r="AKK282" s="152"/>
      <c r="AKL282" s="152"/>
      <c r="AKM282" s="152"/>
      <c r="AKN282" s="152"/>
      <c r="AKO282" s="152"/>
      <c r="AKP282" s="152"/>
      <c r="AKQ282" s="152"/>
      <c r="AKR282" s="152"/>
      <c r="AKS282" s="152"/>
      <c r="AKT282" s="152"/>
      <c r="AKU282" s="152"/>
      <c r="AKV282" s="152"/>
      <c r="AKW282" s="152"/>
      <c r="AKX282" s="152"/>
      <c r="AKY282" s="152"/>
      <c r="AKZ282" s="152"/>
      <c r="ALA282" s="152"/>
      <c r="ALB282" s="152"/>
      <c r="ALC282" s="152"/>
      <c r="ALD282" s="152"/>
      <c r="ALE282" s="152"/>
      <c r="ALF282" s="152"/>
      <c r="ALG282" s="152"/>
      <c r="ALH282" s="152"/>
      <c r="ALI282" s="152"/>
      <c r="ALJ282" s="152"/>
      <c r="ALK282" s="152"/>
      <c r="ALL282" s="152"/>
      <c r="ALM282" s="152"/>
      <c r="ALN282" s="152"/>
      <c r="ALO282" s="152"/>
      <c r="ALP282" s="152"/>
      <c r="ALQ282" s="152"/>
      <c r="ALR282" s="152"/>
      <c r="ALS282" s="152"/>
      <c r="ALT282" s="152"/>
      <c r="ALU282" s="152"/>
      <c r="ALV282" s="152"/>
      <c r="ALW282" s="152"/>
      <c r="ALX282" s="152"/>
      <c r="ALY282" s="152"/>
      <c r="ALZ282" s="152"/>
      <c r="AMA282" s="152"/>
      <c r="AMB282" s="152"/>
      <c r="AMC282" s="152"/>
      <c r="AMD282" s="152"/>
      <c r="AME282" s="152"/>
      <c r="AMF282" s="152"/>
      <c r="AMG282" s="152"/>
      <c r="AMH282" s="152"/>
      <c r="AMI282" s="152"/>
      <c r="AMJ282" s="152"/>
      <c r="AMK282" s="152"/>
      <c r="AML282" s="152"/>
      <c r="AMM282" s="152"/>
      <c r="AMN282" s="152"/>
      <c r="AMO282" s="152"/>
      <c r="AMP282" s="152"/>
      <c r="AMQ282" s="152"/>
      <c r="AMR282" s="152"/>
      <c r="AMS282" s="152"/>
      <c r="AMT282" s="152"/>
      <c r="AMU282" s="152"/>
      <c r="AMV282" s="152"/>
      <c r="AMW282" s="152"/>
      <c r="AMX282" s="152"/>
      <c r="AMY282" s="152"/>
      <c r="AMZ282" s="152"/>
      <c r="ANA282" s="152"/>
      <c r="ANB282" s="152"/>
      <c r="ANC282" s="152"/>
      <c r="AND282" s="152"/>
      <c r="ANE282" s="152"/>
      <c r="ANF282" s="152"/>
      <c r="ANG282" s="152"/>
      <c r="ANH282" s="152"/>
      <c r="ANI282" s="152"/>
      <c r="ANJ282" s="152"/>
      <c r="ANK282" s="152"/>
      <c r="ANL282" s="152"/>
      <c r="ANM282" s="152"/>
      <c r="ANN282" s="152"/>
      <c r="ANO282" s="152"/>
      <c r="ANP282" s="152"/>
      <c r="ANQ282" s="152"/>
      <c r="ANR282" s="152"/>
      <c r="ANS282" s="152"/>
      <c r="ANT282" s="152"/>
      <c r="ANU282" s="152"/>
      <c r="ANV282" s="152"/>
      <c r="ANW282" s="152"/>
      <c r="ANX282" s="152"/>
      <c r="ANY282" s="152"/>
      <c r="ANZ282" s="152"/>
      <c r="AOA282" s="152"/>
      <c r="AOB282" s="152"/>
      <c r="AOC282" s="152"/>
      <c r="AOD282" s="152"/>
      <c r="AOE282" s="152"/>
      <c r="AOF282" s="152"/>
      <c r="AOG282" s="152"/>
      <c r="AOH282" s="152"/>
      <c r="AOI282" s="152"/>
      <c r="AOJ282" s="152"/>
      <c r="AOK282" s="152"/>
      <c r="AOL282" s="152"/>
      <c r="AOM282" s="152"/>
      <c r="AON282" s="152"/>
      <c r="AOO282" s="152"/>
      <c r="AOP282" s="152"/>
      <c r="AOQ282" s="152"/>
      <c r="AOR282" s="152"/>
      <c r="AOS282" s="152"/>
      <c r="AOT282" s="152"/>
      <c r="AOU282" s="152"/>
      <c r="AOV282" s="152"/>
      <c r="AOW282" s="152"/>
      <c r="AOX282" s="152"/>
      <c r="AOY282" s="152"/>
      <c r="AOZ282" s="152"/>
      <c r="APA282" s="152"/>
      <c r="APB282" s="152"/>
      <c r="APC282" s="152"/>
      <c r="APD282" s="152"/>
      <c r="APE282" s="152"/>
      <c r="APF282" s="152"/>
      <c r="APG282" s="152"/>
      <c r="APH282" s="152"/>
      <c r="API282" s="152"/>
      <c r="APJ282" s="152"/>
      <c r="APK282" s="152"/>
      <c r="APL282" s="152"/>
      <c r="APM282" s="152"/>
      <c r="APN282" s="152"/>
      <c r="APO282" s="152"/>
      <c r="APP282" s="152"/>
      <c r="APQ282" s="152"/>
      <c r="APR282" s="152"/>
      <c r="APS282" s="152"/>
      <c r="APT282" s="152"/>
      <c r="APU282" s="152"/>
      <c r="APV282" s="152"/>
      <c r="APW282" s="152"/>
      <c r="APX282" s="152"/>
      <c r="APY282" s="152"/>
      <c r="APZ282" s="152"/>
      <c r="AQA282" s="152"/>
      <c r="AQB282" s="152"/>
      <c r="AQC282" s="152"/>
      <c r="AQD282" s="152"/>
      <c r="AQE282" s="152"/>
      <c r="AQF282" s="152"/>
      <c r="AQG282" s="152"/>
      <c r="AQH282" s="152"/>
      <c r="AQI282" s="152"/>
      <c r="AQJ282" s="152"/>
      <c r="AQK282" s="152"/>
      <c r="AQL282" s="152"/>
      <c r="AQM282" s="152"/>
      <c r="AQN282" s="152"/>
      <c r="AQO282" s="152"/>
      <c r="AQP282" s="152"/>
      <c r="AQQ282" s="152"/>
      <c r="AQR282" s="152"/>
      <c r="AQS282" s="152"/>
      <c r="AQT282" s="152"/>
      <c r="AQU282" s="152"/>
      <c r="AQV282" s="152"/>
      <c r="AQW282" s="152"/>
      <c r="AQX282" s="152"/>
      <c r="AQY282" s="152"/>
      <c r="AQZ282" s="152"/>
      <c r="ARA282" s="152"/>
      <c r="ARB282" s="152"/>
      <c r="ARC282" s="152"/>
      <c r="ARD282" s="152"/>
      <c r="ARE282" s="152"/>
      <c r="ARF282" s="152"/>
      <c r="ARG282" s="152"/>
      <c r="ARH282" s="152"/>
      <c r="ARI282" s="152"/>
      <c r="ARJ282" s="152"/>
      <c r="ARK282" s="152"/>
      <c r="ARL282" s="152"/>
      <c r="ARM282" s="152"/>
      <c r="ARN282" s="152"/>
      <c r="ARO282" s="152"/>
      <c r="ARP282" s="152"/>
      <c r="ARQ282" s="152"/>
      <c r="ARR282" s="152"/>
      <c r="ARS282" s="152"/>
      <c r="ART282" s="152"/>
      <c r="ARU282" s="152"/>
      <c r="ARV282" s="152"/>
      <c r="ARW282" s="152"/>
      <c r="ARX282" s="152"/>
      <c r="ARY282" s="152"/>
      <c r="ARZ282" s="152"/>
      <c r="ASA282" s="152"/>
      <c r="ASB282" s="152"/>
      <c r="ASC282" s="152"/>
      <c r="ASD282" s="152"/>
      <c r="ASE282" s="152"/>
      <c r="ASF282" s="152"/>
      <c r="ASG282" s="152"/>
      <c r="ASH282" s="152"/>
      <c r="ASI282" s="152"/>
      <c r="ASJ282" s="152"/>
      <c r="ASK282" s="152"/>
      <c r="ASL282" s="152"/>
      <c r="ASM282" s="152"/>
      <c r="ASN282" s="152"/>
      <c r="ASO282" s="152"/>
      <c r="ASP282" s="152"/>
      <c r="ASQ282" s="152"/>
      <c r="ASR282" s="152"/>
      <c r="ASS282" s="152"/>
      <c r="AST282" s="152"/>
      <c r="ASU282" s="152"/>
      <c r="ASV282" s="152"/>
      <c r="ASW282" s="152"/>
      <c r="ASX282" s="152"/>
      <c r="ASY282" s="152"/>
      <c r="ASZ282" s="152"/>
      <c r="ATA282" s="152"/>
      <c r="ATB282" s="152"/>
      <c r="ATC282" s="152"/>
      <c r="ATD282" s="152"/>
      <c r="ATE282" s="152"/>
      <c r="ATF282" s="152"/>
      <c r="ATG282" s="152"/>
      <c r="ATH282" s="152"/>
      <c r="ATI282" s="152"/>
      <c r="ATJ282" s="152"/>
      <c r="ATK282" s="152"/>
      <c r="ATL282" s="152"/>
      <c r="ATM282" s="152"/>
      <c r="ATN282" s="152"/>
      <c r="ATO282" s="152"/>
      <c r="ATP282" s="152"/>
      <c r="ATQ282" s="152"/>
      <c r="ATR282" s="152"/>
      <c r="ATS282" s="152"/>
      <c r="ATT282" s="152"/>
      <c r="ATU282" s="152"/>
      <c r="ATV282" s="152"/>
      <c r="ATW282" s="152"/>
      <c r="ATX282" s="152"/>
      <c r="ATY282" s="152"/>
      <c r="ATZ282" s="152"/>
      <c r="AUA282" s="152"/>
      <c r="AUB282" s="152"/>
      <c r="AUC282" s="152"/>
      <c r="AUD282" s="152"/>
      <c r="AUE282" s="152"/>
      <c r="AUF282" s="152"/>
      <c r="AUG282" s="152"/>
      <c r="AUH282" s="152"/>
      <c r="AUI282" s="152"/>
      <c r="AUJ282" s="152"/>
      <c r="AUK282" s="152"/>
      <c r="AUL282" s="152"/>
      <c r="AUM282" s="152"/>
      <c r="AUN282" s="152"/>
      <c r="AUO282" s="152"/>
      <c r="AUP282" s="152"/>
      <c r="AUQ282" s="152"/>
      <c r="AUR282" s="152"/>
      <c r="AUS282" s="152"/>
      <c r="AUT282" s="152"/>
      <c r="AUU282" s="152"/>
      <c r="AUV282" s="152"/>
      <c r="AUW282" s="152"/>
      <c r="AUX282" s="152"/>
      <c r="AUY282" s="152"/>
      <c r="AUZ282" s="152"/>
      <c r="AVA282" s="152"/>
      <c r="AVB282" s="152"/>
      <c r="AVC282" s="152"/>
      <c r="AVD282" s="152"/>
      <c r="AVE282" s="152"/>
      <c r="AVF282" s="152"/>
      <c r="AVG282" s="152"/>
      <c r="AVH282" s="152"/>
      <c r="AVI282" s="152"/>
      <c r="AVJ282" s="152"/>
      <c r="AVK282" s="152"/>
      <c r="AVL282" s="152"/>
      <c r="AVM282" s="152"/>
      <c r="AVN282" s="152"/>
      <c r="AVO282" s="152"/>
      <c r="AVP282" s="152"/>
      <c r="AVQ282" s="152"/>
      <c r="AVR282" s="152"/>
      <c r="AVS282" s="152"/>
      <c r="AVT282" s="152"/>
      <c r="AVU282" s="152"/>
      <c r="AVV282" s="152"/>
      <c r="AVW282" s="152"/>
      <c r="AVX282" s="152"/>
      <c r="AVY282" s="152"/>
      <c r="AVZ282" s="152"/>
      <c r="AWA282" s="152"/>
      <c r="AWB282" s="152"/>
      <c r="AWC282" s="152"/>
      <c r="AWD282" s="152"/>
      <c r="AWE282" s="152"/>
      <c r="AWF282" s="152"/>
      <c r="AWG282" s="152"/>
      <c r="AWH282" s="152"/>
      <c r="AWI282" s="152"/>
      <c r="AWJ282" s="152"/>
      <c r="AWK282" s="152"/>
      <c r="AWL282" s="152"/>
      <c r="AWM282" s="152"/>
      <c r="AWN282" s="152"/>
      <c r="AWO282" s="152"/>
      <c r="AWP282" s="152"/>
      <c r="AWQ282" s="152"/>
      <c r="AWR282" s="152"/>
      <c r="AWS282" s="152"/>
      <c r="AWT282" s="152"/>
      <c r="AWU282" s="152"/>
      <c r="AWV282" s="152"/>
      <c r="AWW282" s="152"/>
      <c r="AWX282" s="152"/>
      <c r="AWY282" s="152"/>
      <c r="AWZ282" s="152"/>
      <c r="AXA282" s="152"/>
      <c r="AXB282" s="152"/>
      <c r="AXC282" s="152"/>
      <c r="AXD282" s="152"/>
      <c r="AXE282" s="152"/>
      <c r="AXF282" s="152"/>
      <c r="AXG282" s="152"/>
      <c r="AXH282" s="152"/>
      <c r="AXI282" s="152"/>
      <c r="AXJ282" s="152"/>
      <c r="AXK282" s="152"/>
      <c r="AXL282" s="152"/>
      <c r="AXM282" s="152"/>
      <c r="AXN282" s="152"/>
      <c r="AXO282" s="152"/>
      <c r="AXP282" s="152"/>
      <c r="AXQ282" s="152"/>
      <c r="AXR282" s="152"/>
      <c r="AXS282" s="152"/>
      <c r="AXT282" s="152"/>
      <c r="AXU282" s="152"/>
      <c r="AXV282" s="152"/>
      <c r="AXW282" s="152"/>
      <c r="AXX282" s="152"/>
      <c r="AXY282" s="152"/>
      <c r="AXZ282" s="152"/>
      <c r="AYA282" s="152"/>
      <c r="AYB282" s="152"/>
      <c r="AYC282" s="152"/>
      <c r="AYD282" s="152"/>
      <c r="AYE282" s="152"/>
      <c r="AYF282" s="152"/>
      <c r="AYG282" s="152"/>
      <c r="AYH282" s="152"/>
      <c r="AYI282" s="152"/>
      <c r="AYJ282" s="152"/>
      <c r="AYK282" s="152"/>
      <c r="AYL282" s="152"/>
      <c r="AYM282" s="152"/>
      <c r="AYN282" s="152"/>
      <c r="AYO282" s="152"/>
      <c r="AYP282" s="152"/>
      <c r="AYQ282" s="152"/>
      <c r="AYR282" s="152"/>
      <c r="AYS282" s="152"/>
      <c r="AYT282" s="152"/>
      <c r="AYU282" s="152"/>
      <c r="AYV282" s="152"/>
      <c r="AYW282" s="152"/>
      <c r="AYX282" s="152"/>
      <c r="AYY282" s="152"/>
      <c r="AYZ282" s="152"/>
      <c r="AZA282" s="152"/>
      <c r="AZB282" s="152"/>
      <c r="AZC282" s="152"/>
      <c r="AZD282" s="152"/>
      <c r="AZE282" s="152"/>
      <c r="AZF282" s="152"/>
      <c r="AZG282" s="152"/>
      <c r="AZH282" s="152"/>
      <c r="AZI282" s="152"/>
      <c r="AZJ282" s="152"/>
      <c r="AZK282" s="152"/>
      <c r="AZL282" s="152"/>
      <c r="AZM282" s="152"/>
      <c r="AZN282" s="152"/>
      <c r="AZO282" s="152"/>
      <c r="AZP282" s="152"/>
      <c r="AZQ282" s="152"/>
      <c r="AZR282" s="152"/>
      <c r="AZS282" s="152"/>
      <c r="AZT282" s="152"/>
      <c r="AZU282" s="152"/>
      <c r="AZV282" s="152"/>
      <c r="AZW282" s="152"/>
      <c r="AZX282" s="152"/>
      <c r="AZY282" s="152"/>
      <c r="AZZ282" s="152"/>
      <c r="BAA282" s="152"/>
      <c r="BAB282" s="152"/>
      <c r="BAC282" s="152"/>
      <c r="BAD282" s="152"/>
      <c r="BAE282" s="152"/>
      <c r="BAF282" s="152"/>
      <c r="BAG282" s="152"/>
      <c r="BAH282" s="152"/>
      <c r="BAI282" s="152"/>
      <c r="BAJ282" s="152"/>
      <c r="BAK282" s="152"/>
      <c r="BAL282" s="152"/>
      <c r="BAM282" s="152"/>
      <c r="BAN282" s="152"/>
      <c r="BAO282" s="152"/>
      <c r="BAP282" s="152"/>
      <c r="BAQ282" s="152"/>
      <c r="BAR282" s="152"/>
      <c r="BAS282" s="152"/>
      <c r="BAT282" s="152"/>
      <c r="BAU282" s="152"/>
      <c r="BAV282" s="152"/>
      <c r="BAW282" s="152"/>
      <c r="BAX282" s="152"/>
      <c r="BAY282" s="152"/>
      <c r="BAZ282" s="152"/>
      <c r="BBA282" s="152"/>
      <c r="BBB282" s="152"/>
      <c r="BBC282" s="152"/>
      <c r="BBD282" s="152"/>
      <c r="BBE282" s="152"/>
      <c r="BBF282" s="152"/>
      <c r="BBG282" s="152"/>
      <c r="BBH282" s="152"/>
      <c r="BBI282" s="152"/>
      <c r="BBJ282" s="152"/>
      <c r="BBK282" s="152"/>
      <c r="BBL282" s="152"/>
      <c r="BBM282" s="152"/>
      <c r="BBN282" s="152"/>
      <c r="BBO282" s="152"/>
      <c r="BBP282" s="152"/>
      <c r="BBQ282" s="152"/>
      <c r="BBR282" s="152"/>
      <c r="BBS282" s="152"/>
      <c r="BBT282" s="152"/>
      <c r="BBU282" s="152"/>
      <c r="BBV282" s="152"/>
      <c r="BBW282" s="152"/>
      <c r="BBX282" s="152"/>
      <c r="BBY282" s="152"/>
      <c r="BBZ282" s="152"/>
      <c r="BCA282" s="152"/>
      <c r="BCB282" s="152"/>
      <c r="BCC282" s="152"/>
      <c r="BCD282" s="152"/>
      <c r="BCE282" s="152"/>
      <c r="BCF282" s="152"/>
      <c r="BCG282" s="152"/>
      <c r="BCH282" s="152"/>
      <c r="BCI282" s="152"/>
      <c r="BCJ282" s="152"/>
      <c r="BCK282" s="152"/>
      <c r="BCL282" s="152"/>
      <c r="BCM282" s="152"/>
      <c r="BCN282" s="152"/>
      <c r="BCO282" s="152"/>
      <c r="BCP282" s="152"/>
      <c r="BCQ282" s="152"/>
      <c r="BCR282" s="152"/>
      <c r="BCS282" s="152"/>
      <c r="BCT282" s="152"/>
      <c r="BCU282" s="152"/>
      <c r="BCV282" s="152"/>
      <c r="BCW282" s="152"/>
      <c r="BCX282" s="152"/>
      <c r="BCY282" s="152"/>
      <c r="BCZ282" s="152"/>
      <c r="BDA282" s="152"/>
      <c r="BDB282" s="152"/>
      <c r="BDC282" s="152"/>
      <c r="BDD282" s="152"/>
      <c r="BDE282" s="152"/>
      <c r="BDF282" s="152"/>
      <c r="BDG282" s="152"/>
      <c r="BDH282" s="152"/>
      <c r="BDI282" s="152"/>
      <c r="BDJ282" s="152"/>
      <c r="BDK282" s="152"/>
      <c r="BDL282" s="152"/>
      <c r="BDM282" s="152"/>
      <c r="BDN282" s="152"/>
      <c r="BDO282" s="152"/>
      <c r="BDP282" s="152"/>
      <c r="BDQ282" s="152"/>
      <c r="BDR282" s="152"/>
      <c r="BDS282" s="152"/>
      <c r="BDT282" s="152"/>
      <c r="BDU282" s="152"/>
      <c r="BDV282" s="152"/>
      <c r="BDW282" s="152"/>
      <c r="BDX282" s="152"/>
      <c r="BDY282" s="152"/>
      <c r="BDZ282" s="152"/>
      <c r="BEA282" s="152"/>
      <c r="BEB282" s="152"/>
      <c r="BEC282" s="152"/>
      <c r="BED282" s="152"/>
      <c r="BEE282" s="152"/>
      <c r="BEF282" s="152"/>
      <c r="BEG282" s="152"/>
      <c r="BEH282" s="152"/>
      <c r="BEI282" s="152"/>
      <c r="BEJ282" s="152"/>
      <c r="BEK282" s="152"/>
      <c r="BEL282" s="152"/>
      <c r="BEM282" s="152"/>
      <c r="BEN282" s="152"/>
      <c r="BEO282" s="152"/>
      <c r="BEP282" s="152"/>
      <c r="BEQ282" s="152"/>
      <c r="BER282" s="152"/>
      <c r="BES282" s="152"/>
      <c r="BET282" s="152"/>
      <c r="BEU282" s="152"/>
      <c r="BEV282" s="152"/>
      <c r="BEW282" s="152"/>
      <c r="BEX282" s="152"/>
      <c r="BEY282" s="152"/>
      <c r="BEZ282" s="152"/>
      <c r="BFA282" s="152"/>
      <c r="BFB282" s="152"/>
      <c r="BFC282" s="152"/>
      <c r="BFD282" s="152"/>
      <c r="BFE282" s="152"/>
      <c r="BFF282" s="152"/>
      <c r="BFG282" s="152"/>
      <c r="BFH282" s="152"/>
      <c r="BFI282" s="152"/>
      <c r="BFJ282" s="152"/>
      <c r="BFK282" s="152"/>
      <c r="BFL282" s="152"/>
      <c r="BFM282" s="152"/>
      <c r="BFN282" s="152"/>
      <c r="BFO282" s="152"/>
      <c r="BFP282" s="152"/>
      <c r="BFQ282" s="152"/>
      <c r="BFR282" s="152"/>
      <c r="BFS282" s="152"/>
      <c r="BFT282" s="152"/>
      <c r="BFU282" s="152"/>
      <c r="BFV282" s="152"/>
      <c r="BFW282" s="152"/>
      <c r="BFX282" s="152"/>
      <c r="BFY282" s="152"/>
      <c r="BFZ282" s="152"/>
      <c r="BGA282" s="152"/>
      <c r="BGB282" s="152"/>
      <c r="BGC282" s="152"/>
      <c r="BGD282" s="152"/>
      <c r="BGE282" s="152"/>
      <c r="BGF282" s="152"/>
      <c r="BGG282" s="152"/>
      <c r="BGH282" s="152"/>
      <c r="BGI282" s="152"/>
      <c r="BGJ282" s="152"/>
      <c r="BGK282" s="152"/>
      <c r="BGL282" s="152"/>
      <c r="BGM282" s="152"/>
      <c r="BGN282" s="152"/>
      <c r="BGO282" s="152"/>
      <c r="BGP282" s="152"/>
      <c r="BGQ282" s="152"/>
      <c r="BGR282" s="152"/>
      <c r="BGS282" s="152"/>
      <c r="BGT282" s="152"/>
      <c r="BGU282" s="152"/>
      <c r="BGV282" s="152"/>
      <c r="BGW282" s="152"/>
      <c r="BGX282" s="152"/>
      <c r="BGY282" s="152"/>
      <c r="BGZ282" s="152"/>
      <c r="BHA282" s="152"/>
      <c r="BHB282" s="152"/>
      <c r="BHC282" s="152"/>
      <c r="BHD282" s="152"/>
      <c r="BHE282" s="152"/>
      <c r="BHF282" s="152"/>
      <c r="BHG282" s="152"/>
      <c r="BHH282" s="152"/>
      <c r="BHI282" s="152"/>
      <c r="BHJ282" s="152"/>
      <c r="BHK282" s="152"/>
      <c r="BHL282" s="152"/>
      <c r="BHM282" s="152"/>
      <c r="BHN282" s="152"/>
      <c r="BHO282" s="152"/>
      <c r="BHP282" s="152"/>
      <c r="BHQ282" s="152"/>
      <c r="BHR282" s="152"/>
      <c r="BHS282" s="152"/>
      <c r="BHT282" s="152"/>
      <c r="BHU282" s="152"/>
      <c r="BHV282" s="152"/>
      <c r="BHW282" s="152"/>
      <c r="BHX282" s="152"/>
      <c r="BHY282" s="152"/>
      <c r="BHZ282" s="152"/>
      <c r="BIA282" s="152"/>
      <c r="BIB282" s="152"/>
      <c r="BIC282" s="152"/>
      <c r="BID282" s="152"/>
      <c r="BIE282" s="152"/>
      <c r="BIF282" s="152"/>
      <c r="BIG282" s="152"/>
      <c r="BIH282" s="152"/>
      <c r="BII282" s="152"/>
      <c r="BIJ282" s="152"/>
      <c r="BIK282" s="152"/>
      <c r="BIL282" s="152"/>
      <c r="BIM282" s="152"/>
      <c r="BIN282" s="152"/>
      <c r="BIO282" s="152"/>
      <c r="BIP282" s="152"/>
      <c r="BIQ282" s="152"/>
      <c r="BIR282" s="152"/>
      <c r="BIS282" s="152"/>
      <c r="BIT282" s="152"/>
      <c r="BIU282" s="152"/>
      <c r="BIV282" s="152"/>
      <c r="BIW282" s="152"/>
      <c r="BIX282" s="152"/>
      <c r="BIY282" s="152"/>
      <c r="BIZ282" s="152"/>
      <c r="BJA282" s="152"/>
      <c r="BJB282" s="152"/>
      <c r="BJC282" s="152"/>
      <c r="BJD282" s="152"/>
      <c r="BJE282" s="152"/>
      <c r="BJF282" s="152"/>
      <c r="BJG282" s="152"/>
      <c r="BJH282" s="152"/>
      <c r="BJI282" s="152"/>
      <c r="BJJ282" s="152"/>
      <c r="BJK282" s="152"/>
      <c r="BJL282" s="152"/>
      <c r="BJM282" s="152"/>
      <c r="BJN282" s="152"/>
      <c r="BJO282" s="152"/>
      <c r="BJP282" s="152"/>
      <c r="BJQ282" s="152"/>
      <c r="BJR282" s="152"/>
      <c r="BJS282" s="152"/>
      <c r="BJT282" s="152"/>
      <c r="BJU282" s="152"/>
      <c r="BJV282" s="152"/>
      <c r="BJW282" s="152"/>
      <c r="BJX282" s="152"/>
      <c r="BJY282" s="152"/>
      <c r="BJZ282" s="152"/>
      <c r="BKA282" s="152"/>
      <c r="BKB282" s="152"/>
      <c r="BKC282" s="152"/>
      <c r="BKD282" s="152"/>
      <c r="BKE282" s="152"/>
      <c r="BKF282" s="152"/>
      <c r="BKG282" s="152"/>
      <c r="BKH282" s="152"/>
      <c r="BKI282" s="152"/>
      <c r="BKJ282" s="152"/>
      <c r="BKK282" s="152"/>
      <c r="BKL282" s="152"/>
      <c r="BKM282" s="152"/>
      <c r="BKN282" s="152"/>
      <c r="BKO282" s="152"/>
      <c r="BKP282" s="152"/>
      <c r="BKQ282" s="152"/>
      <c r="BKR282" s="152"/>
      <c r="BKS282" s="152"/>
      <c r="BKT282" s="152"/>
      <c r="BKU282" s="152"/>
      <c r="BKV282" s="152"/>
      <c r="BKW282" s="152"/>
      <c r="BKX282" s="152"/>
      <c r="BKY282" s="152"/>
      <c r="BKZ282" s="152"/>
      <c r="BLA282" s="152"/>
      <c r="BLB282" s="152"/>
      <c r="BLC282" s="152"/>
      <c r="BLD282" s="152"/>
      <c r="BLE282" s="152"/>
      <c r="BLF282" s="152"/>
      <c r="BLG282" s="152"/>
      <c r="BLH282" s="152"/>
      <c r="BLI282" s="152"/>
      <c r="BLJ282" s="152"/>
      <c r="BLK282" s="152"/>
      <c r="BLL282" s="152"/>
      <c r="BLM282" s="152"/>
      <c r="BLN282" s="152"/>
      <c r="BLO282" s="152"/>
      <c r="BLP282" s="152"/>
      <c r="BLQ282" s="152"/>
      <c r="BLR282" s="152"/>
      <c r="BLS282" s="152"/>
      <c r="BLT282" s="152"/>
      <c r="BLU282" s="152"/>
      <c r="BLV282" s="152"/>
      <c r="BLW282" s="152"/>
      <c r="BLX282" s="152"/>
      <c r="BLY282" s="152"/>
      <c r="BLZ282" s="152"/>
      <c r="BMA282" s="152"/>
      <c r="BMB282" s="152"/>
      <c r="BMC282" s="152"/>
      <c r="BMD282" s="152"/>
      <c r="BME282" s="152"/>
      <c r="BMF282" s="152"/>
      <c r="BMG282" s="152"/>
      <c r="BMH282" s="152"/>
      <c r="BMI282" s="152"/>
      <c r="BMJ282" s="152"/>
      <c r="BMK282" s="152"/>
      <c r="BML282" s="152"/>
      <c r="BMM282" s="152"/>
      <c r="BMN282" s="152"/>
      <c r="BMO282" s="152"/>
      <c r="BMP282" s="152"/>
      <c r="BMQ282" s="152"/>
      <c r="BMR282" s="152"/>
      <c r="BMS282" s="152"/>
      <c r="BMT282" s="152"/>
      <c r="BMU282" s="152"/>
      <c r="BMV282" s="152"/>
      <c r="BMW282" s="152"/>
      <c r="BMX282" s="152"/>
      <c r="BMY282" s="152"/>
      <c r="BMZ282" s="152"/>
      <c r="BNA282" s="152"/>
      <c r="BNB282" s="152"/>
      <c r="BNC282" s="152"/>
      <c r="BND282" s="152"/>
      <c r="BNE282" s="152"/>
      <c r="BNF282" s="152"/>
      <c r="BNG282" s="152"/>
      <c r="BNH282" s="152"/>
      <c r="BNI282" s="152"/>
      <c r="BNJ282" s="152"/>
      <c r="BNK282" s="152"/>
      <c r="BNL282" s="152"/>
      <c r="BNM282" s="152"/>
      <c r="BNN282" s="152"/>
      <c r="BNO282" s="152"/>
      <c r="BNP282" s="152"/>
      <c r="BNQ282" s="152"/>
      <c r="BNR282" s="152"/>
      <c r="BNS282" s="152"/>
      <c r="BNT282" s="152"/>
      <c r="BNU282" s="152"/>
      <c r="BNV282" s="152"/>
      <c r="BNW282" s="152"/>
      <c r="BNX282" s="152"/>
      <c r="BNY282" s="152"/>
      <c r="BNZ282" s="152"/>
      <c r="BOA282" s="152"/>
      <c r="BOB282" s="152"/>
      <c r="BOC282" s="152"/>
      <c r="BOD282" s="152"/>
      <c r="BOE282" s="152"/>
      <c r="BOF282" s="152"/>
      <c r="BOG282" s="152"/>
      <c r="BOH282" s="152"/>
      <c r="BOI282" s="152"/>
      <c r="BOJ282" s="152"/>
      <c r="BOK282" s="152"/>
      <c r="BOL282" s="152"/>
      <c r="BOM282" s="152"/>
      <c r="BON282" s="152"/>
      <c r="BOO282" s="152"/>
      <c r="BOP282" s="152"/>
      <c r="BOQ282" s="152"/>
      <c r="BOR282" s="152"/>
      <c r="BOS282" s="152"/>
      <c r="BOT282" s="152"/>
      <c r="BOU282" s="152"/>
      <c r="BOV282" s="152"/>
      <c r="BOW282" s="152"/>
      <c r="BOX282" s="152"/>
      <c r="BOY282" s="152"/>
      <c r="BOZ282" s="152"/>
      <c r="BPA282" s="152"/>
      <c r="BPB282" s="152"/>
      <c r="BPC282" s="152"/>
      <c r="BPD282" s="152"/>
      <c r="BPE282" s="152"/>
      <c r="BPF282" s="152"/>
      <c r="BPG282" s="152"/>
      <c r="BPH282" s="152"/>
      <c r="BPI282" s="152"/>
      <c r="BPJ282" s="152"/>
      <c r="BPK282" s="152"/>
      <c r="BPL282" s="152"/>
      <c r="BPM282" s="152"/>
      <c r="BPN282" s="152"/>
      <c r="BPO282" s="152"/>
      <c r="BPP282" s="152"/>
      <c r="BPQ282" s="152"/>
      <c r="BPR282" s="152"/>
      <c r="BPS282" s="152"/>
      <c r="BPT282" s="152"/>
      <c r="BPU282" s="152"/>
      <c r="BPV282" s="152"/>
      <c r="BPW282" s="152"/>
      <c r="BPX282" s="152"/>
      <c r="BPY282" s="152"/>
      <c r="BPZ282" s="152"/>
      <c r="BQA282" s="152"/>
      <c r="BQB282" s="152"/>
      <c r="BQC282" s="152"/>
      <c r="BQD282" s="152"/>
      <c r="BQE282" s="152"/>
      <c r="BQF282" s="152"/>
      <c r="BQG282" s="152"/>
      <c r="BQH282" s="152"/>
      <c r="BQI282" s="152"/>
      <c r="BQJ282" s="152"/>
      <c r="BQK282" s="152"/>
      <c r="BQL282" s="152"/>
      <c r="BQM282" s="152"/>
      <c r="BQN282" s="152"/>
      <c r="BQO282" s="152"/>
      <c r="BQP282" s="152"/>
      <c r="BQQ282" s="152"/>
      <c r="BQR282" s="152"/>
      <c r="BQS282" s="152"/>
      <c r="BQT282" s="152"/>
      <c r="BQU282" s="152"/>
      <c r="BQV282" s="152"/>
      <c r="BQW282" s="152"/>
      <c r="BQX282" s="152"/>
      <c r="BQY282" s="152"/>
      <c r="BQZ282" s="152"/>
      <c r="BRA282" s="152"/>
      <c r="BRB282" s="152"/>
      <c r="BRC282" s="152"/>
      <c r="BRD282" s="152"/>
      <c r="BRE282" s="152"/>
      <c r="BRF282" s="152"/>
      <c r="BRG282" s="152"/>
      <c r="BRH282" s="152"/>
      <c r="BRI282" s="152"/>
      <c r="BRJ282" s="152"/>
      <c r="BRK282" s="152"/>
      <c r="BRL282" s="152"/>
      <c r="BRM282" s="152"/>
      <c r="BRN282" s="152"/>
      <c r="BRO282" s="152"/>
      <c r="BRP282" s="152"/>
      <c r="BRQ282" s="152"/>
      <c r="BRR282" s="152"/>
      <c r="BRS282" s="152"/>
      <c r="BRT282" s="152"/>
      <c r="BRU282" s="152"/>
      <c r="BRV282" s="152"/>
      <c r="BRW282" s="152"/>
      <c r="BRX282" s="152"/>
      <c r="BRY282" s="152"/>
      <c r="BRZ282" s="152"/>
      <c r="BSA282" s="152"/>
      <c r="BSB282" s="152"/>
      <c r="BSC282" s="152"/>
      <c r="BSD282" s="152"/>
      <c r="BSE282" s="152"/>
      <c r="BSF282" s="152"/>
      <c r="BSG282" s="152"/>
      <c r="BSH282" s="152"/>
      <c r="BSI282" s="152"/>
      <c r="BSJ282" s="152"/>
      <c r="BSK282" s="152"/>
      <c r="BSL282" s="152"/>
      <c r="BSM282" s="152"/>
      <c r="BSN282" s="152"/>
      <c r="BSO282" s="152"/>
      <c r="BSP282" s="152"/>
      <c r="BSQ282" s="152"/>
      <c r="BSR282" s="152"/>
      <c r="BSS282" s="152"/>
      <c r="BST282" s="152"/>
      <c r="BSU282" s="152"/>
      <c r="BSV282" s="152"/>
      <c r="BSW282" s="152"/>
      <c r="BSX282" s="152"/>
      <c r="BSY282" s="152"/>
      <c r="BSZ282" s="152"/>
      <c r="BTA282" s="152"/>
      <c r="BTB282" s="152"/>
      <c r="BTC282" s="152"/>
      <c r="BTD282" s="152"/>
      <c r="BTE282" s="152"/>
      <c r="BTF282" s="152"/>
      <c r="BTG282" s="152"/>
      <c r="BTH282" s="152"/>
      <c r="BTI282" s="152"/>
      <c r="BTJ282" s="152"/>
      <c r="BTK282" s="152"/>
      <c r="BTL282" s="152"/>
      <c r="BTM282" s="152"/>
      <c r="BTN282" s="152"/>
      <c r="BTO282" s="152"/>
      <c r="BTP282" s="152"/>
      <c r="BTQ282" s="152"/>
      <c r="BTR282" s="152"/>
      <c r="BTS282" s="152"/>
      <c r="BTT282" s="152"/>
      <c r="BTU282" s="152"/>
      <c r="BTV282" s="152"/>
      <c r="BTW282" s="152"/>
      <c r="BTX282" s="152"/>
      <c r="BTY282" s="152"/>
      <c r="BTZ282" s="152"/>
      <c r="BUA282" s="152"/>
      <c r="BUB282" s="152"/>
      <c r="BUC282" s="152"/>
      <c r="BUD282" s="152"/>
      <c r="BUE282" s="152"/>
      <c r="BUF282" s="152"/>
      <c r="BUG282" s="152"/>
      <c r="BUH282" s="152"/>
      <c r="BUI282" s="152"/>
      <c r="BUJ282" s="152"/>
      <c r="BUK282" s="152"/>
      <c r="BUL282" s="152"/>
      <c r="BUM282" s="152"/>
      <c r="BUN282" s="152"/>
      <c r="BUO282" s="152"/>
      <c r="BUP282" s="152"/>
      <c r="BUQ282" s="152"/>
      <c r="BUR282" s="152"/>
      <c r="BUS282" s="152"/>
      <c r="BUT282" s="152"/>
      <c r="BUU282" s="152"/>
      <c r="BUV282" s="152"/>
      <c r="BUW282" s="152"/>
      <c r="BUX282" s="152"/>
      <c r="BUY282" s="152"/>
      <c r="BUZ282" s="152"/>
      <c r="BVA282" s="152"/>
      <c r="BVB282" s="152"/>
      <c r="BVC282" s="152"/>
      <c r="BVD282" s="152"/>
      <c r="BVE282" s="152"/>
      <c r="BVF282" s="152"/>
      <c r="BVG282" s="152"/>
      <c r="BVH282" s="152"/>
      <c r="BVI282" s="152"/>
      <c r="BVJ282" s="152"/>
      <c r="BVK282" s="152"/>
      <c r="BVL282" s="152"/>
      <c r="BVM282" s="152"/>
      <c r="BVN282" s="152"/>
      <c r="BVO282" s="152"/>
      <c r="BVP282" s="152"/>
      <c r="BVQ282" s="152"/>
      <c r="BVR282" s="152"/>
      <c r="BVS282" s="152"/>
      <c r="BVT282" s="152"/>
      <c r="BVU282" s="152"/>
      <c r="BVV282" s="152"/>
      <c r="BVW282" s="152"/>
      <c r="BVX282" s="152"/>
      <c r="BVY282" s="152"/>
      <c r="BVZ282" s="152"/>
      <c r="BWA282" s="152"/>
      <c r="BWB282" s="152"/>
      <c r="BWC282" s="152"/>
      <c r="BWD282" s="152"/>
      <c r="BWE282" s="152"/>
      <c r="BWF282" s="152"/>
      <c r="BWG282" s="152"/>
      <c r="BWH282" s="152"/>
      <c r="BWI282" s="152"/>
      <c r="BWJ282" s="152"/>
      <c r="BWK282" s="152"/>
      <c r="BWL282" s="152"/>
      <c r="BWM282" s="152"/>
      <c r="BWN282" s="152"/>
      <c r="BWO282" s="152"/>
      <c r="BWP282" s="152"/>
      <c r="BWQ282" s="152"/>
      <c r="BWR282" s="152"/>
      <c r="BWS282" s="152"/>
      <c r="BWT282" s="152"/>
      <c r="BWU282" s="152"/>
      <c r="BWV282" s="152"/>
      <c r="BWW282" s="152"/>
      <c r="BWX282" s="152"/>
    </row>
    <row r="283" spans="1:1974" ht="24.75" customHeight="1">
      <c r="C283" s="90"/>
      <c r="D283" s="152"/>
      <c r="E283" s="152"/>
      <c r="I283" s="152"/>
    </row>
    <row r="284" spans="1:1974" ht="24.75" customHeight="1">
      <c r="B284" s="430" t="s">
        <v>198</v>
      </c>
      <c r="C284" s="430"/>
      <c r="D284" s="430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  <c r="Q284" s="430"/>
      <c r="R284" s="430"/>
      <c r="S284" s="430"/>
      <c r="T284" s="430"/>
      <c r="U284" s="430"/>
      <c r="V284" s="430"/>
      <c r="W284" s="107"/>
    </row>
    <row r="286" spans="1:1974" ht="24.75" customHeight="1">
      <c r="B286" s="143" t="s">
        <v>186</v>
      </c>
    </row>
  </sheetData>
  <protectedRanges>
    <protectedRange sqref="B147:F147 C148:F149 B125:F125 C126:F127 AJ124:AL145 AN124:AP145 A147:A149 A125:A127 AF251:AH255 AN172:AP172 AN196:AP196 Z168 AF124:AH145 AB124:AD145 A141:B144 X251:Z255 C141:C145 G130:G145 K145 O145 D130:F144 G147:V149 G125:V126 S130:S145 H130:J144 X124:Z145 AB251:AD255 X168:Y173 X199:Y221 X175:Y197 AB147:AD168 A130:C140 AF147:AH168 S127:V127 AN147:AP167 K127:R144 AJ147:AL167 G127:J127 A152:S166 X147:Z167 X256:Y256 X222:Z222 AB222:AD222 AF222:AH222" name="Range1_7_2"/>
    <protectedRange sqref="W153 W131" name="Range1_9"/>
    <protectedRange sqref="W155 W133" name="Range1_1_3"/>
    <protectedRange sqref="W156:W158 W134:W136" name="Range1_2_3"/>
    <protectedRange sqref="W159 W137" name="Range1_3_3"/>
    <protectedRange sqref="W162 W140" name="Range1_4_6"/>
    <protectedRange sqref="W163 W141" name="Range1_5_3"/>
    <protectedRange sqref="W165:W166 W143:W144" name="Range1_8_2"/>
    <protectedRange sqref="W164 W142" name="Range1_4_2_1_2"/>
    <protectedRange password="D90A" sqref="W151 W129" name="Range1_4_1_4"/>
    <protectedRange sqref="B177" name="Range1_11"/>
    <protectedRange sqref="B179" name="Range1_1_5"/>
    <protectedRange sqref="B180:B182" name="Range1_2_5"/>
    <protectedRange sqref="B183" name="Range1_3_5"/>
    <protectedRange sqref="B186" name="Range1_5_5"/>
    <protectedRange sqref="B187:B189" name="Range1_8_4"/>
    <protectedRange sqref="B201:B206" name="Range1_9_2"/>
    <protectedRange password="D90A" sqref="B196:B197 B172:B173" name="Range1_4_5_5"/>
    <protectedRange sqref="Q178:R183 U178:V183 I177:J183 M177:N183 H177 U186:V189 I186:J189 M186:N189 Q186:R189 L177 P177:R177 T177:V177 Q201:R206 E186:F189 E201:F206 E209:F218 E179:F183 M201:N206 I201:J206 U201:V206 U209:V218 I209:J218 M209:N218 Q209:R218 D177:F178" name="Range1_12"/>
    <protectedRange sqref="H179 P179 L179 T179 D179" name="Range1_1_6"/>
    <protectedRange sqref="L180:L182 P180:P182 T180:T182 H180:H182 D180:D182" name="Range1_2_6"/>
    <protectedRange sqref="H183 L183 P183 T183 D183" name="Range1_3_6"/>
    <protectedRange sqref="H186 L186 P186 T186 D186" name="Range1_5_6"/>
    <protectedRange sqref="H187:H189 L187:L189 P187:P189 T187:T189 D187:D189" name="Range1_8_5"/>
    <protectedRange sqref="L201:L206 P201:P206 T201:T206 H201:H206 D201:D206" name="Range1_9_3"/>
    <protectedRange password="D90A" sqref="B258:B259 C261 C228 AQ228:AQ229 B262:S262 AQ261:AQ262 AQ198 AQ174 B225:B226 W174 W198 B198:F198 B174:F174 B229:F229 S229 W228:W229 H229:J229 W261:W262" name="Range1_4_11"/>
    <protectedRange password="D90A" sqref="W277 B245 AQ245 AQ277 W245 D245 B277:S277 J245 H250" name="Range1_5_8"/>
    <protectedRange password="D90A" sqref="B260:B261 B227:B228" name="Range1_4_5_1_4"/>
  </protectedRanges>
  <mergeCells count="4">
    <mergeCell ref="B260:B261"/>
    <mergeCell ref="B227:B228"/>
    <mergeCell ref="B252:V252"/>
    <mergeCell ref="B284:V284"/>
  </mergeCells>
  <pageMargins left="0.25" right="0.16" top="0.5" bottom="0.53" header="0.3" footer="0.3"/>
  <pageSetup scale="50" firstPageNumber="7" fitToHeight="0" orientation="landscape" useFirstPageNumber="1" r:id="rId1"/>
  <headerFooter>
    <oddFooter>&amp;L&amp;"-,Bold"&amp;16AMD Adoption of ASC 606 Revenue Recognition Standard&amp;C&amp;"-,Bold"&amp;16Page &amp;P&amp;R&amp;"-,Bold"&amp;16February 27, 2018</oddFooter>
  </headerFooter>
  <rowBreaks count="9" manualBreakCount="9">
    <brk id="34" min="1" max="21" man="1"/>
    <brk id="63" min="1" max="21" man="1"/>
    <brk id="93" min="1" max="21" man="1"/>
    <brk id="123" min="1" max="21" man="1"/>
    <brk id="145" min="1" max="21" man="1"/>
    <brk id="167" min="1" max="21" man="1"/>
    <brk id="191" min="1" max="21" man="1"/>
    <brk id="222" min="1" max="21" man="1"/>
    <brk id="255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1BC64-8A51-47D8-97BA-4BB6112A824D}">
  <sheetPr>
    <pageSetUpPr fitToPage="1"/>
  </sheetPr>
  <dimension ref="A1:A2"/>
  <sheetViews>
    <sheetView showGridLines="0" zoomScaleNormal="100" workbookViewId="0">
      <selection activeCell="A7" sqref="A7"/>
    </sheetView>
  </sheetViews>
  <sheetFormatPr defaultRowHeight="15"/>
  <cols>
    <col min="1" max="1" width="121.85546875" bestFit="1" customWidth="1"/>
  </cols>
  <sheetData>
    <row r="1" spans="1:1" ht="33.75">
      <c r="A1" s="370" t="s">
        <v>179</v>
      </c>
    </row>
    <row r="2" spans="1:1" ht="67.5">
      <c r="A2" s="371" t="s">
        <v>185</v>
      </c>
    </row>
  </sheetData>
  <printOptions verticalCentered="1"/>
  <pageMargins left="0.25" right="0.16" top="0.75" bottom="0.75" header="0.3" footer="0.3"/>
  <pageSetup firstPageNumber="17" fitToHeight="0" orientation="landscape" useFirstPageNumber="1" r:id="rId1"/>
  <headerFooter>
    <oddFooter>&amp;L&amp;"-,Bold"&amp;8AMD Adoption of ASC 606 Revenue Recognition Standard&amp;C&amp;"-,Bold"&amp;8Page &amp;P&amp;R&amp;"-,Bold"&amp;8February 27,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F2F2-7C9A-411F-9C02-C697E98BD16A}">
  <dimension ref="A1:AK81"/>
  <sheetViews>
    <sheetView showGridLines="0" view="pageBreakPreview" zoomScale="70" zoomScaleNormal="60" zoomScaleSheetLayoutView="70" zoomScalePageLayoutView="60" workbookViewId="0">
      <selection activeCell="B21" sqref="B21"/>
    </sheetView>
  </sheetViews>
  <sheetFormatPr defaultColWidth="9.140625" defaultRowHeight="18.75"/>
  <cols>
    <col min="1" max="1" width="2.42578125" style="286" customWidth="1"/>
    <col min="2" max="2" width="69.5703125" style="284" customWidth="1"/>
    <col min="3" max="22" width="10.85546875" style="283" customWidth="1"/>
    <col min="23" max="37" width="9.140625" style="289"/>
    <col min="38" max="16384" width="9.140625" style="284"/>
  </cols>
  <sheetData>
    <row r="1" spans="1:37">
      <c r="B1" s="108" t="s">
        <v>125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37">
      <c r="B2" s="108" t="s">
        <v>159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37">
      <c r="B3" s="108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37" ht="28.15" customHeight="1" thickBot="1">
      <c r="B4" s="378" t="s">
        <v>150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37" ht="15.75" customHeight="1" thickTop="1">
      <c r="B5" s="182"/>
      <c r="C5" s="309"/>
      <c r="D5" s="131"/>
      <c r="E5" s="131"/>
      <c r="F5" s="131"/>
      <c r="G5" s="131"/>
      <c r="H5" s="309"/>
      <c r="I5" s="284"/>
      <c r="J5" s="284"/>
      <c r="K5" s="284"/>
      <c r="L5" s="284"/>
      <c r="M5" s="282"/>
      <c r="N5" s="282"/>
      <c r="O5" s="282"/>
      <c r="P5" s="282"/>
    </row>
    <row r="6" spans="1:37" ht="25.5" customHeight="1" thickBot="1">
      <c r="B6" s="183" t="s">
        <v>149</v>
      </c>
      <c r="C6" s="310">
        <v>2016</v>
      </c>
      <c r="D6" s="132" t="s">
        <v>114</v>
      </c>
      <c r="E6" s="132" t="s">
        <v>115</v>
      </c>
      <c r="F6" s="132" t="s">
        <v>116</v>
      </c>
      <c r="G6" s="132" t="s">
        <v>117</v>
      </c>
      <c r="H6" s="310">
        <v>2017</v>
      </c>
      <c r="I6" s="284"/>
      <c r="J6" s="284"/>
      <c r="K6" s="284"/>
      <c r="L6" s="284"/>
      <c r="M6" s="282"/>
      <c r="N6" s="282"/>
      <c r="O6" s="282"/>
      <c r="P6" s="282"/>
    </row>
    <row r="7" spans="1:37" ht="25.5" customHeight="1" thickTop="1">
      <c r="B7" s="294" t="s">
        <v>128</v>
      </c>
      <c r="C7" s="290">
        <v>998</v>
      </c>
      <c r="D7" s="298">
        <v>331</v>
      </c>
      <c r="E7" s="298">
        <v>404</v>
      </c>
      <c r="F7" s="298">
        <v>573</v>
      </c>
      <c r="G7" s="298">
        <v>515</v>
      </c>
      <c r="H7" s="300">
        <v>1823</v>
      </c>
      <c r="I7" s="284"/>
      <c r="J7" s="284"/>
      <c r="K7" s="284"/>
      <c r="L7" s="284"/>
      <c r="M7" s="282"/>
      <c r="N7" s="282"/>
      <c r="O7" s="282"/>
      <c r="P7" s="282"/>
    </row>
    <row r="8" spans="1:37" ht="25.5" customHeight="1">
      <c r="B8" s="294" t="s">
        <v>129</v>
      </c>
      <c r="C8" s="291">
        <v>0.23</v>
      </c>
      <c r="D8" s="299">
        <v>0.34</v>
      </c>
      <c r="E8" s="299">
        <v>0.33</v>
      </c>
      <c r="F8" s="299">
        <v>0.35</v>
      </c>
      <c r="G8" s="299">
        <v>0.35</v>
      </c>
      <c r="H8" s="301">
        <v>0.34</v>
      </c>
      <c r="I8" s="284"/>
      <c r="J8" s="284"/>
      <c r="K8" s="284"/>
      <c r="L8" s="284"/>
      <c r="M8" s="282"/>
      <c r="N8" s="282"/>
      <c r="O8" s="282"/>
      <c r="P8" s="282"/>
    </row>
    <row r="9" spans="1:37" s="321" customFormat="1" ht="26.25" customHeight="1">
      <c r="A9" s="286"/>
      <c r="B9" s="318" t="s">
        <v>130</v>
      </c>
      <c r="C9" s="320">
        <v>340</v>
      </c>
      <c r="D9" s="319">
        <v>0</v>
      </c>
      <c r="E9" s="319">
        <v>0</v>
      </c>
      <c r="F9" s="319">
        <v>0</v>
      </c>
      <c r="G9" s="319">
        <v>0</v>
      </c>
      <c r="H9" s="320">
        <v>0</v>
      </c>
      <c r="I9" s="284"/>
      <c r="J9" s="284"/>
      <c r="K9" s="284"/>
      <c r="L9" s="284"/>
      <c r="M9" s="282"/>
      <c r="N9" s="282"/>
      <c r="O9" s="282"/>
      <c r="P9" s="282"/>
      <c r="Q9" s="283"/>
      <c r="R9" s="283"/>
      <c r="S9" s="283"/>
      <c r="T9" s="283"/>
      <c r="U9" s="283"/>
      <c r="V9" s="283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</row>
    <row r="10" spans="1:37" s="325" customFormat="1" ht="25.5" customHeight="1">
      <c r="A10" s="286"/>
      <c r="B10" s="322" t="s">
        <v>131</v>
      </c>
      <c r="C10" s="324">
        <v>2</v>
      </c>
      <c r="D10" s="323">
        <v>0</v>
      </c>
      <c r="E10" s="323">
        <v>1</v>
      </c>
      <c r="F10" s="323">
        <v>1</v>
      </c>
      <c r="G10" s="323">
        <v>0</v>
      </c>
      <c r="H10" s="324">
        <v>2</v>
      </c>
      <c r="I10" s="284"/>
      <c r="J10" s="284"/>
      <c r="K10" s="284"/>
      <c r="L10" s="284"/>
      <c r="M10" s="282"/>
      <c r="N10" s="282"/>
      <c r="O10" s="282"/>
      <c r="P10" s="282"/>
      <c r="Q10" s="283"/>
      <c r="R10" s="283"/>
      <c r="S10" s="283"/>
      <c r="T10" s="283"/>
      <c r="U10" s="283"/>
      <c r="V10" s="283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</row>
    <row r="11" spans="1:37" ht="25.5" customHeight="1">
      <c r="B11" s="294" t="s">
        <v>132</v>
      </c>
      <c r="C11" s="292">
        <v>1340</v>
      </c>
      <c r="D11" s="295">
        <v>331</v>
      </c>
      <c r="E11" s="295">
        <v>405</v>
      </c>
      <c r="F11" s="295">
        <v>574</v>
      </c>
      <c r="G11" s="295">
        <v>515</v>
      </c>
      <c r="H11" s="302">
        <v>1825</v>
      </c>
      <c r="I11" s="284"/>
      <c r="J11" s="284"/>
      <c r="K11" s="284"/>
      <c r="L11" s="284"/>
      <c r="M11" s="282"/>
      <c r="N11" s="282"/>
      <c r="O11" s="282"/>
      <c r="P11" s="282"/>
    </row>
    <row r="12" spans="1:37" ht="25.5" customHeight="1" thickBot="1">
      <c r="B12" s="296" t="s">
        <v>133</v>
      </c>
      <c r="C12" s="293">
        <v>0.31</v>
      </c>
      <c r="D12" s="297">
        <v>0.34</v>
      </c>
      <c r="E12" s="297">
        <v>0.33</v>
      </c>
      <c r="F12" s="297">
        <v>0.35</v>
      </c>
      <c r="G12" s="297">
        <v>0.35</v>
      </c>
      <c r="H12" s="303">
        <v>0.34</v>
      </c>
      <c r="I12" s="284"/>
      <c r="J12" s="284"/>
      <c r="K12" s="284"/>
      <c r="L12" s="284"/>
      <c r="M12" s="282"/>
      <c r="N12" s="282"/>
      <c r="O12" s="282"/>
      <c r="P12" s="282"/>
    </row>
    <row r="13" spans="1:37" s="347" customFormat="1" ht="14.25" customHeight="1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R13" s="346"/>
      <c r="S13" s="346"/>
      <c r="T13" s="346"/>
      <c r="U13" s="346"/>
      <c r="V13" s="346"/>
      <c r="W13" s="394"/>
    </row>
    <row r="14" spans="1:37" s="347" customFormat="1" ht="14.25" customHeight="1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R14" s="346"/>
      <c r="S14" s="346"/>
      <c r="T14" s="346"/>
      <c r="U14" s="346"/>
      <c r="V14" s="346"/>
      <c r="W14" s="394"/>
    </row>
    <row r="15" spans="1:37" ht="27.75" customHeight="1" thickBot="1">
      <c r="B15" s="378" t="s">
        <v>176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</row>
    <row r="16" spans="1:37" s="281" customFormat="1" ht="24.75" customHeight="1" thickTop="1">
      <c r="A16" s="286"/>
      <c r="B16" s="383"/>
      <c r="C16" s="431">
        <v>2016</v>
      </c>
      <c r="D16" s="431"/>
      <c r="E16" s="431"/>
      <c r="F16" s="432" t="s">
        <v>114</v>
      </c>
      <c r="G16" s="431"/>
      <c r="H16" s="433"/>
      <c r="I16" s="432" t="s">
        <v>115</v>
      </c>
      <c r="J16" s="431"/>
      <c r="K16" s="433"/>
      <c r="L16" s="432" t="s">
        <v>116</v>
      </c>
      <c r="M16" s="431"/>
      <c r="N16" s="433"/>
      <c r="O16" s="432" t="s">
        <v>117</v>
      </c>
      <c r="P16" s="431"/>
      <c r="Q16" s="433"/>
      <c r="R16" s="432">
        <v>2017</v>
      </c>
      <c r="S16" s="431"/>
      <c r="T16" s="431"/>
      <c r="U16" s="285"/>
      <c r="V16" s="285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</row>
    <row r="17" spans="1:37" s="281" customFormat="1" ht="24.75" customHeight="1" thickBot="1">
      <c r="A17" s="286"/>
      <c r="B17" s="384" t="s">
        <v>46</v>
      </c>
      <c r="C17" s="415" t="s">
        <v>142</v>
      </c>
      <c r="D17" s="415" t="s">
        <v>143</v>
      </c>
      <c r="E17" s="414" t="s">
        <v>144</v>
      </c>
      <c r="F17" s="415" t="s">
        <v>142</v>
      </c>
      <c r="G17" s="415" t="s">
        <v>143</v>
      </c>
      <c r="H17" s="406" t="s">
        <v>144</v>
      </c>
      <c r="I17" s="415" t="s">
        <v>142</v>
      </c>
      <c r="J17" s="415" t="s">
        <v>143</v>
      </c>
      <c r="K17" s="406" t="s">
        <v>144</v>
      </c>
      <c r="L17" s="415" t="s">
        <v>142</v>
      </c>
      <c r="M17" s="415" t="s">
        <v>143</v>
      </c>
      <c r="N17" s="406" t="s">
        <v>144</v>
      </c>
      <c r="O17" s="415" t="s">
        <v>142</v>
      </c>
      <c r="P17" s="415" t="s">
        <v>143</v>
      </c>
      <c r="Q17" s="406" t="s">
        <v>144</v>
      </c>
      <c r="R17" s="415" t="s">
        <v>142</v>
      </c>
      <c r="S17" s="415" t="s">
        <v>143</v>
      </c>
      <c r="T17" s="414" t="s">
        <v>144</v>
      </c>
      <c r="U17" s="285"/>
      <c r="V17" s="285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</row>
    <row r="18" spans="1:37" s="281" customFormat="1" ht="24.75" customHeight="1" thickTop="1">
      <c r="A18" s="286"/>
      <c r="B18" s="424" t="s">
        <v>145</v>
      </c>
      <c r="C18" s="425">
        <v>1008</v>
      </c>
      <c r="D18" s="425">
        <v>460</v>
      </c>
      <c r="E18" s="426">
        <v>1468</v>
      </c>
      <c r="F18" s="425">
        <v>266</v>
      </c>
      <c r="G18" s="425">
        <v>121</v>
      </c>
      <c r="H18" s="427">
        <v>387</v>
      </c>
      <c r="I18" s="425">
        <v>279</v>
      </c>
      <c r="J18" s="425">
        <v>125</v>
      </c>
      <c r="K18" s="427">
        <v>404</v>
      </c>
      <c r="L18" s="425">
        <v>315</v>
      </c>
      <c r="M18" s="425">
        <v>132</v>
      </c>
      <c r="N18" s="427">
        <v>447</v>
      </c>
      <c r="O18" s="425">
        <v>300</v>
      </c>
      <c r="P18" s="425">
        <v>133</v>
      </c>
      <c r="Q18" s="427">
        <v>433</v>
      </c>
      <c r="R18" s="425">
        <v>1160</v>
      </c>
      <c r="S18" s="425">
        <v>511</v>
      </c>
      <c r="T18" s="426">
        <v>1671</v>
      </c>
      <c r="U18" s="285"/>
      <c r="V18" s="285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</row>
    <row r="19" spans="1:37" s="281" customFormat="1" ht="24.75" customHeight="1">
      <c r="A19" s="286"/>
      <c r="B19" s="361" t="s">
        <v>131</v>
      </c>
      <c r="C19" s="288">
        <v>-49</v>
      </c>
      <c r="D19" s="288">
        <v>-35</v>
      </c>
      <c r="E19" s="306">
        <v>-84</v>
      </c>
      <c r="F19" s="288">
        <v>-14</v>
      </c>
      <c r="G19" s="288">
        <v>-9</v>
      </c>
      <c r="H19" s="336">
        <v>-23</v>
      </c>
      <c r="I19" s="288">
        <v>-13</v>
      </c>
      <c r="J19" s="288">
        <v>-10</v>
      </c>
      <c r="K19" s="336">
        <v>-23</v>
      </c>
      <c r="L19" s="288">
        <v>-18</v>
      </c>
      <c r="M19" s="288">
        <v>-10</v>
      </c>
      <c r="N19" s="336">
        <v>-28</v>
      </c>
      <c r="O19" s="288">
        <v>-12</v>
      </c>
      <c r="P19" s="288">
        <v>-9</v>
      </c>
      <c r="Q19" s="336">
        <v>-21</v>
      </c>
      <c r="R19" s="288">
        <v>-57</v>
      </c>
      <c r="S19" s="288">
        <v>-38</v>
      </c>
      <c r="T19" s="306">
        <v>-95</v>
      </c>
      <c r="U19" s="285"/>
      <c r="V19" s="285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</row>
    <row r="20" spans="1:37" s="281" customFormat="1" ht="24.75" customHeight="1" thickBot="1">
      <c r="A20" s="286"/>
      <c r="B20" s="397" t="s">
        <v>146</v>
      </c>
      <c r="C20" s="307">
        <v>959</v>
      </c>
      <c r="D20" s="307">
        <v>425</v>
      </c>
      <c r="E20" s="308">
        <v>1384</v>
      </c>
      <c r="F20" s="307">
        <v>252</v>
      </c>
      <c r="G20" s="307">
        <v>112</v>
      </c>
      <c r="H20" s="337">
        <v>364</v>
      </c>
      <c r="I20" s="307">
        <v>266</v>
      </c>
      <c r="J20" s="307">
        <v>115</v>
      </c>
      <c r="K20" s="337">
        <v>381</v>
      </c>
      <c r="L20" s="307">
        <v>297</v>
      </c>
      <c r="M20" s="307">
        <v>122</v>
      </c>
      <c r="N20" s="337">
        <v>419</v>
      </c>
      <c r="O20" s="307">
        <v>288</v>
      </c>
      <c r="P20" s="307">
        <v>124</v>
      </c>
      <c r="Q20" s="337">
        <v>412</v>
      </c>
      <c r="R20" s="307">
        <v>1103</v>
      </c>
      <c r="S20" s="307">
        <v>473</v>
      </c>
      <c r="T20" s="308">
        <v>1576</v>
      </c>
      <c r="U20" s="285"/>
      <c r="V20" s="285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</row>
    <row r="21" spans="1:37" s="347" customFormat="1" ht="14.25" customHeight="1">
      <c r="A21" s="344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R21" s="346"/>
      <c r="S21" s="346"/>
      <c r="T21" s="346"/>
      <c r="U21" s="346"/>
      <c r="V21" s="346"/>
      <c r="W21" s="394"/>
    </row>
    <row r="22" spans="1:37" s="347" customFormat="1" ht="14.25" customHeight="1">
      <c r="A22" s="344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R22" s="346"/>
      <c r="S22" s="346"/>
      <c r="T22" s="346"/>
      <c r="U22" s="346"/>
      <c r="V22" s="346"/>
      <c r="W22" s="394"/>
    </row>
    <row r="23" spans="1:37" ht="28.15" customHeight="1" thickBot="1">
      <c r="B23" s="378" t="s">
        <v>165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</row>
    <row r="24" spans="1:37" s="350" customFormat="1" ht="16.5" customHeight="1" thickTop="1">
      <c r="A24" s="393"/>
      <c r="B24" s="383"/>
      <c r="C24" s="390"/>
      <c r="D24" s="410"/>
      <c r="E24" s="410"/>
      <c r="F24" s="410"/>
      <c r="G24" s="410"/>
      <c r="H24" s="390"/>
      <c r="M24" s="345"/>
      <c r="N24" s="345"/>
      <c r="O24" s="345"/>
      <c r="P24" s="345"/>
      <c r="Q24" s="346"/>
      <c r="R24" s="359"/>
      <c r="S24" s="359"/>
      <c r="T24" s="359"/>
      <c r="U24" s="359"/>
      <c r="V24" s="359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</row>
    <row r="25" spans="1:37" s="350" customFormat="1" ht="24.75" customHeight="1" thickBot="1">
      <c r="A25" s="393"/>
      <c r="B25" s="384" t="s">
        <v>46</v>
      </c>
      <c r="C25" s="412">
        <v>2016</v>
      </c>
      <c r="D25" s="411" t="s">
        <v>114</v>
      </c>
      <c r="E25" s="411" t="s">
        <v>115</v>
      </c>
      <c r="F25" s="411" t="s">
        <v>116</v>
      </c>
      <c r="G25" s="411" t="s">
        <v>117</v>
      </c>
      <c r="H25" s="412">
        <v>2017</v>
      </c>
      <c r="M25" s="345"/>
      <c r="N25" s="345"/>
      <c r="O25" s="345"/>
      <c r="P25" s="345"/>
      <c r="Q25" s="346"/>
      <c r="R25" s="359"/>
      <c r="S25" s="359"/>
      <c r="T25" s="359"/>
      <c r="U25" s="359"/>
      <c r="V25" s="359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</row>
    <row r="26" spans="1:37" s="350" customFormat="1" ht="24.75" customHeight="1" thickTop="1">
      <c r="A26" s="393"/>
      <c r="B26" s="396" t="s">
        <v>134</v>
      </c>
      <c r="C26" s="290">
        <v>-372</v>
      </c>
      <c r="D26" s="298">
        <v>-29</v>
      </c>
      <c r="E26" s="298">
        <v>25</v>
      </c>
      <c r="F26" s="298">
        <v>126</v>
      </c>
      <c r="G26" s="298">
        <v>82</v>
      </c>
      <c r="H26" s="300">
        <v>204</v>
      </c>
      <c r="M26" s="345"/>
      <c r="N26" s="345"/>
      <c r="O26" s="345"/>
      <c r="P26" s="345"/>
      <c r="Q26" s="346"/>
      <c r="R26" s="359"/>
      <c r="S26" s="359"/>
      <c r="T26" s="359"/>
      <c r="U26" s="359"/>
      <c r="V26" s="359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</row>
    <row r="27" spans="1:37" s="356" customFormat="1" ht="24.75" customHeight="1">
      <c r="A27" s="393"/>
      <c r="B27" s="355" t="s">
        <v>34</v>
      </c>
      <c r="C27" s="320">
        <v>-10</v>
      </c>
      <c r="D27" s="392">
        <v>0</v>
      </c>
      <c r="E27" s="392">
        <v>0</v>
      </c>
      <c r="F27" s="392">
        <v>0</v>
      </c>
      <c r="G27" s="392">
        <v>0</v>
      </c>
      <c r="H27" s="320">
        <v>0</v>
      </c>
      <c r="I27" s="350"/>
      <c r="J27" s="350"/>
      <c r="K27" s="350"/>
      <c r="L27" s="350"/>
      <c r="M27" s="345"/>
      <c r="N27" s="345"/>
      <c r="O27" s="345"/>
      <c r="P27" s="345"/>
      <c r="Q27" s="346"/>
      <c r="R27" s="359"/>
      <c r="S27" s="359"/>
      <c r="T27" s="359"/>
      <c r="U27" s="359"/>
      <c r="V27" s="359"/>
      <c r="W27" s="393"/>
      <c r="X27" s="393"/>
      <c r="Y27" s="393"/>
      <c r="Z27" s="393"/>
      <c r="AA27" s="393"/>
      <c r="AB27" s="393"/>
      <c r="AC27" s="394"/>
      <c r="AD27" s="394"/>
      <c r="AE27" s="394"/>
      <c r="AF27" s="394"/>
      <c r="AG27" s="394"/>
      <c r="AH27" s="394"/>
      <c r="AI27" s="394"/>
      <c r="AJ27" s="394"/>
      <c r="AK27" s="394"/>
    </row>
    <row r="28" spans="1:37" s="364" customFormat="1" ht="24" customHeight="1">
      <c r="A28" s="362"/>
      <c r="B28" s="355" t="s">
        <v>130</v>
      </c>
      <c r="C28" s="320">
        <v>340</v>
      </c>
      <c r="D28" s="392">
        <v>0</v>
      </c>
      <c r="E28" s="392">
        <v>0</v>
      </c>
      <c r="F28" s="392">
        <v>0</v>
      </c>
      <c r="G28" s="392">
        <v>0</v>
      </c>
      <c r="H28" s="320">
        <v>0</v>
      </c>
      <c r="I28" s="350"/>
      <c r="J28" s="350"/>
      <c r="K28" s="350"/>
      <c r="L28" s="350"/>
      <c r="M28" s="345"/>
      <c r="N28" s="345"/>
      <c r="O28" s="345"/>
      <c r="P28" s="345"/>
      <c r="Q28" s="346"/>
      <c r="R28" s="359"/>
      <c r="S28" s="359"/>
      <c r="T28" s="359"/>
      <c r="U28" s="359"/>
      <c r="V28" s="359"/>
      <c r="W28" s="393"/>
      <c r="X28" s="393"/>
      <c r="Y28" s="393"/>
      <c r="Z28" s="393"/>
      <c r="AA28" s="393"/>
      <c r="AB28" s="393"/>
      <c r="AC28" s="363"/>
      <c r="AD28" s="363"/>
      <c r="AE28" s="363"/>
      <c r="AF28" s="363"/>
      <c r="AG28" s="363"/>
      <c r="AH28" s="363"/>
      <c r="AI28" s="363"/>
      <c r="AJ28" s="363"/>
      <c r="AK28" s="363"/>
    </row>
    <row r="29" spans="1:37" s="356" customFormat="1" ht="24.75" customHeight="1">
      <c r="A29" s="393"/>
      <c r="B29" s="355" t="s">
        <v>131</v>
      </c>
      <c r="C29" s="320">
        <v>86</v>
      </c>
      <c r="D29" s="392">
        <v>23</v>
      </c>
      <c r="E29" s="392">
        <v>24</v>
      </c>
      <c r="F29" s="392">
        <v>29</v>
      </c>
      <c r="G29" s="392">
        <v>21</v>
      </c>
      <c r="H29" s="320">
        <v>97</v>
      </c>
      <c r="I29" s="350"/>
      <c r="J29" s="350"/>
      <c r="K29" s="350"/>
      <c r="L29" s="350"/>
      <c r="M29" s="345"/>
      <c r="N29" s="345"/>
      <c r="O29" s="345"/>
      <c r="P29" s="345"/>
      <c r="Q29" s="346"/>
      <c r="R29" s="359"/>
      <c r="S29" s="359"/>
      <c r="T29" s="359"/>
      <c r="U29" s="359"/>
      <c r="V29" s="359"/>
      <c r="W29" s="393"/>
      <c r="X29" s="393"/>
      <c r="Y29" s="393"/>
      <c r="Z29" s="393"/>
      <c r="AA29" s="393"/>
      <c r="AB29" s="393"/>
      <c r="AC29" s="394"/>
      <c r="AD29" s="394"/>
      <c r="AE29" s="394"/>
      <c r="AF29" s="394"/>
      <c r="AG29" s="394"/>
      <c r="AH29" s="394"/>
      <c r="AI29" s="394"/>
      <c r="AJ29" s="394"/>
      <c r="AK29" s="394"/>
    </row>
    <row r="30" spans="1:37" s="350" customFormat="1" ht="24.75" customHeight="1" thickBot="1">
      <c r="A30" s="393"/>
      <c r="B30" s="397" t="s">
        <v>135</v>
      </c>
      <c r="C30" s="385">
        <v>44</v>
      </c>
      <c r="D30" s="382">
        <v>-6</v>
      </c>
      <c r="E30" s="382">
        <v>49</v>
      </c>
      <c r="F30" s="382">
        <v>155</v>
      </c>
      <c r="G30" s="382">
        <v>103</v>
      </c>
      <c r="H30" s="389">
        <v>301</v>
      </c>
      <c r="M30" s="345"/>
      <c r="N30" s="345"/>
      <c r="O30" s="345"/>
      <c r="P30" s="345"/>
      <c r="Q30" s="346"/>
      <c r="R30" s="359"/>
      <c r="S30" s="359"/>
      <c r="T30" s="359"/>
      <c r="U30" s="359"/>
      <c r="V30" s="359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</row>
    <row r="31" spans="1:37" s="347" customFormat="1" ht="14.25" customHeight="1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R31" s="346"/>
      <c r="S31" s="346"/>
      <c r="T31" s="346"/>
      <c r="U31" s="346"/>
      <c r="V31" s="346"/>
      <c r="W31" s="394"/>
    </row>
    <row r="32" spans="1:37" s="347" customFormat="1" ht="14.25" customHeight="1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R32" s="346"/>
      <c r="S32" s="346"/>
      <c r="T32" s="346"/>
      <c r="U32" s="346"/>
      <c r="V32" s="346"/>
      <c r="W32" s="394"/>
    </row>
    <row r="33" spans="1:37" ht="28.15" customHeight="1" thickBot="1">
      <c r="B33" s="378" t="s">
        <v>168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1:37" s="348" customFormat="1" ht="16.5" customHeight="1" thickTop="1">
      <c r="A34" s="393"/>
      <c r="B34" s="383"/>
      <c r="C34" s="390"/>
      <c r="D34" s="390"/>
      <c r="E34" s="410"/>
      <c r="F34" s="408"/>
      <c r="G34" s="410"/>
      <c r="H34" s="408"/>
      <c r="I34" s="410"/>
      <c r="J34" s="408"/>
      <c r="K34" s="410"/>
      <c r="L34" s="408"/>
      <c r="M34" s="390"/>
      <c r="N34" s="390"/>
      <c r="O34" s="284"/>
      <c r="P34" s="284"/>
      <c r="Q34" s="284"/>
      <c r="R34" s="284"/>
      <c r="S34" s="284"/>
      <c r="T34" s="284"/>
      <c r="U34" s="284"/>
      <c r="V34" s="284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4"/>
      <c r="AH34" s="394"/>
      <c r="AI34" s="394"/>
      <c r="AJ34" s="394"/>
      <c r="AK34" s="394"/>
    </row>
    <row r="35" spans="1:37" s="348" customFormat="1" ht="27" customHeight="1" thickBot="1">
      <c r="A35" s="393"/>
      <c r="B35" s="384" t="s">
        <v>136</v>
      </c>
      <c r="C35" s="434">
        <v>2016</v>
      </c>
      <c r="D35" s="434"/>
      <c r="E35" s="435" t="s">
        <v>114</v>
      </c>
      <c r="F35" s="436"/>
      <c r="G35" s="435" t="s">
        <v>115</v>
      </c>
      <c r="H35" s="436"/>
      <c r="I35" s="435" t="s">
        <v>116</v>
      </c>
      <c r="J35" s="436"/>
      <c r="K35" s="435" t="s">
        <v>117</v>
      </c>
      <c r="L35" s="436"/>
      <c r="M35" s="437">
        <v>2017</v>
      </c>
      <c r="N35" s="434"/>
      <c r="O35" s="284"/>
      <c r="P35" s="284"/>
      <c r="Q35" s="284"/>
      <c r="R35" s="284"/>
      <c r="S35" s="284"/>
      <c r="T35" s="284"/>
      <c r="U35" s="284"/>
      <c r="V35" s="284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4"/>
      <c r="AH35" s="394"/>
      <c r="AI35" s="394"/>
      <c r="AJ35" s="394"/>
      <c r="AK35" s="394"/>
    </row>
    <row r="36" spans="1:37" s="281" customFormat="1" ht="26.25" customHeight="1" thickTop="1">
      <c r="A36" s="286"/>
      <c r="B36" s="416" t="s">
        <v>137</v>
      </c>
      <c r="C36" s="420">
        <v>-497</v>
      </c>
      <c r="D36" s="421">
        <v>-0.6</v>
      </c>
      <c r="E36" s="422">
        <v>-73</v>
      </c>
      <c r="F36" s="423">
        <v>-0.08</v>
      </c>
      <c r="G36" s="422">
        <v>-16</v>
      </c>
      <c r="H36" s="423">
        <v>-0.02</v>
      </c>
      <c r="I36" s="422">
        <v>71</v>
      </c>
      <c r="J36" s="423">
        <v>7.0000000000000007E-2</v>
      </c>
      <c r="K36" s="422">
        <v>61</v>
      </c>
      <c r="L36" s="423">
        <v>0.06</v>
      </c>
      <c r="M36" s="420">
        <v>43</v>
      </c>
      <c r="N36" s="421">
        <v>0.04</v>
      </c>
      <c r="O36" s="284"/>
      <c r="P36" s="284"/>
      <c r="Q36" s="284"/>
      <c r="R36" s="284"/>
      <c r="S36" s="284"/>
      <c r="T36" s="284"/>
      <c r="U36" s="284"/>
      <c r="V36" s="284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</row>
    <row r="37" spans="1:37" s="321" customFormat="1" ht="27" customHeight="1">
      <c r="A37" s="286"/>
      <c r="B37" s="326" t="s">
        <v>34</v>
      </c>
      <c r="C37" s="320">
        <v>-10</v>
      </c>
      <c r="D37" s="327">
        <v>-0.01</v>
      </c>
      <c r="E37" s="392">
        <v>0</v>
      </c>
      <c r="F37" s="333">
        <v>0</v>
      </c>
      <c r="G37" s="319">
        <v>0</v>
      </c>
      <c r="H37" s="333">
        <v>0</v>
      </c>
      <c r="I37" s="319">
        <v>0</v>
      </c>
      <c r="J37" s="333">
        <v>0</v>
      </c>
      <c r="K37" s="319">
        <v>0</v>
      </c>
      <c r="L37" s="333">
        <v>0</v>
      </c>
      <c r="M37" s="320">
        <v>0</v>
      </c>
      <c r="N37" s="327">
        <v>0</v>
      </c>
      <c r="O37" s="284"/>
      <c r="P37" s="284"/>
      <c r="Q37" s="284"/>
      <c r="R37" s="284"/>
      <c r="S37" s="284"/>
      <c r="T37" s="284"/>
      <c r="U37" s="284"/>
      <c r="V37" s="284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9"/>
      <c r="AH37" s="289"/>
      <c r="AI37" s="289"/>
      <c r="AJ37" s="289"/>
      <c r="AK37" s="289"/>
    </row>
    <row r="38" spans="1:37" s="321" customFormat="1" ht="27" customHeight="1">
      <c r="A38" s="286"/>
      <c r="B38" s="318" t="s">
        <v>130</v>
      </c>
      <c r="C38" s="320">
        <v>340</v>
      </c>
      <c r="D38" s="374">
        <v>0.41</v>
      </c>
      <c r="E38" s="392">
        <v>0</v>
      </c>
      <c r="F38" s="334">
        <v>0</v>
      </c>
      <c r="G38" s="319">
        <v>0</v>
      </c>
      <c r="H38" s="334">
        <v>0</v>
      </c>
      <c r="I38" s="319">
        <v>0</v>
      </c>
      <c r="J38" s="334">
        <v>0</v>
      </c>
      <c r="K38" s="319">
        <v>0</v>
      </c>
      <c r="L38" s="334">
        <v>0</v>
      </c>
      <c r="M38" s="320">
        <v>0</v>
      </c>
      <c r="N38" s="320">
        <v>0</v>
      </c>
      <c r="O38" s="284"/>
      <c r="P38" s="284"/>
      <c r="Q38" s="284"/>
      <c r="R38" s="284"/>
      <c r="S38" s="284"/>
      <c r="T38" s="284"/>
      <c r="U38" s="284"/>
      <c r="V38" s="284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9"/>
      <c r="AH38" s="289"/>
      <c r="AI38" s="289"/>
      <c r="AJ38" s="289"/>
      <c r="AK38" s="289"/>
    </row>
    <row r="39" spans="1:37" s="321" customFormat="1" ht="27" customHeight="1">
      <c r="A39" s="286"/>
      <c r="B39" s="318" t="s">
        <v>100</v>
      </c>
      <c r="C39" s="320">
        <v>68</v>
      </c>
      <c r="D39" s="374">
        <v>0.08</v>
      </c>
      <c r="E39" s="392">
        <v>4</v>
      </c>
      <c r="F39" s="334">
        <v>0</v>
      </c>
      <c r="G39" s="319">
        <v>3</v>
      </c>
      <c r="H39" s="334">
        <v>0</v>
      </c>
      <c r="I39" s="319">
        <v>2</v>
      </c>
      <c r="J39" s="334">
        <v>0</v>
      </c>
      <c r="K39" s="319">
        <v>3</v>
      </c>
      <c r="L39" s="334">
        <v>0</v>
      </c>
      <c r="M39" s="320">
        <v>12</v>
      </c>
      <c r="N39" s="374">
        <v>0.01</v>
      </c>
      <c r="O39" s="284"/>
      <c r="P39" s="284"/>
      <c r="Q39" s="284"/>
      <c r="R39" s="284"/>
      <c r="S39" s="284"/>
      <c r="T39" s="284"/>
      <c r="U39" s="284"/>
      <c r="V39" s="284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9"/>
      <c r="AH39" s="289"/>
      <c r="AI39" s="289"/>
      <c r="AJ39" s="289"/>
      <c r="AK39" s="289"/>
    </row>
    <row r="40" spans="1:37" s="321" customFormat="1" ht="27" customHeight="1">
      <c r="A40" s="286"/>
      <c r="B40" s="318" t="s">
        <v>138</v>
      </c>
      <c r="C40" s="320">
        <v>6</v>
      </c>
      <c r="D40" s="374">
        <v>0.01</v>
      </c>
      <c r="E40" s="392">
        <v>6</v>
      </c>
      <c r="F40" s="334">
        <v>0.01</v>
      </c>
      <c r="G40" s="392">
        <v>5</v>
      </c>
      <c r="H40" s="334">
        <v>0.01</v>
      </c>
      <c r="I40" s="392">
        <v>6</v>
      </c>
      <c r="J40" s="334">
        <v>0.01</v>
      </c>
      <c r="K40" s="392">
        <v>5</v>
      </c>
      <c r="L40" s="334">
        <v>0</v>
      </c>
      <c r="M40" s="320">
        <v>22</v>
      </c>
      <c r="N40" s="374">
        <v>0.02</v>
      </c>
      <c r="O40" s="284"/>
      <c r="P40" s="284"/>
      <c r="Q40" s="284"/>
      <c r="R40" s="284"/>
      <c r="S40" s="284"/>
      <c r="T40" s="284"/>
      <c r="U40" s="284"/>
      <c r="V40" s="284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9"/>
      <c r="AH40" s="289"/>
      <c r="AI40" s="289"/>
      <c r="AJ40" s="289"/>
      <c r="AK40" s="289"/>
    </row>
    <row r="41" spans="1:37" s="321" customFormat="1" ht="27" customHeight="1">
      <c r="A41" s="286"/>
      <c r="B41" s="318" t="s">
        <v>131</v>
      </c>
      <c r="C41" s="320">
        <v>86</v>
      </c>
      <c r="D41" s="327">
        <v>0.1</v>
      </c>
      <c r="E41" s="392">
        <v>23</v>
      </c>
      <c r="F41" s="333">
        <v>0.02</v>
      </c>
      <c r="G41" s="319">
        <v>24</v>
      </c>
      <c r="H41" s="333">
        <v>0.02</v>
      </c>
      <c r="I41" s="319">
        <v>29</v>
      </c>
      <c r="J41" s="333">
        <v>0.02</v>
      </c>
      <c r="K41" s="319">
        <v>21</v>
      </c>
      <c r="L41" s="333">
        <v>0.02</v>
      </c>
      <c r="M41" s="320">
        <v>97</v>
      </c>
      <c r="N41" s="327">
        <v>0.09</v>
      </c>
      <c r="O41" s="284"/>
      <c r="P41" s="284"/>
      <c r="Q41" s="284"/>
      <c r="R41" s="284"/>
      <c r="S41" s="284"/>
      <c r="T41" s="284"/>
      <c r="U41" s="284"/>
      <c r="V41" s="284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9"/>
      <c r="AH41" s="289"/>
      <c r="AI41" s="289"/>
      <c r="AJ41" s="289"/>
      <c r="AK41" s="289"/>
    </row>
    <row r="42" spans="1:37" s="321" customFormat="1" ht="27" customHeight="1">
      <c r="A42" s="286"/>
      <c r="B42" s="318" t="s">
        <v>139</v>
      </c>
      <c r="C42" s="320">
        <v>-146</v>
      </c>
      <c r="D42" s="327">
        <v>-0.17</v>
      </c>
      <c r="E42" s="392">
        <v>0</v>
      </c>
      <c r="F42" s="333">
        <v>0</v>
      </c>
      <c r="G42" s="319">
        <v>0</v>
      </c>
      <c r="H42" s="333">
        <v>0</v>
      </c>
      <c r="I42" s="319">
        <v>0</v>
      </c>
      <c r="J42" s="333">
        <v>0</v>
      </c>
      <c r="K42" s="319">
        <v>-3</v>
      </c>
      <c r="L42" s="333">
        <v>0</v>
      </c>
      <c r="M42" s="320">
        <v>-3</v>
      </c>
      <c r="N42" s="327">
        <v>0</v>
      </c>
      <c r="O42" s="284"/>
      <c r="P42" s="284"/>
      <c r="Q42" s="284"/>
      <c r="R42" s="284"/>
      <c r="S42" s="284"/>
      <c r="T42" s="284"/>
      <c r="U42" s="284"/>
      <c r="V42" s="284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9"/>
      <c r="AH42" s="289"/>
      <c r="AI42" s="289"/>
      <c r="AJ42" s="289"/>
      <c r="AK42" s="289"/>
    </row>
    <row r="43" spans="1:37" s="321" customFormat="1" ht="27" customHeight="1">
      <c r="A43" s="286"/>
      <c r="B43" s="318" t="s">
        <v>140</v>
      </c>
      <c r="C43" s="320">
        <v>26</v>
      </c>
      <c r="D43" s="327">
        <v>0.03</v>
      </c>
      <c r="E43" s="392">
        <v>0</v>
      </c>
      <c r="F43" s="333">
        <v>0</v>
      </c>
      <c r="G43" s="319">
        <v>0</v>
      </c>
      <c r="H43" s="333">
        <v>0</v>
      </c>
      <c r="I43" s="319">
        <v>0</v>
      </c>
      <c r="J43" s="333">
        <v>0</v>
      </c>
      <c r="K43" s="319">
        <v>1</v>
      </c>
      <c r="L43" s="333">
        <v>0</v>
      </c>
      <c r="M43" s="320">
        <v>1</v>
      </c>
      <c r="N43" s="327">
        <v>0</v>
      </c>
      <c r="O43" s="284"/>
      <c r="P43" s="284"/>
      <c r="Q43" s="284"/>
      <c r="R43" s="284"/>
      <c r="S43" s="284"/>
      <c r="T43" s="284"/>
      <c r="U43" s="284"/>
      <c r="V43" s="284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9"/>
      <c r="AH43" s="289"/>
      <c r="AI43" s="289"/>
      <c r="AJ43" s="289"/>
      <c r="AK43" s="289"/>
    </row>
    <row r="44" spans="1:37" s="321" customFormat="1" ht="27" customHeight="1">
      <c r="A44" s="286"/>
      <c r="B44" s="318" t="s">
        <v>40</v>
      </c>
      <c r="C44" s="320">
        <v>10</v>
      </c>
      <c r="D44" s="327">
        <v>0.01</v>
      </c>
      <c r="E44" s="392">
        <v>2</v>
      </c>
      <c r="F44" s="333">
        <v>0</v>
      </c>
      <c r="G44" s="319">
        <v>3</v>
      </c>
      <c r="H44" s="333">
        <v>0</v>
      </c>
      <c r="I44" s="319">
        <v>2</v>
      </c>
      <c r="J44" s="333">
        <v>0</v>
      </c>
      <c r="K44" s="319">
        <v>0</v>
      </c>
      <c r="L44" s="333">
        <v>0</v>
      </c>
      <c r="M44" s="320">
        <v>7</v>
      </c>
      <c r="N44" s="327">
        <v>0.01</v>
      </c>
      <c r="O44" s="284"/>
      <c r="P44" s="284"/>
      <c r="Q44" s="284"/>
      <c r="R44" s="284"/>
      <c r="S44" s="284"/>
      <c r="T44" s="284"/>
      <c r="U44" s="284"/>
      <c r="V44" s="284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9"/>
      <c r="AH44" s="289"/>
      <c r="AI44" s="289"/>
      <c r="AJ44" s="289"/>
      <c r="AK44" s="289"/>
    </row>
    <row r="45" spans="1:37" s="281" customFormat="1" ht="26.25" customHeight="1" thickBot="1">
      <c r="A45" s="286"/>
      <c r="B45" s="317" t="s">
        <v>141</v>
      </c>
      <c r="C45" s="315">
        <v>-117</v>
      </c>
      <c r="D45" s="316">
        <v>-0.13999999999999999</v>
      </c>
      <c r="E45" s="314">
        <v>-38</v>
      </c>
      <c r="F45" s="335">
        <v>-0.04</v>
      </c>
      <c r="G45" s="314">
        <v>19</v>
      </c>
      <c r="H45" s="335">
        <v>0.02</v>
      </c>
      <c r="I45" s="314">
        <v>110</v>
      </c>
      <c r="J45" s="335">
        <v>0.1</v>
      </c>
      <c r="K45" s="314">
        <v>88</v>
      </c>
      <c r="L45" s="335">
        <v>0.08</v>
      </c>
      <c r="M45" s="315">
        <v>179</v>
      </c>
      <c r="N45" s="316">
        <v>0.17</v>
      </c>
      <c r="O45" s="284"/>
      <c r="P45" s="284"/>
      <c r="Q45" s="284"/>
      <c r="R45" s="284"/>
      <c r="S45" s="284"/>
      <c r="T45" s="284"/>
      <c r="U45" s="284"/>
      <c r="V45" s="284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</row>
    <row r="46" spans="1:37" ht="14.25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4"/>
      <c r="P46" s="284"/>
      <c r="Q46" s="284"/>
      <c r="R46" s="284"/>
      <c r="S46" s="284"/>
      <c r="T46" s="284"/>
      <c r="U46" s="284"/>
      <c r="V46" s="284"/>
    </row>
    <row r="47" spans="1:37" ht="14.25" customHeight="1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</row>
    <row r="48" spans="1:37">
      <c r="B48" s="108" t="s">
        <v>125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</row>
    <row r="49" spans="2:22">
      <c r="B49" s="108" t="s">
        <v>159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</row>
    <row r="50" spans="2:22">
      <c r="B50" s="108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</row>
    <row r="51" spans="2:22" ht="28.15" customHeight="1" thickBot="1">
      <c r="B51" s="378" t="s">
        <v>175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</row>
    <row r="52" spans="2:22" ht="15" customHeight="1" thickTop="1">
      <c r="B52" s="182"/>
      <c r="C52" s="309"/>
      <c r="D52" s="305"/>
      <c r="E52" s="305"/>
      <c r="F52" s="305"/>
      <c r="G52" s="305"/>
      <c r="H52" s="309"/>
      <c r="I52" s="284"/>
      <c r="J52" s="284"/>
      <c r="K52" s="284"/>
      <c r="L52" s="284"/>
      <c r="M52" s="284"/>
      <c r="N52" s="284"/>
      <c r="O52" s="284"/>
      <c r="P52" s="284"/>
      <c r="Q52" s="284"/>
      <c r="R52" s="287"/>
      <c r="S52" s="287"/>
      <c r="T52" s="287"/>
      <c r="U52" s="287"/>
      <c r="V52" s="287"/>
    </row>
    <row r="53" spans="2:22" ht="24.75" customHeight="1" thickBot="1">
      <c r="B53" s="183" t="s">
        <v>46</v>
      </c>
      <c r="C53" s="312">
        <v>2016</v>
      </c>
      <c r="D53" s="311" t="s">
        <v>114</v>
      </c>
      <c r="E53" s="311" t="s">
        <v>115</v>
      </c>
      <c r="F53" s="311" t="s">
        <v>116</v>
      </c>
      <c r="G53" s="311" t="s">
        <v>117</v>
      </c>
      <c r="H53" s="312">
        <v>2017</v>
      </c>
      <c r="I53" s="284"/>
      <c r="J53" s="284"/>
      <c r="K53" s="284"/>
      <c r="L53" s="284"/>
      <c r="M53" s="284"/>
      <c r="N53" s="284"/>
      <c r="O53" s="284"/>
      <c r="P53" s="284"/>
      <c r="Q53" s="284"/>
      <c r="R53" s="287"/>
      <c r="S53" s="287"/>
      <c r="T53" s="287"/>
      <c r="U53" s="287"/>
      <c r="V53" s="287"/>
    </row>
    <row r="54" spans="2:22" ht="24.75" customHeight="1" thickTop="1">
      <c r="B54" s="416" t="s">
        <v>152</v>
      </c>
      <c r="C54" s="417">
        <v>-156</v>
      </c>
      <c r="D54" s="418">
        <v>-32</v>
      </c>
      <c r="E54" s="418">
        <v>-32</v>
      </c>
      <c r="F54" s="418">
        <v>-31</v>
      </c>
      <c r="G54" s="418">
        <v>-31</v>
      </c>
      <c r="H54" s="419">
        <v>-126</v>
      </c>
      <c r="I54" s="284"/>
      <c r="J54" s="284"/>
      <c r="K54" s="284"/>
      <c r="L54" s="284"/>
      <c r="M54" s="284"/>
      <c r="N54" s="284"/>
      <c r="O54" s="284"/>
      <c r="P54" s="284"/>
      <c r="Q54" s="284"/>
      <c r="R54" s="287"/>
      <c r="S54" s="287"/>
      <c r="T54" s="287"/>
      <c r="U54" s="287"/>
      <c r="V54" s="287"/>
    </row>
    <row r="55" spans="2:22" ht="25.5" customHeight="1">
      <c r="B55" s="329" t="s">
        <v>147</v>
      </c>
      <c r="C55" s="320">
        <v>6</v>
      </c>
      <c r="D55" s="319">
        <v>6</v>
      </c>
      <c r="E55" s="319">
        <v>5</v>
      </c>
      <c r="F55" s="319">
        <v>6</v>
      </c>
      <c r="G55" s="319">
        <v>5</v>
      </c>
      <c r="H55" s="320">
        <v>22</v>
      </c>
      <c r="I55" s="284"/>
      <c r="J55" s="284"/>
      <c r="K55" s="284"/>
      <c r="L55" s="284"/>
      <c r="M55" s="284"/>
      <c r="N55" s="284"/>
      <c r="O55" s="284"/>
      <c r="P55" s="284"/>
      <c r="Q55" s="284"/>
      <c r="R55" s="287"/>
      <c r="S55" s="287"/>
      <c r="T55" s="287"/>
      <c r="U55" s="287"/>
      <c r="V55" s="287"/>
    </row>
    <row r="56" spans="2:22" ht="24.75" customHeight="1" thickBot="1">
      <c r="B56" s="296" t="s">
        <v>153</v>
      </c>
      <c r="C56" s="189">
        <v>-150</v>
      </c>
      <c r="D56" s="178">
        <v>-26</v>
      </c>
      <c r="E56" s="178">
        <v>-27</v>
      </c>
      <c r="F56" s="178">
        <v>-25</v>
      </c>
      <c r="G56" s="178">
        <v>-26</v>
      </c>
      <c r="H56" s="304">
        <v>-104</v>
      </c>
      <c r="I56" s="284"/>
      <c r="J56" s="284"/>
      <c r="K56" s="284"/>
      <c r="L56" s="284"/>
      <c r="M56" s="284"/>
      <c r="N56" s="284"/>
      <c r="O56" s="284"/>
      <c r="P56" s="284"/>
      <c r="Q56" s="284"/>
      <c r="R56" s="287"/>
      <c r="S56" s="287"/>
      <c r="T56" s="287"/>
      <c r="U56" s="287"/>
      <c r="V56" s="287"/>
    </row>
    <row r="57" spans="2:22" ht="14.25" customHeight="1">
      <c r="B57" s="282"/>
      <c r="C57" s="282"/>
      <c r="D57" s="282"/>
      <c r="E57" s="282"/>
      <c r="F57" s="282"/>
      <c r="G57" s="282"/>
      <c r="H57" s="282"/>
      <c r="I57" s="284"/>
      <c r="J57" s="284"/>
      <c r="K57" s="284"/>
      <c r="L57" s="284"/>
      <c r="M57" s="282"/>
      <c r="N57" s="282"/>
      <c r="O57" s="282"/>
      <c r="P57" s="282"/>
    </row>
    <row r="58" spans="2:22" ht="14.25" customHeight="1">
      <c r="B58" s="282"/>
      <c r="C58" s="282"/>
      <c r="D58" s="282"/>
      <c r="E58" s="282"/>
      <c r="F58" s="282"/>
      <c r="G58" s="282"/>
      <c r="H58" s="282"/>
      <c r="I58" s="284"/>
      <c r="J58" s="284"/>
      <c r="K58" s="284"/>
      <c r="L58" s="284"/>
      <c r="M58" s="282"/>
      <c r="N58" s="282"/>
      <c r="O58" s="282"/>
      <c r="P58" s="282"/>
    </row>
    <row r="59" spans="2:22" ht="28.15" customHeight="1" thickBot="1">
      <c r="B59" s="378" t="s">
        <v>174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</row>
    <row r="60" spans="2:22" ht="14.25" customHeight="1" thickTop="1">
      <c r="B60" s="182"/>
      <c r="C60" s="309"/>
      <c r="D60" s="305"/>
      <c r="E60" s="305"/>
      <c r="F60" s="305"/>
      <c r="G60" s="305"/>
      <c r="H60" s="309"/>
      <c r="I60" s="284"/>
      <c r="J60" s="284"/>
      <c r="K60" s="284"/>
      <c r="L60" s="284"/>
      <c r="M60" s="284"/>
      <c r="N60" s="284"/>
      <c r="O60" s="284"/>
      <c r="P60" s="284"/>
      <c r="Q60" s="284"/>
    </row>
    <row r="61" spans="2:22" ht="19.5" thickBot="1">
      <c r="B61" s="183" t="s">
        <v>46</v>
      </c>
      <c r="C61" s="312">
        <v>2016</v>
      </c>
      <c r="D61" s="311" t="s">
        <v>114</v>
      </c>
      <c r="E61" s="311" t="s">
        <v>115</v>
      </c>
      <c r="F61" s="311" t="s">
        <v>116</v>
      </c>
      <c r="G61" s="311" t="s">
        <v>117</v>
      </c>
      <c r="H61" s="312">
        <v>2017</v>
      </c>
      <c r="I61" s="284"/>
      <c r="J61" s="284"/>
      <c r="K61" s="284"/>
      <c r="L61" s="284"/>
      <c r="M61" s="284"/>
      <c r="N61" s="284"/>
      <c r="O61" s="284"/>
      <c r="P61" s="284"/>
      <c r="Q61" s="284"/>
    </row>
    <row r="62" spans="2:22" ht="24.75" customHeight="1" thickTop="1">
      <c r="B62" s="294" t="s">
        <v>154</v>
      </c>
      <c r="C62" s="292">
        <v>80</v>
      </c>
      <c r="D62" s="295">
        <v>-5</v>
      </c>
      <c r="E62" s="295">
        <v>-3</v>
      </c>
      <c r="F62" s="295">
        <v>-3</v>
      </c>
      <c r="G62" s="295">
        <v>2</v>
      </c>
      <c r="H62" s="302">
        <v>-9</v>
      </c>
      <c r="I62" s="284"/>
      <c r="J62" s="284"/>
      <c r="K62" s="284"/>
      <c r="L62" s="284"/>
      <c r="M62" s="284"/>
      <c r="N62" s="284"/>
      <c r="O62" s="284"/>
      <c r="P62" s="284"/>
      <c r="Q62" s="284"/>
    </row>
    <row r="63" spans="2:22" ht="24.75" customHeight="1">
      <c r="B63" s="328" t="s">
        <v>100</v>
      </c>
      <c r="C63" s="320">
        <v>68</v>
      </c>
      <c r="D63" s="392">
        <v>4</v>
      </c>
      <c r="E63" s="392">
        <v>3</v>
      </c>
      <c r="F63" s="392">
        <v>2</v>
      </c>
      <c r="G63" s="392">
        <v>3</v>
      </c>
      <c r="H63" s="320">
        <v>12</v>
      </c>
      <c r="I63" s="284"/>
      <c r="J63" s="284"/>
      <c r="K63" s="284"/>
      <c r="L63" s="284"/>
      <c r="M63" s="284"/>
      <c r="N63" s="284"/>
      <c r="O63" s="284"/>
      <c r="P63" s="284"/>
      <c r="Q63" s="284"/>
    </row>
    <row r="64" spans="2:22" ht="24.75" customHeight="1">
      <c r="B64" s="328" t="s">
        <v>148</v>
      </c>
      <c r="C64" s="320">
        <v>-146</v>
      </c>
      <c r="D64" s="392">
        <v>0</v>
      </c>
      <c r="E64" s="392">
        <v>0</v>
      </c>
      <c r="F64" s="392">
        <v>0</v>
      </c>
      <c r="G64" s="392">
        <v>-3</v>
      </c>
      <c r="H64" s="320">
        <v>-3</v>
      </c>
      <c r="I64" s="284"/>
      <c r="J64" s="284"/>
      <c r="K64" s="284"/>
      <c r="L64" s="284"/>
      <c r="M64" s="284"/>
      <c r="N64" s="284"/>
      <c r="O64" s="284"/>
      <c r="P64" s="284"/>
      <c r="Q64" s="284"/>
    </row>
    <row r="65" spans="1:22" ht="24.75" customHeight="1" thickBot="1">
      <c r="B65" s="296" t="s">
        <v>155</v>
      </c>
      <c r="C65" s="189">
        <v>2</v>
      </c>
      <c r="D65" s="178">
        <v>-1</v>
      </c>
      <c r="E65" s="178">
        <v>0</v>
      </c>
      <c r="F65" s="178">
        <v>-1</v>
      </c>
      <c r="G65" s="178">
        <v>2</v>
      </c>
      <c r="H65" s="304">
        <v>0</v>
      </c>
      <c r="I65" s="284"/>
      <c r="J65" s="284"/>
      <c r="K65" s="284"/>
      <c r="L65" s="284"/>
      <c r="M65" s="284"/>
      <c r="N65" s="284"/>
      <c r="O65" s="284"/>
      <c r="P65" s="284"/>
      <c r="Q65" s="284"/>
    </row>
    <row r="66" spans="1:22" ht="14.25" customHeight="1"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</row>
    <row r="67" spans="1:22" ht="14.25" customHeight="1"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</row>
    <row r="68" spans="1:22" ht="28.15" customHeight="1" thickBot="1">
      <c r="B68" s="378" t="s">
        <v>173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</row>
    <row r="69" spans="1:22" ht="15" customHeight="1" thickTop="1">
      <c r="B69" s="182"/>
      <c r="C69" s="309"/>
      <c r="D69" s="305"/>
      <c r="E69" s="305"/>
      <c r="F69" s="305"/>
      <c r="G69" s="305"/>
      <c r="H69" s="309"/>
      <c r="I69" s="284"/>
      <c r="J69" s="284"/>
      <c r="K69" s="284"/>
      <c r="L69" s="284"/>
      <c r="M69" s="284"/>
      <c r="N69" s="284"/>
      <c r="O69" s="284"/>
      <c r="P69" s="284"/>
      <c r="Q69" s="284"/>
      <c r="R69" s="287"/>
      <c r="S69" s="287"/>
      <c r="T69" s="287"/>
      <c r="U69" s="287"/>
      <c r="V69" s="287"/>
    </row>
    <row r="70" spans="1:22" ht="24.75" customHeight="1" thickBot="1">
      <c r="B70" s="183" t="s">
        <v>46</v>
      </c>
      <c r="C70" s="312">
        <v>2016</v>
      </c>
      <c r="D70" s="311" t="s">
        <v>114</v>
      </c>
      <c r="E70" s="311" t="s">
        <v>115</v>
      </c>
      <c r="F70" s="311" t="s">
        <v>116</v>
      </c>
      <c r="G70" s="311" t="s">
        <v>117</v>
      </c>
      <c r="H70" s="312">
        <v>2017</v>
      </c>
      <c r="I70" s="284"/>
      <c r="J70" s="284"/>
      <c r="K70" s="284"/>
      <c r="L70" s="284"/>
      <c r="M70" s="284"/>
      <c r="N70" s="284"/>
      <c r="O70" s="284"/>
      <c r="P70" s="284"/>
      <c r="Q70" s="284"/>
      <c r="R70" s="287"/>
      <c r="S70" s="287"/>
      <c r="T70" s="287"/>
      <c r="U70" s="287"/>
      <c r="V70" s="287"/>
    </row>
    <row r="71" spans="1:22" ht="24.75" customHeight="1" thickTop="1">
      <c r="B71" s="294" t="s">
        <v>156</v>
      </c>
      <c r="C71" s="292">
        <v>39</v>
      </c>
      <c r="D71" s="295">
        <v>5</v>
      </c>
      <c r="E71" s="295">
        <v>3</v>
      </c>
      <c r="F71" s="295">
        <v>19</v>
      </c>
      <c r="G71" s="295">
        <v>-8</v>
      </c>
      <c r="H71" s="302">
        <v>19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7"/>
      <c r="S71" s="287"/>
      <c r="T71" s="287"/>
      <c r="U71" s="287"/>
      <c r="V71" s="287"/>
    </row>
    <row r="72" spans="1:22" ht="24.75" customHeight="1">
      <c r="B72" s="329" t="s">
        <v>140</v>
      </c>
      <c r="C72" s="320">
        <v>-26</v>
      </c>
      <c r="D72" s="392">
        <v>0</v>
      </c>
      <c r="E72" s="392">
        <v>0</v>
      </c>
      <c r="F72" s="392">
        <v>0</v>
      </c>
      <c r="G72" s="392">
        <v>-1</v>
      </c>
      <c r="H72" s="320">
        <v>-1</v>
      </c>
      <c r="I72" s="284"/>
      <c r="J72" s="284"/>
      <c r="K72" s="284"/>
      <c r="L72" s="284"/>
      <c r="M72" s="284"/>
      <c r="N72" s="284"/>
      <c r="O72" s="284"/>
      <c r="P72" s="284"/>
      <c r="Q72" s="284"/>
      <c r="R72" s="287"/>
      <c r="S72" s="287"/>
      <c r="T72" s="287"/>
      <c r="U72" s="287"/>
      <c r="V72" s="287"/>
    </row>
    <row r="73" spans="1:22" ht="24.75" customHeight="1" thickBot="1">
      <c r="B73" s="296" t="s">
        <v>157</v>
      </c>
      <c r="C73" s="189">
        <v>13</v>
      </c>
      <c r="D73" s="178">
        <v>5</v>
      </c>
      <c r="E73" s="178">
        <v>3</v>
      </c>
      <c r="F73" s="178">
        <v>19</v>
      </c>
      <c r="G73" s="178">
        <v>-9</v>
      </c>
      <c r="H73" s="304">
        <v>18</v>
      </c>
      <c r="I73" s="284"/>
      <c r="J73" s="284"/>
      <c r="K73" s="284"/>
      <c r="L73" s="284"/>
      <c r="M73" s="284"/>
      <c r="N73" s="284"/>
      <c r="O73" s="284"/>
      <c r="P73" s="284"/>
      <c r="Q73" s="284"/>
      <c r="R73" s="287"/>
      <c r="S73" s="287"/>
      <c r="T73" s="287"/>
      <c r="U73" s="287"/>
      <c r="V73" s="287"/>
    </row>
    <row r="74" spans="1:22" ht="14.25" customHeight="1">
      <c r="B74" s="282"/>
      <c r="C74" s="282"/>
      <c r="D74" s="282"/>
      <c r="E74" s="282"/>
      <c r="F74" s="282"/>
      <c r="G74" s="282"/>
      <c r="H74" s="282"/>
      <c r="I74" s="284"/>
      <c r="J74" s="284"/>
      <c r="K74" s="284"/>
      <c r="L74" s="284"/>
      <c r="M74" s="284"/>
      <c r="N74" s="284"/>
      <c r="O74" s="284"/>
      <c r="P74" s="284"/>
      <c r="Q74" s="284"/>
    </row>
    <row r="75" spans="1:22" ht="14.25" customHeight="1">
      <c r="B75" s="282"/>
      <c r="C75" s="282"/>
      <c r="D75" s="282"/>
      <c r="E75" s="282"/>
      <c r="F75" s="282"/>
      <c r="G75" s="282"/>
      <c r="H75" s="282"/>
      <c r="I75" s="284"/>
      <c r="J75" s="284"/>
      <c r="K75" s="284"/>
      <c r="L75" s="284"/>
      <c r="M75" s="284"/>
      <c r="N75" s="284"/>
      <c r="O75" s="284"/>
      <c r="P75" s="284"/>
      <c r="Q75" s="284"/>
    </row>
    <row r="76" spans="1:22" ht="28.15" customHeight="1" thickBot="1">
      <c r="B76" s="378" t="s">
        <v>201</v>
      </c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</row>
    <row r="77" spans="1:22" ht="15" customHeight="1" thickTop="1">
      <c r="B77" s="383"/>
      <c r="C77" s="390"/>
      <c r="D77" s="379"/>
      <c r="E77" s="379"/>
      <c r="F77" s="379"/>
      <c r="G77" s="379"/>
      <c r="H77" s="390"/>
      <c r="I77" s="284"/>
      <c r="J77" s="284"/>
      <c r="K77" s="284"/>
      <c r="L77" s="284"/>
      <c r="M77" s="284"/>
      <c r="N77" s="284"/>
      <c r="O77" s="284"/>
      <c r="P77" s="284"/>
      <c r="Q77" s="284"/>
      <c r="R77" s="287"/>
      <c r="S77" s="287"/>
      <c r="T77" s="287"/>
      <c r="U77" s="287"/>
      <c r="V77" s="287"/>
    </row>
    <row r="78" spans="1:22" ht="24.75" customHeight="1" thickBot="1">
      <c r="B78" s="384" t="s">
        <v>46</v>
      </c>
      <c r="C78" s="391">
        <v>2016</v>
      </c>
      <c r="D78" s="380" t="s">
        <v>114</v>
      </c>
      <c r="E78" s="380" t="s">
        <v>115</v>
      </c>
      <c r="F78" s="380" t="s">
        <v>116</v>
      </c>
      <c r="G78" s="380" t="s">
        <v>117</v>
      </c>
      <c r="H78" s="391">
        <v>2017</v>
      </c>
      <c r="I78" s="284"/>
      <c r="J78" s="284"/>
      <c r="K78" s="284"/>
      <c r="L78" s="284"/>
      <c r="M78" s="284"/>
      <c r="N78" s="284"/>
      <c r="O78" s="284"/>
      <c r="P78" s="284"/>
      <c r="Q78" s="284"/>
      <c r="R78" s="287"/>
      <c r="S78" s="287"/>
      <c r="T78" s="287"/>
      <c r="U78" s="287"/>
      <c r="V78" s="287"/>
    </row>
    <row r="79" spans="1:22" s="394" customFormat="1" ht="24.75" customHeight="1" thickTop="1">
      <c r="A79" s="393"/>
      <c r="B79" s="396" t="s">
        <v>183</v>
      </c>
      <c r="C79" s="386">
        <v>90</v>
      </c>
      <c r="D79" s="387">
        <v>-299</v>
      </c>
      <c r="E79" s="387">
        <v>-82</v>
      </c>
      <c r="F79" s="387">
        <v>66</v>
      </c>
      <c r="G79" s="387">
        <v>383</v>
      </c>
      <c r="H79" s="388">
        <v>68</v>
      </c>
      <c r="R79" s="395"/>
      <c r="S79" s="395"/>
      <c r="T79" s="395"/>
      <c r="U79" s="395"/>
      <c r="V79" s="395"/>
    </row>
    <row r="80" spans="1:22" s="394" customFormat="1" ht="24.75" customHeight="1">
      <c r="A80" s="393"/>
      <c r="B80" s="398" t="s">
        <v>184</v>
      </c>
      <c r="C80" s="320">
        <v>-77</v>
      </c>
      <c r="D80" s="392">
        <v>-23</v>
      </c>
      <c r="E80" s="392">
        <v>-12</v>
      </c>
      <c r="F80" s="392">
        <v>-34</v>
      </c>
      <c r="G80" s="392">
        <v>-44</v>
      </c>
      <c r="H80" s="320">
        <v>-113</v>
      </c>
      <c r="R80" s="395"/>
      <c r="S80" s="395"/>
      <c r="T80" s="395"/>
      <c r="U80" s="395"/>
      <c r="V80" s="395"/>
    </row>
    <row r="81" spans="1:22" s="394" customFormat="1" ht="24.75" customHeight="1" thickBot="1">
      <c r="A81" s="393"/>
      <c r="B81" s="397" t="s">
        <v>200</v>
      </c>
      <c r="C81" s="385">
        <v>13</v>
      </c>
      <c r="D81" s="382">
        <v>-322</v>
      </c>
      <c r="E81" s="382">
        <v>-94</v>
      </c>
      <c r="F81" s="382">
        <v>32</v>
      </c>
      <c r="G81" s="382">
        <v>339</v>
      </c>
      <c r="H81" s="389">
        <v>-45</v>
      </c>
      <c r="R81" s="395"/>
      <c r="S81" s="395"/>
      <c r="T81" s="395"/>
      <c r="U81" s="395"/>
      <c r="V81" s="395"/>
    </row>
  </sheetData>
  <protectedRanges>
    <protectedRange password="D90A" sqref="R16:S16 B6 F16:G16 L16:M16 D26:G29 B10 B53 B29:B30 O16:P16 I16:J16 C34:N35 B24:B27 C16:D16 B61 B70 B17 B34:B37 B41:B45 M37:N38 M40:N40 E37:L44 C40:D40 C37:D38 D54:G54" name="Range1"/>
    <protectedRange password="D90A" sqref="D11:G12 D5:G8 B11:B12 D25:G25 B7:B8 D70:G70 B5 D53:G53 D78:G78 D61:G61" name="Range1_1"/>
    <protectedRange password="D90A" sqref="D9:G10 B9 B28 B38" name="Range1_4"/>
    <protectedRange password="D90A" sqref="B39:B40" name="Range1_14"/>
    <protectedRange password="D90A" sqref="D30:G30" name="Range1_10_2"/>
    <protectedRange password="D90A" sqref="B20 I17:J17 O17:P17 F17:G17 L17:M17 B16 B18" name="Range1_1_1_1_2"/>
    <protectedRange password="D90A" sqref="H7 C7" name="Range1_1_6_1_1"/>
    <protectedRange sqref="H6 C6 H61 C61 H25 C25 H70 C70 H53 C53 H78 C78" name="Range1_4_1_2_8_5_1"/>
    <protectedRange password="D90A" sqref="H8 C8" name="Range1_1_6_1_2"/>
    <protectedRange password="D90A" sqref="H9 C9" name="Range1_1_2_1"/>
    <protectedRange password="D90A" sqref="H10 C10" name="Range1_1_2_3"/>
    <protectedRange password="D90A" sqref="H11:H12 C11:C12" name="Range1_1_6_1_5"/>
    <protectedRange password="D90A" sqref="M41 C41" name="Range1_10_3_1"/>
    <protectedRange password="D90A" sqref="M44" name="Range1_10_3_1_2"/>
  </protectedRanges>
  <mergeCells count="12">
    <mergeCell ref="C16:E16"/>
    <mergeCell ref="O16:Q16"/>
    <mergeCell ref="C35:D35"/>
    <mergeCell ref="E35:F35"/>
    <mergeCell ref="R16:T16"/>
    <mergeCell ref="K35:L35"/>
    <mergeCell ref="I35:J35"/>
    <mergeCell ref="G35:H35"/>
    <mergeCell ref="M35:N35"/>
    <mergeCell ref="L16:N16"/>
    <mergeCell ref="I16:K16"/>
    <mergeCell ref="F16:H16"/>
  </mergeCells>
  <pageMargins left="0.25" right="0.16" top="0.5" bottom="0.5" header="0.3" footer="0.3"/>
  <pageSetup scale="51" firstPageNumber="18" fitToHeight="0" orientation="landscape" useFirstPageNumber="1" r:id="rId1"/>
  <headerFooter scaleWithDoc="0">
    <oddFooter>&amp;L&amp;"-,Bold"&amp;8AMD Adoption of ASC 606 Revenue Recognition Standard&amp;C&amp;"-,Bold"&amp;8Page &amp;P&amp;R&amp;"-,Bold"&amp;8February 27, 2018</oddFooter>
  </headerFooter>
  <rowBreaks count="1" manualBreakCount="1">
    <brk id="45" min="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A86E0-4A2E-42CB-8B06-1C5CA108BA78}">
  <sheetPr>
    <pageSetUpPr fitToPage="1"/>
  </sheetPr>
  <dimension ref="A1:AK81"/>
  <sheetViews>
    <sheetView showGridLines="0" view="pageBreakPreview" zoomScale="70" zoomScaleNormal="80" zoomScaleSheetLayoutView="70" workbookViewId="0">
      <selection activeCell="B24" sqref="B24"/>
    </sheetView>
  </sheetViews>
  <sheetFormatPr defaultColWidth="9.140625" defaultRowHeight="18.75"/>
  <cols>
    <col min="1" max="1" width="2.42578125" style="344" customWidth="1"/>
    <col min="2" max="2" width="69" style="348" customWidth="1"/>
    <col min="3" max="22" width="10.85546875" style="346" customWidth="1"/>
    <col min="23" max="37" width="9.140625" style="347"/>
    <col min="38" max="16384" width="9.140625" style="348"/>
  </cols>
  <sheetData>
    <row r="1" spans="1:37" s="284" customFormat="1">
      <c r="A1" s="286"/>
      <c r="B1" s="378" t="s">
        <v>125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83"/>
      <c r="S1" s="283"/>
      <c r="T1" s="283"/>
      <c r="U1" s="283"/>
      <c r="V1" s="283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</row>
    <row r="2" spans="1:37" s="284" customFormat="1">
      <c r="A2" s="286"/>
      <c r="B2" s="378" t="s">
        <v>160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  <c r="R2" s="283"/>
      <c r="S2" s="283"/>
      <c r="T2" s="283"/>
      <c r="U2" s="283"/>
      <c r="V2" s="283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</row>
    <row r="3" spans="1:37" s="284" customFormat="1">
      <c r="A3" s="286"/>
      <c r="B3" s="378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283"/>
      <c r="S3" s="283"/>
      <c r="T3" s="283"/>
      <c r="U3" s="283"/>
      <c r="V3" s="283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</row>
    <row r="4" spans="1:37" s="284" customFormat="1" ht="28.15" customHeight="1" thickBot="1">
      <c r="A4" s="286"/>
      <c r="B4" s="378" t="s">
        <v>158</v>
      </c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</row>
    <row r="5" spans="1:37" s="284" customFormat="1" ht="15.75" customHeight="1" thickTop="1">
      <c r="A5" s="286"/>
      <c r="B5" s="182"/>
      <c r="C5" s="309"/>
      <c r="D5" s="330"/>
      <c r="E5" s="330"/>
      <c r="F5" s="330"/>
      <c r="G5" s="330"/>
      <c r="H5" s="309"/>
      <c r="M5" s="345"/>
      <c r="N5" s="345"/>
      <c r="O5" s="345"/>
      <c r="P5" s="345"/>
      <c r="Q5" s="346"/>
      <c r="R5" s="283"/>
      <c r="S5" s="283"/>
      <c r="T5" s="283"/>
      <c r="U5" s="283"/>
      <c r="V5" s="283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</row>
    <row r="6" spans="1:37" s="284" customFormat="1" ht="25.5" customHeight="1" thickBot="1">
      <c r="A6" s="286"/>
      <c r="B6" s="183" t="s">
        <v>149</v>
      </c>
      <c r="C6" s="331">
        <v>2016</v>
      </c>
      <c r="D6" s="332" t="s">
        <v>114</v>
      </c>
      <c r="E6" s="332" t="s">
        <v>115</v>
      </c>
      <c r="F6" s="332" t="s">
        <v>116</v>
      </c>
      <c r="G6" s="332" t="s">
        <v>117</v>
      </c>
      <c r="H6" s="331">
        <v>2017</v>
      </c>
      <c r="M6" s="345"/>
      <c r="N6" s="345"/>
      <c r="O6" s="345"/>
      <c r="P6" s="345"/>
      <c r="Q6" s="346"/>
      <c r="R6" s="283"/>
      <c r="S6" s="283"/>
      <c r="T6" s="283"/>
      <c r="U6" s="283"/>
      <c r="V6" s="283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</row>
    <row r="7" spans="1:37" ht="25.5" customHeight="1" thickTop="1">
      <c r="B7" s="351" t="s">
        <v>128</v>
      </c>
      <c r="C7" s="290">
        <v>1003</v>
      </c>
      <c r="D7" s="298">
        <v>378</v>
      </c>
      <c r="E7" s="298">
        <v>386</v>
      </c>
      <c r="F7" s="298">
        <v>571</v>
      </c>
      <c r="G7" s="298">
        <v>452</v>
      </c>
      <c r="H7" s="300">
        <v>1787</v>
      </c>
      <c r="M7" s="345"/>
      <c r="N7" s="345"/>
      <c r="O7" s="345"/>
      <c r="P7" s="345"/>
    </row>
    <row r="8" spans="1:37" ht="25.5" customHeight="1">
      <c r="B8" s="351" t="s">
        <v>129</v>
      </c>
      <c r="C8" s="354">
        <v>0.23</v>
      </c>
      <c r="D8" s="352">
        <v>0.32</v>
      </c>
      <c r="E8" s="352">
        <v>0.34</v>
      </c>
      <c r="F8" s="352">
        <v>0.36</v>
      </c>
      <c r="G8" s="352">
        <v>0.34</v>
      </c>
      <c r="H8" s="353">
        <v>0.34</v>
      </c>
      <c r="M8" s="345"/>
      <c r="N8" s="345"/>
      <c r="O8" s="345"/>
      <c r="P8" s="345"/>
    </row>
    <row r="9" spans="1:37" s="356" customFormat="1" ht="23.25" customHeight="1">
      <c r="A9" s="344"/>
      <c r="B9" s="355" t="s">
        <v>130</v>
      </c>
      <c r="C9" s="320">
        <v>340</v>
      </c>
      <c r="D9" s="319">
        <v>0</v>
      </c>
      <c r="E9" s="319">
        <v>0</v>
      </c>
      <c r="F9" s="319">
        <v>0</v>
      </c>
      <c r="G9" s="319">
        <v>0</v>
      </c>
      <c r="H9" s="320">
        <v>0</v>
      </c>
      <c r="I9" s="346"/>
      <c r="J9" s="346"/>
      <c r="K9" s="346"/>
      <c r="L9" s="346"/>
      <c r="M9" s="345"/>
      <c r="N9" s="345"/>
      <c r="O9" s="345"/>
      <c r="P9" s="345"/>
      <c r="Q9" s="346"/>
      <c r="R9" s="346"/>
      <c r="S9" s="346"/>
      <c r="T9" s="346"/>
      <c r="U9" s="346"/>
      <c r="V9" s="346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</row>
    <row r="10" spans="1:37" s="358" customFormat="1" ht="25.5" customHeight="1">
      <c r="A10" s="344"/>
      <c r="B10" s="357" t="s">
        <v>131</v>
      </c>
      <c r="C10" s="324">
        <v>2</v>
      </c>
      <c r="D10" s="323">
        <v>0</v>
      </c>
      <c r="E10" s="323">
        <v>1</v>
      </c>
      <c r="F10" s="323">
        <v>1</v>
      </c>
      <c r="G10" s="323">
        <v>0</v>
      </c>
      <c r="H10" s="324">
        <v>2</v>
      </c>
      <c r="I10" s="346"/>
      <c r="J10" s="346"/>
      <c r="K10" s="346"/>
      <c r="L10" s="346"/>
      <c r="M10" s="345"/>
      <c r="N10" s="345"/>
      <c r="O10" s="345"/>
      <c r="P10" s="345"/>
      <c r="Q10" s="346"/>
      <c r="R10" s="346"/>
      <c r="S10" s="346"/>
      <c r="T10" s="346"/>
      <c r="U10" s="346"/>
      <c r="V10" s="346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</row>
    <row r="11" spans="1:37" ht="25.5" customHeight="1">
      <c r="B11" s="351" t="s">
        <v>132</v>
      </c>
      <c r="C11" s="292">
        <v>1345</v>
      </c>
      <c r="D11" s="295">
        <v>378</v>
      </c>
      <c r="E11" s="295">
        <v>387</v>
      </c>
      <c r="F11" s="295">
        <v>572</v>
      </c>
      <c r="G11" s="295">
        <v>452</v>
      </c>
      <c r="H11" s="302">
        <v>1789</v>
      </c>
      <c r="M11" s="345"/>
      <c r="N11" s="345"/>
      <c r="O11" s="345"/>
      <c r="P11" s="345"/>
    </row>
    <row r="12" spans="1:37" s="284" customFormat="1" ht="25.5" customHeight="1" thickBot="1">
      <c r="A12" s="286"/>
      <c r="B12" s="296" t="s">
        <v>133</v>
      </c>
      <c r="C12" s="293">
        <v>0.31</v>
      </c>
      <c r="D12" s="297">
        <v>0.32</v>
      </c>
      <c r="E12" s="297">
        <v>0.34</v>
      </c>
      <c r="F12" s="297">
        <v>0.36</v>
      </c>
      <c r="G12" s="297">
        <v>0.34</v>
      </c>
      <c r="H12" s="303">
        <v>0.34</v>
      </c>
      <c r="I12" s="346"/>
      <c r="J12" s="346"/>
      <c r="K12" s="346"/>
      <c r="L12" s="346"/>
      <c r="M12" s="345"/>
      <c r="N12" s="345"/>
      <c r="O12" s="345"/>
      <c r="P12" s="345"/>
      <c r="Q12" s="346"/>
      <c r="R12" s="283"/>
      <c r="S12" s="283"/>
      <c r="T12" s="283"/>
      <c r="U12" s="283"/>
      <c r="V12" s="283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</row>
    <row r="13" spans="1:37" s="347" customFormat="1" ht="14.25" customHeight="1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R13" s="346"/>
      <c r="S13" s="346"/>
      <c r="T13" s="346"/>
      <c r="U13" s="346"/>
      <c r="V13" s="346"/>
    </row>
    <row r="14" spans="1:37" s="347" customFormat="1" ht="14.25" customHeight="1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R14" s="346"/>
      <c r="S14" s="346"/>
      <c r="T14" s="346"/>
      <c r="U14" s="346"/>
      <c r="V14" s="346"/>
    </row>
    <row r="15" spans="1:37" s="284" customFormat="1" ht="28.15" customHeight="1" thickBot="1">
      <c r="A15" s="286"/>
      <c r="B15" s="378" t="s">
        <v>169</v>
      </c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</row>
    <row r="16" spans="1:37" s="350" customFormat="1" ht="24.75" customHeight="1" thickTop="1">
      <c r="A16" s="344"/>
      <c r="B16" s="182"/>
      <c r="C16" s="431">
        <v>2016</v>
      </c>
      <c r="D16" s="431"/>
      <c r="E16" s="431"/>
      <c r="F16" s="432" t="s">
        <v>114</v>
      </c>
      <c r="G16" s="431"/>
      <c r="H16" s="433"/>
      <c r="I16" s="432" t="s">
        <v>115</v>
      </c>
      <c r="J16" s="431"/>
      <c r="K16" s="433"/>
      <c r="L16" s="432" t="s">
        <v>116</v>
      </c>
      <c r="M16" s="431"/>
      <c r="N16" s="433"/>
      <c r="O16" s="432" t="s">
        <v>117</v>
      </c>
      <c r="P16" s="431"/>
      <c r="Q16" s="433"/>
      <c r="R16" s="432">
        <v>2017</v>
      </c>
      <c r="S16" s="431"/>
      <c r="T16" s="431"/>
      <c r="U16" s="359"/>
      <c r="V16" s="359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</row>
    <row r="17" spans="1:37" s="350" customFormat="1" ht="24.75" customHeight="1" thickBot="1">
      <c r="A17" s="344"/>
      <c r="B17" s="183" t="s">
        <v>46</v>
      </c>
      <c r="C17" s="404" t="s">
        <v>142</v>
      </c>
      <c r="D17" s="404" t="s">
        <v>143</v>
      </c>
      <c r="E17" s="405" t="s">
        <v>144</v>
      </c>
      <c r="F17" s="404" t="s">
        <v>142</v>
      </c>
      <c r="G17" s="404" t="s">
        <v>143</v>
      </c>
      <c r="H17" s="406" t="s">
        <v>144</v>
      </c>
      <c r="I17" s="404" t="s">
        <v>142</v>
      </c>
      <c r="J17" s="404" t="s">
        <v>143</v>
      </c>
      <c r="K17" s="406" t="s">
        <v>144</v>
      </c>
      <c r="L17" s="404" t="s">
        <v>142</v>
      </c>
      <c r="M17" s="404" t="s">
        <v>143</v>
      </c>
      <c r="N17" s="406" t="s">
        <v>144</v>
      </c>
      <c r="O17" s="404" t="s">
        <v>142</v>
      </c>
      <c r="P17" s="404" t="s">
        <v>143</v>
      </c>
      <c r="Q17" s="406" t="s">
        <v>144</v>
      </c>
      <c r="R17" s="404" t="s">
        <v>142</v>
      </c>
      <c r="S17" s="404" t="s">
        <v>143</v>
      </c>
      <c r="T17" s="405" t="s">
        <v>144</v>
      </c>
      <c r="U17" s="359"/>
      <c r="V17" s="359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</row>
    <row r="18" spans="1:37" s="350" customFormat="1" ht="24.75" customHeight="1" thickTop="1">
      <c r="A18" s="344"/>
      <c r="B18" s="424" t="s">
        <v>145</v>
      </c>
      <c r="C18" s="425">
        <v>1008</v>
      </c>
      <c r="D18" s="425">
        <v>466</v>
      </c>
      <c r="E18" s="426">
        <v>1474</v>
      </c>
      <c r="F18" s="425">
        <v>271</v>
      </c>
      <c r="G18" s="425">
        <v>123</v>
      </c>
      <c r="H18" s="427">
        <v>394</v>
      </c>
      <c r="I18" s="425">
        <v>285</v>
      </c>
      <c r="J18" s="425">
        <v>127</v>
      </c>
      <c r="K18" s="427">
        <v>412</v>
      </c>
      <c r="L18" s="425">
        <v>320</v>
      </c>
      <c r="M18" s="425">
        <v>132</v>
      </c>
      <c r="N18" s="427">
        <v>452</v>
      </c>
      <c r="O18" s="425">
        <v>320</v>
      </c>
      <c r="P18" s="425">
        <v>134</v>
      </c>
      <c r="Q18" s="427">
        <v>454</v>
      </c>
      <c r="R18" s="425">
        <v>1196</v>
      </c>
      <c r="S18" s="425">
        <v>516</v>
      </c>
      <c r="T18" s="426">
        <v>1712</v>
      </c>
      <c r="U18" s="359"/>
      <c r="V18" s="359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</row>
    <row r="19" spans="1:37" s="350" customFormat="1" ht="24.75" customHeight="1">
      <c r="A19" s="344"/>
      <c r="B19" s="361" t="s">
        <v>131</v>
      </c>
      <c r="C19" s="288">
        <v>-49</v>
      </c>
      <c r="D19" s="288">
        <v>-35</v>
      </c>
      <c r="E19" s="306">
        <v>-84</v>
      </c>
      <c r="F19" s="288">
        <v>-14</v>
      </c>
      <c r="G19" s="288">
        <v>-9</v>
      </c>
      <c r="H19" s="336">
        <v>-23</v>
      </c>
      <c r="I19" s="288">
        <v>-13</v>
      </c>
      <c r="J19" s="288">
        <v>-10</v>
      </c>
      <c r="K19" s="336">
        <v>-23</v>
      </c>
      <c r="L19" s="288">
        <v>-18</v>
      </c>
      <c r="M19" s="288">
        <v>-10</v>
      </c>
      <c r="N19" s="336">
        <v>-28</v>
      </c>
      <c r="O19" s="288">
        <v>-12</v>
      </c>
      <c r="P19" s="288">
        <v>-9</v>
      </c>
      <c r="Q19" s="336">
        <v>-21</v>
      </c>
      <c r="R19" s="288">
        <v>-57</v>
      </c>
      <c r="S19" s="288">
        <v>-38</v>
      </c>
      <c r="T19" s="306">
        <v>-95</v>
      </c>
      <c r="U19" s="359"/>
      <c r="V19" s="359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</row>
    <row r="20" spans="1:37" s="350" customFormat="1" ht="24.75" customHeight="1" thickBot="1">
      <c r="A20" s="344"/>
      <c r="B20" s="360" t="s">
        <v>146</v>
      </c>
      <c r="C20" s="307">
        <v>959</v>
      </c>
      <c r="D20" s="307">
        <v>431</v>
      </c>
      <c r="E20" s="308">
        <v>1390</v>
      </c>
      <c r="F20" s="307">
        <v>257</v>
      </c>
      <c r="G20" s="307">
        <v>114</v>
      </c>
      <c r="H20" s="337">
        <v>371</v>
      </c>
      <c r="I20" s="307">
        <v>272</v>
      </c>
      <c r="J20" s="307">
        <v>117</v>
      </c>
      <c r="K20" s="337">
        <v>389</v>
      </c>
      <c r="L20" s="307">
        <v>302</v>
      </c>
      <c r="M20" s="307">
        <v>122</v>
      </c>
      <c r="N20" s="337">
        <v>424</v>
      </c>
      <c r="O20" s="307">
        <v>308</v>
      </c>
      <c r="P20" s="307">
        <v>125</v>
      </c>
      <c r="Q20" s="337">
        <v>433</v>
      </c>
      <c r="R20" s="307">
        <v>1139</v>
      </c>
      <c r="S20" s="307">
        <v>478</v>
      </c>
      <c r="T20" s="308">
        <v>1617</v>
      </c>
      <c r="U20" s="359"/>
      <c r="V20" s="359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</row>
    <row r="21" spans="1:37" s="347" customFormat="1" ht="14.25" customHeight="1">
      <c r="A21" s="344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R21" s="346"/>
      <c r="S21" s="346"/>
      <c r="T21" s="346"/>
      <c r="U21" s="346"/>
      <c r="V21" s="346"/>
    </row>
    <row r="22" spans="1:37" s="347" customFormat="1" ht="14.25" customHeight="1">
      <c r="A22" s="344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R22" s="346"/>
      <c r="S22" s="346"/>
      <c r="T22" s="346"/>
      <c r="U22" s="346"/>
      <c r="V22" s="346"/>
    </row>
    <row r="23" spans="1:37" s="284" customFormat="1" ht="28.15" customHeight="1" thickBot="1">
      <c r="A23" s="286"/>
      <c r="B23" s="378" t="s">
        <v>166</v>
      </c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</row>
    <row r="24" spans="1:37" s="350" customFormat="1" ht="16.5" customHeight="1" thickTop="1">
      <c r="A24" s="344"/>
      <c r="B24" s="182"/>
      <c r="C24" s="309"/>
      <c r="D24" s="330"/>
      <c r="E24" s="330"/>
      <c r="F24" s="330"/>
      <c r="G24" s="330"/>
      <c r="H24" s="309"/>
      <c r="M24" s="345"/>
      <c r="N24" s="345"/>
      <c r="O24" s="345"/>
      <c r="P24" s="345"/>
      <c r="Q24" s="346"/>
      <c r="R24" s="359"/>
      <c r="S24" s="359"/>
      <c r="T24" s="359"/>
      <c r="U24" s="359"/>
      <c r="V24" s="359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</row>
    <row r="25" spans="1:37" s="350" customFormat="1" ht="24.75" customHeight="1" thickBot="1">
      <c r="A25" s="344"/>
      <c r="B25" s="183" t="s">
        <v>46</v>
      </c>
      <c r="C25" s="331">
        <v>2016</v>
      </c>
      <c r="D25" s="332" t="s">
        <v>114</v>
      </c>
      <c r="E25" s="332" t="s">
        <v>115</v>
      </c>
      <c r="F25" s="332" t="s">
        <v>116</v>
      </c>
      <c r="G25" s="332" t="s">
        <v>117</v>
      </c>
      <c r="H25" s="331">
        <v>2017</v>
      </c>
      <c r="M25" s="345"/>
      <c r="N25" s="345"/>
      <c r="O25" s="345"/>
      <c r="P25" s="345"/>
      <c r="Q25" s="346"/>
      <c r="R25" s="359"/>
      <c r="S25" s="359"/>
      <c r="T25" s="359"/>
      <c r="U25" s="359"/>
      <c r="V25" s="359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</row>
    <row r="26" spans="1:37" s="350" customFormat="1" ht="24.75" customHeight="1" thickTop="1">
      <c r="A26" s="344"/>
      <c r="B26" s="351" t="s">
        <v>134</v>
      </c>
      <c r="C26" s="290">
        <v>-373</v>
      </c>
      <c r="D26" s="298">
        <v>11</v>
      </c>
      <c r="E26" s="298">
        <v>-1</v>
      </c>
      <c r="F26" s="298">
        <v>119</v>
      </c>
      <c r="G26" s="298">
        <v>-2</v>
      </c>
      <c r="H26" s="300">
        <v>127</v>
      </c>
      <c r="M26" s="345"/>
      <c r="N26" s="345"/>
      <c r="O26" s="345"/>
      <c r="P26" s="345"/>
      <c r="Q26" s="346"/>
      <c r="R26" s="359"/>
      <c r="S26" s="359"/>
      <c r="T26" s="359"/>
      <c r="U26" s="359"/>
      <c r="V26" s="359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</row>
    <row r="27" spans="1:37" s="356" customFormat="1" ht="24.75" customHeight="1">
      <c r="A27" s="344"/>
      <c r="B27" s="355" t="s">
        <v>34</v>
      </c>
      <c r="C27" s="320">
        <v>-10</v>
      </c>
      <c r="D27" s="319">
        <v>0</v>
      </c>
      <c r="E27" s="319">
        <v>0</v>
      </c>
      <c r="F27" s="319">
        <v>0</v>
      </c>
      <c r="G27" s="319">
        <v>0</v>
      </c>
      <c r="H27" s="320">
        <v>0</v>
      </c>
      <c r="I27" s="350"/>
      <c r="J27" s="350"/>
      <c r="K27" s="350"/>
      <c r="L27" s="350"/>
      <c r="M27" s="345"/>
      <c r="N27" s="345"/>
      <c r="O27" s="345"/>
      <c r="P27" s="345"/>
      <c r="Q27" s="346"/>
      <c r="R27" s="359"/>
      <c r="S27" s="359"/>
      <c r="T27" s="359"/>
      <c r="U27" s="359"/>
      <c r="V27" s="359"/>
      <c r="W27" s="344"/>
      <c r="X27" s="344"/>
      <c r="Y27" s="344"/>
      <c r="Z27" s="344"/>
      <c r="AA27" s="344"/>
      <c r="AB27" s="344"/>
      <c r="AC27" s="347"/>
      <c r="AD27" s="347"/>
      <c r="AE27" s="347"/>
      <c r="AF27" s="347"/>
      <c r="AG27" s="347"/>
      <c r="AH27" s="347"/>
      <c r="AI27" s="347"/>
      <c r="AJ27" s="347"/>
      <c r="AK27" s="347"/>
    </row>
    <row r="28" spans="1:37" s="364" customFormat="1" ht="22.5" customHeight="1">
      <c r="A28" s="362"/>
      <c r="B28" s="355" t="s">
        <v>130</v>
      </c>
      <c r="C28" s="320">
        <v>340</v>
      </c>
      <c r="D28" s="319">
        <v>0</v>
      </c>
      <c r="E28" s="319">
        <v>0</v>
      </c>
      <c r="F28" s="319">
        <v>0</v>
      </c>
      <c r="G28" s="319">
        <v>0</v>
      </c>
      <c r="H28" s="320">
        <v>0</v>
      </c>
      <c r="I28" s="350"/>
      <c r="J28" s="350"/>
      <c r="K28" s="350"/>
      <c r="L28" s="350"/>
      <c r="M28" s="345"/>
      <c r="N28" s="345"/>
      <c r="O28" s="345"/>
      <c r="P28" s="345"/>
      <c r="Q28" s="346"/>
      <c r="R28" s="359"/>
      <c r="S28" s="359"/>
      <c r="T28" s="359"/>
      <c r="U28" s="359"/>
      <c r="V28" s="359"/>
      <c r="W28" s="344"/>
      <c r="X28" s="344"/>
      <c r="Y28" s="344"/>
      <c r="Z28" s="344"/>
      <c r="AA28" s="344"/>
      <c r="AB28" s="344"/>
      <c r="AC28" s="363"/>
      <c r="AD28" s="363"/>
      <c r="AE28" s="363"/>
      <c r="AF28" s="363"/>
      <c r="AG28" s="363"/>
      <c r="AH28" s="363"/>
      <c r="AI28" s="363"/>
      <c r="AJ28" s="363"/>
      <c r="AK28" s="363"/>
    </row>
    <row r="29" spans="1:37" s="356" customFormat="1" ht="24.75" customHeight="1">
      <c r="A29" s="344"/>
      <c r="B29" s="355" t="s">
        <v>131</v>
      </c>
      <c r="C29" s="320">
        <v>86</v>
      </c>
      <c r="D29" s="319">
        <v>23</v>
      </c>
      <c r="E29" s="319">
        <v>24</v>
      </c>
      <c r="F29" s="319">
        <v>29</v>
      </c>
      <c r="G29" s="319">
        <v>21</v>
      </c>
      <c r="H29" s="320">
        <v>97</v>
      </c>
      <c r="I29" s="350"/>
      <c r="J29" s="350"/>
      <c r="K29" s="350"/>
      <c r="L29" s="350"/>
      <c r="M29" s="345"/>
      <c r="N29" s="345"/>
      <c r="O29" s="345"/>
      <c r="P29" s="345"/>
      <c r="Q29" s="346"/>
      <c r="R29" s="359"/>
      <c r="S29" s="359"/>
      <c r="T29" s="359"/>
      <c r="U29" s="359"/>
      <c r="V29" s="359"/>
      <c r="W29" s="344"/>
      <c r="X29" s="344"/>
      <c r="Y29" s="344"/>
      <c r="Z29" s="344"/>
      <c r="AA29" s="344"/>
      <c r="AB29" s="344"/>
      <c r="AC29" s="347"/>
      <c r="AD29" s="347"/>
      <c r="AE29" s="347"/>
      <c r="AF29" s="347"/>
      <c r="AG29" s="347"/>
      <c r="AH29" s="347"/>
      <c r="AI29" s="347"/>
      <c r="AJ29" s="347"/>
      <c r="AK29" s="347"/>
    </row>
    <row r="30" spans="1:37" s="350" customFormat="1" ht="24.75" customHeight="1" thickBot="1">
      <c r="A30" s="344"/>
      <c r="B30" s="360" t="s">
        <v>135</v>
      </c>
      <c r="C30" s="189">
        <v>43</v>
      </c>
      <c r="D30" s="178">
        <v>34</v>
      </c>
      <c r="E30" s="178">
        <v>23</v>
      </c>
      <c r="F30" s="178">
        <v>148</v>
      </c>
      <c r="G30" s="178">
        <v>19</v>
      </c>
      <c r="H30" s="304">
        <v>224</v>
      </c>
      <c r="M30" s="345"/>
      <c r="N30" s="345"/>
      <c r="O30" s="345"/>
      <c r="P30" s="345"/>
      <c r="Q30" s="346"/>
      <c r="R30" s="359"/>
      <c r="S30" s="359"/>
      <c r="T30" s="359"/>
      <c r="U30" s="359"/>
      <c r="V30" s="359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</row>
    <row r="31" spans="1:37" s="347" customFormat="1" ht="14.25" customHeight="1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R31" s="346"/>
      <c r="S31" s="346"/>
      <c r="T31" s="346"/>
      <c r="U31" s="346"/>
      <c r="V31" s="346"/>
    </row>
    <row r="32" spans="1:37" s="347" customFormat="1" ht="14.25" customHeight="1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R32" s="346"/>
      <c r="S32" s="346"/>
      <c r="T32" s="346"/>
      <c r="U32" s="346"/>
      <c r="V32" s="346"/>
    </row>
    <row r="33" spans="1:37" s="284" customFormat="1" ht="28.15" customHeight="1" thickBot="1">
      <c r="A33" s="286"/>
      <c r="B33" s="378" t="s">
        <v>167</v>
      </c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</row>
    <row r="34" spans="1:37" ht="16.5" customHeight="1" thickTop="1">
      <c r="B34" s="182"/>
      <c r="C34" s="390"/>
      <c r="D34" s="390"/>
      <c r="E34" s="407"/>
      <c r="F34" s="408"/>
      <c r="G34" s="330"/>
      <c r="H34" s="365"/>
      <c r="I34" s="330"/>
      <c r="J34" s="365"/>
      <c r="K34" s="330"/>
      <c r="L34" s="365"/>
      <c r="M34" s="309"/>
      <c r="N34" s="309"/>
      <c r="O34" s="284"/>
      <c r="P34" s="284"/>
      <c r="Q34" s="284"/>
      <c r="R34" s="284"/>
      <c r="S34" s="284"/>
      <c r="T34" s="284"/>
      <c r="U34" s="284"/>
      <c r="V34" s="28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</row>
    <row r="35" spans="1:37" ht="27" customHeight="1" thickBot="1">
      <c r="B35" s="183" t="s">
        <v>136</v>
      </c>
      <c r="C35" s="434">
        <v>2016</v>
      </c>
      <c r="D35" s="434"/>
      <c r="E35" s="435" t="s">
        <v>114</v>
      </c>
      <c r="F35" s="436"/>
      <c r="G35" s="435" t="s">
        <v>115</v>
      </c>
      <c r="H35" s="436"/>
      <c r="I35" s="435" t="s">
        <v>116</v>
      </c>
      <c r="J35" s="436"/>
      <c r="K35" s="435" t="s">
        <v>117</v>
      </c>
      <c r="L35" s="436"/>
      <c r="M35" s="437">
        <v>2017</v>
      </c>
      <c r="N35" s="434"/>
      <c r="O35" s="284"/>
      <c r="P35" s="284"/>
      <c r="Q35" s="284"/>
      <c r="R35" s="284"/>
      <c r="S35" s="284"/>
      <c r="T35" s="284"/>
      <c r="U35" s="284"/>
      <c r="V35" s="28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</row>
    <row r="36" spans="1:37" s="350" customFormat="1" ht="26.25" customHeight="1" thickTop="1">
      <c r="A36" s="344"/>
      <c r="B36" s="351" t="s">
        <v>137</v>
      </c>
      <c r="C36" s="290">
        <v>-498</v>
      </c>
      <c r="D36" s="313">
        <v>-0.6</v>
      </c>
      <c r="E36" s="298">
        <v>-33</v>
      </c>
      <c r="F36" s="366">
        <v>-0.04</v>
      </c>
      <c r="G36" s="298">
        <v>-42</v>
      </c>
      <c r="H36" s="366">
        <v>-0.04</v>
      </c>
      <c r="I36" s="298">
        <v>61</v>
      </c>
      <c r="J36" s="366">
        <v>0.06</v>
      </c>
      <c r="K36" s="298">
        <v>-19</v>
      </c>
      <c r="L36" s="366">
        <v>-0.02</v>
      </c>
      <c r="M36" s="290">
        <v>-33</v>
      </c>
      <c r="N36" s="313">
        <v>-0.03</v>
      </c>
      <c r="O36" s="284"/>
      <c r="P36" s="284"/>
      <c r="Q36" s="284"/>
      <c r="R36" s="284"/>
      <c r="S36" s="284"/>
      <c r="T36" s="284"/>
      <c r="U36" s="284"/>
      <c r="V36" s="28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</row>
    <row r="37" spans="1:37" s="356" customFormat="1" ht="27" customHeight="1">
      <c r="A37" s="344"/>
      <c r="B37" s="367" t="s">
        <v>34</v>
      </c>
      <c r="C37" s="320">
        <v>-10</v>
      </c>
      <c r="D37" s="327">
        <v>-0.01</v>
      </c>
      <c r="E37" s="392">
        <v>0</v>
      </c>
      <c r="F37" s="368">
        <v>0</v>
      </c>
      <c r="G37" s="319">
        <v>0</v>
      </c>
      <c r="H37" s="368">
        <v>0</v>
      </c>
      <c r="I37" s="319">
        <v>0</v>
      </c>
      <c r="J37" s="368">
        <v>0</v>
      </c>
      <c r="K37" s="319">
        <v>0</v>
      </c>
      <c r="L37" s="368">
        <v>0</v>
      </c>
      <c r="M37" s="320">
        <v>0</v>
      </c>
      <c r="N37" s="327">
        <v>0</v>
      </c>
      <c r="O37" s="284"/>
      <c r="P37" s="284"/>
      <c r="Q37" s="284"/>
      <c r="R37" s="284"/>
      <c r="S37" s="284"/>
      <c r="T37" s="284"/>
      <c r="U37" s="284"/>
      <c r="V37" s="28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7"/>
      <c r="AH37" s="347"/>
      <c r="AI37" s="347"/>
      <c r="AJ37" s="347"/>
      <c r="AK37" s="347"/>
    </row>
    <row r="38" spans="1:37" s="356" customFormat="1" ht="28.5" customHeight="1">
      <c r="A38" s="344"/>
      <c r="B38" s="355" t="s">
        <v>130</v>
      </c>
      <c r="C38" s="320">
        <v>340</v>
      </c>
      <c r="D38" s="374">
        <v>0.41</v>
      </c>
      <c r="E38" s="392">
        <v>0</v>
      </c>
      <c r="F38" s="369">
        <v>0</v>
      </c>
      <c r="G38" s="319">
        <v>0</v>
      </c>
      <c r="H38" s="369">
        <v>0</v>
      </c>
      <c r="I38" s="319">
        <v>0</v>
      </c>
      <c r="J38" s="369">
        <v>0</v>
      </c>
      <c r="K38" s="319">
        <v>0</v>
      </c>
      <c r="L38" s="369">
        <v>0</v>
      </c>
      <c r="M38" s="320">
        <v>0</v>
      </c>
      <c r="N38" s="320">
        <v>0</v>
      </c>
      <c r="O38" s="284"/>
      <c r="P38" s="284"/>
      <c r="Q38" s="284"/>
      <c r="R38" s="284"/>
      <c r="S38" s="284"/>
      <c r="T38" s="284"/>
      <c r="U38" s="284"/>
      <c r="V38" s="28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7"/>
      <c r="AH38" s="347"/>
      <c r="AI38" s="347"/>
      <c r="AJ38" s="347"/>
      <c r="AK38" s="347"/>
    </row>
    <row r="39" spans="1:37" s="356" customFormat="1" ht="27" customHeight="1">
      <c r="A39" s="344"/>
      <c r="B39" s="355" t="s">
        <v>100</v>
      </c>
      <c r="C39" s="320">
        <v>68</v>
      </c>
      <c r="D39" s="374">
        <v>0.08</v>
      </c>
      <c r="E39" s="392">
        <v>4</v>
      </c>
      <c r="F39" s="369">
        <v>0</v>
      </c>
      <c r="G39" s="319">
        <v>3</v>
      </c>
      <c r="H39" s="369">
        <v>0</v>
      </c>
      <c r="I39" s="319">
        <v>2</v>
      </c>
      <c r="J39" s="369">
        <v>0</v>
      </c>
      <c r="K39" s="319">
        <v>3</v>
      </c>
      <c r="L39" s="369">
        <v>0</v>
      </c>
      <c r="M39" s="320">
        <v>12</v>
      </c>
      <c r="N39" s="374">
        <v>0.01</v>
      </c>
      <c r="O39" s="284"/>
      <c r="P39" s="284"/>
      <c r="Q39" s="284"/>
      <c r="R39" s="284"/>
      <c r="S39" s="284"/>
      <c r="T39" s="284"/>
      <c r="U39" s="284"/>
      <c r="V39" s="28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7"/>
      <c r="AH39" s="347"/>
      <c r="AI39" s="347"/>
      <c r="AJ39" s="347"/>
      <c r="AK39" s="347"/>
    </row>
    <row r="40" spans="1:37" s="356" customFormat="1" ht="24" customHeight="1">
      <c r="A40" s="344"/>
      <c r="B40" s="355" t="s">
        <v>138</v>
      </c>
      <c r="C40" s="320">
        <v>6</v>
      </c>
      <c r="D40" s="374">
        <v>0.01</v>
      </c>
      <c r="E40" s="392">
        <v>6</v>
      </c>
      <c r="F40" s="369">
        <v>0.01</v>
      </c>
      <c r="G40" s="319">
        <v>5</v>
      </c>
      <c r="H40" s="369">
        <v>0.01</v>
      </c>
      <c r="I40" s="319">
        <v>6</v>
      </c>
      <c r="J40" s="369">
        <v>0.01</v>
      </c>
      <c r="K40" s="319">
        <v>5</v>
      </c>
      <c r="L40" s="369">
        <v>0</v>
      </c>
      <c r="M40" s="320">
        <v>22</v>
      </c>
      <c r="N40" s="374">
        <v>0.02</v>
      </c>
      <c r="O40" s="284"/>
      <c r="P40" s="284"/>
      <c r="Q40" s="284"/>
      <c r="R40" s="284"/>
      <c r="S40" s="284"/>
      <c r="T40" s="284"/>
      <c r="U40" s="284"/>
      <c r="V40" s="28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7"/>
      <c r="AH40" s="347"/>
      <c r="AI40" s="347"/>
      <c r="AJ40" s="347"/>
      <c r="AK40" s="347"/>
    </row>
    <row r="41" spans="1:37" s="356" customFormat="1" ht="27" customHeight="1">
      <c r="A41" s="344"/>
      <c r="B41" s="355" t="s">
        <v>131</v>
      </c>
      <c r="C41" s="320">
        <v>86</v>
      </c>
      <c r="D41" s="327">
        <v>0.1</v>
      </c>
      <c r="E41" s="392">
        <v>23</v>
      </c>
      <c r="F41" s="368">
        <v>0.02</v>
      </c>
      <c r="G41" s="319">
        <v>24</v>
      </c>
      <c r="H41" s="368">
        <v>0.02</v>
      </c>
      <c r="I41" s="319">
        <v>29</v>
      </c>
      <c r="J41" s="368">
        <v>0.02</v>
      </c>
      <c r="K41" s="319">
        <v>21</v>
      </c>
      <c r="L41" s="368">
        <v>0.02</v>
      </c>
      <c r="M41" s="320">
        <v>97</v>
      </c>
      <c r="N41" s="327">
        <v>0.09</v>
      </c>
      <c r="O41" s="284"/>
      <c r="P41" s="284"/>
      <c r="Q41" s="284"/>
      <c r="R41" s="284"/>
      <c r="S41" s="284"/>
      <c r="T41" s="284"/>
      <c r="U41" s="284"/>
      <c r="V41" s="28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7"/>
      <c r="AH41" s="347"/>
      <c r="AI41" s="347"/>
      <c r="AJ41" s="347"/>
      <c r="AK41" s="347"/>
    </row>
    <row r="42" spans="1:37" s="356" customFormat="1" ht="27" customHeight="1">
      <c r="A42" s="344"/>
      <c r="B42" s="355" t="s">
        <v>139</v>
      </c>
      <c r="C42" s="320">
        <v>-146</v>
      </c>
      <c r="D42" s="327">
        <v>-0.17</v>
      </c>
      <c r="E42" s="392">
        <v>0</v>
      </c>
      <c r="F42" s="368">
        <v>0</v>
      </c>
      <c r="G42" s="319">
        <v>0</v>
      </c>
      <c r="H42" s="368">
        <v>0</v>
      </c>
      <c r="I42" s="319">
        <v>0</v>
      </c>
      <c r="J42" s="368">
        <v>0</v>
      </c>
      <c r="K42" s="319">
        <v>-3</v>
      </c>
      <c r="L42" s="368">
        <v>0</v>
      </c>
      <c r="M42" s="320">
        <v>-3</v>
      </c>
      <c r="N42" s="327">
        <v>0</v>
      </c>
      <c r="O42" s="284"/>
      <c r="P42" s="284"/>
      <c r="Q42" s="284"/>
      <c r="R42" s="284"/>
      <c r="S42" s="284"/>
      <c r="T42" s="284"/>
      <c r="U42" s="284"/>
      <c r="V42" s="28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7"/>
      <c r="AH42" s="347"/>
      <c r="AI42" s="347"/>
      <c r="AJ42" s="347"/>
      <c r="AK42" s="347"/>
    </row>
    <row r="43" spans="1:37" s="356" customFormat="1" ht="27" customHeight="1">
      <c r="A43" s="344"/>
      <c r="B43" s="355" t="s">
        <v>140</v>
      </c>
      <c r="C43" s="320">
        <v>26</v>
      </c>
      <c r="D43" s="327">
        <v>0.03</v>
      </c>
      <c r="E43" s="392">
        <v>0</v>
      </c>
      <c r="F43" s="368">
        <v>0</v>
      </c>
      <c r="G43" s="319">
        <v>0</v>
      </c>
      <c r="H43" s="368">
        <v>0</v>
      </c>
      <c r="I43" s="319">
        <v>0</v>
      </c>
      <c r="J43" s="368">
        <v>0</v>
      </c>
      <c r="K43" s="319">
        <v>1</v>
      </c>
      <c r="L43" s="368">
        <v>0</v>
      </c>
      <c r="M43" s="320">
        <v>1</v>
      </c>
      <c r="N43" s="327">
        <v>0</v>
      </c>
      <c r="O43" s="284"/>
      <c r="P43" s="284"/>
      <c r="Q43" s="284"/>
      <c r="R43" s="284"/>
      <c r="S43" s="284"/>
      <c r="T43" s="284"/>
      <c r="U43" s="284"/>
      <c r="V43" s="28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7"/>
      <c r="AH43" s="347"/>
      <c r="AI43" s="347"/>
      <c r="AJ43" s="347"/>
      <c r="AK43" s="347"/>
    </row>
    <row r="44" spans="1:37" s="356" customFormat="1" ht="27" customHeight="1">
      <c r="A44" s="344"/>
      <c r="B44" s="355" t="s">
        <v>40</v>
      </c>
      <c r="C44" s="320">
        <v>10</v>
      </c>
      <c r="D44" s="327">
        <v>0.01</v>
      </c>
      <c r="E44" s="392">
        <v>2</v>
      </c>
      <c r="F44" s="368">
        <v>0</v>
      </c>
      <c r="G44" s="319">
        <v>3</v>
      </c>
      <c r="H44" s="368">
        <v>0</v>
      </c>
      <c r="I44" s="319">
        <v>2</v>
      </c>
      <c r="J44" s="368">
        <v>0</v>
      </c>
      <c r="K44" s="319">
        <v>0</v>
      </c>
      <c r="L44" s="368">
        <v>0</v>
      </c>
      <c r="M44" s="320">
        <v>7</v>
      </c>
      <c r="N44" s="327">
        <v>0.01</v>
      </c>
      <c r="O44" s="284"/>
      <c r="P44" s="284"/>
      <c r="Q44" s="284"/>
      <c r="R44" s="284"/>
      <c r="S44" s="284"/>
      <c r="T44" s="284"/>
      <c r="U44" s="284"/>
      <c r="V44" s="28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7"/>
      <c r="AH44" s="347"/>
      <c r="AI44" s="347"/>
      <c r="AJ44" s="347"/>
      <c r="AK44" s="347"/>
    </row>
    <row r="45" spans="1:37" s="281" customFormat="1" ht="26.25" customHeight="1" thickBot="1">
      <c r="A45" s="286"/>
      <c r="B45" s="317" t="s">
        <v>141</v>
      </c>
      <c r="C45" s="315">
        <v>-118</v>
      </c>
      <c r="D45" s="316">
        <v>-0.13999999999999999</v>
      </c>
      <c r="E45" s="314">
        <v>2</v>
      </c>
      <c r="F45" s="335">
        <v>0</v>
      </c>
      <c r="G45" s="314">
        <v>-7</v>
      </c>
      <c r="H45" s="335">
        <v>-0.01</v>
      </c>
      <c r="I45" s="314">
        <v>100</v>
      </c>
      <c r="J45" s="335">
        <v>0.09</v>
      </c>
      <c r="K45" s="314">
        <v>8</v>
      </c>
      <c r="L45" s="335">
        <v>0.01</v>
      </c>
      <c r="M45" s="315">
        <v>103</v>
      </c>
      <c r="N45" s="316">
        <v>0.1</v>
      </c>
      <c r="O45" s="284"/>
      <c r="P45" s="284"/>
      <c r="Q45" s="284"/>
      <c r="R45" s="284"/>
      <c r="S45" s="284"/>
      <c r="T45" s="284"/>
      <c r="U45" s="284"/>
      <c r="V45" s="28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286"/>
      <c r="AH45" s="286"/>
      <c r="AI45" s="286"/>
      <c r="AJ45" s="286"/>
      <c r="AK45" s="286"/>
    </row>
    <row r="46" spans="1:37" s="347" customFormat="1" ht="14.25" customHeight="1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R46" s="346"/>
      <c r="S46" s="346"/>
      <c r="T46" s="346"/>
      <c r="U46" s="346"/>
      <c r="V46" s="346"/>
    </row>
    <row r="47" spans="1:37" s="347" customFormat="1" ht="14.25" customHeight="1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R47" s="346"/>
      <c r="S47" s="346"/>
      <c r="T47" s="346"/>
      <c r="U47" s="346"/>
      <c r="V47" s="346"/>
    </row>
    <row r="48" spans="1:37" s="284" customFormat="1">
      <c r="A48" s="286"/>
      <c r="B48" s="108" t="s">
        <v>125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3"/>
      <c r="R48" s="283"/>
      <c r="S48" s="283"/>
      <c r="T48" s="283"/>
      <c r="U48" s="283"/>
      <c r="V48" s="283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</row>
    <row r="49" spans="1:37" s="284" customFormat="1">
      <c r="A49" s="286"/>
      <c r="B49" s="108" t="s">
        <v>160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3"/>
      <c r="R49" s="283"/>
      <c r="S49" s="283"/>
      <c r="T49" s="283"/>
      <c r="U49" s="283"/>
      <c r="V49" s="283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</row>
    <row r="50" spans="1:37" s="350" customFormat="1" ht="15" customHeight="1">
      <c r="A50" s="344"/>
      <c r="B50" s="108"/>
      <c r="C50" s="359"/>
      <c r="D50" s="359"/>
      <c r="E50" s="359"/>
      <c r="F50" s="359"/>
      <c r="G50" s="359"/>
      <c r="H50" s="359"/>
      <c r="I50" s="359"/>
      <c r="J50" s="359"/>
      <c r="K50" s="349"/>
      <c r="L50" s="349"/>
      <c r="M50" s="345"/>
      <c r="N50" s="345"/>
      <c r="O50" s="345"/>
      <c r="P50" s="345"/>
      <c r="Q50" s="346"/>
      <c r="R50" s="346"/>
      <c r="S50" s="346"/>
      <c r="T50" s="346"/>
      <c r="U50" s="346"/>
      <c r="V50" s="346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</row>
    <row r="51" spans="1:37" s="284" customFormat="1" ht="28.15" customHeight="1" thickBot="1">
      <c r="A51" s="286"/>
      <c r="B51" s="378" t="s">
        <v>170</v>
      </c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</row>
    <row r="52" spans="1:37" s="347" customFormat="1" ht="15.75" customHeight="1" thickTop="1">
      <c r="A52" s="344"/>
      <c r="B52" s="383"/>
      <c r="C52" s="390"/>
      <c r="D52" s="413"/>
      <c r="E52" s="413"/>
      <c r="F52" s="413"/>
      <c r="G52" s="413"/>
      <c r="H52" s="390"/>
      <c r="R52" s="349"/>
      <c r="S52" s="349"/>
      <c r="T52" s="349"/>
      <c r="U52" s="349"/>
      <c r="V52" s="349"/>
    </row>
    <row r="53" spans="1:37" s="347" customFormat="1" ht="24.75" customHeight="1" thickBot="1">
      <c r="A53" s="344"/>
      <c r="B53" s="384" t="s">
        <v>46</v>
      </c>
      <c r="C53" s="414">
        <v>2016</v>
      </c>
      <c r="D53" s="415" t="s">
        <v>114</v>
      </c>
      <c r="E53" s="415" t="s">
        <v>115</v>
      </c>
      <c r="F53" s="415" t="s">
        <v>116</v>
      </c>
      <c r="G53" s="415" t="s">
        <v>117</v>
      </c>
      <c r="H53" s="414">
        <v>2017</v>
      </c>
      <c r="R53" s="349"/>
      <c r="S53" s="349"/>
      <c r="T53" s="349"/>
      <c r="U53" s="349"/>
      <c r="V53" s="349"/>
    </row>
    <row r="54" spans="1:37" s="347" customFormat="1" ht="24.75" customHeight="1" thickTop="1">
      <c r="A54" s="344"/>
      <c r="B54" s="416" t="s">
        <v>152</v>
      </c>
      <c r="C54" s="417">
        <v>-156</v>
      </c>
      <c r="D54" s="418">
        <v>-32</v>
      </c>
      <c r="E54" s="418">
        <v>-32</v>
      </c>
      <c r="F54" s="418">
        <v>-31</v>
      </c>
      <c r="G54" s="418">
        <v>-31</v>
      </c>
      <c r="H54" s="419">
        <v>-126</v>
      </c>
      <c r="R54" s="349"/>
      <c r="S54" s="349"/>
      <c r="T54" s="349"/>
      <c r="U54" s="349"/>
      <c r="V54" s="349"/>
    </row>
    <row r="55" spans="1:37" s="347" customFormat="1" ht="24.75" customHeight="1">
      <c r="A55" s="344"/>
      <c r="B55" s="329" t="s">
        <v>147</v>
      </c>
      <c r="C55" s="320">
        <v>6</v>
      </c>
      <c r="D55" s="392">
        <v>6</v>
      </c>
      <c r="E55" s="392">
        <v>5</v>
      </c>
      <c r="F55" s="392">
        <v>6</v>
      </c>
      <c r="G55" s="392">
        <v>5</v>
      </c>
      <c r="H55" s="320">
        <v>22</v>
      </c>
      <c r="R55" s="349"/>
      <c r="S55" s="349"/>
      <c r="T55" s="349"/>
      <c r="U55" s="349"/>
      <c r="V55" s="349"/>
    </row>
    <row r="56" spans="1:37" s="347" customFormat="1" ht="24.75" customHeight="1" thickBot="1">
      <c r="A56" s="344"/>
      <c r="B56" s="296" t="s">
        <v>153</v>
      </c>
      <c r="C56" s="385">
        <v>-150</v>
      </c>
      <c r="D56" s="382">
        <v>-26</v>
      </c>
      <c r="E56" s="382">
        <v>-27</v>
      </c>
      <c r="F56" s="382">
        <v>-25</v>
      </c>
      <c r="G56" s="382">
        <v>-26</v>
      </c>
      <c r="H56" s="389">
        <v>-104</v>
      </c>
      <c r="R56" s="349"/>
      <c r="S56" s="349"/>
      <c r="T56" s="349"/>
      <c r="U56" s="349"/>
      <c r="V56" s="349"/>
    </row>
    <row r="57" spans="1:37" s="347" customFormat="1" ht="14.25" customHeight="1">
      <c r="A57" s="344"/>
      <c r="B57" s="282"/>
      <c r="C57" s="282"/>
      <c r="D57" s="282"/>
      <c r="E57" s="282"/>
      <c r="F57" s="282"/>
      <c r="G57" s="282"/>
      <c r="H57" s="282"/>
      <c r="R57" s="346"/>
      <c r="S57" s="346"/>
      <c r="T57" s="346"/>
      <c r="U57" s="346"/>
      <c r="V57" s="346"/>
    </row>
    <row r="58" spans="1:37" s="347" customFormat="1" ht="14.25" customHeight="1">
      <c r="A58" s="344"/>
      <c r="B58" s="282"/>
      <c r="C58" s="282"/>
      <c r="D58" s="282"/>
      <c r="E58" s="282"/>
      <c r="F58" s="282"/>
      <c r="G58" s="282"/>
      <c r="H58" s="282"/>
      <c r="R58" s="346"/>
      <c r="S58" s="346"/>
      <c r="T58" s="346"/>
      <c r="U58" s="346"/>
      <c r="V58" s="346"/>
    </row>
    <row r="59" spans="1:37" s="284" customFormat="1" ht="28.15" customHeight="1" thickBot="1">
      <c r="A59" s="286"/>
      <c r="B59" s="378" t="s">
        <v>171</v>
      </c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</row>
    <row r="60" spans="1:37" s="394" customFormat="1" ht="15.75" customHeight="1" thickTop="1">
      <c r="A60" s="393"/>
      <c r="B60" s="383"/>
      <c r="C60" s="390"/>
      <c r="D60" s="413"/>
      <c r="E60" s="413"/>
      <c r="F60" s="413"/>
      <c r="G60" s="413"/>
      <c r="H60" s="390"/>
      <c r="R60" s="395"/>
      <c r="S60" s="395"/>
      <c r="T60" s="395"/>
      <c r="U60" s="395"/>
      <c r="V60" s="395"/>
    </row>
    <row r="61" spans="1:37" s="394" customFormat="1" ht="24.75" customHeight="1" thickBot="1">
      <c r="A61" s="393"/>
      <c r="B61" s="384" t="s">
        <v>46</v>
      </c>
      <c r="C61" s="414">
        <v>2016</v>
      </c>
      <c r="D61" s="415" t="s">
        <v>114</v>
      </c>
      <c r="E61" s="415" t="s">
        <v>115</v>
      </c>
      <c r="F61" s="415" t="s">
        <v>116</v>
      </c>
      <c r="G61" s="415" t="s">
        <v>117</v>
      </c>
      <c r="H61" s="414">
        <v>2017</v>
      </c>
      <c r="R61" s="395"/>
      <c r="S61" s="395"/>
      <c r="T61" s="395"/>
      <c r="U61" s="395"/>
      <c r="V61" s="395"/>
    </row>
    <row r="62" spans="1:37" s="347" customFormat="1" ht="24" customHeight="1" thickTop="1">
      <c r="A62" s="344"/>
      <c r="B62" s="294" t="s">
        <v>154</v>
      </c>
      <c r="C62" s="386">
        <v>80</v>
      </c>
      <c r="D62" s="387">
        <v>-5</v>
      </c>
      <c r="E62" s="387">
        <v>-3</v>
      </c>
      <c r="F62" s="387">
        <v>-3</v>
      </c>
      <c r="G62" s="387">
        <v>2</v>
      </c>
      <c r="H62" s="388">
        <v>-9</v>
      </c>
      <c r="R62" s="346"/>
      <c r="S62" s="346"/>
      <c r="T62" s="346"/>
      <c r="U62" s="346"/>
      <c r="V62" s="346"/>
    </row>
    <row r="63" spans="1:37" s="347" customFormat="1" ht="24" customHeight="1">
      <c r="A63" s="344"/>
      <c r="B63" s="328" t="s">
        <v>100</v>
      </c>
      <c r="C63" s="320">
        <v>68</v>
      </c>
      <c r="D63" s="392">
        <v>4</v>
      </c>
      <c r="E63" s="392">
        <v>3</v>
      </c>
      <c r="F63" s="392">
        <v>2</v>
      </c>
      <c r="G63" s="392">
        <v>3</v>
      </c>
      <c r="H63" s="320">
        <v>12</v>
      </c>
      <c r="R63" s="346"/>
      <c r="S63" s="346"/>
      <c r="T63" s="346"/>
      <c r="U63" s="346"/>
      <c r="V63" s="346"/>
    </row>
    <row r="64" spans="1:37" s="347" customFormat="1" ht="24" customHeight="1">
      <c r="A64" s="344"/>
      <c r="B64" s="328" t="s">
        <v>148</v>
      </c>
      <c r="C64" s="320">
        <v>-146</v>
      </c>
      <c r="D64" s="392">
        <v>0</v>
      </c>
      <c r="E64" s="392">
        <v>0</v>
      </c>
      <c r="F64" s="392">
        <v>0</v>
      </c>
      <c r="G64" s="392">
        <v>-3</v>
      </c>
      <c r="H64" s="320">
        <v>-3</v>
      </c>
      <c r="R64" s="346"/>
      <c r="S64" s="346"/>
      <c r="T64" s="346"/>
      <c r="U64" s="346"/>
      <c r="V64" s="346"/>
    </row>
    <row r="65" spans="1:37" s="347" customFormat="1" ht="24" customHeight="1" thickBot="1">
      <c r="A65" s="344"/>
      <c r="B65" s="296" t="s">
        <v>155</v>
      </c>
      <c r="C65" s="385">
        <v>2</v>
      </c>
      <c r="D65" s="382">
        <v>-1</v>
      </c>
      <c r="E65" s="382">
        <v>0</v>
      </c>
      <c r="F65" s="382">
        <v>-1</v>
      </c>
      <c r="G65" s="382">
        <v>2</v>
      </c>
      <c r="H65" s="389">
        <v>0</v>
      </c>
      <c r="R65" s="346"/>
      <c r="S65" s="346"/>
      <c r="T65" s="346"/>
      <c r="U65" s="346"/>
      <c r="V65" s="346"/>
    </row>
    <row r="66" spans="1:37" s="347" customFormat="1" ht="14.25" customHeight="1">
      <c r="A66" s="344"/>
      <c r="B66" s="282"/>
      <c r="C66" s="282"/>
      <c r="D66" s="282"/>
      <c r="E66" s="282"/>
      <c r="F66" s="282"/>
      <c r="G66" s="282"/>
      <c r="H66" s="282"/>
      <c r="R66" s="346"/>
      <c r="S66" s="346"/>
      <c r="T66" s="346"/>
      <c r="U66" s="346"/>
      <c r="V66" s="346"/>
    </row>
    <row r="67" spans="1:37" s="347" customFormat="1" ht="14.25" customHeight="1">
      <c r="A67" s="344"/>
      <c r="B67" s="282"/>
      <c r="C67" s="282"/>
      <c r="D67" s="282"/>
      <c r="E67" s="282"/>
      <c r="F67" s="282"/>
      <c r="G67" s="282"/>
      <c r="H67" s="282"/>
      <c r="R67" s="346"/>
      <c r="S67" s="346"/>
      <c r="T67" s="346"/>
      <c r="U67" s="346"/>
      <c r="V67" s="346"/>
    </row>
    <row r="68" spans="1:37" s="284" customFormat="1" ht="28.15" customHeight="1" thickBot="1">
      <c r="A68" s="286"/>
      <c r="B68" s="378" t="s">
        <v>172</v>
      </c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</row>
    <row r="69" spans="1:37" s="347" customFormat="1" ht="15.75" customHeight="1" thickTop="1">
      <c r="A69" s="344"/>
      <c r="B69" s="383"/>
      <c r="C69" s="390"/>
      <c r="D69" s="413"/>
      <c r="E69" s="413"/>
      <c r="F69" s="413"/>
      <c r="G69" s="413"/>
      <c r="H69" s="390"/>
      <c r="R69" s="349"/>
      <c r="S69" s="349"/>
      <c r="T69" s="349"/>
      <c r="U69" s="349"/>
      <c r="V69" s="349"/>
    </row>
    <row r="70" spans="1:37" s="347" customFormat="1" ht="24.75" customHeight="1" thickBot="1">
      <c r="A70" s="344"/>
      <c r="B70" s="384" t="s">
        <v>46</v>
      </c>
      <c r="C70" s="414">
        <v>2016</v>
      </c>
      <c r="D70" s="415" t="s">
        <v>114</v>
      </c>
      <c r="E70" s="415" t="s">
        <v>115</v>
      </c>
      <c r="F70" s="415" t="s">
        <v>116</v>
      </c>
      <c r="G70" s="415" t="s">
        <v>117</v>
      </c>
      <c r="H70" s="414">
        <v>2017</v>
      </c>
      <c r="R70" s="349"/>
      <c r="S70" s="349"/>
      <c r="T70" s="349"/>
      <c r="U70" s="349"/>
      <c r="V70" s="349"/>
    </row>
    <row r="71" spans="1:37" s="347" customFormat="1" ht="24.75" customHeight="1" thickTop="1">
      <c r="A71" s="344"/>
      <c r="B71" s="294" t="s">
        <v>156</v>
      </c>
      <c r="C71" s="386">
        <v>39</v>
      </c>
      <c r="D71" s="387">
        <v>5</v>
      </c>
      <c r="E71" s="387">
        <v>3</v>
      </c>
      <c r="F71" s="387">
        <v>22</v>
      </c>
      <c r="G71" s="387">
        <v>-12</v>
      </c>
      <c r="H71" s="388">
        <v>18</v>
      </c>
      <c r="R71" s="349"/>
      <c r="S71" s="349"/>
      <c r="T71" s="349"/>
      <c r="U71" s="349"/>
      <c r="V71" s="349"/>
    </row>
    <row r="72" spans="1:37" s="347" customFormat="1" ht="24.75" customHeight="1">
      <c r="A72" s="344"/>
      <c r="B72" s="329" t="s">
        <v>140</v>
      </c>
      <c r="C72" s="320">
        <v>-26</v>
      </c>
      <c r="D72" s="392">
        <v>0</v>
      </c>
      <c r="E72" s="392">
        <v>0</v>
      </c>
      <c r="F72" s="392">
        <v>0</v>
      </c>
      <c r="G72" s="392">
        <v>-1</v>
      </c>
      <c r="H72" s="320">
        <v>-1</v>
      </c>
      <c r="R72" s="349"/>
      <c r="S72" s="349"/>
      <c r="T72" s="349"/>
      <c r="U72" s="349"/>
      <c r="V72" s="349"/>
    </row>
    <row r="73" spans="1:37" s="347" customFormat="1" ht="24.75" customHeight="1" thickBot="1">
      <c r="A73" s="344"/>
      <c r="B73" s="296" t="s">
        <v>157</v>
      </c>
      <c r="C73" s="385">
        <v>13</v>
      </c>
      <c r="D73" s="382">
        <v>5</v>
      </c>
      <c r="E73" s="382">
        <v>3</v>
      </c>
      <c r="F73" s="382">
        <v>22</v>
      </c>
      <c r="G73" s="382">
        <v>-13</v>
      </c>
      <c r="H73" s="389">
        <v>17</v>
      </c>
      <c r="R73" s="349"/>
      <c r="S73" s="349"/>
      <c r="T73" s="349"/>
      <c r="U73" s="349"/>
      <c r="V73" s="349"/>
    </row>
    <row r="74" spans="1:37" s="284" customFormat="1" ht="14.25" customHeight="1">
      <c r="A74" s="286"/>
      <c r="B74" s="282"/>
      <c r="C74" s="282"/>
      <c r="D74" s="282"/>
      <c r="E74" s="282"/>
      <c r="F74" s="282"/>
      <c r="G74" s="282"/>
      <c r="H74" s="282"/>
      <c r="R74" s="283"/>
      <c r="S74" s="283"/>
      <c r="T74" s="283"/>
      <c r="U74" s="283"/>
      <c r="V74" s="283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</row>
    <row r="75" spans="1:37" s="284" customFormat="1" ht="14.25" customHeight="1">
      <c r="A75" s="286"/>
      <c r="B75" s="282"/>
      <c r="C75" s="282"/>
      <c r="D75" s="282"/>
      <c r="E75" s="282"/>
      <c r="F75" s="282"/>
      <c r="G75" s="282"/>
      <c r="H75" s="282"/>
      <c r="R75" s="283"/>
      <c r="S75" s="283"/>
      <c r="T75" s="283"/>
      <c r="U75" s="283"/>
      <c r="V75" s="283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</row>
    <row r="76" spans="1:37" s="284" customFormat="1" ht="28.15" customHeight="1" thickBot="1">
      <c r="A76" s="286"/>
      <c r="B76" s="378" t="s">
        <v>201</v>
      </c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</row>
    <row r="77" spans="1:37" s="284" customFormat="1" ht="15" customHeight="1" thickTop="1">
      <c r="A77" s="286"/>
      <c r="B77" s="383"/>
      <c r="C77" s="390"/>
      <c r="D77" s="413"/>
      <c r="E77" s="413"/>
      <c r="F77" s="413"/>
      <c r="G77" s="413"/>
      <c r="H77" s="390"/>
      <c r="R77" s="287"/>
      <c r="S77" s="287"/>
      <c r="T77" s="287"/>
      <c r="U77" s="287"/>
      <c r="V77" s="287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</row>
    <row r="78" spans="1:37" s="284" customFormat="1" ht="24.75" customHeight="1" thickBot="1">
      <c r="A78" s="286"/>
      <c r="B78" s="384" t="s">
        <v>46</v>
      </c>
      <c r="C78" s="414">
        <v>2016</v>
      </c>
      <c r="D78" s="415" t="s">
        <v>114</v>
      </c>
      <c r="E78" s="415" t="s">
        <v>115</v>
      </c>
      <c r="F78" s="415" t="s">
        <v>116</v>
      </c>
      <c r="G78" s="415" t="s">
        <v>117</v>
      </c>
      <c r="H78" s="414">
        <v>2017</v>
      </c>
      <c r="R78" s="287"/>
      <c r="S78" s="287"/>
      <c r="T78" s="287"/>
      <c r="U78" s="287"/>
      <c r="V78" s="287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</row>
    <row r="79" spans="1:37" s="394" customFormat="1" ht="24.75" customHeight="1" thickTop="1">
      <c r="A79" s="393"/>
      <c r="B79" s="396" t="s">
        <v>183</v>
      </c>
      <c r="C79" s="386">
        <v>90</v>
      </c>
      <c r="D79" s="387">
        <v>-299</v>
      </c>
      <c r="E79" s="387">
        <v>-82</v>
      </c>
      <c r="F79" s="387">
        <v>66</v>
      </c>
      <c r="G79" s="387">
        <v>383</v>
      </c>
      <c r="H79" s="388">
        <v>68</v>
      </c>
      <c r="R79" s="395"/>
      <c r="S79" s="395"/>
      <c r="T79" s="395"/>
      <c r="U79" s="395"/>
      <c r="V79" s="395"/>
    </row>
    <row r="80" spans="1:37" s="394" customFormat="1" ht="24.75" customHeight="1">
      <c r="A80" s="393"/>
      <c r="B80" s="398" t="s">
        <v>184</v>
      </c>
      <c r="C80" s="320">
        <v>-77</v>
      </c>
      <c r="D80" s="392">
        <v>-23</v>
      </c>
      <c r="E80" s="392">
        <v>-12</v>
      </c>
      <c r="F80" s="392">
        <v>-34</v>
      </c>
      <c r="G80" s="392">
        <v>-44</v>
      </c>
      <c r="H80" s="320">
        <v>-113</v>
      </c>
      <c r="R80" s="395"/>
      <c r="S80" s="395"/>
      <c r="T80" s="395"/>
      <c r="U80" s="395"/>
      <c r="V80" s="395"/>
    </row>
    <row r="81" spans="1:22" s="394" customFormat="1" ht="24.75" customHeight="1" thickBot="1">
      <c r="A81" s="393"/>
      <c r="B81" s="397" t="s">
        <v>200</v>
      </c>
      <c r="C81" s="385">
        <v>13</v>
      </c>
      <c r="D81" s="382">
        <v>-322</v>
      </c>
      <c r="E81" s="382">
        <v>-94</v>
      </c>
      <c r="F81" s="382">
        <v>32</v>
      </c>
      <c r="G81" s="382">
        <v>339</v>
      </c>
      <c r="H81" s="389">
        <v>-45</v>
      </c>
      <c r="R81" s="395"/>
      <c r="S81" s="395"/>
      <c r="T81" s="395"/>
      <c r="U81" s="395"/>
      <c r="V81" s="395"/>
    </row>
  </sheetData>
  <protectedRanges>
    <protectedRange password="D90A" sqref="R16:S16 B26:B27 F16:G16 B36:B37 B24 L16:M16 D26:G29 B10 B34 B29:B30 O16:P16 I16:J16 C16:D16 C37:D38 C40:D40 C34:N35 B41:B45 M37:N38 M40:N40 E37:L44" name="Range1"/>
    <protectedRange password="D90A" sqref="D11:G12 B11:B12 D5:G8 B5:B8 D25:G25" name="Range1_1"/>
    <protectedRange password="D90A" sqref="D9:G10 B9 B28 B38" name="Range1_4"/>
    <protectedRange password="D90A" sqref="B39:B40" name="Range1_14"/>
    <protectedRange password="D90A" sqref="D30:G30" name="Range1_10_2"/>
    <protectedRange password="D90A" sqref="B20 I17:J17 O17:P17 F17:G17 L17:M17 B16 B18" name="Range1_1_1_1_2"/>
    <protectedRange password="D90A" sqref="H7 C7" name="Range1_1_6_1_1"/>
    <protectedRange sqref="H6 C6 H25 C25" name="Range1_4_1_2_8_5_1"/>
    <protectedRange password="D90A" sqref="H8 C8" name="Range1_1_6_1_2"/>
    <protectedRange password="D90A" sqref="H9 C9" name="Range1_1_2_1"/>
    <protectedRange password="D90A" sqref="H10 C10" name="Range1_1_2_3"/>
    <protectedRange password="D90A" sqref="H11:H12 C11:C12" name="Range1_1_6_1_5"/>
    <protectedRange password="D90A" sqref="M41 C41" name="Range1_10_3_1"/>
    <protectedRange password="D90A" sqref="M44" name="Range1_10_3_1_2"/>
    <protectedRange password="D90A" sqref="B53 B70 D54:G54 B61" name="Range1_2"/>
    <protectedRange password="D90A" sqref="D53:G53 D70:G70 D61:G61" name="Range1_1_1"/>
    <protectedRange sqref="H70 C70 H53 C53 H61 C61" name="Range1_4_1_2_8_5_1_1"/>
    <protectedRange password="D90A" sqref="B17 B25 B35" name="Range1_5"/>
    <protectedRange password="D90A" sqref="D78:G78" name="Range1_1_2"/>
    <protectedRange sqref="H78 C78" name="Range1_4_1_2_8_5_1_2"/>
  </protectedRanges>
  <mergeCells count="12">
    <mergeCell ref="G35:H35"/>
    <mergeCell ref="I35:J35"/>
    <mergeCell ref="K35:L35"/>
    <mergeCell ref="M35:N35"/>
    <mergeCell ref="C35:D35"/>
    <mergeCell ref="E35:F35"/>
    <mergeCell ref="O16:Q16"/>
    <mergeCell ref="R16:T16"/>
    <mergeCell ref="C16:E16"/>
    <mergeCell ref="F16:H16"/>
    <mergeCell ref="I16:K16"/>
    <mergeCell ref="L16:N16"/>
  </mergeCells>
  <pageMargins left="0.25" right="0.16" top="0.5" bottom="0.5" header="0.3" footer="0.3"/>
  <pageSetup scale="50" firstPageNumber="20" fitToHeight="0" orientation="landscape" useFirstPageNumber="1" r:id="rId1"/>
  <headerFooter scaleWithDoc="0">
    <oddFooter>&amp;L&amp;"-,Bold"&amp;8AMD Adoption of ASC 606 Revenue Recognition Standard&amp;C&amp;"-,Bold"&amp;8Page &amp;P&amp;R&amp;"-,Bold"&amp;8February 27 , 2018</oddFooter>
  </headerFooter>
  <rowBreaks count="1" manualBreakCount="1">
    <brk id="45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X47"/>
  <sheetViews>
    <sheetView topLeftCell="B1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4" sqref="C4:E4"/>
    </sheetView>
  </sheetViews>
  <sheetFormatPr defaultColWidth="9.140625" defaultRowHeight="12.75" outlineLevelCol="1"/>
  <cols>
    <col min="1" max="1" width="5" style="57" customWidth="1"/>
    <col min="2" max="2" width="50.42578125" style="57" customWidth="1"/>
    <col min="3" max="5" width="11.42578125" style="57" customWidth="1"/>
    <col min="6" max="6" width="0.85546875" style="79" customWidth="1"/>
    <col min="7" max="9" width="11.42578125" style="57" customWidth="1"/>
    <col min="10" max="10" width="0.85546875" style="79" customWidth="1"/>
    <col min="11" max="13" width="11.42578125" style="57" customWidth="1"/>
    <col min="14" max="14" width="0.85546875" style="79" customWidth="1"/>
    <col min="15" max="17" width="11.42578125" style="57" customWidth="1"/>
    <col min="18" max="18" width="0.85546875" style="79" customWidth="1"/>
    <col min="19" max="21" width="11.42578125" style="57" customWidth="1"/>
    <col min="22" max="22" width="0.85546875" style="79" customWidth="1"/>
    <col min="23" max="25" width="11.42578125" style="57" customWidth="1"/>
    <col min="26" max="26" width="0.85546875" style="79" customWidth="1"/>
    <col min="27" max="29" width="11.42578125" style="57" customWidth="1"/>
    <col min="30" max="31" width="11.42578125" style="57" hidden="1" customWidth="1" outlineLevel="1"/>
    <col min="32" max="32" width="10" style="57" hidden="1" customWidth="1" outlineLevel="1"/>
    <col min="33" max="36" width="9.5703125" style="57" hidden="1" customWidth="1" outlineLevel="1"/>
    <col min="37" max="37" width="9" style="57" hidden="1" customWidth="1" outlineLevel="1"/>
    <col min="38" max="49" width="10.85546875" style="57" hidden="1" customWidth="1" outlineLevel="1"/>
    <col min="50" max="50" width="9.140625" style="57" collapsed="1"/>
    <col min="51" max="16384" width="9.140625" style="57"/>
  </cols>
  <sheetData>
    <row r="1" spans="2:49">
      <c r="C1" s="58"/>
      <c r="D1" s="58"/>
      <c r="E1" s="58"/>
      <c r="F1" s="78"/>
      <c r="G1" s="58"/>
      <c r="H1" s="58"/>
      <c r="I1" s="58"/>
      <c r="J1" s="78"/>
      <c r="K1" s="58"/>
      <c r="L1" s="58"/>
      <c r="M1" s="58"/>
      <c r="N1" s="78"/>
      <c r="O1" s="58"/>
      <c r="P1" s="58"/>
      <c r="Q1" s="58"/>
      <c r="R1" s="78"/>
      <c r="S1" s="58"/>
      <c r="T1" s="58"/>
      <c r="U1" s="58"/>
      <c r="V1" s="78"/>
      <c r="W1" s="58"/>
      <c r="X1" s="58"/>
      <c r="Y1" s="58"/>
      <c r="Z1" s="7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2:49">
      <c r="B2" s="59" t="s">
        <v>56</v>
      </c>
    </row>
    <row r="3" spans="2:49" ht="33.75">
      <c r="B3" s="1" t="s">
        <v>46</v>
      </c>
      <c r="C3" s="72" t="s">
        <v>90</v>
      </c>
      <c r="D3" s="72" t="s">
        <v>91</v>
      </c>
      <c r="E3" s="71" t="s">
        <v>92</v>
      </c>
      <c r="F3" s="73"/>
      <c r="G3" s="72" t="s">
        <v>90</v>
      </c>
      <c r="H3" s="72" t="s">
        <v>91</v>
      </c>
      <c r="I3" s="71" t="s">
        <v>92</v>
      </c>
      <c r="J3" s="73"/>
      <c r="K3" s="72" t="s">
        <v>90</v>
      </c>
      <c r="L3" s="72" t="s">
        <v>91</v>
      </c>
      <c r="M3" s="71" t="s">
        <v>92</v>
      </c>
      <c r="N3" s="73"/>
      <c r="O3" s="72" t="s">
        <v>90</v>
      </c>
      <c r="P3" s="72" t="s">
        <v>91</v>
      </c>
      <c r="Q3" s="71" t="s">
        <v>92</v>
      </c>
      <c r="R3" s="73"/>
      <c r="S3" s="72" t="s">
        <v>90</v>
      </c>
      <c r="T3" s="72" t="s">
        <v>91</v>
      </c>
      <c r="U3" s="71" t="s">
        <v>92</v>
      </c>
      <c r="V3" s="73"/>
      <c r="W3" s="72" t="s">
        <v>90</v>
      </c>
      <c r="X3" s="72" t="s">
        <v>91</v>
      </c>
      <c r="Y3" s="71" t="s">
        <v>92</v>
      </c>
      <c r="Z3" s="73"/>
      <c r="AA3" s="72" t="s">
        <v>90</v>
      </c>
      <c r="AB3" s="72" t="s">
        <v>91</v>
      </c>
      <c r="AC3" s="71" t="s">
        <v>92</v>
      </c>
      <c r="AE3" s="1"/>
      <c r="AF3" s="1"/>
      <c r="AG3" s="1"/>
    </row>
    <row r="4" spans="2:49" ht="15">
      <c r="B4" s="2"/>
      <c r="C4" s="438" t="s">
        <v>1</v>
      </c>
      <c r="D4" s="438"/>
      <c r="E4" s="438"/>
      <c r="F4" s="74"/>
      <c r="G4" s="438" t="s">
        <v>2</v>
      </c>
      <c r="H4" s="438"/>
      <c r="I4" s="438"/>
      <c r="J4" s="74"/>
      <c r="K4" s="438" t="s">
        <v>3</v>
      </c>
      <c r="L4" s="438"/>
      <c r="M4" s="438"/>
      <c r="N4" s="74"/>
      <c r="O4" s="438" t="s">
        <v>4</v>
      </c>
      <c r="P4" s="438"/>
      <c r="Q4" s="438"/>
      <c r="R4" s="74"/>
      <c r="S4" s="438" t="s">
        <v>5</v>
      </c>
      <c r="T4" s="438"/>
      <c r="U4" s="438"/>
      <c r="V4" s="74"/>
      <c r="W4" s="438" t="s">
        <v>6</v>
      </c>
      <c r="X4" s="438"/>
      <c r="Y4" s="438"/>
      <c r="Z4" s="74"/>
      <c r="AA4" s="438" t="s">
        <v>7</v>
      </c>
      <c r="AB4" s="438"/>
      <c r="AC4" s="438"/>
      <c r="AD4" s="3" t="s">
        <v>8</v>
      </c>
      <c r="AE4" s="3" t="s">
        <v>9</v>
      </c>
      <c r="AF4" s="3" t="s">
        <v>10</v>
      </c>
      <c r="AG4" s="60" t="s">
        <v>11</v>
      </c>
      <c r="AH4" s="60" t="s">
        <v>12</v>
      </c>
      <c r="AI4" s="60" t="s">
        <v>13</v>
      </c>
      <c r="AJ4" s="60" t="s">
        <v>14</v>
      </c>
      <c r="AK4" s="4" t="s">
        <v>15</v>
      </c>
      <c r="AL4" s="5" t="s">
        <v>16</v>
      </c>
      <c r="AM4" s="5" t="s">
        <v>17</v>
      </c>
      <c r="AN4" s="5" t="s">
        <v>18</v>
      </c>
      <c r="AO4" s="5" t="s">
        <v>19</v>
      </c>
      <c r="AP4" s="5" t="s">
        <v>20</v>
      </c>
      <c r="AQ4" s="5" t="s">
        <v>21</v>
      </c>
      <c r="AR4" s="5" t="s">
        <v>22</v>
      </c>
      <c r="AS4" s="5" t="s">
        <v>23</v>
      </c>
      <c r="AT4" s="6" t="s">
        <v>24</v>
      </c>
      <c r="AU4" s="6" t="s">
        <v>25</v>
      </c>
      <c r="AV4" s="6" t="s">
        <v>26</v>
      </c>
      <c r="AW4" s="6" t="s">
        <v>27</v>
      </c>
    </row>
    <row r="5" spans="2:49" ht="15">
      <c r="B5" s="61"/>
      <c r="C5" s="7"/>
      <c r="D5" s="7"/>
      <c r="E5" s="7"/>
      <c r="F5" s="75"/>
      <c r="G5" s="7"/>
      <c r="H5" s="7"/>
      <c r="I5" s="7"/>
      <c r="J5" s="75"/>
      <c r="K5" s="7"/>
      <c r="L5" s="7"/>
      <c r="M5" s="7"/>
      <c r="N5" s="75"/>
      <c r="O5" s="7"/>
      <c r="P5" s="7"/>
      <c r="Q5" s="7"/>
      <c r="R5" s="75"/>
      <c r="S5" s="7"/>
      <c r="T5" s="7"/>
      <c r="U5" s="7"/>
      <c r="V5" s="75"/>
      <c r="W5" s="7"/>
      <c r="X5" s="7"/>
      <c r="Y5" s="7"/>
      <c r="Z5" s="75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2:49" ht="15">
      <c r="B6" s="9" t="s">
        <v>57</v>
      </c>
      <c r="C6" s="10">
        <v>879</v>
      </c>
      <c r="D6" s="10" t="e">
        <f>E6-C6</f>
        <v>#REF!</v>
      </c>
      <c r="E6" s="10" t="e">
        <f>VLOOKUP(B6,#REF!,7,0)</f>
        <v>#REF!</v>
      </c>
      <c r="F6" s="76"/>
      <c r="G6" s="10">
        <v>760</v>
      </c>
      <c r="H6" s="10" t="e">
        <f>I6-G6</f>
        <v>#REF!</v>
      </c>
      <c r="I6" s="10" t="e">
        <f>VLOOKUP(B6,#REF!,10,0)</f>
        <v>#REF!</v>
      </c>
      <c r="J6" s="76"/>
      <c r="K6" s="10">
        <v>722</v>
      </c>
      <c r="L6" s="10" t="e">
        <f>M6-K6</f>
        <v>#REF!</v>
      </c>
      <c r="M6" s="10" t="e">
        <f>VLOOKUP(B6,#REF!,13,0)</f>
        <v>#REF!</v>
      </c>
      <c r="N6" s="76"/>
      <c r="O6" s="10">
        <v>1264</v>
      </c>
      <c r="P6" s="10" t="e">
        <f>Q6-O6</f>
        <v>#REF!</v>
      </c>
      <c r="Q6" s="10" t="e">
        <f>VLOOKUP(B6,#REF!,4,0)</f>
        <v>#REF!</v>
      </c>
      <c r="R6" s="76"/>
      <c r="S6" s="10">
        <v>1258</v>
      </c>
      <c r="T6" s="10" t="e">
        <f>U6-S6</f>
        <v>#REF!</v>
      </c>
      <c r="U6" s="10" t="e">
        <f>VLOOKUP(B6,#REF!,7,0)</f>
        <v>#REF!</v>
      </c>
      <c r="V6" s="76"/>
      <c r="W6" s="10">
        <v>957</v>
      </c>
      <c r="X6" s="10" t="e">
        <f>Y6-W6</f>
        <v>#REF!</v>
      </c>
      <c r="Y6" s="10" t="e">
        <f>VLOOKUP(B6,#REF!,10,0)</f>
        <v>#REF!</v>
      </c>
      <c r="Z6" s="76"/>
      <c r="AA6" s="10">
        <v>716</v>
      </c>
      <c r="AB6" s="10" t="e">
        <f>AC6-AA6</f>
        <v>#REF!</v>
      </c>
      <c r="AC6" s="10" t="e">
        <f>VLOOKUP(B6,#REF!,13,0)</f>
        <v>#REF!</v>
      </c>
      <c r="AD6" s="10">
        <v>785</v>
      </c>
      <c r="AE6" s="10">
        <v>755</v>
      </c>
      <c r="AF6" s="10">
        <v>829</v>
      </c>
      <c r="AG6" s="10">
        <v>677</v>
      </c>
      <c r="AH6" s="10">
        <v>805</v>
      </c>
      <c r="AI6" s="10">
        <v>640</v>
      </c>
      <c r="AJ6" s="10">
        <v>503</v>
      </c>
      <c r="AK6" s="11">
        <v>554</v>
      </c>
      <c r="AL6" s="11">
        <v>869</v>
      </c>
      <c r="AM6" s="11">
        <v>543</v>
      </c>
      <c r="AN6" s="11">
        <v>334</v>
      </c>
      <c r="AO6" s="11">
        <v>441</v>
      </c>
      <c r="AP6" s="11">
        <v>869</v>
      </c>
      <c r="AQ6" s="11">
        <v>625</v>
      </c>
      <c r="AR6" s="11">
        <v>554</v>
      </c>
      <c r="AS6" s="11">
        <v>602</v>
      </c>
      <c r="AT6" s="11">
        <v>606</v>
      </c>
      <c r="AU6" s="11">
        <v>620</v>
      </c>
      <c r="AV6" s="11">
        <v>1084</v>
      </c>
      <c r="AW6" s="11">
        <v>642</v>
      </c>
    </row>
    <row r="7" spans="2:49" ht="15">
      <c r="B7" s="9" t="s">
        <v>58</v>
      </c>
      <c r="C7" s="17">
        <v>0</v>
      </c>
      <c r="D7" s="17" t="e">
        <f t="shared" ref="D7:D12" si="0">E7-C7</f>
        <v>#REF!</v>
      </c>
      <c r="E7" s="17" t="e">
        <f>VLOOKUP(B7,#REF!,7,0)</f>
        <v>#REF!</v>
      </c>
      <c r="F7" s="77"/>
      <c r="G7" s="17">
        <v>84</v>
      </c>
      <c r="H7" s="17" t="e">
        <f t="shared" ref="H7:H12" si="1">I7-G7</f>
        <v>#REF!</v>
      </c>
      <c r="I7" s="17" t="e">
        <f>VLOOKUP(B7,#REF!,10,0)</f>
        <v>#REF!</v>
      </c>
      <c r="J7" s="77"/>
      <c r="K7" s="17">
        <v>221</v>
      </c>
      <c r="L7" s="81" t="e">
        <f t="shared" ref="L7:L12" si="2">M7-K7</f>
        <v>#REF!</v>
      </c>
      <c r="M7" s="17" t="e">
        <f>VLOOKUP(B7,#REF!,13,0)</f>
        <v>#REF!</v>
      </c>
      <c r="N7" s="77"/>
      <c r="O7" s="17">
        <v>0</v>
      </c>
      <c r="P7" s="17" t="e">
        <f t="shared" ref="P7:P12" si="3">Q7-O7</f>
        <v>#REF!</v>
      </c>
      <c r="Q7" s="17" t="e">
        <f>VLOOKUP(B7,#REF!,4,0)</f>
        <v>#REF!</v>
      </c>
      <c r="R7" s="77"/>
      <c r="S7" s="17">
        <v>0</v>
      </c>
      <c r="T7" s="17" t="e">
        <f t="shared" ref="T7:T12" si="4">U7-S7</f>
        <v>#REF!</v>
      </c>
      <c r="U7" s="17" t="e">
        <f>VLOOKUP(B7,#REF!,7,0)</f>
        <v>#REF!</v>
      </c>
      <c r="V7" s="77"/>
      <c r="W7" s="17">
        <v>0</v>
      </c>
      <c r="X7" s="17" t="e">
        <f t="shared" ref="X7:X12" si="5">Y7-W7</f>
        <v>#REF!</v>
      </c>
      <c r="Y7" s="17" t="e">
        <f>VLOOKUP(B7,#REF!,10,0)</f>
        <v>#REF!</v>
      </c>
      <c r="Z7" s="77"/>
      <c r="AA7" s="17">
        <v>0</v>
      </c>
      <c r="AB7" s="17" t="e">
        <f t="shared" ref="AB7:AB12" si="6">AC7-AA7</f>
        <v>#REF!</v>
      </c>
      <c r="AC7" s="17" t="e">
        <f>VLOOKUP(B7,#REF!,13,0)</f>
        <v>#REF!</v>
      </c>
      <c r="AD7" s="17">
        <v>0</v>
      </c>
      <c r="AE7" s="17">
        <v>0</v>
      </c>
      <c r="AF7" s="17">
        <v>0</v>
      </c>
      <c r="AG7" s="17">
        <v>229</v>
      </c>
      <c r="AH7" s="17">
        <v>235</v>
      </c>
      <c r="AI7" s="17">
        <v>298</v>
      </c>
      <c r="AJ7" s="17">
        <v>445</v>
      </c>
      <c r="AK7" s="14">
        <v>348</v>
      </c>
      <c r="AL7" s="14">
        <v>228</v>
      </c>
      <c r="AM7" s="14">
        <v>517</v>
      </c>
      <c r="AN7" s="14">
        <f>968-AN6</f>
        <v>634</v>
      </c>
      <c r="AO7" s="14">
        <v>562</v>
      </c>
      <c r="AP7" s="14">
        <v>896</v>
      </c>
      <c r="AQ7" s="14">
        <v>1182</v>
      </c>
      <c r="AR7" s="14">
        <v>1307</v>
      </c>
      <c r="AS7" s="14">
        <v>1143</v>
      </c>
      <c r="AT7" s="58">
        <v>1183</v>
      </c>
      <c r="AU7" s="58">
        <v>1106</v>
      </c>
      <c r="AV7" s="58">
        <v>812</v>
      </c>
      <c r="AW7" s="14">
        <v>1290</v>
      </c>
    </row>
    <row r="8" spans="2:49" ht="15">
      <c r="B8" s="9" t="s">
        <v>59</v>
      </c>
      <c r="C8" s="17">
        <v>771</v>
      </c>
      <c r="D8" s="17" t="e">
        <f t="shared" si="0"/>
        <v>#REF!</v>
      </c>
      <c r="E8" s="17" t="e">
        <f>VLOOKUP(B8,#REF!,7,0)</f>
        <v>#REF!</v>
      </c>
      <c r="F8" s="77"/>
      <c r="G8" s="17">
        <v>614</v>
      </c>
      <c r="H8" s="17" t="e">
        <f t="shared" si="1"/>
        <v>#REF!</v>
      </c>
      <c r="I8" s="17" t="e">
        <f>VLOOKUP(B8,#REF!,10,0)</f>
        <v>#REF!</v>
      </c>
      <c r="J8" s="77"/>
      <c r="K8" s="17">
        <v>494</v>
      </c>
      <c r="L8" s="17" t="e">
        <f t="shared" si="2"/>
        <v>#REF!</v>
      </c>
      <c r="M8" s="17" t="e">
        <f>VLOOKUP(B8,#REF!,13,0)</f>
        <v>#REF!</v>
      </c>
      <c r="N8" s="77"/>
      <c r="O8" s="17">
        <v>311</v>
      </c>
      <c r="P8" s="17" t="e">
        <f t="shared" si="3"/>
        <v>#REF!</v>
      </c>
      <c r="Q8" s="17" t="e">
        <f>VLOOKUP(B8,#REF!,4,0)</f>
        <v>#REF!</v>
      </c>
      <c r="R8" s="77"/>
      <c r="S8" s="17">
        <v>640</v>
      </c>
      <c r="T8" s="17" t="e">
        <f t="shared" si="4"/>
        <v>#REF!</v>
      </c>
      <c r="U8" s="17" t="e">
        <f>VLOOKUP(B8,#REF!,7,0)</f>
        <v>#REF!</v>
      </c>
      <c r="V8" s="77"/>
      <c r="W8" s="17">
        <v>671</v>
      </c>
      <c r="X8" s="17" t="e">
        <f t="shared" si="5"/>
        <v>#REF!</v>
      </c>
      <c r="Y8" s="17" t="e">
        <f>VLOOKUP(B8,#REF!,10,0)</f>
        <v>#REF!</v>
      </c>
      <c r="Z8" s="77"/>
      <c r="AA8" s="17">
        <v>508</v>
      </c>
      <c r="AB8" s="17" t="e">
        <f t="shared" si="6"/>
        <v>#REF!</v>
      </c>
      <c r="AC8" s="17" t="e">
        <f>VLOOKUP(B8,#REF!,13,0)</f>
        <v>#REF!</v>
      </c>
      <c r="AD8" s="17">
        <v>533</v>
      </c>
      <c r="AE8" s="17">
        <v>648</v>
      </c>
      <c r="AF8" s="17">
        <v>687</v>
      </c>
      <c r="AG8" s="17">
        <v>771</v>
      </c>
      <c r="AH8" s="17">
        <v>818</v>
      </c>
      <c r="AI8" s="17">
        <v>973</v>
      </c>
      <c r="AJ8" s="17">
        <v>872</v>
      </c>
      <c r="AK8" s="14">
        <v>840</v>
      </c>
      <c r="AL8" s="14">
        <v>832</v>
      </c>
      <c r="AM8" s="14">
        <v>873</v>
      </c>
      <c r="AN8" s="14">
        <v>670</v>
      </c>
      <c r="AO8" s="14">
        <v>645</v>
      </c>
      <c r="AP8" s="14">
        <v>919</v>
      </c>
      <c r="AQ8" s="14">
        <v>908</v>
      </c>
      <c r="AR8" s="14">
        <v>759</v>
      </c>
      <c r="AS8" s="14">
        <v>797</v>
      </c>
      <c r="AT8" s="14">
        <v>968</v>
      </c>
      <c r="AU8" s="14">
        <v>765</v>
      </c>
      <c r="AV8" s="14">
        <v>725</v>
      </c>
      <c r="AW8" s="14">
        <v>675</v>
      </c>
    </row>
    <row r="9" spans="2:49" ht="15">
      <c r="B9" s="9" t="s">
        <v>60</v>
      </c>
      <c r="C9" s="17">
        <v>794</v>
      </c>
      <c r="D9" s="17" t="e">
        <f t="shared" si="0"/>
        <v>#REF!</v>
      </c>
      <c r="E9" s="17" t="e">
        <f>VLOOKUP(B9,#REF!,7,0)</f>
        <v>#REF!</v>
      </c>
      <c r="F9" s="77"/>
      <c r="G9" s="17">
        <v>833</v>
      </c>
      <c r="H9" s="17" t="e">
        <f t="shared" si="1"/>
        <v>#REF!</v>
      </c>
      <c r="I9" s="17" t="e">
        <f>VLOOKUP(B9,#REF!,10,0)</f>
        <v>#REF!</v>
      </c>
      <c r="J9" s="77"/>
      <c r="K9" s="17">
        <v>839</v>
      </c>
      <c r="L9" s="17" t="e">
        <f t="shared" si="2"/>
        <v>#REF!</v>
      </c>
      <c r="M9" s="17" t="e">
        <f>VLOOKUP(B9,#REF!,13,0)</f>
        <v>#REF!</v>
      </c>
      <c r="N9" s="77"/>
      <c r="O9" s="17">
        <v>751</v>
      </c>
      <c r="P9" s="17" t="e">
        <f t="shared" si="3"/>
        <v>#REF!</v>
      </c>
      <c r="Q9" s="17" t="e">
        <f>VLOOKUP(B9,#REF!,4,0)</f>
        <v>#REF!</v>
      </c>
      <c r="R9" s="77"/>
      <c r="S9" s="17">
        <v>772</v>
      </c>
      <c r="T9" s="17" t="e">
        <f t="shared" si="4"/>
        <v>#REF!</v>
      </c>
      <c r="U9" s="17" t="e">
        <f>VLOOKUP(B9,#REF!,7,0)</f>
        <v>#REF!</v>
      </c>
      <c r="V9" s="77"/>
      <c r="W9" s="17">
        <v>743</v>
      </c>
      <c r="X9" s="17" t="e">
        <f t="shared" si="5"/>
        <v>#REF!</v>
      </c>
      <c r="Y9" s="17" t="e">
        <f>VLOOKUP(B9,#REF!,10,0)</f>
        <v>#REF!</v>
      </c>
      <c r="Z9" s="77"/>
      <c r="AA9" s="17">
        <v>675</v>
      </c>
      <c r="AB9" s="17" t="e">
        <f t="shared" si="6"/>
        <v>#REF!</v>
      </c>
      <c r="AC9" s="17" t="e">
        <f>VLOOKUP(B9,#REF!,13,0)</f>
        <v>#REF!</v>
      </c>
      <c r="AD9" s="17">
        <v>678</v>
      </c>
      <c r="AE9" s="17">
        <v>761</v>
      </c>
      <c r="AF9" s="17">
        <v>799</v>
      </c>
      <c r="AG9" s="17">
        <v>688</v>
      </c>
      <c r="AH9" s="17">
        <v>685</v>
      </c>
      <c r="AI9" s="17">
        <v>897</v>
      </c>
      <c r="AJ9" s="17">
        <v>960</v>
      </c>
      <c r="AK9" s="14">
        <v>869</v>
      </c>
      <c r="AL9" s="14">
        <v>884</v>
      </c>
      <c r="AM9" s="14">
        <v>922</v>
      </c>
      <c r="AN9" s="14">
        <v>711</v>
      </c>
      <c r="AO9" s="14">
        <v>613</v>
      </c>
      <c r="AP9" s="14">
        <v>476</v>
      </c>
      <c r="AQ9" s="14">
        <v>540</v>
      </c>
      <c r="AR9" s="14">
        <v>642</v>
      </c>
      <c r="AS9" s="14">
        <v>648</v>
      </c>
      <c r="AT9" s="14">
        <v>632</v>
      </c>
      <c r="AU9" s="14">
        <v>622</v>
      </c>
      <c r="AV9" s="14">
        <v>581</v>
      </c>
      <c r="AW9" s="14">
        <v>577</v>
      </c>
    </row>
    <row r="10" spans="2:49" ht="15">
      <c r="B10" s="9" t="s">
        <v>61</v>
      </c>
      <c r="C10" s="17">
        <v>26</v>
      </c>
      <c r="D10" s="17" t="e">
        <f t="shared" si="0"/>
        <v>#REF!</v>
      </c>
      <c r="E10" s="17" t="e">
        <f>VLOOKUP(B10,#REF!,7,0)</f>
        <v>#REF!</v>
      </c>
      <c r="F10" s="77"/>
      <c r="G10" s="17">
        <v>10</v>
      </c>
      <c r="H10" s="17" t="e">
        <f t="shared" si="1"/>
        <v>#REF!</v>
      </c>
      <c r="I10" s="17" t="e">
        <f>VLOOKUP(B10,#REF!,10,0)</f>
        <v>#REF!</v>
      </c>
      <c r="J10" s="77"/>
      <c r="K10" s="17">
        <f>10+21</f>
        <v>31</v>
      </c>
      <c r="L10" s="17" t="e">
        <f t="shared" si="2"/>
        <v>#REF!</v>
      </c>
      <c r="M10" s="17" t="e">
        <f>VLOOKUP(B10,#REF!,13,0)</f>
        <v>#REF!</v>
      </c>
      <c r="N10" s="77"/>
      <c r="O10" s="17">
        <v>32</v>
      </c>
      <c r="P10" s="17" t="e">
        <f t="shared" si="3"/>
        <v>#REF!</v>
      </c>
      <c r="Q10" s="17" t="e">
        <f>VLOOKUP(B10,#REF!,4,0)</f>
        <v>#REF!</v>
      </c>
      <c r="R10" s="77"/>
      <c r="S10" s="17">
        <v>13</v>
      </c>
      <c r="T10" s="17" t="e">
        <f t="shared" si="4"/>
        <v>#REF!</v>
      </c>
      <c r="U10" s="17" t="e">
        <f>VLOOKUP(B10,#REF!,7,0)</f>
        <v>#REF!</v>
      </c>
      <c r="V10" s="77"/>
      <c r="W10" s="17">
        <v>12</v>
      </c>
      <c r="X10" s="17" t="e">
        <f t="shared" si="5"/>
        <v>#REF!</v>
      </c>
      <c r="Y10" s="17" t="e">
        <f>VLOOKUP(B10,#REF!,10,0)</f>
        <v>#REF!</v>
      </c>
      <c r="Z10" s="77"/>
      <c r="AA10" s="17">
        <v>26</v>
      </c>
      <c r="AB10" s="17" t="e">
        <f t="shared" si="6"/>
        <v>#REF!</v>
      </c>
      <c r="AC10" s="17" t="e">
        <f>VLOOKUP(B10,#REF!,13,0)</f>
        <v>#REF!</v>
      </c>
      <c r="AD10" s="17">
        <v>33</v>
      </c>
      <c r="AE10" s="17">
        <v>20</v>
      </c>
      <c r="AF10" s="17">
        <v>19</v>
      </c>
      <c r="AG10" s="17">
        <v>44</v>
      </c>
      <c r="AH10" s="17">
        <v>113</v>
      </c>
      <c r="AI10" s="17">
        <v>0</v>
      </c>
      <c r="AJ10" s="17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/>
      <c r="AQ10" s="14"/>
      <c r="AR10" s="14"/>
      <c r="AS10" s="14"/>
      <c r="AT10" s="14"/>
      <c r="AU10" s="14"/>
      <c r="AV10" s="14"/>
      <c r="AW10" s="14"/>
    </row>
    <row r="11" spans="2:49" ht="15">
      <c r="B11" s="9" t="s">
        <v>62</v>
      </c>
      <c r="C11" s="17">
        <v>72</v>
      </c>
      <c r="D11" s="17" t="e">
        <f t="shared" si="0"/>
        <v>#REF!</v>
      </c>
      <c r="E11" s="17" t="e">
        <f>VLOOKUP(B11,#REF!,7,0)</f>
        <v>#REF!</v>
      </c>
      <c r="F11" s="77"/>
      <c r="G11" s="17">
        <v>68</v>
      </c>
      <c r="H11" s="17" t="e">
        <f t="shared" si="1"/>
        <v>#REF!</v>
      </c>
      <c r="I11" s="17" t="e">
        <f>VLOOKUP(B11,#REF!,10,0)</f>
        <v>#REF!</v>
      </c>
      <c r="J11" s="77"/>
      <c r="K11" s="17">
        <v>73</v>
      </c>
      <c r="L11" s="17" t="e">
        <f t="shared" si="2"/>
        <v>#REF!</v>
      </c>
      <c r="M11" s="17" t="e">
        <f>VLOOKUP(B11,#REF!,13,0)</f>
        <v>#REF!</v>
      </c>
      <c r="N11" s="77"/>
      <c r="O11" s="17">
        <v>63</v>
      </c>
      <c r="P11" s="17" t="e">
        <f t="shared" si="3"/>
        <v>#REF!</v>
      </c>
      <c r="Q11" s="17" t="e">
        <f>VLOOKUP(B11,#REF!,4,0)</f>
        <v>#REF!</v>
      </c>
      <c r="R11" s="77"/>
      <c r="S11" s="17">
        <v>63</v>
      </c>
      <c r="T11" s="17" t="e">
        <f t="shared" si="4"/>
        <v>#REF!</v>
      </c>
      <c r="U11" s="17" t="e">
        <f>VLOOKUP(B11,#REF!,7,0)</f>
        <v>#REF!</v>
      </c>
      <c r="V11" s="77"/>
      <c r="W11" s="17">
        <v>68</v>
      </c>
      <c r="X11" s="17" t="e">
        <f t="shared" si="5"/>
        <v>#REF!</v>
      </c>
      <c r="Y11" s="17" t="e">
        <f>VLOOKUP(B11,#REF!,10,0)</f>
        <v>#REF!</v>
      </c>
      <c r="Z11" s="77"/>
      <c r="AA11" s="17">
        <v>49</v>
      </c>
      <c r="AB11" s="17" t="e">
        <f t="shared" si="6"/>
        <v>#REF!</v>
      </c>
      <c r="AC11" s="17" t="e">
        <f>VLOOKUP(B11,#REF!,13,0)</f>
        <v>#REF!</v>
      </c>
      <c r="AD11" s="17">
        <v>43</v>
      </c>
      <c r="AE11" s="17">
        <v>63</v>
      </c>
      <c r="AF11" s="22">
        <v>54</v>
      </c>
      <c r="AG11" s="22">
        <v>43</v>
      </c>
      <c r="AH11" s="22">
        <v>32</v>
      </c>
      <c r="AI11" s="22">
        <v>162</v>
      </c>
      <c r="AJ11" s="22">
        <v>108</v>
      </c>
      <c r="AK11" s="20">
        <v>42</v>
      </c>
      <c r="AL11" s="20">
        <v>36</v>
      </c>
      <c r="AM11" s="20">
        <v>42</v>
      </c>
      <c r="AN11" s="20">
        <v>42</v>
      </c>
      <c r="AO11" s="20">
        <v>33</v>
      </c>
      <c r="AP11" s="14"/>
      <c r="AQ11" s="14"/>
      <c r="AR11" s="14"/>
      <c r="AS11" s="14"/>
      <c r="AT11" s="14"/>
      <c r="AU11" s="14"/>
      <c r="AV11" s="14"/>
      <c r="AW11" s="14"/>
    </row>
    <row r="12" spans="2:49" ht="15">
      <c r="B12" s="9" t="s">
        <v>63</v>
      </c>
      <c r="C12" s="12">
        <v>157</v>
      </c>
      <c r="D12" s="12" t="e">
        <f t="shared" si="0"/>
        <v>#REF!</v>
      </c>
      <c r="E12" s="12" t="e">
        <f>VLOOKUP(B12,#REF!,7,0)</f>
        <v>#REF!</v>
      </c>
      <c r="F12" s="77"/>
      <c r="G12" s="12">
        <v>142</v>
      </c>
      <c r="H12" s="12" t="e">
        <f t="shared" si="1"/>
        <v>#REF!</v>
      </c>
      <c r="I12" s="12" t="e">
        <f>VLOOKUP(B12,#REF!,10,0)</f>
        <v>#REF!</v>
      </c>
      <c r="J12" s="77"/>
      <c r="K12" s="12">
        <v>118</v>
      </c>
      <c r="L12" s="12" t="e">
        <f t="shared" si="2"/>
        <v>#REF!</v>
      </c>
      <c r="M12" s="12" t="e">
        <f>VLOOKUP(B12,#REF!,13,0)</f>
        <v>#REF!</v>
      </c>
      <c r="N12" s="77"/>
      <c r="O12" s="12">
        <v>109</v>
      </c>
      <c r="P12" s="12" t="e">
        <f t="shared" si="3"/>
        <v>#REF!</v>
      </c>
      <c r="Q12" s="12" t="e">
        <f>VLOOKUP(B12,#REF!,4,0)</f>
        <v>#REF!</v>
      </c>
      <c r="R12" s="77"/>
      <c r="S12" s="12">
        <v>78</v>
      </c>
      <c r="T12" s="12" t="e">
        <f t="shared" si="4"/>
        <v>#REF!</v>
      </c>
      <c r="U12" s="12" t="e">
        <f>VLOOKUP(B12,#REF!,7,0)</f>
        <v>#REF!</v>
      </c>
      <c r="V12" s="77"/>
      <c r="W12" s="12">
        <v>55</v>
      </c>
      <c r="X12" s="12" t="e">
        <f t="shared" si="5"/>
        <v>#REF!</v>
      </c>
      <c r="Y12" s="12" t="e">
        <f>VLOOKUP(B12,#REF!,10,0)</f>
        <v>#REF!</v>
      </c>
      <c r="Z12" s="77"/>
      <c r="AA12" s="12">
        <v>252</v>
      </c>
      <c r="AB12" s="12" t="e">
        <f t="shared" si="6"/>
        <v>#REF!</v>
      </c>
      <c r="AC12" s="12" t="e">
        <f>VLOOKUP(B12,#REF!,13,0)</f>
        <v>#REF!</v>
      </c>
      <c r="AD12" s="12">
        <v>248</v>
      </c>
      <c r="AE12" s="12">
        <f>219-13</f>
        <v>206</v>
      </c>
      <c r="AF12" s="23">
        <v>63</v>
      </c>
      <c r="AG12" s="23">
        <v>45</v>
      </c>
      <c r="AH12" s="23">
        <v>48</v>
      </c>
      <c r="AI12" s="23">
        <v>50</v>
      </c>
      <c r="AJ12" s="23">
        <v>44</v>
      </c>
      <c r="AK12" s="21">
        <v>37</v>
      </c>
      <c r="AL12" s="21">
        <v>35</v>
      </c>
      <c r="AM12" s="21">
        <v>42</v>
      </c>
      <c r="AN12" s="21">
        <v>67</v>
      </c>
      <c r="AO12" s="21">
        <v>44</v>
      </c>
      <c r="AP12" s="13">
        <v>69</v>
      </c>
      <c r="AQ12" s="13">
        <v>157</v>
      </c>
      <c r="AR12" s="13">
        <v>176</v>
      </c>
      <c r="AS12" s="13">
        <v>221</v>
      </c>
      <c r="AT12" s="14">
        <v>205</v>
      </c>
      <c r="AU12" s="14">
        <v>99</v>
      </c>
      <c r="AV12" s="14">
        <v>111</v>
      </c>
      <c r="AW12" s="14">
        <v>147</v>
      </c>
    </row>
    <row r="13" spans="2:49" ht="15">
      <c r="B13" s="15" t="s">
        <v>64</v>
      </c>
      <c r="C13" s="16">
        <f t="shared" ref="C13:I13" si="7">SUM(C6:C12)</f>
        <v>2699</v>
      </c>
      <c r="D13" s="16" t="e">
        <f t="shared" si="7"/>
        <v>#REF!</v>
      </c>
      <c r="E13" s="16" t="e">
        <f t="shared" si="7"/>
        <v>#REF!</v>
      </c>
      <c r="F13" s="77"/>
      <c r="G13" s="16">
        <f t="shared" si="7"/>
        <v>2511</v>
      </c>
      <c r="H13" s="16" t="e">
        <f t="shared" ref="H13" si="8">SUM(H6:H12)</f>
        <v>#REF!</v>
      </c>
      <c r="I13" s="16" t="e">
        <f t="shared" si="7"/>
        <v>#REF!</v>
      </c>
      <c r="J13" s="77"/>
      <c r="K13" s="16">
        <f t="shared" ref="K13:AO13" si="9">SUM(K6:K12)</f>
        <v>2498</v>
      </c>
      <c r="L13" s="16" t="e">
        <f t="shared" ref="L13" si="10">SUM(L6:L12)</f>
        <v>#REF!</v>
      </c>
      <c r="M13" s="16" t="e">
        <f t="shared" si="9"/>
        <v>#REF!</v>
      </c>
      <c r="N13" s="77"/>
      <c r="O13" s="16">
        <f t="shared" si="9"/>
        <v>2530</v>
      </c>
      <c r="P13" s="16" t="e">
        <f t="shared" ref="P13" si="11">SUM(P6:P12)</f>
        <v>#REF!</v>
      </c>
      <c r="Q13" s="16" t="e">
        <f t="shared" si="9"/>
        <v>#REF!</v>
      </c>
      <c r="R13" s="77"/>
      <c r="S13" s="16">
        <f t="shared" si="9"/>
        <v>2824</v>
      </c>
      <c r="T13" s="16" t="e">
        <f t="shared" ref="T13" si="12">SUM(T6:T12)</f>
        <v>#REF!</v>
      </c>
      <c r="U13" s="16" t="e">
        <f t="shared" si="9"/>
        <v>#REF!</v>
      </c>
      <c r="V13" s="77"/>
      <c r="W13" s="16">
        <f t="shared" si="9"/>
        <v>2506</v>
      </c>
      <c r="X13" s="16" t="e">
        <f t="shared" ref="X13" si="13">SUM(X6:X12)</f>
        <v>#REF!</v>
      </c>
      <c r="Y13" s="16" t="e">
        <f t="shared" si="9"/>
        <v>#REF!</v>
      </c>
      <c r="Z13" s="77"/>
      <c r="AA13" s="16">
        <f t="shared" si="9"/>
        <v>2226</v>
      </c>
      <c r="AB13" s="16" t="e">
        <f t="shared" ref="AB13" si="14">SUM(AB6:AB12)</f>
        <v>#REF!</v>
      </c>
      <c r="AC13" s="16" t="e">
        <f t="shared" si="9"/>
        <v>#REF!</v>
      </c>
      <c r="AD13" s="16">
        <f t="shared" si="9"/>
        <v>2320</v>
      </c>
      <c r="AE13" s="16">
        <f t="shared" si="9"/>
        <v>2453</v>
      </c>
      <c r="AF13" s="16">
        <f t="shared" si="9"/>
        <v>2451</v>
      </c>
      <c r="AG13" s="22">
        <f t="shared" si="9"/>
        <v>2497</v>
      </c>
      <c r="AH13" s="22">
        <f t="shared" si="9"/>
        <v>2736</v>
      </c>
      <c r="AI13" s="22">
        <f t="shared" si="9"/>
        <v>3020</v>
      </c>
      <c r="AJ13" s="22">
        <f t="shared" si="9"/>
        <v>2932</v>
      </c>
      <c r="AK13" s="20">
        <f t="shared" si="9"/>
        <v>2690</v>
      </c>
      <c r="AL13" s="20">
        <f t="shared" si="9"/>
        <v>2884</v>
      </c>
      <c r="AM13" s="20">
        <f t="shared" si="9"/>
        <v>2939</v>
      </c>
      <c r="AN13" s="20">
        <f t="shared" si="9"/>
        <v>2458</v>
      </c>
      <c r="AO13" s="20">
        <f t="shared" si="9"/>
        <v>2338</v>
      </c>
      <c r="AP13" s="14">
        <v>3229</v>
      </c>
      <c r="AQ13" s="14">
        <v>3412</v>
      </c>
      <c r="AR13" s="14">
        <v>3438</v>
      </c>
      <c r="AS13" s="14">
        <v>3411</v>
      </c>
      <c r="AT13" s="14">
        <v>3594</v>
      </c>
      <c r="AU13" s="14">
        <v>3212</v>
      </c>
      <c r="AV13" s="14">
        <v>3313</v>
      </c>
      <c r="AW13" s="14">
        <v>3331</v>
      </c>
    </row>
    <row r="14" spans="2:49" ht="15">
      <c r="B14" s="9"/>
      <c r="C14" s="17"/>
      <c r="D14" s="17"/>
      <c r="E14" s="17"/>
      <c r="F14" s="77"/>
      <c r="G14" s="17"/>
      <c r="H14" s="17"/>
      <c r="I14" s="17"/>
      <c r="J14" s="77"/>
      <c r="K14" s="17"/>
      <c r="L14" s="17"/>
      <c r="M14" s="17"/>
      <c r="N14" s="77"/>
      <c r="O14" s="17"/>
      <c r="P14" s="17"/>
      <c r="Q14" s="17"/>
      <c r="R14" s="77"/>
      <c r="S14" s="17"/>
      <c r="T14" s="17"/>
      <c r="U14" s="17"/>
      <c r="V14" s="77"/>
      <c r="W14" s="17"/>
      <c r="X14" s="17"/>
      <c r="Y14" s="17"/>
      <c r="Z14" s="77"/>
      <c r="AA14" s="17"/>
      <c r="AB14" s="17"/>
      <c r="AC14" s="17"/>
      <c r="AD14" s="17"/>
      <c r="AE14" s="17"/>
      <c r="AF14" s="22"/>
      <c r="AG14" s="22"/>
      <c r="AH14" s="22"/>
      <c r="AI14" s="22"/>
      <c r="AJ14" s="22"/>
      <c r="AK14" s="20"/>
      <c r="AL14" s="20"/>
      <c r="AM14" s="20"/>
      <c r="AN14" s="20"/>
      <c r="AO14" s="20"/>
      <c r="AP14" s="14"/>
      <c r="AQ14" s="14"/>
      <c r="AR14" s="14"/>
      <c r="AS14" s="14"/>
      <c r="AT14" s="14"/>
      <c r="AU14" s="14"/>
      <c r="AV14" s="14"/>
      <c r="AW14" s="14"/>
    </row>
    <row r="15" spans="2:49" ht="15" hidden="1">
      <c r="B15" s="9" t="s">
        <v>65</v>
      </c>
      <c r="C15" s="17">
        <v>0</v>
      </c>
      <c r="D15" s="17"/>
      <c r="E15" s="17"/>
      <c r="F15" s="77"/>
      <c r="G15" s="17">
        <v>0</v>
      </c>
      <c r="H15" s="17"/>
      <c r="I15" s="17"/>
      <c r="J15" s="77"/>
      <c r="K15" s="17">
        <v>0</v>
      </c>
      <c r="L15" s="17"/>
      <c r="M15" s="17"/>
      <c r="N15" s="77"/>
      <c r="O15" s="17">
        <v>0</v>
      </c>
      <c r="P15" s="17"/>
      <c r="Q15" s="17"/>
      <c r="R15" s="77"/>
      <c r="S15" s="17">
        <v>0</v>
      </c>
      <c r="T15" s="17"/>
      <c r="U15" s="17"/>
      <c r="V15" s="77"/>
      <c r="W15" s="17">
        <v>0</v>
      </c>
      <c r="X15" s="17"/>
      <c r="Y15" s="17"/>
      <c r="Z15" s="77"/>
      <c r="AA15" s="17">
        <v>0</v>
      </c>
      <c r="AB15" s="17"/>
      <c r="AC15" s="17"/>
      <c r="AD15" s="17">
        <v>0</v>
      </c>
      <c r="AE15" s="17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0">
        <v>80</v>
      </c>
      <c r="AL15" s="20">
        <v>90</v>
      </c>
      <c r="AM15" s="20">
        <v>121</v>
      </c>
      <c r="AN15" s="20">
        <v>149</v>
      </c>
      <c r="AO15" s="20">
        <v>180</v>
      </c>
      <c r="AP15" s="20">
        <v>149</v>
      </c>
      <c r="AQ15" s="20">
        <v>50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</row>
    <row r="16" spans="2:49" ht="15">
      <c r="B16" s="9" t="s">
        <v>66</v>
      </c>
      <c r="C16" s="17">
        <v>236</v>
      </c>
      <c r="D16" s="17" t="e">
        <f t="shared" ref="D16:D20" si="15">E16-C16</f>
        <v>#REF!</v>
      </c>
      <c r="E16" s="17" t="e">
        <f>VLOOKUP(B16,#REF!,7,0)</f>
        <v>#REF!</v>
      </c>
      <c r="F16" s="77"/>
      <c r="G16" s="17">
        <v>200</v>
      </c>
      <c r="H16" s="17" t="e">
        <f t="shared" ref="H16:H20" si="16">I16-G16</f>
        <v>#REF!</v>
      </c>
      <c r="I16" s="17" t="e">
        <f>VLOOKUP(B16,#REF!,10,0)</f>
        <v>#REF!</v>
      </c>
      <c r="J16" s="77"/>
      <c r="K16" s="17">
        <v>180</v>
      </c>
      <c r="L16" s="17" t="e">
        <f t="shared" ref="L16:L20" si="17">M16-K16</f>
        <v>#REF!</v>
      </c>
      <c r="M16" s="17" t="e">
        <f>VLOOKUP(B16,#REF!,13,0)</f>
        <v>#REF!</v>
      </c>
      <c r="N16" s="77"/>
      <c r="O16" s="17">
        <v>164</v>
      </c>
      <c r="P16" s="17" t="e">
        <f t="shared" ref="P16:P20" si="18">Q16-O16</f>
        <v>#REF!</v>
      </c>
      <c r="Q16" s="17" t="e">
        <f>VLOOKUP(B16,#REF!,4,0)</f>
        <v>#REF!</v>
      </c>
      <c r="R16" s="77"/>
      <c r="S16" s="17">
        <v>161</v>
      </c>
      <c r="T16" s="17" t="e">
        <f t="shared" ref="T16:T20" si="19">U16-S16</f>
        <v>#REF!</v>
      </c>
      <c r="U16" s="17" t="e">
        <f>VLOOKUP(B16,#REF!,7,0)</f>
        <v>#REF!</v>
      </c>
      <c r="V16" s="77"/>
      <c r="W16" s="17">
        <v>169</v>
      </c>
      <c r="X16" s="17" t="e">
        <f t="shared" ref="X16:X20" si="20">Y16-W16</f>
        <v>#REF!</v>
      </c>
      <c r="Y16" s="17" t="e">
        <f>VLOOKUP(B16,#REF!,10,0)</f>
        <v>#REF!</v>
      </c>
      <c r="Z16" s="77"/>
      <c r="AA16" s="17">
        <v>176</v>
      </c>
      <c r="AB16" s="17" t="e">
        <f t="shared" ref="AB16:AB20" si="21">AC16-AA16</f>
        <v>#REF!</v>
      </c>
      <c r="AC16" s="17" t="e">
        <f>VLOOKUP(B16,#REF!,13,0)</f>
        <v>#REF!</v>
      </c>
      <c r="AD16" s="17">
        <v>188</v>
      </c>
      <c r="AE16" s="17">
        <v>194</v>
      </c>
      <c r="AF16" s="22">
        <v>289</v>
      </c>
      <c r="AG16" s="22">
        <v>297</v>
      </c>
      <c r="AH16" s="22">
        <v>302</v>
      </c>
      <c r="AI16" s="22">
        <v>328</v>
      </c>
      <c r="AJ16" s="22">
        <v>329</v>
      </c>
      <c r="AK16" s="20">
        <v>337</v>
      </c>
      <c r="AL16" s="20">
        <v>346</v>
      </c>
      <c r="AM16" s="20">
        <v>358</v>
      </c>
      <c r="AN16" s="20">
        <v>402</v>
      </c>
      <c r="AO16" s="20">
        <v>411</v>
      </c>
      <c r="AP16" s="14">
        <v>726</v>
      </c>
      <c r="AQ16" s="14">
        <v>697</v>
      </c>
      <c r="AR16" s="14">
        <v>686</v>
      </c>
      <c r="AS16" s="14">
        <v>676</v>
      </c>
      <c r="AT16" s="14">
        <v>700</v>
      </c>
      <c r="AU16" s="14">
        <v>723</v>
      </c>
      <c r="AV16" s="14">
        <v>755</v>
      </c>
      <c r="AW16" s="20">
        <v>789</v>
      </c>
    </row>
    <row r="17" spans="2:49" ht="15" hidden="1">
      <c r="B17" s="9" t="s">
        <v>67</v>
      </c>
      <c r="C17" s="17">
        <v>0</v>
      </c>
      <c r="D17" s="17">
        <f t="shared" si="15"/>
        <v>0</v>
      </c>
      <c r="E17" s="17">
        <v>0</v>
      </c>
      <c r="F17" s="77"/>
      <c r="G17" s="17">
        <v>0</v>
      </c>
      <c r="H17" s="17">
        <f t="shared" si="16"/>
        <v>0</v>
      </c>
      <c r="I17" s="17">
        <v>0</v>
      </c>
      <c r="J17" s="77"/>
      <c r="K17" s="17">
        <v>0</v>
      </c>
      <c r="L17" s="17">
        <f t="shared" si="17"/>
        <v>0</v>
      </c>
      <c r="M17" s="17">
        <v>0</v>
      </c>
      <c r="N17" s="77"/>
      <c r="O17" s="17">
        <v>0</v>
      </c>
      <c r="P17" s="17">
        <f t="shared" si="18"/>
        <v>0</v>
      </c>
      <c r="Q17" s="17"/>
      <c r="R17" s="77"/>
      <c r="S17" s="17">
        <v>0</v>
      </c>
      <c r="T17" s="17">
        <f t="shared" si="19"/>
        <v>0</v>
      </c>
      <c r="U17" s="17">
        <v>0</v>
      </c>
      <c r="V17" s="77"/>
      <c r="W17" s="17">
        <v>0</v>
      </c>
      <c r="X17" s="17">
        <f t="shared" si="20"/>
        <v>0</v>
      </c>
      <c r="Y17" s="17">
        <v>0</v>
      </c>
      <c r="Z17" s="77"/>
      <c r="AA17" s="17">
        <v>0</v>
      </c>
      <c r="AB17" s="17">
        <f t="shared" si="21"/>
        <v>0</v>
      </c>
      <c r="AC17" s="17">
        <v>0</v>
      </c>
      <c r="AD17" s="17">
        <v>0</v>
      </c>
      <c r="AE17" s="17">
        <v>0</v>
      </c>
      <c r="AF17" s="22">
        <v>0</v>
      </c>
      <c r="AG17" s="22">
        <v>0</v>
      </c>
      <c r="AH17" s="22">
        <v>65</v>
      </c>
      <c r="AI17" s="22">
        <v>69</v>
      </c>
      <c r="AJ17" s="22">
        <v>72</v>
      </c>
      <c r="AK17" s="20">
        <v>75</v>
      </c>
      <c r="AL17" s="20">
        <v>78</v>
      </c>
      <c r="AM17" s="20">
        <v>82</v>
      </c>
      <c r="AN17" s="20">
        <v>87</v>
      </c>
      <c r="AO17" s="20">
        <v>92</v>
      </c>
      <c r="AP17" s="14">
        <v>8</v>
      </c>
      <c r="AQ17" s="14">
        <v>11</v>
      </c>
      <c r="AR17" s="14">
        <v>19</v>
      </c>
      <c r="AS17" s="14">
        <v>28</v>
      </c>
      <c r="AT17" s="14">
        <v>37</v>
      </c>
      <c r="AU17" s="14">
        <v>48</v>
      </c>
      <c r="AV17" s="14">
        <v>64</v>
      </c>
      <c r="AW17" s="14">
        <v>81</v>
      </c>
    </row>
    <row r="18" spans="2:49" ht="15">
      <c r="B18" s="9" t="s">
        <v>68</v>
      </c>
      <c r="C18" s="17">
        <v>289</v>
      </c>
      <c r="D18" s="17" t="e">
        <f t="shared" si="15"/>
        <v>#REF!</v>
      </c>
      <c r="E18" s="17" t="e">
        <f>VLOOKUP(B18,#REF!,7,0)</f>
        <v>#REF!</v>
      </c>
      <c r="F18" s="77"/>
      <c r="G18" s="17">
        <v>289</v>
      </c>
      <c r="H18" s="17" t="e">
        <f t="shared" si="16"/>
        <v>#REF!</v>
      </c>
      <c r="I18" s="17" t="e">
        <f>VLOOKUP(B18,#REF!,10,0)</f>
        <v>#REF!</v>
      </c>
      <c r="J18" s="77"/>
      <c r="K18" s="17">
        <v>289</v>
      </c>
      <c r="L18" s="17" t="e">
        <f t="shared" si="17"/>
        <v>#REF!</v>
      </c>
      <c r="M18" s="17" t="e">
        <f>VLOOKUP(B18,#REF!,13,0)</f>
        <v>#REF!</v>
      </c>
      <c r="N18" s="77"/>
      <c r="O18" s="17">
        <v>289</v>
      </c>
      <c r="P18" s="17" t="e">
        <f t="shared" si="18"/>
        <v>#REF!</v>
      </c>
      <c r="Q18" s="17" t="e">
        <f>VLOOKUP(B18,#REF!,4,0)</f>
        <v>#REF!</v>
      </c>
      <c r="R18" s="77"/>
      <c r="S18" s="17">
        <v>289</v>
      </c>
      <c r="T18" s="17" t="e">
        <f t="shared" si="19"/>
        <v>#REF!</v>
      </c>
      <c r="U18" s="17" t="e">
        <f>VLOOKUP(B18,#REF!,7,0)</f>
        <v>#REF!</v>
      </c>
      <c r="V18" s="77"/>
      <c r="W18" s="17">
        <v>289</v>
      </c>
      <c r="X18" s="17" t="e">
        <f t="shared" si="20"/>
        <v>#REF!</v>
      </c>
      <c r="Y18" s="17" t="e">
        <f>VLOOKUP(B18,#REF!,10,0)</f>
        <v>#REF!</v>
      </c>
      <c r="Z18" s="77"/>
      <c r="AA18" s="17">
        <v>278</v>
      </c>
      <c r="AB18" s="17" t="e">
        <f t="shared" si="21"/>
        <v>#REF!</v>
      </c>
      <c r="AC18" s="17" t="e">
        <f>VLOOKUP(B18,#REF!,13,0)</f>
        <v>#REF!</v>
      </c>
      <c r="AD18" s="17">
        <v>278</v>
      </c>
      <c r="AE18" s="17">
        <v>283</v>
      </c>
      <c r="AF18" s="22">
        <v>320</v>
      </c>
      <c r="AG18" s="22">
        <v>320</v>
      </c>
      <c r="AH18" s="22">
        <v>320</v>
      </c>
      <c r="AI18" s="22">
        <v>553</v>
      </c>
      <c r="AJ18" s="22">
        <v>553</v>
      </c>
      <c r="AK18" s="20">
        <v>553</v>
      </c>
      <c r="AL18" s="20">
        <v>553</v>
      </c>
      <c r="AM18" s="20">
        <v>553</v>
      </c>
      <c r="AN18" s="20">
        <v>553</v>
      </c>
      <c r="AO18" s="20">
        <v>553</v>
      </c>
      <c r="AP18" s="14">
        <v>323</v>
      </c>
      <c r="AQ18" s="14">
        <v>323</v>
      </c>
      <c r="AR18" s="14">
        <v>323</v>
      </c>
      <c r="AS18" s="14">
        <v>323</v>
      </c>
      <c r="AT18" s="14">
        <v>323</v>
      </c>
      <c r="AU18" s="14">
        <v>323</v>
      </c>
      <c r="AV18" s="14">
        <v>323</v>
      </c>
      <c r="AW18" s="14">
        <v>323</v>
      </c>
    </row>
    <row r="19" spans="2:49" ht="15">
      <c r="B19" s="9" t="s">
        <v>69</v>
      </c>
      <c r="C19" s="17">
        <v>57</v>
      </c>
      <c r="D19" s="17" t="e">
        <f t="shared" si="15"/>
        <v>#REF!</v>
      </c>
      <c r="E19" s="17" t="e">
        <f>VLOOKUP(B19,#REF!,7,0)</f>
        <v>#REF!</v>
      </c>
      <c r="F19" s="77"/>
      <c r="G19" s="17">
        <v>58</v>
      </c>
      <c r="H19" s="17" t="e">
        <f t="shared" si="16"/>
        <v>#REF!</v>
      </c>
      <c r="I19" s="17" t="e">
        <f>VLOOKUP(B19,#REF!,10,0)</f>
        <v>#REF!</v>
      </c>
      <c r="J19" s="77"/>
      <c r="K19" s="17">
        <v>58</v>
      </c>
      <c r="L19" s="17" t="e">
        <f t="shared" si="17"/>
        <v>#REF!</v>
      </c>
      <c r="M19" s="17" t="e">
        <f>VLOOKUP(B19,#REF!,13,0)</f>
        <v>#REF!</v>
      </c>
      <c r="N19" s="77"/>
      <c r="O19" s="17">
        <v>59</v>
      </c>
      <c r="P19" s="17" t="e">
        <f t="shared" si="18"/>
        <v>#REF!</v>
      </c>
      <c r="Q19" s="17" t="e">
        <f>VLOOKUP(B19,#REF!,4,0)</f>
        <v>#REF!</v>
      </c>
      <c r="R19" s="77"/>
      <c r="S19" s="17">
        <v>60</v>
      </c>
      <c r="T19" s="17" t="e">
        <f t="shared" si="19"/>
        <v>#REF!</v>
      </c>
      <c r="U19" s="17" t="e">
        <f>VLOOKUP(B19,#REF!,7,0)</f>
        <v>#REF!</v>
      </c>
      <c r="V19" s="77"/>
      <c r="W19" s="17">
        <v>62</v>
      </c>
      <c r="X19" s="17" t="e">
        <f t="shared" si="20"/>
        <v>#REF!</v>
      </c>
      <c r="Y19" s="17" t="e">
        <f>VLOOKUP(B19,#REF!,10,0)</f>
        <v>#REF!</v>
      </c>
      <c r="Z19" s="77"/>
      <c r="AA19" s="17">
        <v>0</v>
      </c>
      <c r="AB19" s="17" t="e">
        <f t="shared" si="21"/>
        <v>#REF!</v>
      </c>
      <c r="AC19" s="17" t="e">
        <f>VLOOKUP(B19,#REF!,13,0)</f>
        <v>#REF!</v>
      </c>
      <c r="AD19" s="17">
        <v>0</v>
      </c>
      <c r="AE19" s="17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0">
        <v>0</v>
      </c>
      <c r="AL19" s="20">
        <v>0</v>
      </c>
      <c r="AM19" s="20">
        <v>0</v>
      </c>
      <c r="AN19" s="20"/>
      <c r="AO19" s="20"/>
      <c r="AP19" s="14"/>
      <c r="AQ19" s="14"/>
      <c r="AR19" s="14"/>
      <c r="AS19" s="14"/>
      <c r="AT19" s="14"/>
      <c r="AU19" s="14"/>
      <c r="AV19" s="14"/>
      <c r="AW19" s="14"/>
    </row>
    <row r="20" spans="2:49" ht="15">
      <c r="B20" s="9" t="s">
        <v>70</v>
      </c>
      <c r="C20" s="17">
        <v>305</v>
      </c>
      <c r="D20" s="17" t="e">
        <f t="shared" si="15"/>
        <v>#REF!</v>
      </c>
      <c r="E20" s="17" t="e">
        <f>VLOOKUP(B20,#REF!,7,0)</f>
        <v>#REF!</v>
      </c>
      <c r="F20" s="77"/>
      <c r="G20" s="17">
        <v>312</v>
      </c>
      <c r="H20" s="17" t="e">
        <f t="shared" si="16"/>
        <v>#REF!</v>
      </c>
      <c r="I20" s="17" t="e">
        <f>VLOOKUP(B20,#REF!,10,0)</f>
        <v>#REF!</v>
      </c>
      <c r="J20" s="77"/>
      <c r="K20" s="17">
        <v>274</v>
      </c>
      <c r="L20" s="17" t="e">
        <f t="shared" si="17"/>
        <v>#REF!</v>
      </c>
      <c r="M20" s="17" t="e">
        <f>VLOOKUP(B20,#REF!,13,0)</f>
        <v>#REF!</v>
      </c>
      <c r="N20" s="77"/>
      <c r="O20" s="17">
        <v>279</v>
      </c>
      <c r="P20" s="17" t="e">
        <f t="shared" si="18"/>
        <v>#REF!</v>
      </c>
      <c r="Q20" s="17" t="e">
        <f>VLOOKUP(B20,#REF!,4,0)</f>
        <v>#REF!</v>
      </c>
      <c r="R20" s="77"/>
      <c r="S20" s="17">
        <v>282</v>
      </c>
      <c r="T20" s="17" t="e">
        <f t="shared" si="19"/>
        <v>#REF!</v>
      </c>
      <c r="U20" s="17" t="e">
        <f>VLOOKUP(B20,#REF!,7,0)</f>
        <v>#REF!</v>
      </c>
      <c r="V20" s="77"/>
      <c r="W20" s="17">
        <v>290</v>
      </c>
      <c r="X20" s="17" t="e">
        <f t="shared" si="20"/>
        <v>#REF!</v>
      </c>
      <c r="Y20" s="17" t="e">
        <f>VLOOKUP(B20,#REF!,10,0)</f>
        <v>#REF!</v>
      </c>
      <c r="Z20" s="77"/>
      <c r="AA20" s="17">
        <v>301</v>
      </c>
      <c r="AB20" s="17" t="e">
        <f t="shared" si="21"/>
        <v>#REF!</v>
      </c>
      <c r="AC20" s="17" t="e">
        <f>VLOOKUP(B20,#REF!,13,0)</f>
        <v>#REF!</v>
      </c>
      <c r="AD20" s="17">
        <v>298</v>
      </c>
      <c r="AE20" s="17">
        <f>286-26</f>
        <v>260</v>
      </c>
      <c r="AF20" s="22">
        <f>321-28</f>
        <v>293</v>
      </c>
      <c r="AG20" s="22">
        <f>314-29</f>
        <v>285</v>
      </c>
      <c r="AH20" s="22">
        <f>344-30</f>
        <v>314</v>
      </c>
      <c r="AI20" s="22">
        <f>355-33</f>
        <v>322</v>
      </c>
      <c r="AJ20" s="22">
        <f>360-33</f>
        <v>327</v>
      </c>
      <c r="AK20" s="20">
        <f>373-30</f>
        <v>343</v>
      </c>
      <c r="AL20" s="20">
        <f>386-22</f>
        <v>364</v>
      </c>
      <c r="AM20" s="20">
        <f>264-23</f>
        <v>241</v>
      </c>
      <c r="AN20" s="20">
        <f>248-24</f>
        <v>224</v>
      </c>
      <c r="AO20" s="20">
        <f>223-25</f>
        <v>198</v>
      </c>
      <c r="AP20" s="14"/>
      <c r="AQ20" s="14"/>
      <c r="AR20" s="14"/>
      <c r="AS20" s="14"/>
      <c r="AT20" s="14"/>
      <c r="AU20" s="14"/>
      <c r="AV20" s="14"/>
      <c r="AW20" s="14"/>
    </row>
    <row r="21" spans="2:49" ht="15.75" thickBot="1">
      <c r="B21" s="15" t="s">
        <v>71</v>
      </c>
      <c r="C21" s="62">
        <f>SUM(C13:C20)</f>
        <v>3586</v>
      </c>
      <c r="D21" s="62" t="e">
        <f t="shared" ref="D21:E21" si="22">SUM(D13:D20)</f>
        <v>#REF!</v>
      </c>
      <c r="E21" s="62" t="e">
        <f t="shared" si="22"/>
        <v>#REF!</v>
      </c>
      <c r="F21" s="77"/>
      <c r="G21" s="62">
        <f>SUM(G13:G20)</f>
        <v>3370</v>
      </c>
      <c r="H21" s="62" t="e">
        <f t="shared" ref="H21" si="23">SUM(H13:H20)</f>
        <v>#REF!</v>
      </c>
      <c r="I21" s="62" t="e">
        <f t="shared" ref="I21" si="24">SUM(I13:I20)</f>
        <v>#REF!</v>
      </c>
      <c r="J21" s="77"/>
      <c r="K21" s="62">
        <f>SUM(K13:K20)</f>
        <v>3299</v>
      </c>
      <c r="L21" s="62" t="e">
        <f t="shared" ref="L21" si="25">SUM(L13:L20)</f>
        <v>#REF!</v>
      </c>
      <c r="M21" s="62" t="e">
        <f t="shared" ref="M21" si="26">SUM(M13:M20)</f>
        <v>#REF!</v>
      </c>
      <c r="N21" s="77"/>
      <c r="O21" s="62">
        <f t="shared" ref="O21:AO21" si="27">SUM(O13:O20)</f>
        <v>3321</v>
      </c>
      <c r="P21" s="62" t="e">
        <f t="shared" si="27"/>
        <v>#REF!</v>
      </c>
      <c r="Q21" s="62" t="e">
        <f>SUM(Q13:Q20)</f>
        <v>#REF!</v>
      </c>
      <c r="R21" s="77"/>
      <c r="S21" s="62">
        <f t="shared" si="27"/>
        <v>3616</v>
      </c>
      <c r="T21" s="62" t="e">
        <f>SUM(T13:T20)</f>
        <v>#REF!</v>
      </c>
      <c r="U21" s="62" t="e">
        <f>SUM(U13:U20)</f>
        <v>#REF!</v>
      </c>
      <c r="V21" s="77"/>
      <c r="W21" s="62">
        <f>SUM(W13:W20)</f>
        <v>3316</v>
      </c>
      <c r="X21" s="62" t="e">
        <f t="shared" ref="X21" si="28">SUM(X13:X20)</f>
        <v>#REF!</v>
      </c>
      <c r="Y21" s="62" t="e">
        <f t="shared" ref="Y21" si="29">SUM(Y13:Y20)</f>
        <v>#REF!</v>
      </c>
      <c r="Z21" s="77"/>
      <c r="AA21" s="62">
        <f t="shared" si="27"/>
        <v>2981</v>
      </c>
      <c r="AB21" s="62" t="e">
        <f t="shared" si="27"/>
        <v>#REF!</v>
      </c>
      <c r="AC21" s="62" t="e">
        <f t="shared" si="27"/>
        <v>#REF!</v>
      </c>
      <c r="AD21" s="62">
        <f t="shared" si="27"/>
        <v>3084</v>
      </c>
      <c r="AE21" s="62">
        <f t="shared" si="27"/>
        <v>3190</v>
      </c>
      <c r="AF21" s="62">
        <f t="shared" si="27"/>
        <v>3353</v>
      </c>
      <c r="AG21" s="63">
        <f t="shared" si="27"/>
        <v>3399</v>
      </c>
      <c r="AH21" s="63">
        <f t="shared" si="27"/>
        <v>3737</v>
      </c>
      <c r="AI21" s="63">
        <f t="shared" si="27"/>
        <v>4292</v>
      </c>
      <c r="AJ21" s="63">
        <f t="shared" si="27"/>
        <v>4213</v>
      </c>
      <c r="AK21" s="20">
        <f t="shared" si="27"/>
        <v>4078</v>
      </c>
      <c r="AL21" s="20">
        <f t="shared" si="27"/>
        <v>4315</v>
      </c>
      <c r="AM21" s="20">
        <f t="shared" si="27"/>
        <v>4294</v>
      </c>
      <c r="AN21" s="20">
        <f t="shared" si="27"/>
        <v>3873</v>
      </c>
      <c r="AO21" s="20">
        <f t="shared" si="27"/>
        <v>3772</v>
      </c>
      <c r="AP21" s="14">
        <v>4954</v>
      </c>
      <c r="AQ21" s="14">
        <v>5236</v>
      </c>
      <c r="AR21" s="14">
        <v>5224</v>
      </c>
      <c r="AS21" s="14">
        <v>5209</v>
      </c>
      <c r="AT21" s="14">
        <v>4964</v>
      </c>
      <c r="AU21" s="14">
        <v>4595</v>
      </c>
      <c r="AV21" s="14">
        <v>4955</v>
      </c>
      <c r="AW21" s="14">
        <v>5232</v>
      </c>
    </row>
    <row r="22" spans="2:49" ht="15.75" thickTop="1">
      <c r="B22" s="9"/>
      <c r="C22" s="17"/>
      <c r="D22" s="17"/>
      <c r="E22" s="17"/>
      <c r="F22" s="77"/>
      <c r="G22" s="17"/>
      <c r="H22" s="17"/>
      <c r="I22" s="17"/>
      <c r="J22" s="77"/>
      <c r="K22" s="17"/>
      <c r="L22" s="17"/>
      <c r="M22" s="17"/>
      <c r="N22" s="77"/>
      <c r="O22" s="17"/>
      <c r="P22" s="17"/>
      <c r="Q22" s="17"/>
      <c r="R22" s="77"/>
      <c r="S22" s="17"/>
      <c r="T22" s="17"/>
      <c r="U22" s="17"/>
      <c r="V22" s="77"/>
      <c r="W22" s="17"/>
      <c r="X22" s="17"/>
      <c r="Y22" s="17"/>
      <c r="Z22" s="77"/>
      <c r="AA22" s="17"/>
      <c r="AB22" s="17"/>
      <c r="AC22" s="17"/>
      <c r="AD22" s="17"/>
      <c r="AE22" s="17"/>
      <c r="AF22" s="22"/>
      <c r="AG22" s="22"/>
      <c r="AH22" s="22"/>
      <c r="AI22" s="22"/>
      <c r="AJ22" s="22"/>
      <c r="AK22" s="20"/>
      <c r="AL22" s="20"/>
      <c r="AM22" s="20"/>
      <c r="AN22" s="20"/>
      <c r="AO22" s="20"/>
      <c r="AP22" s="14"/>
      <c r="AQ22" s="14"/>
      <c r="AR22" s="14"/>
      <c r="AS22" s="14"/>
      <c r="AT22" s="14"/>
      <c r="AU22" s="14"/>
      <c r="AV22" s="14"/>
      <c r="AW22" s="14"/>
    </row>
    <row r="23" spans="2:49" ht="15">
      <c r="B23" s="9" t="s">
        <v>72</v>
      </c>
      <c r="C23" s="64">
        <v>70</v>
      </c>
      <c r="D23" s="64" t="e">
        <f t="shared" ref="D23:D28" si="30">E23-C23</f>
        <v>#REF!</v>
      </c>
      <c r="E23" s="64" t="e">
        <f>VLOOKUP(B23,#REF!,7,0)</f>
        <v>#REF!</v>
      </c>
      <c r="F23" s="77"/>
      <c r="G23" s="64">
        <v>42</v>
      </c>
      <c r="H23" s="64" t="e">
        <f t="shared" ref="H23:H28" si="31">I23-G23</f>
        <v>#REF!</v>
      </c>
      <c r="I23" s="64" t="e">
        <f>VLOOKUP(B23,#REF!,10,0)</f>
        <v>#REF!</v>
      </c>
      <c r="J23" s="77"/>
      <c r="K23" s="64">
        <v>0</v>
      </c>
      <c r="L23" s="64" t="e">
        <f t="shared" ref="L23:L28" si="32">M23-K23</f>
        <v>#REF!</v>
      </c>
      <c r="M23" s="64" t="e">
        <f>VLOOKUP(B23,#REF!,13,0)</f>
        <v>#REF!</v>
      </c>
      <c r="N23" s="77"/>
      <c r="O23" s="64">
        <v>0</v>
      </c>
      <c r="P23" s="64" t="e">
        <f t="shared" ref="P23:P28" si="33">Q23-O23</f>
        <v>#REF!</v>
      </c>
      <c r="Q23" s="64" t="e">
        <f>VLOOKUP(B23,#REF!,4,0)</f>
        <v>#REF!</v>
      </c>
      <c r="R23" s="77"/>
      <c r="S23" s="64">
        <v>0</v>
      </c>
      <c r="T23" s="64" t="e">
        <f t="shared" ref="T23:T28" si="34">U23-S23</f>
        <v>#REF!</v>
      </c>
      <c r="U23" s="64" t="e">
        <f>VLOOKUP(B23,#REF!,7,0)</f>
        <v>#REF!</v>
      </c>
      <c r="V23" s="77"/>
      <c r="W23" s="64">
        <v>226</v>
      </c>
      <c r="X23" s="64" t="e">
        <f t="shared" ref="X23:X28" si="35">Y23-W23</f>
        <v>#REF!</v>
      </c>
      <c r="Y23" s="64" t="e">
        <f>VLOOKUP(B23,#REF!,10,0)</f>
        <v>#REF!</v>
      </c>
      <c r="Z23" s="77"/>
      <c r="AA23" s="64">
        <v>230</v>
      </c>
      <c r="AB23" s="64" t="e">
        <f t="shared" ref="AB23:AB28" si="36">AC23-AA23</f>
        <v>#REF!</v>
      </c>
      <c r="AC23" s="64" t="e">
        <f>VLOOKUP(B23,#REF!,13,0)</f>
        <v>#REF!</v>
      </c>
      <c r="AD23" s="64">
        <v>230</v>
      </c>
      <c r="AE23" s="64">
        <f>230</f>
        <v>230</v>
      </c>
      <c r="AF23" s="18">
        <f>235</f>
        <v>235</v>
      </c>
      <c r="AG23" s="18">
        <f>235</f>
        <v>235</v>
      </c>
      <c r="AH23" s="18">
        <f>177</f>
        <v>177</v>
      </c>
      <c r="AI23" s="18">
        <f>102</f>
        <v>102</v>
      </c>
      <c r="AJ23" s="18">
        <f>101</f>
        <v>101</v>
      </c>
      <c r="AK23" s="19">
        <f>60</f>
        <v>60</v>
      </c>
      <c r="AL23" s="19">
        <f>60</f>
        <v>60</v>
      </c>
      <c r="AM23" s="19">
        <v>5</v>
      </c>
      <c r="AN23" s="19">
        <v>5</v>
      </c>
      <c r="AO23" s="19">
        <v>5</v>
      </c>
      <c r="AP23" s="65">
        <v>489</v>
      </c>
      <c r="AQ23" s="65">
        <v>489</v>
      </c>
      <c r="AR23" s="65">
        <v>4</v>
      </c>
      <c r="AS23" s="65">
        <v>4</v>
      </c>
      <c r="AT23" s="14">
        <v>4</v>
      </c>
      <c r="AU23" s="14">
        <v>3</v>
      </c>
      <c r="AV23" s="14">
        <v>3</v>
      </c>
      <c r="AW23" s="14">
        <v>3</v>
      </c>
    </row>
    <row r="24" spans="2:49" ht="15">
      <c r="B24" s="9" t="s">
        <v>73</v>
      </c>
      <c r="C24" s="17">
        <v>472</v>
      </c>
      <c r="D24" s="17" t="e">
        <f t="shared" si="30"/>
        <v>#REF!</v>
      </c>
      <c r="E24" s="17" t="e">
        <f>VLOOKUP(B24,#REF!,7,0)</f>
        <v>#REF!</v>
      </c>
      <c r="F24" s="77"/>
      <c r="G24" s="17">
        <v>483</v>
      </c>
      <c r="H24" s="17" t="e">
        <f t="shared" si="31"/>
        <v>#REF!</v>
      </c>
      <c r="I24" s="17" t="e">
        <f>VLOOKUP(B24,#REF!,10,0)</f>
        <v>#REF!</v>
      </c>
      <c r="J24" s="77"/>
      <c r="K24" s="17">
        <v>529</v>
      </c>
      <c r="L24" s="17" t="e">
        <f t="shared" si="32"/>
        <v>#REF!</v>
      </c>
      <c r="M24" s="17" t="e">
        <f>VLOOKUP(B24,#REF!,13,0)</f>
        <v>#REF!</v>
      </c>
      <c r="N24" s="77"/>
      <c r="O24" s="17">
        <v>440</v>
      </c>
      <c r="P24" s="17" t="e">
        <f t="shared" si="33"/>
        <v>#REF!</v>
      </c>
      <c r="Q24" s="17" t="e">
        <f>VLOOKUP(B24,#REF!,4,0)</f>
        <v>#REF!</v>
      </c>
      <c r="R24" s="77"/>
      <c r="S24" s="17">
        <v>582</v>
      </c>
      <c r="T24" s="17" t="e">
        <f t="shared" si="34"/>
        <v>#REF!</v>
      </c>
      <c r="U24" s="17" t="e">
        <f>VLOOKUP(B24,#REF!,7,0)</f>
        <v>#REF!</v>
      </c>
      <c r="V24" s="77"/>
      <c r="W24" s="17">
        <v>616</v>
      </c>
      <c r="X24" s="17" t="e">
        <f t="shared" si="35"/>
        <v>#REF!</v>
      </c>
      <c r="Y24" s="17" t="e">
        <f>VLOOKUP(B24,#REF!,10,0)</f>
        <v>#REF!</v>
      </c>
      <c r="Z24" s="77"/>
      <c r="AA24" s="17">
        <v>324</v>
      </c>
      <c r="AB24" s="17" t="e">
        <f t="shared" si="36"/>
        <v>#REF!</v>
      </c>
      <c r="AC24" s="17" t="e">
        <f>VLOOKUP(B24,#REF!,13,0)</f>
        <v>#REF!</v>
      </c>
      <c r="AD24" s="17">
        <v>279</v>
      </c>
      <c r="AE24" s="17">
        <v>388</v>
      </c>
      <c r="AF24" s="22">
        <v>454</v>
      </c>
      <c r="AG24" s="22">
        <v>381</v>
      </c>
      <c r="AH24" s="22">
        <v>415</v>
      </c>
      <c r="AI24" s="22">
        <v>498</v>
      </c>
      <c r="AJ24" s="22">
        <v>511</v>
      </c>
      <c r="AK24" s="20">
        <v>483</v>
      </c>
      <c r="AL24" s="20">
        <v>519</v>
      </c>
      <c r="AM24" s="20">
        <v>574</v>
      </c>
      <c r="AN24" s="20">
        <v>402</v>
      </c>
      <c r="AO24" s="20">
        <v>301</v>
      </c>
      <c r="AP24" s="14"/>
      <c r="AQ24" s="14"/>
      <c r="AR24" s="14"/>
      <c r="AS24" s="14"/>
      <c r="AT24" s="14"/>
      <c r="AU24" s="14"/>
      <c r="AV24" s="14"/>
      <c r="AW24" s="14"/>
    </row>
    <row r="25" spans="2:49" ht="15">
      <c r="B25" s="9" t="s">
        <v>74</v>
      </c>
      <c r="C25" s="17">
        <v>444</v>
      </c>
      <c r="D25" s="17" t="e">
        <f t="shared" si="30"/>
        <v>#REF!</v>
      </c>
      <c r="E25" s="17" t="e">
        <f>#REF!+#REF!</f>
        <v>#REF!</v>
      </c>
      <c r="F25" s="77"/>
      <c r="G25" s="17">
        <v>374</v>
      </c>
      <c r="H25" s="17" t="e">
        <f t="shared" si="31"/>
        <v>#REF!</v>
      </c>
      <c r="I25" s="17" t="e">
        <f>#REF!+#REF!</f>
        <v>#REF!</v>
      </c>
      <c r="J25" s="77"/>
      <c r="K25" s="17">
        <f>204+125</f>
        <v>329</v>
      </c>
      <c r="L25" s="17" t="e">
        <f t="shared" si="32"/>
        <v>#REF!</v>
      </c>
      <c r="M25" s="17" t="e">
        <f>#REF!+#REF!</f>
        <v>#REF!</v>
      </c>
      <c r="N25" s="77"/>
      <c r="O25" s="17">
        <f>255+128</f>
        <v>383</v>
      </c>
      <c r="P25" s="17" t="e">
        <f t="shared" si="33"/>
        <v>#REF!</v>
      </c>
      <c r="Q25" s="17" t="e">
        <f>#REF!+#REF!</f>
        <v>#REF!</v>
      </c>
      <c r="R25" s="77"/>
      <c r="S25" s="17">
        <f>284+144</f>
        <v>428</v>
      </c>
      <c r="T25" s="17" t="e">
        <f t="shared" si="34"/>
        <v>#REF!</v>
      </c>
      <c r="U25" s="17" t="e">
        <f>#REF!+#REF!</f>
        <v>#REF!</v>
      </c>
      <c r="V25" s="77"/>
      <c r="W25" s="17">
        <f>94+150</f>
        <v>244</v>
      </c>
      <c r="X25" s="17" t="e">
        <f t="shared" si="35"/>
        <v>#REF!</v>
      </c>
      <c r="Y25" s="17" t="e">
        <f>#REF!+#REF!</f>
        <v>#REF!</v>
      </c>
      <c r="Z25" s="77"/>
      <c r="AA25" s="17">
        <v>233</v>
      </c>
      <c r="AB25" s="17" t="e">
        <f t="shared" si="36"/>
        <v>#REF!</v>
      </c>
      <c r="AC25" s="17" t="e">
        <f>#REF!+#REF!</f>
        <v>#REF!</v>
      </c>
      <c r="AD25" s="17">
        <v>245</v>
      </c>
      <c r="AE25" s="17">
        <v>226</v>
      </c>
      <c r="AF25" s="22">
        <v>197</v>
      </c>
      <c r="AG25" s="22">
        <v>121</v>
      </c>
      <c r="AH25" s="22">
        <v>218</v>
      </c>
      <c r="AI25" s="22">
        <v>317</v>
      </c>
      <c r="AJ25" s="22">
        <v>295</v>
      </c>
      <c r="AK25" s="20">
        <v>213</v>
      </c>
      <c r="AL25" s="20">
        <v>364</v>
      </c>
      <c r="AM25" s="20">
        <v>495</v>
      </c>
      <c r="AN25" s="20">
        <v>414</v>
      </c>
      <c r="AO25" s="20">
        <v>379</v>
      </c>
      <c r="AP25" s="14">
        <v>177</v>
      </c>
      <c r="AQ25" s="14">
        <v>151</v>
      </c>
      <c r="AR25" s="14">
        <v>117</v>
      </c>
      <c r="AS25" s="14">
        <v>127</v>
      </c>
      <c r="AT25" s="14">
        <v>205</v>
      </c>
      <c r="AU25" s="14">
        <v>216</v>
      </c>
      <c r="AV25" s="14">
        <v>213</v>
      </c>
      <c r="AW25" s="14">
        <v>182</v>
      </c>
    </row>
    <row r="26" spans="2:49" ht="15">
      <c r="B26" s="9" t="s">
        <v>75</v>
      </c>
      <c r="C26" s="17">
        <v>460</v>
      </c>
      <c r="D26" s="17" t="e">
        <f t="shared" si="30"/>
        <v>#REF!</v>
      </c>
      <c r="E26" s="17" t="e">
        <f>VLOOKUP(B26,#REF!,7,0)</f>
        <v>#REF!</v>
      </c>
      <c r="F26" s="77"/>
      <c r="G26" s="17">
        <v>430</v>
      </c>
      <c r="H26" s="17" t="e">
        <f t="shared" si="31"/>
        <v>#REF!</v>
      </c>
      <c r="I26" s="17" t="e">
        <f>VLOOKUP(B26,#REF!,10,0)</f>
        <v>#REF!</v>
      </c>
      <c r="J26" s="77"/>
      <c r="K26" s="17">
        <v>385</v>
      </c>
      <c r="L26" s="17" t="e">
        <f t="shared" si="32"/>
        <v>#REF!</v>
      </c>
      <c r="M26" s="17" t="e">
        <f>VLOOKUP(B26,#REF!,13,0)</f>
        <v>#REF!</v>
      </c>
      <c r="N26" s="77"/>
      <c r="O26" s="17">
        <v>391</v>
      </c>
      <c r="P26" s="17" t="e">
        <f t="shared" si="33"/>
        <v>#REF!</v>
      </c>
      <c r="Q26" s="17" t="e">
        <f>VLOOKUP(B26,#REF!,4,0)</f>
        <v>#REF!</v>
      </c>
      <c r="R26" s="77"/>
      <c r="S26" s="17">
        <v>384</v>
      </c>
      <c r="T26" s="17" t="e">
        <f t="shared" si="34"/>
        <v>#REF!</v>
      </c>
      <c r="U26" s="17" t="e">
        <f>VLOOKUP(B26,#REF!,7,0)</f>
        <v>#REF!</v>
      </c>
      <c r="V26" s="77"/>
      <c r="W26" s="17">
        <v>392</v>
      </c>
      <c r="X26" s="17" t="e">
        <f t="shared" si="35"/>
        <v>#REF!</v>
      </c>
      <c r="Y26" s="17" t="e">
        <f>VLOOKUP(B26,#REF!,10,0)</f>
        <v>#REF!</v>
      </c>
      <c r="Z26" s="77"/>
      <c r="AA26" s="17">
        <v>347</v>
      </c>
      <c r="AB26" s="17" t="e">
        <f t="shared" si="36"/>
        <v>#REF!</v>
      </c>
      <c r="AC26" s="17" t="e">
        <f>VLOOKUP(B26,#REF!,13,0)</f>
        <v>#REF!</v>
      </c>
      <c r="AD26" s="17">
        <v>472</v>
      </c>
      <c r="AE26" s="17">
        <f>408-13</f>
        <v>395</v>
      </c>
      <c r="AF26" s="22">
        <v>432</v>
      </c>
      <c r="AG26" s="22">
        <v>459</v>
      </c>
      <c r="AH26" s="22">
        <v>518</v>
      </c>
      <c r="AI26" s="22">
        <v>517</v>
      </c>
      <c r="AJ26" s="22">
        <v>454</v>
      </c>
      <c r="AK26" s="20">
        <v>466</v>
      </c>
      <c r="AL26" s="20">
        <v>516</v>
      </c>
      <c r="AM26" s="20">
        <f>527+1</f>
        <v>528</v>
      </c>
      <c r="AN26" s="20">
        <v>475</v>
      </c>
      <c r="AO26" s="20">
        <f>463-2</f>
        <v>461</v>
      </c>
      <c r="AP26" s="14"/>
      <c r="AQ26" s="14"/>
      <c r="AR26" s="14"/>
      <c r="AS26" s="14"/>
      <c r="AT26" s="14"/>
      <c r="AU26" s="14"/>
      <c r="AV26" s="14"/>
      <c r="AW26" s="14"/>
    </row>
    <row r="27" spans="2:49" ht="15">
      <c r="B27" s="9" t="s">
        <v>76</v>
      </c>
      <c r="C27" s="17">
        <v>73</v>
      </c>
      <c r="D27" s="17" t="e">
        <f t="shared" si="30"/>
        <v>#REF!</v>
      </c>
      <c r="E27" s="17" t="e">
        <f>VLOOKUP(B27,#REF!,7,0)</f>
        <v>#REF!</v>
      </c>
      <c r="F27" s="77"/>
      <c r="G27" s="17">
        <v>48</v>
      </c>
      <c r="H27" s="17" t="e">
        <f t="shared" si="31"/>
        <v>#REF!</v>
      </c>
      <c r="I27" s="17" t="e">
        <f>VLOOKUP(B27,#REF!,10,0)</f>
        <v>#REF!</v>
      </c>
      <c r="J27" s="77"/>
      <c r="K27" s="17">
        <v>67</v>
      </c>
      <c r="L27" s="17" t="e">
        <f t="shared" si="32"/>
        <v>#REF!</v>
      </c>
      <c r="M27" s="17" t="e">
        <f>VLOOKUP(B27,#REF!,13,0)</f>
        <v>#REF!</v>
      </c>
      <c r="N27" s="77"/>
      <c r="O27" s="17">
        <v>69</v>
      </c>
      <c r="P27" s="17" t="e">
        <f t="shared" si="33"/>
        <v>#REF!</v>
      </c>
      <c r="Q27" s="17" t="e">
        <f>VLOOKUP(B27,#REF!,4,0)</f>
        <v>#REF!</v>
      </c>
      <c r="R27" s="77"/>
      <c r="S27" s="17">
        <v>25</v>
      </c>
      <c r="T27" s="17" t="e">
        <f t="shared" si="34"/>
        <v>#REF!</v>
      </c>
      <c r="U27" s="17" t="e">
        <f>VLOOKUP(B27,#REF!,7,0)</f>
        <v>#REF!</v>
      </c>
      <c r="V27" s="77"/>
      <c r="W27" s="17">
        <v>61</v>
      </c>
      <c r="X27" s="17" t="e">
        <f t="shared" si="35"/>
        <v>#REF!</v>
      </c>
      <c r="Y27" s="17" t="e">
        <f>VLOOKUP(B27,#REF!,10,0)</f>
        <v>#REF!</v>
      </c>
      <c r="Z27" s="77"/>
      <c r="AA27" s="17">
        <v>151</v>
      </c>
      <c r="AB27" s="17" t="e">
        <f t="shared" si="36"/>
        <v>#REF!</v>
      </c>
      <c r="AC27" s="17" t="e">
        <f>VLOOKUP(B27,#REF!,13,0)</f>
        <v>#REF!</v>
      </c>
      <c r="AD27" s="17">
        <v>124</v>
      </c>
      <c r="AE27" s="17">
        <v>137</v>
      </c>
      <c r="AF27" s="22">
        <v>30</v>
      </c>
      <c r="AG27" s="22">
        <v>35</v>
      </c>
      <c r="AH27" s="22">
        <v>40</v>
      </c>
      <c r="AI27" s="22">
        <v>38</v>
      </c>
      <c r="AJ27" s="22">
        <v>26</v>
      </c>
      <c r="AK27" s="20">
        <v>16</v>
      </c>
      <c r="AL27" s="20">
        <v>14</v>
      </c>
      <c r="AM27" s="20">
        <f>22-1</f>
        <v>21</v>
      </c>
      <c r="AN27" s="20">
        <v>26</v>
      </c>
      <c r="AO27" s="20">
        <f>41+2</f>
        <v>43</v>
      </c>
      <c r="AP27" s="14">
        <f>550+72</f>
        <v>622</v>
      </c>
      <c r="AQ27" s="14">
        <f>590+27</f>
        <v>617</v>
      </c>
      <c r="AR27" s="14">
        <f>575+29</f>
        <v>604</v>
      </c>
      <c r="AS27" s="14">
        <f>605+29</f>
        <v>634</v>
      </c>
      <c r="AT27" s="14">
        <v>698</v>
      </c>
      <c r="AU27" s="14">
        <v>601</v>
      </c>
      <c r="AV27" s="14">
        <v>663</v>
      </c>
      <c r="AW27" s="14">
        <v>674</v>
      </c>
    </row>
    <row r="28" spans="2:49" ht="15">
      <c r="B28" s="9" t="s">
        <v>77</v>
      </c>
      <c r="C28" s="12">
        <v>72</v>
      </c>
      <c r="D28" s="12" t="e">
        <f t="shared" si="30"/>
        <v>#REF!</v>
      </c>
      <c r="E28" s="12" t="e">
        <f>VLOOKUP(B28,#REF!,7,0)</f>
        <v>#REF!</v>
      </c>
      <c r="F28" s="77"/>
      <c r="G28" s="12">
        <v>72</v>
      </c>
      <c r="H28" s="12" t="e">
        <f t="shared" si="31"/>
        <v>#REF!</v>
      </c>
      <c r="I28" s="12" t="e">
        <f>VLOOKUP(B28,#REF!,10,0)</f>
        <v>#REF!</v>
      </c>
      <c r="J28" s="77"/>
      <c r="K28" s="12">
        <v>62</v>
      </c>
      <c r="L28" s="12" t="e">
        <f t="shared" si="32"/>
        <v>#REF!</v>
      </c>
      <c r="M28" s="12" t="e">
        <f>VLOOKUP(B28,#REF!,13,0)</f>
        <v>#REF!</v>
      </c>
      <c r="N28" s="77"/>
      <c r="O28" s="12">
        <v>63</v>
      </c>
      <c r="P28" s="12" t="e">
        <f t="shared" si="33"/>
        <v>#REF!</v>
      </c>
      <c r="Q28" s="12" t="e">
        <f>VLOOKUP(B28,#REF!,4,0)</f>
        <v>#REF!</v>
      </c>
      <c r="R28" s="77"/>
      <c r="S28" s="12">
        <v>54</v>
      </c>
      <c r="T28" s="12" t="e">
        <f t="shared" si="34"/>
        <v>#REF!</v>
      </c>
      <c r="U28" s="12" t="e">
        <f>VLOOKUP(B28,#REF!,7,0)</f>
        <v>#REF!</v>
      </c>
      <c r="V28" s="77"/>
      <c r="W28" s="12">
        <v>42</v>
      </c>
      <c r="X28" s="12" t="e">
        <f t="shared" si="35"/>
        <v>#REF!</v>
      </c>
      <c r="Y28" s="12" t="e">
        <f>VLOOKUP(B28,#REF!,10,0)</f>
        <v>#REF!</v>
      </c>
      <c r="Z28" s="77"/>
      <c r="AA28" s="12">
        <v>43</v>
      </c>
      <c r="AB28" s="12" t="e">
        <f t="shared" si="36"/>
        <v>#REF!</v>
      </c>
      <c r="AC28" s="12" t="e">
        <f>VLOOKUP(B28,#REF!,13,0)</f>
        <v>#REF!</v>
      </c>
      <c r="AD28" s="12">
        <v>53</v>
      </c>
      <c r="AE28" s="12">
        <v>60</v>
      </c>
      <c r="AF28" s="12">
        <v>51</v>
      </c>
      <c r="AG28" s="12">
        <v>61</v>
      </c>
      <c r="AH28" s="12">
        <v>72</v>
      </c>
      <c r="AI28" s="12">
        <v>94</v>
      </c>
      <c r="AJ28" s="12">
        <v>118</v>
      </c>
      <c r="AK28" s="13">
        <v>146</v>
      </c>
      <c r="AL28" s="13">
        <v>145</v>
      </c>
      <c r="AM28" s="13">
        <v>139</v>
      </c>
      <c r="AN28" s="13">
        <v>129</v>
      </c>
      <c r="AO28" s="13">
        <v>132</v>
      </c>
      <c r="AP28" s="14">
        <v>123</v>
      </c>
      <c r="AQ28" s="14">
        <v>131</v>
      </c>
      <c r="AR28" s="14">
        <v>132</v>
      </c>
      <c r="AS28" s="14">
        <v>165</v>
      </c>
      <c r="AT28" s="14">
        <v>143</v>
      </c>
      <c r="AU28" s="14">
        <v>137</v>
      </c>
      <c r="AV28" s="14">
        <v>148</v>
      </c>
      <c r="AW28" s="14">
        <v>149</v>
      </c>
    </row>
    <row r="29" spans="2:49" ht="15">
      <c r="B29" s="15" t="s">
        <v>78</v>
      </c>
      <c r="C29" s="16">
        <f t="shared" ref="C29:AS29" si="37">SUM(C23:C28)</f>
        <v>1591</v>
      </c>
      <c r="D29" s="16" t="e">
        <f t="shared" si="37"/>
        <v>#REF!</v>
      </c>
      <c r="E29" s="16" t="e">
        <f t="shared" si="37"/>
        <v>#REF!</v>
      </c>
      <c r="F29" s="77"/>
      <c r="G29" s="16">
        <f t="shared" si="37"/>
        <v>1449</v>
      </c>
      <c r="H29" s="16" t="e">
        <f t="shared" ref="H29" si="38">SUM(H23:H28)</f>
        <v>#REF!</v>
      </c>
      <c r="I29" s="16" t="e">
        <f t="shared" si="37"/>
        <v>#REF!</v>
      </c>
      <c r="J29" s="77"/>
      <c r="K29" s="16">
        <f t="shared" si="37"/>
        <v>1372</v>
      </c>
      <c r="L29" s="16" t="e">
        <f t="shared" ref="L29" si="39">SUM(L23:L28)</f>
        <v>#REF!</v>
      </c>
      <c r="M29" s="16" t="e">
        <f t="shared" si="37"/>
        <v>#REF!</v>
      </c>
      <c r="N29" s="77"/>
      <c r="O29" s="16">
        <f t="shared" si="37"/>
        <v>1346</v>
      </c>
      <c r="P29" s="16" t="e">
        <f t="shared" ref="P29" si="40">SUM(P23:P28)</f>
        <v>#REF!</v>
      </c>
      <c r="Q29" s="16" t="e">
        <f t="shared" si="37"/>
        <v>#REF!</v>
      </c>
      <c r="R29" s="77"/>
      <c r="S29" s="16">
        <f t="shared" si="37"/>
        <v>1473</v>
      </c>
      <c r="T29" s="16" t="e">
        <f t="shared" ref="T29" si="41">SUM(T23:T28)</f>
        <v>#REF!</v>
      </c>
      <c r="U29" s="16" t="e">
        <f t="shared" si="37"/>
        <v>#REF!</v>
      </c>
      <c r="V29" s="77"/>
      <c r="W29" s="16">
        <f t="shared" si="37"/>
        <v>1581</v>
      </c>
      <c r="X29" s="16" t="e">
        <f t="shared" ref="X29" si="42">SUM(X23:X28)</f>
        <v>#REF!</v>
      </c>
      <c r="Y29" s="16" t="e">
        <f t="shared" si="37"/>
        <v>#REF!</v>
      </c>
      <c r="Z29" s="77"/>
      <c r="AA29" s="16">
        <f t="shared" si="37"/>
        <v>1328</v>
      </c>
      <c r="AB29" s="16" t="e">
        <f t="shared" ref="AB29" si="43">SUM(AB23:AB28)</f>
        <v>#REF!</v>
      </c>
      <c r="AC29" s="16" t="e">
        <f t="shared" si="37"/>
        <v>#REF!</v>
      </c>
      <c r="AD29" s="16">
        <f t="shared" si="37"/>
        <v>1403</v>
      </c>
      <c r="AE29" s="16">
        <f t="shared" si="37"/>
        <v>1436</v>
      </c>
      <c r="AF29" s="16">
        <f t="shared" si="37"/>
        <v>1399</v>
      </c>
      <c r="AG29" s="17">
        <f t="shared" si="37"/>
        <v>1292</v>
      </c>
      <c r="AH29" s="17">
        <f t="shared" si="37"/>
        <v>1440</v>
      </c>
      <c r="AI29" s="17">
        <f t="shared" si="37"/>
        <v>1566</v>
      </c>
      <c r="AJ29" s="17">
        <f t="shared" si="37"/>
        <v>1505</v>
      </c>
      <c r="AK29" s="14">
        <f t="shared" si="37"/>
        <v>1384</v>
      </c>
      <c r="AL29" s="14">
        <f t="shared" si="37"/>
        <v>1618</v>
      </c>
      <c r="AM29" s="14">
        <f t="shared" si="37"/>
        <v>1762</v>
      </c>
      <c r="AN29" s="14">
        <f t="shared" si="37"/>
        <v>1451</v>
      </c>
      <c r="AO29" s="14">
        <f t="shared" si="37"/>
        <v>1321</v>
      </c>
      <c r="AP29" s="14">
        <f t="shared" si="37"/>
        <v>1411</v>
      </c>
      <c r="AQ29" s="14">
        <f t="shared" si="37"/>
        <v>1388</v>
      </c>
      <c r="AR29" s="14">
        <f t="shared" si="37"/>
        <v>857</v>
      </c>
      <c r="AS29" s="14">
        <f t="shared" si="37"/>
        <v>930</v>
      </c>
      <c r="AT29" s="14">
        <v>1674</v>
      </c>
      <c r="AU29" s="14">
        <v>1665</v>
      </c>
      <c r="AV29" s="14">
        <v>1630</v>
      </c>
      <c r="AW29" s="14">
        <v>1645</v>
      </c>
    </row>
    <row r="30" spans="2:49" ht="15">
      <c r="B30" s="9"/>
      <c r="C30" s="17"/>
      <c r="D30" s="17"/>
      <c r="E30" s="17"/>
      <c r="F30" s="77"/>
      <c r="G30" s="17"/>
      <c r="H30" s="17"/>
      <c r="I30" s="17"/>
      <c r="J30" s="77"/>
      <c r="K30" s="17"/>
      <c r="L30" s="17"/>
      <c r="M30" s="17"/>
      <c r="N30" s="77"/>
      <c r="O30" s="17"/>
      <c r="P30" s="17"/>
      <c r="Q30" s="17"/>
      <c r="R30" s="77"/>
      <c r="S30" s="17"/>
      <c r="T30" s="17"/>
      <c r="U30" s="17"/>
      <c r="V30" s="77"/>
      <c r="W30" s="17"/>
      <c r="X30" s="17"/>
      <c r="Y30" s="17"/>
      <c r="Z30" s="7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2:49" ht="15" hidden="1">
      <c r="B31" s="9" t="s">
        <v>79</v>
      </c>
      <c r="C31" s="17"/>
      <c r="D31" s="17"/>
      <c r="E31" s="17"/>
      <c r="F31" s="77"/>
      <c r="G31" s="17"/>
      <c r="H31" s="17"/>
      <c r="I31" s="17"/>
      <c r="J31" s="77"/>
      <c r="K31" s="17"/>
      <c r="L31" s="17"/>
      <c r="M31" s="17"/>
      <c r="N31" s="77"/>
      <c r="O31" s="17"/>
      <c r="P31" s="17"/>
      <c r="Q31" s="17"/>
      <c r="R31" s="77"/>
      <c r="S31" s="17"/>
      <c r="T31" s="17"/>
      <c r="U31" s="17"/>
      <c r="V31" s="77"/>
      <c r="W31" s="17"/>
      <c r="X31" s="17"/>
      <c r="Y31" s="17"/>
      <c r="Z31" s="7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4"/>
      <c r="AL31" s="14"/>
      <c r="AM31" s="14"/>
      <c r="AN31" s="14"/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1</v>
      </c>
      <c r="AW31" s="14">
        <v>1</v>
      </c>
    </row>
    <row r="32" spans="2:49" ht="15">
      <c r="B32" s="9" t="s">
        <v>80</v>
      </c>
      <c r="C32" s="17">
        <v>1356</v>
      </c>
      <c r="D32" s="17" t="e">
        <f t="shared" ref="D32:D40" si="44">E32-C32</f>
        <v>#REF!</v>
      </c>
      <c r="E32" s="17" t="e">
        <f>VLOOKUP(B32,#REF!,7,0)</f>
        <v>#REF!</v>
      </c>
      <c r="F32" s="77"/>
      <c r="G32" s="17">
        <v>1375</v>
      </c>
      <c r="H32" s="17" t="e">
        <f t="shared" ref="H32:H40" si="45">I32-G32</f>
        <v>#REF!</v>
      </c>
      <c r="I32" s="17" t="e">
        <f>VLOOKUP(B32,#REF!,10,0)</f>
        <v>#REF!</v>
      </c>
      <c r="J32" s="77"/>
      <c r="K32" s="17">
        <v>1408</v>
      </c>
      <c r="L32" s="17" t="e">
        <f t="shared" ref="L32:L40" si="46">M32-K32</f>
        <v>#REF!</v>
      </c>
      <c r="M32" s="17" t="e">
        <f>VLOOKUP(B32,#REF!,13,0)</f>
        <v>#REF!</v>
      </c>
      <c r="N32" s="77"/>
      <c r="O32" s="17">
        <v>1435</v>
      </c>
      <c r="P32" s="17" t="e">
        <f t="shared" ref="P32:P40" si="47">Q32-O32</f>
        <v>#REF!</v>
      </c>
      <c r="Q32" s="17" t="e">
        <f>VLOOKUP(B32,#REF!,4,0)</f>
        <v>#REF!</v>
      </c>
      <c r="R32" s="77"/>
      <c r="S32" s="17">
        <v>1632</v>
      </c>
      <c r="T32" s="17" t="e">
        <f t="shared" ref="T32:T40" si="48">U32-S32</f>
        <v>#REF!</v>
      </c>
      <c r="U32" s="17" t="e">
        <f>VLOOKUP(B32,#REF!,7,0)</f>
        <v>#REF!</v>
      </c>
      <c r="V32" s="77"/>
      <c r="W32" s="17">
        <v>2012</v>
      </c>
      <c r="X32" s="17" t="e">
        <f t="shared" ref="X32:X40" si="49">Y32-W32</f>
        <v>#REF!</v>
      </c>
      <c r="Y32" s="17" t="e">
        <f>VLOOKUP(B32,#REF!,10,0)</f>
        <v>#REF!</v>
      </c>
      <c r="Z32" s="77"/>
      <c r="AA32" s="17">
        <v>2006</v>
      </c>
      <c r="AB32" s="17" t="e">
        <f t="shared" ref="AB32:AB40" si="50">AC32-AA32</f>
        <v>#REF!</v>
      </c>
      <c r="AC32" s="17" t="e">
        <f>VLOOKUP(B32,#REF!,13,0)</f>
        <v>#REF!</v>
      </c>
      <c r="AD32" s="17">
        <f>2032-25</f>
        <v>2007</v>
      </c>
      <c r="AE32" s="17">
        <f>2030-26</f>
        <v>2004</v>
      </c>
      <c r="AF32" s="17">
        <f>2034-28</f>
        <v>2006</v>
      </c>
      <c r="AG32" s="17">
        <f>2033-29</f>
        <v>2004</v>
      </c>
      <c r="AH32" s="17">
        <f>2035-30</f>
        <v>2005</v>
      </c>
      <c r="AI32" s="17">
        <f>2106-33</f>
        <v>2073</v>
      </c>
      <c r="AJ32" s="17">
        <f>2109-33</f>
        <v>2076</v>
      </c>
      <c r="AK32" s="14">
        <f>2078-30</f>
        <v>2048</v>
      </c>
      <c r="AL32" s="14">
        <f>1998-22</f>
        <v>1976</v>
      </c>
      <c r="AM32" s="14">
        <f>2044-23</f>
        <v>2021</v>
      </c>
      <c r="AN32" s="14">
        <f>2042-24</f>
        <v>2018</v>
      </c>
      <c r="AO32" s="14">
        <f>2039-25</f>
        <v>2014</v>
      </c>
      <c r="AP32" s="14">
        <v>1527</v>
      </c>
      <c r="AQ32" s="14">
        <v>1571</v>
      </c>
      <c r="AR32" s="14">
        <v>2195</v>
      </c>
      <c r="AS32" s="14">
        <v>2192</v>
      </c>
      <c r="AT32" s="14">
        <v>2188</v>
      </c>
      <c r="AU32" s="14">
        <v>2185</v>
      </c>
      <c r="AV32" s="14">
        <v>2418</v>
      </c>
      <c r="AW32" s="14">
        <v>2601</v>
      </c>
    </row>
    <row r="33" spans="2:49" ht="15">
      <c r="B33" s="9" t="s">
        <v>81</v>
      </c>
      <c r="C33" s="17">
        <v>119</v>
      </c>
      <c r="D33" s="81" t="e">
        <f t="shared" si="44"/>
        <v>#REF!</v>
      </c>
      <c r="E33" s="17" t="e">
        <f>VLOOKUP(B33,#REF!,7,0)</f>
        <v>#REF!</v>
      </c>
      <c r="F33" s="77"/>
      <c r="G33" s="17">
        <v>129</v>
      </c>
      <c r="H33" s="17" t="e">
        <f t="shared" si="45"/>
        <v>#REF!</v>
      </c>
      <c r="I33" s="17" t="e">
        <f>VLOOKUP(B33,#REF!,10,0)</f>
        <v>#REF!</v>
      </c>
      <c r="J33" s="77"/>
      <c r="K33" s="17">
        <v>110</v>
      </c>
      <c r="L33" s="17" t="e">
        <f t="shared" si="46"/>
        <v>#REF!</v>
      </c>
      <c r="M33" s="17" t="e">
        <f>VLOOKUP(B33,#REF!,13,0)</f>
        <v>#REF!</v>
      </c>
      <c r="N33" s="77"/>
      <c r="O33" s="17">
        <v>124</v>
      </c>
      <c r="P33" s="17" t="e">
        <f t="shared" si="47"/>
        <v>#REF!</v>
      </c>
      <c r="Q33" s="17" t="e">
        <f>VLOOKUP(B33,#REF!,4,0)</f>
        <v>#REF!</v>
      </c>
      <c r="R33" s="77"/>
      <c r="S33" s="17">
        <v>126</v>
      </c>
      <c r="T33" s="17" t="e">
        <f t="shared" si="48"/>
        <v>#REF!</v>
      </c>
      <c r="U33" s="17" t="e">
        <f>VLOOKUP(B33,#REF!,7,0)</f>
        <v>#REF!</v>
      </c>
      <c r="V33" s="77"/>
      <c r="W33" s="17">
        <v>136</v>
      </c>
      <c r="X33" s="17" t="e">
        <f t="shared" si="49"/>
        <v>#REF!</v>
      </c>
      <c r="Y33" s="17" t="e">
        <f>VLOOKUP(B33,#REF!,10,0)</f>
        <v>#REF!</v>
      </c>
      <c r="Z33" s="77"/>
      <c r="AA33" s="17">
        <v>150</v>
      </c>
      <c r="AB33" s="17" t="e">
        <f t="shared" si="50"/>
        <v>#REF!</v>
      </c>
      <c r="AC33" s="17" t="e">
        <f>VLOOKUP(B33,#REF!,13,0)</f>
        <v>#REF!</v>
      </c>
      <c r="AD33" s="17">
        <v>86</v>
      </c>
      <c r="AE33" s="17">
        <v>86</v>
      </c>
      <c r="AF33" s="17">
        <v>89</v>
      </c>
      <c r="AG33" s="17">
        <v>86</v>
      </c>
      <c r="AH33" s="17">
        <v>105</v>
      </c>
      <c r="AI33" s="17">
        <v>118</v>
      </c>
      <c r="AJ33" s="17">
        <v>131</v>
      </c>
      <c r="AK33" s="14">
        <v>135</v>
      </c>
      <c r="AL33" s="14">
        <v>177</v>
      </c>
      <c r="AM33" s="14">
        <v>77</v>
      </c>
      <c r="AN33" s="14">
        <v>45</v>
      </c>
      <c r="AO33" s="14">
        <v>22</v>
      </c>
      <c r="AP33" s="14">
        <v>63</v>
      </c>
      <c r="AQ33" s="14">
        <v>66</v>
      </c>
      <c r="AR33" s="14">
        <v>76</v>
      </c>
      <c r="AS33" s="14">
        <v>84</v>
      </c>
      <c r="AT33" s="14">
        <v>82</v>
      </c>
      <c r="AU33" s="14">
        <v>102</v>
      </c>
      <c r="AV33" s="14">
        <v>154</v>
      </c>
      <c r="AW33" s="14">
        <v>189</v>
      </c>
    </row>
    <row r="34" spans="2:49" ht="15" hidden="1">
      <c r="B34" s="9" t="s">
        <v>82</v>
      </c>
      <c r="C34" s="17"/>
      <c r="D34" s="81" t="e">
        <f t="shared" si="44"/>
        <v>#REF!</v>
      </c>
      <c r="E34" s="17" t="e">
        <f>VLOOKUP(B34,#REF!,7,0)</f>
        <v>#REF!</v>
      </c>
      <c r="F34" s="77"/>
      <c r="G34" s="17"/>
      <c r="H34" s="17" t="e">
        <f t="shared" si="45"/>
        <v>#REF!</v>
      </c>
      <c r="I34" s="17" t="e">
        <f>VLOOKUP(B34,#REF!,10,0)</f>
        <v>#REF!</v>
      </c>
      <c r="J34" s="77"/>
      <c r="K34" s="17"/>
      <c r="L34" s="17" t="e">
        <f t="shared" si="46"/>
        <v>#REF!</v>
      </c>
      <c r="M34" s="17" t="e">
        <f>VLOOKUP(B34,#REF!,13,0)</f>
        <v>#REF!</v>
      </c>
      <c r="N34" s="77"/>
      <c r="O34" s="17"/>
      <c r="P34" s="17">
        <f t="shared" si="47"/>
        <v>0</v>
      </c>
      <c r="Q34" s="17"/>
      <c r="R34" s="77"/>
      <c r="S34" s="17"/>
      <c r="T34" s="17" t="e">
        <f t="shared" si="48"/>
        <v>#REF!</v>
      </c>
      <c r="U34" s="17" t="e">
        <f>VLOOKUP(B34,#REF!,7,0)</f>
        <v>#REF!</v>
      </c>
      <c r="V34" s="77"/>
      <c r="W34" s="17"/>
      <c r="X34" s="17" t="e">
        <f t="shared" si="49"/>
        <v>#REF!</v>
      </c>
      <c r="Y34" s="17" t="e">
        <f>VLOOKUP(B34,#REF!,10,0)</f>
        <v>#REF!</v>
      </c>
      <c r="Z34" s="77"/>
      <c r="AA34" s="17"/>
      <c r="AB34" s="17" t="e">
        <f t="shared" si="50"/>
        <v>#REF!</v>
      </c>
      <c r="AC34" s="17" t="e">
        <f>VLOOKUP(B34,#REF!,13,0)</f>
        <v>#REF!</v>
      </c>
      <c r="AD34" s="17"/>
      <c r="AE34" s="17"/>
      <c r="AF34" s="17"/>
      <c r="AG34" s="17"/>
      <c r="AH34" s="17"/>
      <c r="AI34" s="17"/>
      <c r="AJ34" s="17"/>
      <c r="AK34" s="14"/>
      <c r="AL34" s="14"/>
      <c r="AM34" s="14"/>
      <c r="AN34" s="14"/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7</v>
      </c>
      <c r="AU34" s="14">
        <v>29</v>
      </c>
      <c r="AV34" s="14">
        <v>0</v>
      </c>
      <c r="AW34" s="14">
        <v>0</v>
      </c>
    </row>
    <row r="35" spans="2:49" ht="15">
      <c r="B35" s="9"/>
      <c r="C35" s="17"/>
      <c r="D35" s="81"/>
      <c r="E35" s="17"/>
      <c r="F35" s="77"/>
      <c r="G35" s="17"/>
      <c r="H35" s="17"/>
      <c r="I35" s="17"/>
      <c r="J35" s="77"/>
      <c r="K35" s="17"/>
      <c r="L35" s="17"/>
      <c r="M35" s="17"/>
      <c r="N35" s="77"/>
      <c r="O35" s="17"/>
      <c r="P35" s="17"/>
      <c r="Q35" s="17"/>
      <c r="R35" s="77"/>
      <c r="S35" s="17"/>
      <c r="T35" s="17"/>
      <c r="U35" s="17"/>
      <c r="V35" s="77"/>
      <c r="W35" s="17"/>
      <c r="X35" s="17"/>
      <c r="Y35" s="17"/>
      <c r="Z35" s="7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2:49" ht="15">
      <c r="B36" s="9" t="s">
        <v>83</v>
      </c>
      <c r="C36" s="17">
        <v>10</v>
      </c>
      <c r="D36" s="81" t="e">
        <f t="shared" si="44"/>
        <v>#REF!</v>
      </c>
      <c r="E36" s="17" t="e">
        <f>VLOOKUP(B36,#REF!,7,0)</f>
        <v>#REF!</v>
      </c>
      <c r="F36" s="77"/>
      <c r="G36" s="17">
        <v>9</v>
      </c>
      <c r="H36" s="17" t="e">
        <f t="shared" si="45"/>
        <v>#REF!</v>
      </c>
      <c r="I36" s="17" t="e">
        <f>VLOOKUP(B36,#REF!,10,0)</f>
        <v>#REF!</v>
      </c>
      <c r="J36" s="77"/>
      <c r="K36" s="17">
        <v>9</v>
      </c>
      <c r="L36" s="17" t="e">
        <f t="shared" si="46"/>
        <v>#REF!</v>
      </c>
      <c r="M36" s="17" t="e">
        <f>VLOOKUP(B36,#REF!,13,0)</f>
        <v>#REF!</v>
      </c>
      <c r="N36" s="77"/>
      <c r="O36" s="17">
        <v>9</v>
      </c>
      <c r="P36" s="17" t="e">
        <f t="shared" si="47"/>
        <v>#REF!</v>
      </c>
      <c r="Q36" s="17" t="e">
        <f>VLOOKUP(B36,#REF!,4,0)</f>
        <v>#REF!</v>
      </c>
      <c r="R36" s="77"/>
      <c r="S36" s="17">
        <v>9</v>
      </c>
      <c r="T36" s="17" t="e">
        <f t="shared" si="48"/>
        <v>#REF!</v>
      </c>
      <c r="U36" s="17" t="e">
        <f>VLOOKUP(B36,#REF!,7,0)</f>
        <v>#REF!</v>
      </c>
      <c r="V36" s="77"/>
      <c r="W36" s="17">
        <v>8</v>
      </c>
      <c r="X36" s="17" t="e">
        <f t="shared" si="49"/>
        <v>#REF!</v>
      </c>
      <c r="Y36" s="17" t="e">
        <f>VLOOKUP(B36,#REF!,10,0)</f>
        <v>#REF!</v>
      </c>
      <c r="Z36" s="77"/>
      <c r="AA36" s="17">
        <v>8</v>
      </c>
      <c r="AB36" s="17" t="e">
        <f t="shared" si="50"/>
        <v>#REF!</v>
      </c>
      <c r="AC36" s="17" t="e">
        <f>VLOOKUP(B36,#REF!,13,0)</f>
        <v>#REF!</v>
      </c>
      <c r="AD36" s="17">
        <v>8</v>
      </c>
      <c r="AE36" s="17">
        <v>8</v>
      </c>
      <c r="AF36" s="17">
        <v>8</v>
      </c>
      <c r="AG36" s="17">
        <v>8</v>
      </c>
      <c r="AH36" s="17">
        <v>8</v>
      </c>
      <c r="AI36" s="17">
        <v>8</v>
      </c>
      <c r="AJ36" s="17">
        <v>8</v>
      </c>
      <c r="AK36" s="14">
        <v>8</v>
      </c>
      <c r="AL36" s="14">
        <v>7</v>
      </c>
      <c r="AM36" s="14">
        <v>7</v>
      </c>
      <c r="AN36" s="14">
        <v>7</v>
      </c>
      <c r="AO36" s="14">
        <v>7</v>
      </c>
      <c r="AP36" s="14">
        <v>7</v>
      </c>
      <c r="AQ36" s="14">
        <v>7</v>
      </c>
      <c r="AR36" s="14">
        <v>7</v>
      </c>
      <c r="AS36" s="14">
        <v>7</v>
      </c>
      <c r="AT36" s="14">
        <v>7</v>
      </c>
      <c r="AU36" s="14">
        <v>7</v>
      </c>
      <c r="AV36" s="14">
        <v>7</v>
      </c>
      <c r="AW36" s="14">
        <v>7</v>
      </c>
    </row>
    <row r="37" spans="2:49" ht="15">
      <c r="B37" s="9" t="s">
        <v>84</v>
      </c>
      <c r="C37" s="17">
        <v>8437</v>
      </c>
      <c r="D37" s="81" t="e">
        <f t="shared" si="44"/>
        <v>#REF!</v>
      </c>
      <c r="E37" s="17" t="e">
        <f>VLOOKUP(B37,#REF!,7,0)</f>
        <v>#REF!</v>
      </c>
      <c r="F37" s="77"/>
      <c r="G37" s="17">
        <v>8405</v>
      </c>
      <c r="H37" s="17" t="e">
        <f t="shared" si="45"/>
        <v>#REF!</v>
      </c>
      <c r="I37" s="17" t="e">
        <f>VLOOKUP(B37,#REF!,10,0)</f>
        <v>#REF!</v>
      </c>
      <c r="J37" s="77"/>
      <c r="K37" s="17">
        <v>8379</v>
      </c>
      <c r="L37" s="17" t="e">
        <f t="shared" si="46"/>
        <v>#REF!</v>
      </c>
      <c r="M37" s="17" t="e">
        <f>VLOOKUP(B37,#REF!,13,0)</f>
        <v>#REF!</v>
      </c>
      <c r="N37" s="77"/>
      <c r="O37" s="17">
        <v>8334</v>
      </c>
      <c r="P37" s="17" t="e">
        <f t="shared" si="47"/>
        <v>#REF!</v>
      </c>
      <c r="Q37" s="17" t="e">
        <f>VLOOKUP(B37,#REF!,4,0)</f>
        <v>#REF!</v>
      </c>
      <c r="R37" s="77"/>
      <c r="S37" s="17">
        <v>8258</v>
      </c>
      <c r="T37" s="17" t="e">
        <f t="shared" si="48"/>
        <v>#REF!</v>
      </c>
      <c r="U37" s="17" t="e">
        <f>VLOOKUP(B37,#REF!,7,0)</f>
        <v>#REF!</v>
      </c>
      <c r="V37" s="77"/>
      <c r="W37" s="17">
        <v>7053</v>
      </c>
      <c r="X37" s="17" t="e">
        <f t="shared" si="49"/>
        <v>#REF!</v>
      </c>
      <c r="Y37" s="17" t="e">
        <f>VLOOKUP(B37,#REF!,10,0)</f>
        <v>#REF!</v>
      </c>
      <c r="Z37" s="77"/>
      <c r="AA37" s="17">
        <v>7033</v>
      </c>
      <c r="AB37" s="17" t="e">
        <f t="shared" si="50"/>
        <v>#REF!</v>
      </c>
      <c r="AC37" s="17" t="e">
        <f>VLOOKUP(B37,#REF!,13,0)</f>
        <v>#REF!</v>
      </c>
      <c r="AD37" s="17">
        <v>7017</v>
      </c>
      <c r="AE37" s="17">
        <v>6997</v>
      </c>
      <c r="AF37" s="17">
        <v>6984</v>
      </c>
      <c r="AG37" s="17">
        <v>6967</v>
      </c>
      <c r="AH37" s="17">
        <v>6949</v>
      </c>
      <c r="AI37" s="17">
        <v>6928</v>
      </c>
      <c r="AJ37" s="17">
        <v>6905</v>
      </c>
      <c r="AK37" s="14">
        <v>6883</v>
      </c>
      <c r="AL37" s="14">
        <v>6894</v>
      </c>
      <c r="AM37" s="14">
        <v>6872</v>
      </c>
      <c r="AN37" s="14">
        <v>6848</v>
      </c>
      <c r="AO37" s="14">
        <v>6827</v>
      </c>
      <c r="AP37" s="14">
        <v>6672</v>
      </c>
      <c r="AQ37" s="14">
        <v>6652</v>
      </c>
      <c r="AR37" s="14">
        <v>6637</v>
      </c>
      <c r="AS37" s="14">
        <v>6611</v>
      </c>
      <c r="AT37" s="14">
        <v>6575</v>
      </c>
      <c r="AU37" s="14">
        <v>6540</v>
      </c>
      <c r="AV37" s="14">
        <v>6562</v>
      </c>
      <c r="AW37" s="14">
        <v>6548</v>
      </c>
    </row>
    <row r="38" spans="2:49" ht="15">
      <c r="B38" s="9" t="s">
        <v>85</v>
      </c>
      <c r="C38" s="17">
        <v>-108</v>
      </c>
      <c r="D38" s="17" t="e">
        <f t="shared" si="44"/>
        <v>#REF!</v>
      </c>
      <c r="E38" s="17" t="e">
        <f>VLOOKUP(B38,#REF!,7,0)</f>
        <v>#REF!</v>
      </c>
      <c r="F38" s="77"/>
      <c r="G38" s="17">
        <v>-105</v>
      </c>
      <c r="H38" s="17" t="e">
        <f t="shared" si="45"/>
        <v>#REF!</v>
      </c>
      <c r="I38" s="17" t="e">
        <f>VLOOKUP(B38,#REF!,10,0)</f>
        <v>#REF!</v>
      </c>
      <c r="J38" s="77"/>
      <c r="K38" s="17">
        <v>-99</v>
      </c>
      <c r="L38" s="17" t="e">
        <f t="shared" si="46"/>
        <v>#REF!</v>
      </c>
      <c r="M38" s="17" t="e">
        <f>VLOOKUP(B38,#REF!,13,0)</f>
        <v>#REF!</v>
      </c>
      <c r="N38" s="77"/>
      <c r="O38" s="17">
        <v>-119</v>
      </c>
      <c r="P38" s="17" t="e">
        <f t="shared" si="47"/>
        <v>#REF!</v>
      </c>
      <c r="Q38" s="17" t="e">
        <f>VLOOKUP(B38,#REF!,4,0)</f>
        <v>#REF!</v>
      </c>
      <c r="R38" s="77"/>
      <c r="S38" s="17">
        <v>-127</v>
      </c>
      <c r="T38" s="17" t="e">
        <f t="shared" si="48"/>
        <v>#REF!</v>
      </c>
      <c r="U38" s="17" t="e">
        <f>VLOOKUP(B38,#REF!,7,0)</f>
        <v>#REF!</v>
      </c>
      <c r="V38" s="77"/>
      <c r="W38" s="17">
        <v>-125</v>
      </c>
      <c r="X38" s="17" t="e">
        <f t="shared" si="49"/>
        <v>#REF!</v>
      </c>
      <c r="Y38" s="17" t="e">
        <f>VLOOKUP(B38,#REF!,10,0)</f>
        <v>#REF!</v>
      </c>
      <c r="Z38" s="77"/>
      <c r="AA38" s="17">
        <v>-123</v>
      </c>
      <c r="AB38" s="17" t="e">
        <f t="shared" si="50"/>
        <v>#REF!</v>
      </c>
      <c r="AC38" s="17" t="e">
        <f>VLOOKUP(B38,#REF!,13,0)</f>
        <v>#REF!</v>
      </c>
      <c r="AD38" s="17">
        <v>-123</v>
      </c>
      <c r="AE38" s="17">
        <v>-122</v>
      </c>
      <c r="AF38" s="17">
        <v>-121</v>
      </c>
      <c r="AG38" s="17">
        <v>-120</v>
      </c>
      <c r="AH38" s="17">
        <v>-119</v>
      </c>
      <c r="AI38" s="17">
        <v>-118</v>
      </c>
      <c r="AJ38" s="17">
        <v>-114</v>
      </c>
      <c r="AK38" s="14">
        <v>-114</v>
      </c>
      <c r="AL38" s="14">
        <v>-112</v>
      </c>
      <c r="AM38" s="14">
        <v>-111</v>
      </c>
      <c r="AN38" s="14">
        <v>-110</v>
      </c>
      <c r="AO38" s="14">
        <v>-109</v>
      </c>
      <c r="AP38" s="14">
        <v>-107</v>
      </c>
      <c r="AQ38" s="14">
        <v>-107</v>
      </c>
      <c r="AR38" s="14">
        <v>-106</v>
      </c>
      <c r="AS38" s="14">
        <v>-104</v>
      </c>
      <c r="AT38" s="14">
        <v>-102</v>
      </c>
      <c r="AU38" s="14">
        <v>-102</v>
      </c>
      <c r="AV38" s="14">
        <v>-99</v>
      </c>
      <c r="AW38" s="14">
        <v>-99</v>
      </c>
    </row>
    <row r="39" spans="2:49" ht="15">
      <c r="B39" s="9" t="s">
        <v>86</v>
      </c>
      <c r="C39" s="17">
        <v>-7821</v>
      </c>
      <c r="D39" s="17" t="e">
        <f t="shared" si="44"/>
        <v>#REF!</v>
      </c>
      <c r="E39" s="17" t="e">
        <f>VLOOKUP(B39,#REF!,7,0)</f>
        <v>#REF!</v>
      </c>
      <c r="F39" s="77"/>
      <c r="G39" s="17">
        <v>-7892</v>
      </c>
      <c r="H39" s="17" t="e">
        <f t="shared" si="45"/>
        <v>#REF!</v>
      </c>
      <c r="I39" s="17" t="e">
        <f>VLOOKUP(B39,#REF!,10,0)</f>
        <v>#REF!</v>
      </c>
      <c r="J39" s="77"/>
      <c r="K39" s="17">
        <v>-7876</v>
      </c>
      <c r="L39" s="17" t="e">
        <f t="shared" si="46"/>
        <v>#REF!</v>
      </c>
      <c r="M39" s="17" t="e">
        <f>VLOOKUP(B39,#REF!,13,0)</f>
        <v>#REF!</v>
      </c>
      <c r="N39" s="77"/>
      <c r="O39" s="17">
        <v>-7803</v>
      </c>
      <c r="P39" s="17" t="e">
        <f t="shared" si="47"/>
        <v>#REF!</v>
      </c>
      <c r="Q39" s="17" t="e">
        <f>VLOOKUP(B39,#REF!,4,0)</f>
        <v>#REF!</v>
      </c>
      <c r="R39" s="77"/>
      <c r="S39" s="17">
        <v>-7752</v>
      </c>
      <c r="T39" s="17" t="e">
        <f t="shared" si="48"/>
        <v>#REF!</v>
      </c>
      <c r="U39" s="17" t="e">
        <f>VLOOKUP(B39,#REF!,7,0)</f>
        <v>#REF!</v>
      </c>
      <c r="V39" s="77"/>
      <c r="W39" s="17">
        <v>-7346</v>
      </c>
      <c r="X39" s="17" t="e">
        <f t="shared" si="49"/>
        <v>#REF!</v>
      </c>
      <c r="Y39" s="17" t="e">
        <f>VLOOKUP(B39,#REF!,10,0)</f>
        <v>#REF!</v>
      </c>
      <c r="Z39" s="77"/>
      <c r="AA39" s="17">
        <v>-7415</v>
      </c>
      <c r="AB39" s="17" t="e">
        <f>AC39-AA39</f>
        <v>#REF!</v>
      </c>
      <c r="AC39" s="17" t="e">
        <f>VLOOKUP(B39,#REF!,13,0)</f>
        <v>#REF!</v>
      </c>
      <c r="AD39" s="17">
        <v>-7306</v>
      </c>
      <c r="AE39" s="17">
        <v>-7204</v>
      </c>
      <c r="AF39" s="17">
        <v>-7007</v>
      </c>
      <c r="AG39" s="17">
        <v>-6826</v>
      </c>
      <c r="AH39" s="17">
        <v>-6646</v>
      </c>
      <c r="AI39" s="17">
        <v>-6282</v>
      </c>
      <c r="AJ39" s="17">
        <v>-6299</v>
      </c>
      <c r="AK39" s="14">
        <v>-6263</v>
      </c>
      <c r="AL39" s="14">
        <v>-6243</v>
      </c>
      <c r="AM39" s="14">
        <v>-6332</v>
      </c>
      <c r="AN39" s="14">
        <v>-6380</v>
      </c>
      <c r="AO39" s="14">
        <v>-6306</v>
      </c>
      <c r="AP39" s="14">
        <v>-4977</v>
      </c>
      <c r="AQ39" s="14">
        <v>-4800</v>
      </c>
      <c r="AR39" s="14">
        <v>-4897</v>
      </c>
      <c r="AS39" s="14">
        <v>-4958</v>
      </c>
      <c r="AT39" s="14">
        <v>-5468</v>
      </c>
      <c r="AU39" s="14">
        <v>-5843</v>
      </c>
      <c r="AV39" s="14">
        <v>-5725</v>
      </c>
      <c r="AW39" s="14">
        <v>-5682</v>
      </c>
    </row>
    <row r="40" spans="2:49" ht="15">
      <c r="B40" s="9" t="s">
        <v>87</v>
      </c>
      <c r="C40" s="12">
        <v>2</v>
      </c>
      <c r="D40" s="82" t="e">
        <f t="shared" si="44"/>
        <v>#REF!</v>
      </c>
      <c r="E40" s="12" t="e">
        <f>VLOOKUP(B40,#REF!,7,0)</f>
        <v>#REF!</v>
      </c>
      <c r="F40" s="77"/>
      <c r="G40" s="12">
        <v>0</v>
      </c>
      <c r="H40" s="12" t="e">
        <f t="shared" si="45"/>
        <v>#REF!</v>
      </c>
      <c r="I40" s="12" t="e">
        <f>VLOOKUP(B40,#REF!,10,0)</f>
        <v>#REF!</v>
      </c>
      <c r="J40" s="77"/>
      <c r="K40" s="12">
        <v>-4</v>
      </c>
      <c r="L40" s="12" t="e">
        <f t="shared" si="46"/>
        <v>#REF!</v>
      </c>
      <c r="M40" s="12" t="e">
        <f>VLOOKUP(B40,#REF!,13,0)</f>
        <v>#REF!</v>
      </c>
      <c r="N40" s="77"/>
      <c r="O40" s="12">
        <v>-5</v>
      </c>
      <c r="P40" s="12" t="e">
        <f t="shared" si="47"/>
        <v>#REF!</v>
      </c>
      <c r="Q40" s="12" t="e">
        <f>VLOOKUP(B40,#REF!,4,0)</f>
        <v>#REF!</v>
      </c>
      <c r="R40" s="77"/>
      <c r="S40" s="12">
        <v>-3</v>
      </c>
      <c r="T40" s="12" t="e">
        <f t="shared" si="48"/>
        <v>#REF!</v>
      </c>
      <c r="U40" s="12" t="e">
        <f>VLOOKUP(B40,#REF!,7,0)</f>
        <v>#REF!</v>
      </c>
      <c r="V40" s="77"/>
      <c r="W40" s="12">
        <v>-3</v>
      </c>
      <c r="X40" s="12" t="e">
        <f t="shared" si="49"/>
        <v>#REF!</v>
      </c>
      <c r="Y40" s="12" t="e">
        <f>VLOOKUP(B40,#REF!,10,0)</f>
        <v>#REF!</v>
      </c>
      <c r="Z40" s="77"/>
      <c r="AA40" s="12">
        <v>-6</v>
      </c>
      <c r="AB40" s="12" t="e">
        <f t="shared" si="50"/>
        <v>#REF!</v>
      </c>
      <c r="AC40" s="12" t="e">
        <f>VLOOKUP(B40,#REF!,13,0)</f>
        <v>#REF!</v>
      </c>
      <c r="AD40" s="12">
        <v>-8</v>
      </c>
      <c r="AE40" s="12">
        <v>-15</v>
      </c>
      <c r="AF40" s="12">
        <v>-5</v>
      </c>
      <c r="AG40" s="12">
        <v>-12</v>
      </c>
      <c r="AH40" s="12">
        <v>-5</v>
      </c>
      <c r="AI40" s="12">
        <v>-1</v>
      </c>
      <c r="AJ40" s="12">
        <v>1</v>
      </c>
      <c r="AK40" s="13">
        <v>-3</v>
      </c>
      <c r="AL40" s="13">
        <v>-2</v>
      </c>
      <c r="AM40" s="13">
        <v>-2</v>
      </c>
      <c r="AN40" s="13">
        <v>-6</v>
      </c>
      <c r="AO40" s="13">
        <v>-4</v>
      </c>
      <c r="AP40" s="13">
        <v>-5</v>
      </c>
      <c r="AQ40" s="13">
        <v>-8</v>
      </c>
      <c r="AR40" s="13">
        <v>0</v>
      </c>
      <c r="AS40" s="13">
        <v>2</v>
      </c>
      <c r="AT40" s="14">
        <v>1</v>
      </c>
      <c r="AU40" s="14">
        <v>12</v>
      </c>
      <c r="AV40" s="14">
        <v>7</v>
      </c>
      <c r="AW40" s="14">
        <v>22</v>
      </c>
    </row>
    <row r="41" spans="2:49" ht="15">
      <c r="B41" s="15" t="s">
        <v>88</v>
      </c>
      <c r="C41" s="66">
        <f t="shared" ref="C41:AF41" si="51">SUM(C36:C40)</f>
        <v>520</v>
      </c>
      <c r="D41" s="66" t="e">
        <f t="shared" si="51"/>
        <v>#REF!</v>
      </c>
      <c r="E41" s="66" t="e">
        <f t="shared" si="51"/>
        <v>#REF!</v>
      </c>
      <c r="F41" s="77"/>
      <c r="G41" s="66">
        <f t="shared" si="51"/>
        <v>417</v>
      </c>
      <c r="H41" s="66" t="e">
        <f t="shared" ref="H41" si="52">SUM(H36:H40)</f>
        <v>#REF!</v>
      </c>
      <c r="I41" s="66" t="e">
        <f t="shared" si="51"/>
        <v>#REF!</v>
      </c>
      <c r="J41" s="77"/>
      <c r="K41" s="66">
        <f t="shared" si="51"/>
        <v>409</v>
      </c>
      <c r="L41" s="66" t="e">
        <f t="shared" ref="L41" si="53">SUM(L36:L40)</f>
        <v>#REF!</v>
      </c>
      <c r="M41" s="66" t="e">
        <f t="shared" si="51"/>
        <v>#REF!</v>
      </c>
      <c r="N41" s="77"/>
      <c r="O41" s="66">
        <f t="shared" si="51"/>
        <v>416</v>
      </c>
      <c r="P41" s="66" t="e">
        <f t="shared" ref="P41" si="54">SUM(P36:P40)</f>
        <v>#REF!</v>
      </c>
      <c r="Q41" s="66" t="e">
        <f t="shared" si="51"/>
        <v>#REF!</v>
      </c>
      <c r="R41" s="77"/>
      <c r="S41" s="66">
        <f t="shared" si="51"/>
        <v>385</v>
      </c>
      <c r="T41" s="66" t="e">
        <f t="shared" ref="T41" si="55">SUM(T36:T40)</f>
        <v>#REF!</v>
      </c>
      <c r="U41" s="66" t="e">
        <f t="shared" si="51"/>
        <v>#REF!</v>
      </c>
      <c r="V41" s="77"/>
      <c r="W41" s="66">
        <f t="shared" si="51"/>
        <v>-413</v>
      </c>
      <c r="X41" s="66" t="e">
        <f t="shared" ref="X41" si="56">SUM(X36:X40)</f>
        <v>#REF!</v>
      </c>
      <c r="Y41" s="66" t="e">
        <f t="shared" si="51"/>
        <v>#REF!</v>
      </c>
      <c r="Z41" s="77"/>
      <c r="AA41" s="66">
        <f t="shared" si="51"/>
        <v>-503</v>
      </c>
      <c r="AB41" s="66" t="e">
        <f t="shared" ref="AB41" si="57">SUM(AB36:AB40)</f>
        <v>#REF!</v>
      </c>
      <c r="AC41" s="66" t="e">
        <f t="shared" si="51"/>
        <v>#REF!</v>
      </c>
      <c r="AD41" s="66">
        <f t="shared" si="51"/>
        <v>-412</v>
      </c>
      <c r="AE41" s="66">
        <f t="shared" si="51"/>
        <v>-336</v>
      </c>
      <c r="AF41" s="66">
        <f t="shared" si="51"/>
        <v>-141</v>
      </c>
      <c r="AG41" s="67">
        <f>SUM(AG36:AG40)</f>
        <v>17</v>
      </c>
      <c r="AH41" s="67">
        <f>SUM(AH36:AH40)</f>
        <v>187</v>
      </c>
      <c r="AI41" s="67">
        <f t="shared" ref="AI41:AN41" si="58">SUM(AI36:AI40)</f>
        <v>535</v>
      </c>
      <c r="AJ41" s="67">
        <f t="shared" si="58"/>
        <v>501</v>
      </c>
      <c r="AK41" s="68">
        <f t="shared" si="58"/>
        <v>511</v>
      </c>
      <c r="AL41" s="68">
        <f t="shared" si="58"/>
        <v>544</v>
      </c>
      <c r="AM41" s="68">
        <f t="shared" si="58"/>
        <v>434</v>
      </c>
      <c r="AN41" s="68">
        <f t="shared" si="58"/>
        <v>359</v>
      </c>
      <c r="AO41" s="68">
        <v>415</v>
      </c>
      <c r="AP41" s="68">
        <v>1590</v>
      </c>
      <c r="AQ41" s="68">
        <v>1744</v>
      </c>
      <c r="AR41" s="68">
        <v>1641</v>
      </c>
      <c r="AS41" s="68">
        <v>1558</v>
      </c>
      <c r="AT41" s="14">
        <v>1013</v>
      </c>
      <c r="AU41" s="14">
        <v>614</v>
      </c>
      <c r="AV41" s="14">
        <v>752</v>
      </c>
      <c r="AW41" s="14">
        <v>796</v>
      </c>
    </row>
    <row r="42" spans="2:49" ht="15.75" thickBot="1">
      <c r="B42" s="15" t="s">
        <v>89</v>
      </c>
      <c r="C42" s="24">
        <f t="shared" ref="C42:AW42" si="59">SUM(C29,C32:C33,C41)</f>
        <v>3586</v>
      </c>
      <c r="D42" s="24" t="e">
        <f t="shared" si="59"/>
        <v>#REF!</v>
      </c>
      <c r="E42" s="24" t="e">
        <f t="shared" si="59"/>
        <v>#REF!</v>
      </c>
      <c r="F42" s="76"/>
      <c r="G42" s="24">
        <f t="shared" si="59"/>
        <v>3370</v>
      </c>
      <c r="H42" s="24" t="e">
        <f t="shared" ref="H42" si="60">SUM(H29,H32:H33,H41)</f>
        <v>#REF!</v>
      </c>
      <c r="I42" s="24" t="e">
        <f t="shared" si="59"/>
        <v>#REF!</v>
      </c>
      <c r="J42" s="76"/>
      <c r="K42" s="24">
        <f t="shared" si="59"/>
        <v>3299</v>
      </c>
      <c r="L42" s="24" t="e">
        <f t="shared" ref="L42" si="61">SUM(L29,L32:L33,L41)</f>
        <v>#REF!</v>
      </c>
      <c r="M42" s="24" t="e">
        <f t="shared" si="59"/>
        <v>#REF!</v>
      </c>
      <c r="N42" s="76"/>
      <c r="O42" s="24">
        <f t="shared" si="59"/>
        <v>3321</v>
      </c>
      <c r="P42" s="24" t="e">
        <f t="shared" ref="P42" si="62">SUM(P29,P32:P33,P41)</f>
        <v>#REF!</v>
      </c>
      <c r="Q42" s="24" t="e">
        <f t="shared" si="59"/>
        <v>#REF!</v>
      </c>
      <c r="R42" s="76"/>
      <c r="S42" s="24">
        <f t="shared" si="59"/>
        <v>3616</v>
      </c>
      <c r="T42" s="24" t="e">
        <f t="shared" ref="T42" si="63">SUM(T29,T32:T33,T41)</f>
        <v>#REF!</v>
      </c>
      <c r="U42" s="24" t="e">
        <f t="shared" si="59"/>
        <v>#REF!</v>
      </c>
      <c r="V42" s="76"/>
      <c r="W42" s="24">
        <f t="shared" si="59"/>
        <v>3316</v>
      </c>
      <c r="X42" s="24" t="e">
        <f t="shared" ref="X42" si="64">SUM(X29,X32:X33,X41)</f>
        <v>#REF!</v>
      </c>
      <c r="Y42" s="24" t="e">
        <f t="shared" si="59"/>
        <v>#REF!</v>
      </c>
      <c r="Z42" s="76"/>
      <c r="AA42" s="24">
        <f t="shared" si="59"/>
        <v>2981</v>
      </c>
      <c r="AB42" s="24" t="e">
        <f t="shared" ref="AB42" si="65">SUM(AB29,AB32:AB33,AB41)</f>
        <v>#REF!</v>
      </c>
      <c r="AC42" s="24" t="e">
        <f t="shared" si="59"/>
        <v>#REF!</v>
      </c>
      <c r="AD42" s="24">
        <f t="shared" si="59"/>
        <v>3084</v>
      </c>
      <c r="AE42" s="24">
        <f t="shared" si="59"/>
        <v>3190</v>
      </c>
      <c r="AF42" s="24">
        <f t="shared" si="59"/>
        <v>3353</v>
      </c>
      <c r="AG42" s="24">
        <f t="shared" si="59"/>
        <v>3399</v>
      </c>
      <c r="AH42" s="24">
        <f t="shared" si="59"/>
        <v>3737</v>
      </c>
      <c r="AI42" s="24">
        <f t="shared" si="59"/>
        <v>4292</v>
      </c>
      <c r="AJ42" s="24">
        <f t="shared" si="59"/>
        <v>4213</v>
      </c>
      <c r="AK42" s="24">
        <f t="shared" si="59"/>
        <v>4078</v>
      </c>
      <c r="AL42" s="24">
        <f t="shared" si="59"/>
        <v>4315</v>
      </c>
      <c r="AM42" s="24">
        <f t="shared" si="59"/>
        <v>4294</v>
      </c>
      <c r="AN42" s="24">
        <f t="shared" si="59"/>
        <v>3873</v>
      </c>
      <c r="AO42" s="24">
        <f t="shared" si="59"/>
        <v>3772</v>
      </c>
      <c r="AP42" s="24">
        <f t="shared" si="59"/>
        <v>4591</v>
      </c>
      <c r="AQ42" s="24">
        <f t="shared" si="59"/>
        <v>4769</v>
      </c>
      <c r="AR42" s="24">
        <f t="shared" si="59"/>
        <v>4769</v>
      </c>
      <c r="AS42" s="24">
        <f t="shared" si="59"/>
        <v>4764</v>
      </c>
      <c r="AT42" s="24">
        <f t="shared" si="59"/>
        <v>4957</v>
      </c>
      <c r="AU42" s="24">
        <f t="shared" si="59"/>
        <v>4566</v>
      </c>
      <c r="AV42" s="24">
        <f t="shared" si="59"/>
        <v>4954</v>
      </c>
      <c r="AW42" s="24">
        <f t="shared" si="59"/>
        <v>5231</v>
      </c>
    </row>
    <row r="43" spans="2:49" ht="13.5" thickTop="1">
      <c r="B43" s="69"/>
    </row>
    <row r="44" spans="2:49">
      <c r="B44" s="57" t="s">
        <v>93</v>
      </c>
      <c r="C44" s="70">
        <f>C21-C42</f>
        <v>0</v>
      </c>
      <c r="D44" s="70"/>
      <c r="E44" s="70" t="e">
        <f>E21-E42</f>
        <v>#REF!</v>
      </c>
      <c r="F44" s="80"/>
      <c r="G44" s="70">
        <f t="shared" ref="G44:AO44" si="66">G21-G42</f>
        <v>0</v>
      </c>
      <c r="H44" s="70"/>
      <c r="I44" s="70" t="e">
        <f>I21-I42</f>
        <v>#REF!</v>
      </c>
      <c r="J44" s="80"/>
      <c r="K44" s="70">
        <f t="shared" si="66"/>
        <v>0</v>
      </c>
      <c r="L44" s="70"/>
      <c r="M44" s="70" t="e">
        <f>M21-M42</f>
        <v>#REF!</v>
      </c>
      <c r="N44" s="80"/>
      <c r="O44" s="70">
        <f t="shared" si="66"/>
        <v>0</v>
      </c>
      <c r="P44" s="70"/>
      <c r="Q44" s="70" t="e">
        <f>Q21-Q42</f>
        <v>#REF!</v>
      </c>
      <c r="R44" s="80"/>
      <c r="S44" s="70">
        <f t="shared" si="66"/>
        <v>0</v>
      </c>
      <c r="T44" s="70"/>
      <c r="U44" s="70" t="e">
        <f>U21-U42</f>
        <v>#REF!</v>
      </c>
      <c r="V44" s="80"/>
      <c r="W44" s="70">
        <f t="shared" si="66"/>
        <v>0</v>
      </c>
      <c r="X44" s="70"/>
      <c r="Y44" s="70" t="e">
        <f>Y21-Y42</f>
        <v>#REF!</v>
      </c>
      <c r="Z44" s="80"/>
      <c r="AA44" s="70">
        <f t="shared" si="66"/>
        <v>0</v>
      </c>
      <c r="AB44" s="70"/>
      <c r="AC44" s="70" t="e">
        <f>AC21-AC42</f>
        <v>#REF!</v>
      </c>
      <c r="AD44" s="70">
        <f t="shared" si="66"/>
        <v>0</v>
      </c>
      <c r="AE44" s="70">
        <f t="shared" si="66"/>
        <v>0</v>
      </c>
      <c r="AF44" s="70">
        <f t="shared" si="66"/>
        <v>0</v>
      </c>
      <c r="AG44" s="70">
        <f t="shared" si="66"/>
        <v>0</v>
      </c>
      <c r="AH44" s="70">
        <f t="shared" si="66"/>
        <v>0</v>
      </c>
      <c r="AI44" s="70">
        <f t="shared" si="66"/>
        <v>0</v>
      </c>
      <c r="AJ44" s="70">
        <f t="shared" si="66"/>
        <v>0</v>
      </c>
      <c r="AK44" s="70">
        <f t="shared" si="66"/>
        <v>0</v>
      </c>
      <c r="AL44" s="70">
        <f t="shared" si="66"/>
        <v>0</v>
      </c>
      <c r="AM44" s="70">
        <f t="shared" si="66"/>
        <v>0</v>
      </c>
      <c r="AN44" s="70">
        <f t="shared" si="66"/>
        <v>0</v>
      </c>
      <c r="AO44" s="70">
        <f t="shared" si="66"/>
        <v>0</v>
      </c>
    </row>
    <row r="47" spans="2:49">
      <c r="C47" s="70"/>
      <c r="D47" s="70"/>
      <c r="E47" s="70"/>
      <c r="F47" s="80"/>
      <c r="G47" s="70"/>
      <c r="H47" s="70"/>
      <c r="I47" s="70"/>
      <c r="J47" s="80"/>
      <c r="K47" s="70"/>
      <c r="L47" s="70"/>
      <c r="M47" s="70"/>
      <c r="N47" s="80"/>
      <c r="O47" s="70"/>
      <c r="P47" s="70"/>
      <c r="Q47" s="70"/>
      <c r="R47" s="80"/>
      <c r="S47" s="70"/>
      <c r="T47" s="70"/>
      <c r="U47" s="70"/>
      <c r="V47" s="80"/>
      <c r="W47" s="70"/>
      <c r="X47" s="70"/>
      <c r="Y47" s="70"/>
      <c r="Z47" s="80"/>
      <c r="AA47" s="70"/>
      <c r="AB47" s="70"/>
      <c r="AC47" s="70"/>
      <c r="AD47" s="70"/>
      <c r="AE47" s="70"/>
      <c r="AF47" s="70"/>
      <c r="AG47" s="70"/>
    </row>
  </sheetData>
  <protectedRanges>
    <protectedRange sqref="B6:G6 H6:H12 L6:L12 P6:P12 P16:P20 P32:P40 T6:T12 X6:X12 AC6:AO6 AB6:AB12 I6:K6 M6:O6 Q6:S6 U6:W6 Q7:Q12 Q16 Q18:Q20 P23:Q28 Q32:Q33 Q35:Q40 U7:U12 T16:U20 T23:U28 T32:U40 Y6:AA6 Y7:Y12 X16:Y20 X23:Y28 X32:Y40 AC7:AC12 AB16:AC20 AB23:AC28 AB32:AC40 D7:E12 D16:E20 D23:E28 D32:E40 I7:I12 H16:I20 H23:I28 H32:I40 M7:M12 L16:M20 L23:M28 L32:M40" name="Range1"/>
    <protectedRange sqref="B8:C8 F8:G8 AD8:AO8 J8:K8 N8:O8 R8:S8 V8:W8 Z8:AA8" name="Range1_1"/>
    <protectedRange sqref="B9:C11 F9:G11 AD9:AO11 J9:K11 N9:O11 V9:W11 Z9:AA11 R9:S11" name="Range1_2"/>
    <protectedRange sqref="B12:C12 F12:G12 AD12:AO12 J12:K12 N12:O12 R12:S12 V12:W12 Z12:AA12" name="Range1_3"/>
    <protectedRange sqref="AL15:AO15 AJ15 B15:AH15" name="Range1_4"/>
    <protectedRange sqref="AJ16:AO16 B16:C16 F16:G16 AD16:AH16 J16:K16 N16:O16 R16:S16 V16:W16 Z16:AA16" name="Range1_5"/>
    <protectedRange sqref="AO17" name="Range1_6"/>
    <protectedRange sqref="AJ18:AN20 B18:C20 F18:G20 AD18:AH20 J18:K20 N18:O20 V18:W20 Z18:AA20 R18:S20" name="Range1_8"/>
    <protectedRange sqref="AO18:AO20 AJ17:AN17 B17:C17 F17:G17 AD17:AH17 J17:K17 N17:O17 Q17:S17 V17:W17 Z17:AA17" name="Range1_4_2"/>
    <protectedRange sqref="B23:C28 R23:S28 V23:W28 Z23:AA28 AD23:AO28 F23:G28 J23:K28 N23:O28" name="Range1_9"/>
    <protectedRange password="D90A" sqref="B3 B4:AN4" name="Range1_4_5"/>
  </protectedRanges>
  <mergeCells count="7">
    <mergeCell ref="AA4:AC4"/>
    <mergeCell ref="C4:E4"/>
    <mergeCell ref="G4:I4"/>
    <mergeCell ref="K4:M4"/>
    <mergeCell ref="O4:Q4"/>
    <mergeCell ref="S4:U4"/>
    <mergeCell ref="W4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BK47"/>
  <sheetViews>
    <sheetView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AC23" sqref="AC23"/>
    </sheetView>
  </sheetViews>
  <sheetFormatPr defaultColWidth="9.140625" defaultRowHeight="15" outlineLevelCol="1"/>
  <cols>
    <col min="1" max="1" width="9.140625" style="27"/>
    <col min="2" max="2" width="49.5703125" style="27" customWidth="1"/>
    <col min="3" max="3" width="10" style="27" customWidth="1"/>
    <col min="4" max="4" width="11.140625" style="27" customWidth="1"/>
    <col min="5" max="5" width="10" style="27" customWidth="1"/>
    <col min="6" max="6" width="0.85546875" style="79" customWidth="1"/>
    <col min="7" max="7" width="10" style="27" customWidth="1"/>
    <col min="8" max="8" width="11.28515625" style="27" customWidth="1"/>
    <col min="9" max="9" width="10" style="27" customWidth="1"/>
    <col min="10" max="10" width="0.85546875" style="79" customWidth="1"/>
    <col min="11" max="11" width="10" style="27" customWidth="1"/>
    <col min="12" max="12" width="11.28515625" style="27" customWidth="1"/>
    <col min="13" max="13" width="10" style="27" customWidth="1"/>
    <col min="14" max="14" width="0.85546875" style="79" customWidth="1"/>
    <col min="15" max="15" width="10" style="27" customWidth="1"/>
    <col min="16" max="16" width="11.85546875" style="27" customWidth="1"/>
    <col min="17" max="17" width="10" style="27" customWidth="1"/>
    <col min="18" max="18" width="0.85546875" style="79" customWidth="1"/>
    <col min="19" max="19" width="10" style="27" customWidth="1"/>
    <col min="20" max="20" width="11.5703125" style="27" customWidth="1"/>
    <col min="21" max="21" width="10" style="27" customWidth="1"/>
    <col min="22" max="22" width="0.85546875" style="79" customWidth="1"/>
    <col min="23" max="23" width="10" style="27" customWidth="1"/>
    <col min="24" max="24" width="11.140625" style="27" customWidth="1"/>
    <col min="25" max="25" width="10" style="27" customWidth="1"/>
    <col min="26" max="26" width="0.85546875" style="79" customWidth="1"/>
    <col min="27" max="27" width="10" style="27" customWidth="1"/>
    <col min="28" max="28" width="11.42578125" style="27" customWidth="1"/>
    <col min="29" max="29" width="10" style="27" customWidth="1"/>
    <col min="30" max="36" width="10" style="27" hidden="1" customWidth="1" outlineLevel="1"/>
    <col min="37" max="37" width="8.7109375" style="27" hidden="1" customWidth="1" outlineLevel="1"/>
    <col min="38" max="53" width="10.85546875" style="27" hidden="1" customWidth="1" outlineLevel="1"/>
    <col min="54" max="62" width="9.140625" style="27" hidden="1" customWidth="1" outlineLevel="1"/>
    <col min="63" max="63" width="9.140625" style="27" collapsed="1"/>
    <col min="64" max="16384" width="9.140625" style="27"/>
  </cols>
  <sheetData>
    <row r="1" spans="2:62">
      <c r="F1" s="78"/>
      <c r="J1" s="78"/>
      <c r="N1" s="78"/>
      <c r="R1" s="78"/>
      <c r="V1" s="78"/>
      <c r="Z1" s="78"/>
    </row>
    <row r="2" spans="2:62">
      <c r="B2" s="25" t="s">
        <v>45</v>
      </c>
      <c r="C2" s="26"/>
      <c r="D2" s="26"/>
      <c r="E2" s="26"/>
      <c r="G2" s="26"/>
      <c r="H2" s="26"/>
      <c r="I2" s="26"/>
      <c r="K2" s="26"/>
      <c r="L2" s="26"/>
      <c r="M2" s="26"/>
      <c r="O2" s="26"/>
      <c r="P2" s="26"/>
      <c r="Q2" s="26"/>
      <c r="S2" s="26"/>
      <c r="T2" s="26"/>
      <c r="U2" s="26"/>
      <c r="W2" s="26"/>
      <c r="X2" s="26"/>
      <c r="Y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T2" s="26"/>
    </row>
    <row r="3" spans="2:62" ht="33.75">
      <c r="B3" s="27" t="s">
        <v>46</v>
      </c>
      <c r="C3" s="72" t="s">
        <v>90</v>
      </c>
      <c r="D3" s="72" t="s">
        <v>91</v>
      </c>
      <c r="E3" s="71" t="s">
        <v>92</v>
      </c>
      <c r="F3" s="73"/>
      <c r="G3" s="72" t="s">
        <v>90</v>
      </c>
      <c r="H3" s="72" t="s">
        <v>91</v>
      </c>
      <c r="I3" s="71" t="s">
        <v>92</v>
      </c>
      <c r="J3" s="73"/>
      <c r="K3" s="72" t="s">
        <v>90</v>
      </c>
      <c r="L3" s="72" t="s">
        <v>91</v>
      </c>
      <c r="M3" s="71" t="s">
        <v>92</v>
      </c>
      <c r="N3" s="73"/>
      <c r="O3" s="72" t="s">
        <v>90</v>
      </c>
      <c r="P3" s="72" t="s">
        <v>91</v>
      </c>
      <c r="Q3" s="71" t="s">
        <v>92</v>
      </c>
      <c r="R3" s="73"/>
      <c r="S3" s="72" t="s">
        <v>90</v>
      </c>
      <c r="T3" s="72" t="s">
        <v>91</v>
      </c>
      <c r="U3" s="71" t="s">
        <v>92</v>
      </c>
      <c r="V3" s="73"/>
      <c r="W3" s="72" t="s">
        <v>90</v>
      </c>
      <c r="X3" s="72" t="s">
        <v>91</v>
      </c>
      <c r="Y3" s="71" t="s">
        <v>92</v>
      </c>
      <c r="Z3" s="73"/>
      <c r="AA3" s="72" t="s">
        <v>90</v>
      </c>
      <c r="AB3" s="72" t="s">
        <v>91</v>
      </c>
      <c r="AC3" s="71" t="s">
        <v>92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T3" s="26"/>
    </row>
    <row r="4" spans="2:62">
      <c r="B4" s="28"/>
      <c r="C4" s="439" t="s">
        <v>1</v>
      </c>
      <c r="D4" s="439"/>
      <c r="E4" s="439"/>
      <c r="F4" s="74"/>
      <c r="G4" s="439" t="s">
        <v>2</v>
      </c>
      <c r="H4" s="439"/>
      <c r="I4" s="439"/>
      <c r="J4" s="74"/>
      <c r="K4" s="439" t="s">
        <v>3</v>
      </c>
      <c r="L4" s="439"/>
      <c r="M4" s="439"/>
      <c r="N4" s="74"/>
      <c r="O4" s="439" t="s">
        <v>4</v>
      </c>
      <c r="P4" s="439"/>
      <c r="Q4" s="439"/>
      <c r="R4" s="74"/>
      <c r="S4" s="439" t="s">
        <v>5</v>
      </c>
      <c r="T4" s="439"/>
      <c r="U4" s="439"/>
      <c r="V4" s="74"/>
      <c r="W4" s="439" t="s">
        <v>6</v>
      </c>
      <c r="X4" s="439"/>
      <c r="Y4" s="439"/>
      <c r="Z4" s="74"/>
      <c r="AA4" s="439" t="s">
        <v>7</v>
      </c>
      <c r="AB4" s="439"/>
      <c r="AC4" s="439"/>
      <c r="AD4" s="29" t="s">
        <v>8</v>
      </c>
      <c r="AE4" s="29" t="s">
        <v>9</v>
      </c>
      <c r="AF4" s="29" t="s">
        <v>10</v>
      </c>
      <c r="AG4" s="29" t="s">
        <v>11</v>
      </c>
      <c r="AH4" s="29" t="s">
        <v>12</v>
      </c>
      <c r="AI4" s="29" t="s">
        <v>13</v>
      </c>
      <c r="AJ4" s="29" t="s">
        <v>14</v>
      </c>
      <c r="AK4" s="30" t="s">
        <v>15</v>
      </c>
      <c r="AL4" s="30" t="s">
        <v>16</v>
      </c>
      <c r="AM4" s="30" t="s">
        <v>17</v>
      </c>
      <c r="AN4" s="30" t="s">
        <v>18</v>
      </c>
      <c r="AO4" s="30" t="s">
        <v>19</v>
      </c>
      <c r="AP4" s="30" t="s">
        <v>47</v>
      </c>
      <c r="AQ4" s="30" t="s">
        <v>48</v>
      </c>
      <c r="AR4" s="30" t="s">
        <v>49</v>
      </c>
      <c r="AS4" s="30" t="s">
        <v>50</v>
      </c>
      <c r="AT4" s="30" t="s">
        <v>20</v>
      </c>
      <c r="AU4" s="30" t="s">
        <v>21</v>
      </c>
      <c r="AV4" s="30" t="s">
        <v>22</v>
      </c>
      <c r="AW4" s="30" t="s">
        <v>23</v>
      </c>
      <c r="AX4" s="31" t="s">
        <v>24</v>
      </c>
      <c r="AY4" s="31" t="s">
        <v>25</v>
      </c>
      <c r="AZ4" s="31" t="s">
        <v>26</v>
      </c>
      <c r="BA4" s="31" t="s">
        <v>27</v>
      </c>
      <c r="BB4" s="32" t="s">
        <v>15</v>
      </c>
      <c r="BC4" s="32" t="s">
        <v>16</v>
      </c>
      <c r="BD4" s="32" t="s">
        <v>17</v>
      </c>
      <c r="BE4" s="32" t="s">
        <v>18</v>
      </c>
      <c r="BF4" s="32" t="s">
        <v>19</v>
      </c>
      <c r="BG4" s="32" t="s">
        <v>47</v>
      </c>
      <c r="BH4" s="32" t="s">
        <v>48</v>
      </c>
      <c r="BI4" s="32" t="s">
        <v>49</v>
      </c>
      <c r="BJ4" s="32" t="s">
        <v>50</v>
      </c>
    </row>
    <row r="5" spans="2:62" ht="3.95" customHeight="1">
      <c r="B5" s="33"/>
      <c r="C5" s="33"/>
      <c r="D5" s="33"/>
      <c r="E5" s="33"/>
      <c r="F5" s="75"/>
      <c r="G5" s="33"/>
      <c r="H5" s="33"/>
      <c r="I5" s="33"/>
      <c r="J5" s="75"/>
      <c r="K5" s="33"/>
      <c r="L5" s="33"/>
      <c r="M5" s="33"/>
      <c r="N5" s="75"/>
      <c r="O5" s="33"/>
      <c r="P5" s="33"/>
      <c r="Q5" s="33"/>
      <c r="R5" s="75"/>
      <c r="S5" s="33"/>
      <c r="T5" s="33"/>
      <c r="U5" s="33"/>
      <c r="V5" s="75"/>
      <c r="W5" s="33"/>
      <c r="X5" s="33"/>
      <c r="Y5" s="33"/>
      <c r="Z5" s="75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T5" s="33"/>
    </row>
    <row r="6" spans="2:62">
      <c r="B6" s="34" t="s">
        <v>51</v>
      </c>
      <c r="F6" s="76"/>
      <c r="J6" s="76"/>
      <c r="N6" s="76"/>
      <c r="R6" s="76"/>
      <c r="V6" s="76"/>
      <c r="Z6" s="76"/>
      <c r="AJ6" s="35"/>
      <c r="AT6" s="36"/>
    </row>
    <row r="7" spans="2:62">
      <c r="B7" s="37" t="s">
        <v>28</v>
      </c>
      <c r="C7" s="35">
        <v>819</v>
      </c>
      <c r="D7" s="35" t="e">
        <f>E7-C7</f>
        <v>#REF!</v>
      </c>
      <c r="E7" s="35" t="e">
        <f>#REF!</f>
        <v>#REF!</v>
      </c>
      <c r="F7" s="77"/>
      <c r="G7" s="35">
        <v>659</v>
      </c>
      <c r="H7" s="35" t="e">
        <f>I7-G7</f>
        <v>#REF!</v>
      </c>
      <c r="I7" s="35" t="e">
        <f>#REF!</f>
        <v>#REF!</v>
      </c>
      <c r="J7" s="77"/>
      <c r="K7" s="35">
        <v>593</v>
      </c>
      <c r="L7" s="35" t="e">
        <f>M7-K7</f>
        <v>#REF!</v>
      </c>
      <c r="M7" s="35" t="e">
        <f>#REF!</f>
        <v>#REF!</v>
      </c>
      <c r="N7" s="77"/>
      <c r="O7" s="35">
        <v>600</v>
      </c>
      <c r="P7" s="35" t="e">
        <f>Q7-O7</f>
        <v>#REF!</v>
      </c>
      <c r="Q7" s="35" t="e">
        <f>#REF!</f>
        <v>#REF!</v>
      </c>
      <c r="R7" s="77"/>
      <c r="S7" s="35">
        <v>472</v>
      </c>
      <c r="T7" s="35" t="e">
        <f>U7-S7</f>
        <v>#REF!</v>
      </c>
      <c r="U7" s="35" t="e">
        <f>#REF!</f>
        <v>#REF!</v>
      </c>
      <c r="V7" s="77"/>
      <c r="W7" s="35">
        <v>435</v>
      </c>
      <c r="X7" s="35" t="e">
        <f>Y7-W7</f>
        <v>#REF!</v>
      </c>
      <c r="Y7" s="35" t="e">
        <f>#REF!</f>
        <v>#REF!</v>
      </c>
      <c r="Z7" s="77"/>
      <c r="AA7" s="35">
        <v>460</v>
      </c>
      <c r="AB7" s="35" t="e">
        <f>AC7-AA7</f>
        <v>#REF!</v>
      </c>
      <c r="AC7" s="35" t="e">
        <f>#REF!</f>
        <v>#REF!</v>
      </c>
      <c r="AD7" s="35">
        <v>470</v>
      </c>
      <c r="AE7" s="35">
        <v>424</v>
      </c>
      <c r="AF7" s="35">
        <v>379</v>
      </c>
      <c r="AG7" s="35">
        <v>532</v>
      </c>
      <c r="AH7" s="35">
        <v>662</v>
      </c>
      <c r="AI7" s="35">
        <v>781</v>
      </c>
      <c r="AJ7" s="35">
        <v>828</v>
      </c>
      <c r="AK7" s="35">
        <v>861</v>
      </c>
      <c r="AL7" s="35">
        <v>888</v>
      </c>
      <c r="AM7" s="35">
        <v>925</v>
      </c>
      <c r="AN7" s="35">
        <v>994</v>
      </c>
      <c r="AO7" s="35">
        <v>913</v>
      </c>
      <c r="AP7" s="35">
        <v>974</v>
      </c>
      <c r="AQ7" s="35">
        <v>1103</v>
      </c>
      <c r="AR7" s="35">
        <v>1247</v>
      </c>
      <c r="AS7" s="35">
        <v>1400</v>
      </c>
      <c r="AT7" s="35">
        <v>1494</v>
      </c>
      <c r="AU7" s="35">
        <v>1529</v>
      </c>
      <c r="AV7" s="35">
        <v>1435</v>
      </c>
      <c r="AW7" s="35">
        <v>1444</v>
      </c>
      <c r="AX7" s="35">
        <v>1425</v>
      </c>
      <c r="AY7" s="35">
        <v>1408</v>
      </c>
      <c r="AZ7" s="35">
        <v>1434</v>
      </c>
      <c r="BA7" s="35">
        <v>1349</v>
      </c>
      <c r="BB7" s="38">
        <v>861</v>
      </c>
      <c r="BC7" s="38">
        <v>888</v>
      </c>
      <c r="BD7" s="38">
        <v>925</v>
      </c>
      <c r="BE7" s="38">
        <v>994</v>
      </c>
      <c r="BF7" s="38">
        <v>913</v>
      </c>
      <c r="BG7" s="38">
        <v>974</v>
      </c>
      <c r="BH7" s="38">
        <v>1103</v>
      </c>
      <c r="BI7" s="38">
        <v>1247</v>
      </c>
      <c r="BJ7" s="38">
        <v>1400</v>
      </c>
    </row>
    <row r="8" spans="2:62">
      <c r="B8" s="37" t="s">
        <v>36</v>
      </c>
      <c r="C8" s="35">
        <v>70</v>
      </c>
      <c r="D8" s="35" t="e">
        <f>E8-C8</f>
        <v>#REF!</v>
      </c>
      <c r="E8" s="35" t="e">
        <f>#REF!+1</f>
        <v>#REF!</v>
      </c>
      <c r="F8" s="77"/>
      <c r="G8" s="35">
        <v>7</v>
      </c>
      <c r="H8" s="35" t="e">
        <f>I8-G8</f>
        <v>#REF!</v>
      </c>
      <c r="I8" s="35" t="e">
        <f>#REF!</f>
        <v>#REF!</v>
      </c>
      <c r="J8" s="77"/>
      <c r="K8" s="35">
        <v>-15</v>
      </c>
      <c r="L8" s="35" t="e">
        <f>M8-K8</f>
        <v>#REF!</v>
      </c>
      <c r="M8" s="35" t="e">
        <f>#REF!</f>
        <v>#REF!</v>
      </c>
      <c r="N8" s="77"/>
      <c r="O8" s="35">
        <v>-21</v>
      </c>
      <c r="P8" s="35" t="e">
        <f>Q8-O8</f>
        <v>#REF!</v>
      </c>
      <c r="Q8" s="35" t="e">
        <f>#REF!</f>
        <v>#REF!</v>
      </c>
      <c r="R8" s="77"/>
      <c r="S8" s="35">
        <v>-66</v>
      </c>
      <c r="T8" s="35" t="e">
        <f>U8-S8</f>
        <v>#REF!</v>
      </c>
      <c r="U8" s="35" t="e">
        <f>#REF!</f>
        <v>#REF!</v>
      </c>
      <c r="V8" s="77"/>
      <c r="W8" s="35">
        <v>-81</v>
      </c>
      <c r="X8" s="35" t="e">
        <f>Y8-W8</f>
        <v>#REF!</v>
      </c>
      <c r="Y8" s="35" t="e">
        <f>#REF!</f>
        <v>#REF!</v>
      </c>
      <c r="Z8" s="77"/>
      <c r="AA8" s="35">
        <v>-70</v>
      </c>
      <c r="AB8" s="35" t="e">
        <f>AC8-AA8</f>
        <v>#REF!</v>
      </c>
      <c r="AC8" s="35" t="e">
        <f>#REF!</f>
        <v>#REF!</v>
      </c>
      <c r="AD8" s="35">
        <v>-99</v>
      </c>
      <c r="AE8" s="35">
        <v>-181</v>
      </c>
      <c r="AF8" s="35">
        <v>-147</v>
      </c>
      <c r="AG8" s="35">
        <v>-75</v>
      </c>
      <c r="AH8" s="35">
        <v>-56</v>
      </c>
      <c r="AI8" s="35">
        <v>-17</v>
      </c>
      <c r="AJ8" s="39">
        <v>-6</v>
      </c>
      <c r="AK8" s="39">
        <v>3</v>
      </c>
      <c r="AL8" s="39">
        <v>-15</v>
      </c>
      <c r="AM8" s="39">
        <v>9</v>
      </c>
      <c r="AN8" s="39">
        <v>-20</v>
      </c>
      <c r="AO8" s="39">
        <v>-75</v>
      </c>
      <c r="AP8" s="39">
        <v>-310</v>
      </c>
      <c r="AQ8" s="39">
        <v>-89</v>
      </c>
      <c r="AR8" s="39">
        <v>109</v>
      </c>
      <c r="AS8" s="39">
        <v>146</v>
      </c>
      <c r="AT8" s="35">
        <v>173</v>
      </c>
      <c r="AU8" s="35">
        <v>159</v>
      </c>
      <c r="AV8" s="35">
        <v>148</v>
      </c>
      <c r="AW8" s="35">
        <v>105</v>
      </c>
      <c r="AX8" s="35">
        <v>104</v>
      </c>
      <c r="AY8" s="35">
        <v>109</v>
      </c>
      <c r="AZ8" s="35">
        <v>88</v>
      </c>
      <c r="BA8" s="35">
        <v>112</v>
      </c>
      <c r="BB8" s="40">
        <v>3</v>
      </c>
      <c r="BC8" s="40">
        <v>-15</v>
      </c>
      <c r="BD8" s="40">
        <v>9</v>
      </c>
      <c r="BE8" s="40">
        <v>-20</v>
      </c>
      <c r="BF8" s="40">
        <v>-75</v>
      </c>
      <c r="BG8" s="40">
        <v>-310</v>
      </c>
      <c r="BH8" s="40">
        <v>-89</v>
      </c>
      <c r="BI8" s="40">
        <v>109</v>
      </c>
      <c r="BJ8" s="40">
        <v>146</v>
      </c>
    </row>
    <row r="9" spans="2:62">
      <c r="C9" s="39"/>
      <c r="D9" s="39"/>
      <c r="E9" s="39"/>
      <c r="F9" s="77"/>
      <c r="G9" s="39"/>
      <c r="H9" s="39"/>
      <c r="I9" s="39"/>
      <c r="J9" s="77"/>
      <c r="K9" s="39"/>
      <c r="L9" s="39"/>
      <c r="M9" s="39"/>
      <c r="N9" s="77"/>
      <c r="O9" s="39"/>
      <c r="P9" s="39"/>
      <c r="Q9" s="39"/>
      <c r="R9" s="77"/>
      <c r="S9" s="39"/>
      <c r="T9" s="39"/>
      <c r="U9" s="39"/>
      <c r="V9" s="77"/>
      <c r="W9" s="39"/>
      <c r="X9" s="39"/>
      <c r="Y9" s="39"/>
      <c r="Z9" s="77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2:62">
      <c r="B10" s="34" t="s">
        <v>52</v>
      </c>
      <c r="C10" s="39"/>
      <c r="D10" s="39"/>
      <c r="E10" s="39"/>
      <c r="F10" s="77"/>
      <c r="G10" s="39"/>
      <c r="H10" s="39"/>
      <c r="I10" s="39"/>
      <c r="J10" s="77"/>
      <c r="K10" s="39"/>
      <c r="L10" s="39"/>
      <c r="M10" s="39"/>
      <c r="N10" s="77"/>
      <c r="O10" s="39"/>
      <c r="P10" s="39"/>
      <c r="Q10" s="39"/>
      <c r="R10" s="77"/>
      <c r="S10" s="39"/>
      <c r="T10" s="39"/>
      <c r="U10" s="39"/>
      <c r="V10" s="77"/>
      <c r="W10" s="39"/>
      <c r="X10" s="39"/>
      <c r="Y10" s="39"/>
      <c r="Z10" s="77"/>
      <c r="AA10" s="39"/>
      <c r="AB10" s="39"/>
      <c r="AC10" s="39"/>
      <c r="AD10" s="39"/>
      <c r="AE10" s="39"/>
      <c r="AF10" s="39"/>
      <c r="AG10" s="39"/>
      <c r="AH10" s="39"/>
      <c r="AI10" s="39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39"/>
      <c r="AU10" s="39"/>
      <c r="AV10" s="39"/>
      <c r="AW10" s="39"/>
      <c r="AX10" s="39"/>
      <c r="AY10" s="39"/>
      <c r="AZ10" s="39"/>
      <c r="BA10" s="39"/>
    </row>
    <row r="11" spans="2:62">
      <c r="B11" s="37" t="s">
        <v>28</v>
      </c>
      <c r="C11" s="41">
        <v>824</v>
      </c>
      <c r="D11" s="41" t="e">
        <f>E11-C11</f>
        <v>#REF!</v>
      </c>
      <c r="E11" s="41" t="e">
        <f>#REF!</f>
        <v>#REF!</v>
      </c>
      <c r="F11" s="77"/>
      <c r="G11" s="41">
        <v>563</v>
      </c>
      <c r="H11" s="41" t="e">
        <f>I11-G11</f>
        <v>#REF!</v>
      </c>
      <c r="I11" s="41" t="e">
        <f>#REF!</f>
        <v>#REF!</v>
      </c>
      <c r="J11" s="77"/>
      <c r="K11" s="41">
        <v>391</v>
      </c>
      <c r="L11" s="41" t="e">
        <f>M11-K11</f>
        <v>#REF!</v>
      </c>
      <c r="M11" s="41" t="e">
        <f>#REF!</f>
        <v>#REF!</v>
      </c>
      <c r="N11" s="77"/>
      <c r="O11" s="41">
        <v>506</v>
      </c>
      <c r="P11" s="41" t="e">
        <f>Q11-O11</f>
        <v>#REF!</v>
      </c>
      <c r="Q11" s="41" t="e">
        <f>#REF!+1</f>
        <v>#REF!</v>
      </c>
      <c r="R11" s="77"/>
      <c r="S11" s="41">
        <v>835</v>
      </c>
      <c r="T11" s="41" t="e">
        <f>U11-S11</f>
        <v>#REF!</v>
      </c>
      <c r="U11" s="41" t="e">
        <f>#REF!</f>
        <v>#REF!</v>
      </c>
      <c r="V11" s="77"/>
      <c r="W11" s="41">
        <v>592</v>
      </c>
      <c r="X11" s="41" t="e">
        <f>Y11-W11</f>
        <v>#REF!</v>
      </c>
      <c r="Y11" s="41" t="e">
        <f>#REF!</f>
        <v>#REF!</v>
      </c>
      <c r="Z11" s="77"/>
      <c r="AA11" s="41">
        <v>372</v>
      </c>
      <c r="AB11" s="41" t="e">
        <f>AC11-AA11</f>
        <v>#REF!</v>
      </c>
      <c r="AC11" s="41" t="e">
        <f>#REF!</f>
        <v>#REF!</v>
      </c>
      <c r="AD11" s="41">
        <v>488</v>
      </c>
      <c r="AE11" s="41">
        <v>637</v>
      </c>
      <c r="AF11" s="41">
        <v>563</v>
      </c>
      <c r="AG11" s="41">
        <v>498</v>
      </c>
      <c r="AH11" s="41">
        <v>577</v>
      </c>
      <c r="AI11" s="41">
        <v>648</v>
      </c>
      <c r="AJ11" s="41">
        <v>613</v>
      </c>
      <c r="AK11" s="41">
        <v>536</v>
      </c>
      <c r="AL11" s="41">
        <v>699</v>
      </c>
      <c r="AM11" s="41">
        <v>536</v>
      </c>
      <c r="AN11" s="41">
        <v>167</v>
      </c>
      <c r="AO11" s="41">
        <v>175</v>
      </c>
      <c r="AP11" s="41">
        <v>181</v>
      </c>
      <c r="AQ11" s="41">
        <v>166</v>
      </c>
      <c r="AR11" s="41">
        <v>166</v>
      </c>
      <c r="AS11" s="41">
        <v>185</v>
      </c>
      <c r="AT11" s="41">
        <v>197</v>
      </c>
      <c r="AU11" s="41">
        <v>160</v>
      </c>
      <c r="AV11" s="41">
        <v>139</v>
      </c>
      <c r="AW11" s="42">
        <v>169</v>
      </c>
      <c r="AX11" s="42">
        <v>218</v>
      </c>
      <c r="AY11" s="42">
        <v>208</v>
      </c>
      <c r="AZ11" s="42">
        <v>218</v>
      </c>
      <c r="BA11" s="42">
        <v>220</v>
      </c>
      <c r="BB11" s="27">
        <v>536</v>
      </c>
      <c r="BC11" s="27">
        <v>699</v>
      </c>
      <c r="BD11" s="27">
        <v>536</v>
      </c>
      <c r="BE11" s="27">
        <v>167</v>
      </c>
      <c r="BF11" s="27">
        <v>175</v>
      </c>
      <c r="BG11" s="27">
        <v>181</v>
      </c>
      <c r="BH11" s="27">
        <v>166</v>
      </c>
      <c r="BI11" s="27">
        <v>166</v>
      </c>
      <c r="BJ11" s="27">
        <v>185</v>
      </c>
    </row>
    <row r="12" spans="2:62">
      <c r="B12" s="37" t="s">
        <v>53</v>
      </c>
      <c r="C12" s="41">
        <v>84</v>
      </c>
      <c r="D12" s="41" t="e">
        <f>E12-C12</f>
        <v>#REF!</v>
      </c>
      <c r="E12" s="41" t="e">
        <f>#REF!</f>
        <v>#REF!</v>
      </c>
      <c r="F12" s="77"/>
      <c r="G12" s="41">
        <v>42</v>
      </c>
      <c r="H12" s="41" t="e">
        <f>I12-G12</f>
        <v>#REF!</v>
      </c>
      <c r="I12" s="41" t="e">
        <f>#REF!</f>
        <v>#REF!</v>
      </c>
      <c r="J12" s="77"/>
      <c r="K12" s="41">
        <v>9</v>
      </c>
      <c r="L12" s="41" t="e">
        <f>M12-K12</f>
        <v>#REF!</v>
      </c>
      <c r="M12" s="41" t="e">
        <f>#REF!</f>
        <v>#REF!</v>
      </c>
      <c r="N12" s="77"/>
      <c r="O12" s="41">
        <v>47</v>
      </c>
      <c r="P12" s="41" t="e">
        <f>Q12-O12</f>
        <v>#REF!</v>
      </c>
      <c r="Q12" s="41" t="e">
        <f>#REF!-1</f>
        <v>#REF!</v>
      </c>
      <c r="R12" s="77"/>
      <c r="S12" s="41">
        <v>136</v>
      </c>
      <c r="T12" s="41" t="e">
        <f>U12-S12</f>
        <v>#REF!</v>
      </c>
      <c r="U12" s="41" t="e">
        <f>#REF!-1</f>
        <v>#REF!</v>
      </c>
      <c r="V12" s="77"/>
      <c r="W12" s="41">
        <v>84</v>
      </c>
      <c r="X12" s="41" t="e">
        <f>Y12-W12</f>
        <v>#REF!</v>
      </c>
      <c r="Y12" s="41" t="e">
        <f>#REF!+1</f>
        <v>#REF!</v>
      </c>
      <c r="Z12" s="77"/>
      <c r="AA12" s="41">
        <v>16</v>
      </c>
      <c r="AB12" s="41" t="e">
        <f>AC12-AA12</f>
        <v>#REF!</v>
      </c>
      <c r="AC12" s="41" t="e">
        <f>#REF!</f>
        <v>#REF!</v>
      </c>
      <c r="AD12" s="41">
        <v>59</v>
      </c>
      <c r="AE12" s="41">
        <v>84</v>
      </c>
      <c r="AF12" s="41">
        <v>27</v>
      </c>
      <c r="AG12" s="41">
        <v>45</v>
      </c>
      <c r="AH12" s="41">
        <v>109</v>
      </c>
      <c r="AI12" s="41">
        <v>108</v>
      </c>
      <c r="AJ12" s="35">
        <v>97</v>
      </c>
      <c r="AK12" s="35">
        <v>85</v>
      </c>
      <c r="AL12" s="35">
        <v>129</v>
      </c>
      <c r="AM12" s="35">
        <v>92</v>
      </c>
      <c r="AN12" s="35">
        <v>22</v>
      </c>
      <c r="AO12" s="35">
        <v>52</v>
      </c>
      <c r="AP12" s="35">
        <v>9</v>
      </c>
      <c r="AQ12" s="35">
        <v>-7</v>
      </c>
      <c r="AR12" s="35">
        <v>4</v>
      </c>
      <c r="AS12" s="35">
        <v>12</v>
      </c>
      <c r="AT12" s="41">
        <v>19</v>
      </c>
      <c r="AU12" s="41">
        <v>2</v>
      </c>
      <c r="AV12" s="41">
        <v>-13</v>
      </c>
      <c r="AW12" s="42">
        <v>14</v>
      </c>
      <c r="AX12" s="42">
        <v>55</v>
      </c>
      <c r="AY12" s="42">
        <v>56</v>
      </c>
      <c r="AZ12" s="42">
        <v>73</v>
      </c>
      <c r="BA12" s="42">
        <v>81</v>
      </c>
      <c r="BB12" s="27">
        <v>85</v>
      </c>
      <c r="BC12" s="27">
        <v>129</v>
      </c>
      <c r="BD12" s="27">
        <v>92</v>
      </c>
      <c r="BE12" s="27">
        <v>22</v>
      </c>
      <c r="BF12" s="27">
        <v>52</v>
      </c>
      <c r="BG12" s="27">
        <v>9</v>
      </c>
      <c r="BH12" s="27">
        <v>-7</v>
      </c>
      <c r="BI12" s="27">
        <v>4</v>
      </c>
      <c r="BJ12" s="27">
        <v>12</v>
      </c>
    </row>
    <row r="13" spans="2:62">
      <c r="C13" s="42"/>
      <c r="D13" s="42"/>
      <c r="E13" s="42"/>
      <c r="F13" s="77"/>
      <c r="G13" s="42"/>
      <c r="H13" s="42"/>
      <c r="I13" s="42"/>
      <c r="J13" s="77"/>
      <c r="K13" s="42"/>
      <c r="L13" s="42"/>
      <c r="M13" s="42"/>
      <c r="N13" s="77"/>
      <c r="O13" s="42"/>
      <c r="P13" s="42"/>
      <c r="Q13" s="42"/>
      <c r="R13" s="77"/>
      <c r="S13" s="42"/>
      <c r="T13" s="42"/>
      <c r="U13" s="42"/>
      <c r="V13" s="77"/>
      <c r="W13" s="42"/>
      <c r="X13" s="42"/>
      <c r="Y13" s="42"/>
      <c r="Z13" s="77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2:62">
      <c r="B14" s="34" t="s">
        <v>54</v>
      </c>
      <c r="C14" s="42"/>
      <c r="D14" s="42"/>
      <c r="E14" s="42"/>
      <c r="F14" s="77"/>
      <c r="G14" s="42"/>
      <c r="H14" s="42"/>
      <c r="I14" s="42"/>
      <c r="J14" s="77"/>
      <c r="K14" s="42"/>
      <c r="L14" s="42"/>
      <c r="M14" s="42"/>
      <c r="N14" s="77"/>
      <c r="O14" s="42"/>
      <c r="P14" s="42"/>
      <c r="Q14" s="42"/>
      <c r="R14" s="77"/>
      <c r="S14" s="42"/>
      <c r="T14" s="42"/>
      <c r="U14" s="42"/>
      <c r="V14" s="77"/>
      <c r="W14" s="42"/>
      <c r="X14" s="42"/>
      <c r="Y14" s="42"/>
      <c r="Z14" s="77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2:62">
      <c r="B15" s="37" t="s">
        <v>28</v>
      </c>
      <c r="C15" s="42">
        <v>0</v>
      </c>
      <c r="D15" s="42" t="e">
        <f>E15-C15</f>
        <v>#REF!</v>
      </c>
      <c r="E15" s="42" t="e">
        <f>#REF!</f>
        <v>#REF!</v>
      </c>
      <c r="F15" s="77"/>
      <c r="G15" s="42">
        <v>0</v>
      </c>
      <c r="H15" s="42" t="e">
        <f>I15-G15</f>
        <v>#REF!</v>
      </c>
      <c r="I15" s="42" t="e">
        <f>#REF!</f>
        <v>#REF!</v>
      </c>
      <c r="J15" s="77"/>
      <c r="K15" s="42">
        <v>0</v>
      </c>
      <c r="L15" s="42" t="e">
        <f>M15-K15</f>
        <v>#REF!</v>
      </c>
      <c r="M15" s="42" t="e">
        <f>#REF!</f>
        <v>#REF!</v>
      </c>
      <c r="N15" s="77"/>
      <c r="O15" s="42">
        <v>0</v>
      </c>
      <c r="P15" s="42" t="e">
        <f>Q15-O15</f>
        <v>#REF!</v>
      </c>
      <c r="Q15" s="42" t="e">
        <f>#REF!</f>
        <v>#REF!</v>
      </c>
      <c r="R15" s="77"/>
      <c r="S15" s="42">
        <v>0</v>
      </c>
      <c r="T15" s="42" t="e">
        <f>U15-S15</f>
        <v>#REF!</v>
      </c>
      <c r="U15" s="42" t="e">
        <f>#REF!</f>
        <v>#REF!</v>
      </c>
      <c r="V15" s="77"/>
      <c r="W15" s="42">
        <v>0</v>
      </c>
      <c r="X15" s="42" t="e">
        <f>Y15-W15</f>
        <v>#REF!</v>
      </c>
      <c r="Y15" s="42" t="e">
        <f>#REF!</f>
        <v>#REF!</v>
      </c>
      <c r="Z15" s="77"/>
      <c r="AA15" s="42">
        <v>0</v>
      </c>
      <c r="AB15" s="42" t="e">
        <f>AC15-AA15</f>
        <v>#REF!</v>
      </c>
      <c r="AC15" s="42" t="e">
        <f>#REF!</f>
        <v>#REF!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2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1</v>
      </c>
      <c r="AV15" s="42">
        <v>0</v>
      </c>
      <c r="AW15" s="42">
        <v>0</v>
      </c>
      <c r="AX15" s="42">
        <v>6</v>
      </c>
      <c r="AY15" s="42">
        <v>2</v>
      </c>
      <c r="AZ15" s="42">
        <v>1</v>
      </c>
      <c r="BA15" s="42">
        <v>5</v>
      </c>
      <c r="BB15" s="43">
        <v>0</v>
      </c>
      <c r="BC15" s="43">
        <v>2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</row>
    <row r="16" spans="2:62">
      <c r="B16" s="37" t="s">
        <v>55</v>
      </c>
      <c r="C16" s="41">
        <v>-28</v>
      </c>
      <c r="D16" s="41" t="e">
        <f>E16-C16</f>
        <v>#REF!</v>
      </c>
      <c r="E16" s="41" t="e">
        <f>#REF!</f>
        <v>#REF!</v>
      </c>
      <c r="F16" s="77"/>
      <c r="G16" s="41">
        <v>-24</v>
      </c>
      <c r="H16" s="41" t="e">
        <f>I16-G16</f>
        <v>#REF!</v>
      </c>
      <c r="I16" s="41" t="e">
        <f>#REF!</f>
        <v>#REF!</v>
      </c>
      <c r="J16" s="77"/>
      <c r="K16" s="41">
        <v>-23</v>
      </c>
      <c r="L16" s="41" t="e">
        <f>M16-K16</f>
        <v>#REF!</v>
      </c>
      <c r="M16" s="41" t="e">
        <f>#REF!</f>
        <v>#REF!</v>
      </c>
      <c r="N16" s="77"/>
      <c r="O16" s="41">
        <v>-29</v>
      </c>
      <c r="P16" s="41" t="e">
        <f>Q16-O16</f>
        <v>#REF!</v>
      </c>
      <c r="Q16" s="41" t="e">
        <f>#REF!</f>
        <v>#REF!</v>
      </c>
      <c r="R16" s="77"/>
      <c r="S16" s="41">
        <v>-363</v>
      </c>
      <c r="T16" s="41" t="e">
        <f>U16-S16</f>
        <v>#REF!</v>
      </c>
      <c r="U16" s="41" t="e">
        <f>#REF!</f>
        <v>#REF!</v>
      </c>
      <c r="V16" s="77"/>
      <c r="W16" s="41">
        <v>-11</v>
      </c>
      <c r="X16" s="41" t="e">
        <f>Y16-W16</f>
        <v>#REF!</v>
      </c>
      <c r="Y16" s="41" t="e">
        <f>#REF!</f>
        <v>#REF!</v>
      </c>
      <c r="Z16" s="77"/>
      <c r="AA16" s="41">
        <v>-14</v>
      </c>
      <c r="AB16" s="41" t="e">
        <f>AC16-AA16</f>
        <v>#REF!</v>
      </c>
      <c r="AC16" s="41" t="e">
        <f>#REF!</f>
        <v>#REF!</v>
      </c>
      <c r="AD16" s="41">
        <v>-9</v>
      </c>
      <c r="AE16" s="41">
        <v>-61</v>
      </c>
      <c r="AF16" s="41">
        <v>-17</v>
      </c>
      <c r="AG16" s="41">
        <v>-107</v>
      </c>
      <c r="AH16" s="41">
        <v>-383</v>
      </c>
      <c r="AI16" s="41">
        <v>-28</v>
      </c>
      <c r="AJ16" s="41">
        <v>-28</v>
      </c>
      <c r="AK16" s="41">
        <v>-39</v>
      </c>
      <c r="AL16" s="41">
        <v>21</v>
      </c>
      <c r="AM16" s="41">
        <v>-6</v>
      </c>
      <c r="AN16" s="41">
        <v>-31</v>
      </c>
      <c r="AO16" s="41">
        <v>-75</v>
      </c>
      <c r="AP16" s="41">
        <v>-121</v>
      </c>
      <c r="AQ16" s="41">
        <v>-35</v>
      </c>
      <c r="AR16" s="41">
        <v>-36</v>
      </c>
      <c r="AS16" s="41">
        <v>-738</v>
      </c>
      <c r="AT16" s="41">
        <v>-121</v>
      </c>
      <c r="AU16" s="41">
        <v>-23</v>
      </c>
      <c r="AV16" s="41">
        <v>-30</v>
      </c>
      <c r="AW16" s="41">
        <v>-65</v>
      </c>
      <c r="AX16" s="41">
        <v>254</v>
      </c>
      <c r="AY16" s="41">
        <v>-37</v>
      </c>
      <c r="AZ16" s="41">
        <v>-36</v>
      </c>
      <c r="BA16" s="41">
        <v>-11</v>
      </c>
      <c r="BB16" s="44">
        <v>-39</v>
      </c>
      <c r="BC16" s="44">
        <v>21</v>
      </c>
      <c r="BD16" s="44">
        <v>-6</v>
      </c>
      <c r="BE16" s="44">
        <v>-31</v>
      </c>
      <c r="BF16" s="44">
        <v>-75</v>
      </c>
      <c r="BG16" s="44">
        <v>-121</v>
      </c>
      <c r="BH16" s="44">
        <v>-35</v>
      </c>
      <c r="BI16" s="44">
        <v>-36</v>
      </c>
      <c r="BJ16" s="44">
        <v>-738</v>
      </c>
    </row>
    <row r="17" spans="2:62" ht="3.95" customHeight="1">
      <c r="C17" s="39"/>
      <c r="D17" s="39"/>
      <c r="E17" s="39"/>
      <c r="F17" s="77"/>
      <c r="G17" s="39"/>
      <c r="H17" s="39"/>
      <c r="I17" s="39"/>
      <c r="J17" s="77"/>
      <c r="K17" s="39"/>
      <c r="L17" s="39"/>
      <c r="M17" s="39"/>
      <c r="N17" s="77"/>
      <c r="O17" s="39"/>
      <c r="P17" s="39"/>
      <c r="Q17" s="39"/>
      <c r="R17" s="77"/>
      <c r="S17" s="39"/>
      <c r="T17" s="39"/>
      <c r="U17" s="39"/>
      <c r="V17" s="77"/>
      <c r="W17" s="39"/>
      <c r="X17" s="39"/>
      <c r="Y17" s="39"/>
      <c r="Z17" s="7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5"/>
      <c r="AS17" s="45"/>
      <c r="AT17" s="39"/>
      <c r="AU17" s="39"/>
      <c r="AV17" s="39"/>
      <c r="AW17" s="39"/>
      <c r="AX17" s="39"/>
      <c r="AY17" s="39"/>
      <c r="AZ17" s="39"/>
      <c r="BA17" s="39"/>
    </row>
    <row r="18" spans="2:62">
      <c r="B18" s="46" t="s">
        <v>28</v>
      </c>
      <c r="C18" s="47">
        <f>C7+C11+C15</f>
        <v>1643</v>
      </c>
      <c r="D18" s="47" t="e">
        <f>E18-C18</f>
        <v>#REF!</v>
      </c>
      <c r="E18" s="47" t="e">
        <f>E7+E11+E15</f>
        <v>#REF!</v>
      </c>
      <c r="F18" s="77"/>
      <c r="G18" s="47">
        <f t="shared" ref="G18:BA18" si="0">G7+G11+G15</f>
        <v>1222</v>
      </c>
      <c r="H18" s="47" t="e">
        <f>I18-G18</f>
        <v>#REF!</v>
      </c>
      <c r="I18" s="47" t="e">
        <f>I7+I11+I15</f>
        <v>#REF!</v>
      </c>
      <c r="J18" s="77"/>
      <c r="K18" s="47">
        <f>K7+K11+K15</f>
        <v>984</v>
      </c>
      <c r="L18" s="47" t="e">
        <f>M18-K18</f>
        <v>#REF!</v>
      </c>
      <c r="M18" s="47" t="e">
        <f t="shared" ref="M18" si="1">M7+M11+M15</f>
        <v>#REF!</v>
      </c>
      <c r="N18" s="77"/>
      <c r="O18" s="47">
        <f t="shared" si="0"/>
        <v>1106</v>
      </c>
      <c r="P18" s="47" t="e">
        <f>Q18-O18</f>
        <v>#REF!</v>
      </c>
      <c r="Q18" s="47" t="e">
        <f>Q7+Q11+Q15</f>
        <v>#REF!</v>
      </c>
      <c r="R18" s="77"/>
      <c r="S18" s="47">
        <f t="shared" si="0"/>
        <v>1307</v>
      </c>
      <c r="T18" s="47" t="e">
        <f>U18-S18</f>
        <v>#REF!</v>
      </c>
      <c r="U18" s="47" t="e">
        <f t="shared" ref="U18" si="2">U7+U11+U15</f>
        <v>#REF!</v>
      </c>
      <c r="V18" s="77"/>
      <c r="W18" s="47">
        <f t="shared" si="0"/>
        <v>1027</v>
      </c>
      <c r="X18" s="47" t="e">
        <f>Y18-W18</f>
        <v>#REF!</v>
      </c>
      <c r="Y18" s="47" t="e">
        <f t="shared" ref="Y18" si="3">Y7+Y11+Y15</f>
        <v>#REF!</v>
      </c>
      <c r="Z18" s="77"/>
      <c r="AA18" s="47">
        <f t="shared" si="0"/>
        <v>832</v>
      </c>
      <c r="AB18" s="47" t="e">
        <f>AC18-AA18</f>
        <v>#REF!</v>
      </c>
      <c r="AC18" s="47" t="e">
        <f t="shared" ref="AC18" si="4">AC7+AC11+AC15</f>
        <v>#REF!</v>
      </c>
      <c r="AD18" s="47">
        <f t="shared" si="0"/>
        <v>958</v>
      </c>
      <c r="AE18" s="47">
        <f t="shared" si="0"/>
        <v>1061</v>
      </c>
      <c r="AF18" s="47">
        <f t="shared" si="0"/>
        <v>942</v>
      </c>
      <c r="AG18" s="48">
        <f t="shared" si="0"/>
        <v>1030</v>
      </c>
      <c r="AH18" s="48">
        <f t="shared" si="0"/>
        <v>1239</v>
      </c>
      <c r="AI18" s="48">
        <f t="shared" si="0"/>
        <v>1429</v>
      </c>
      <c r="AJ18" s="48">
        <f t="shared" si="0"/>
        <v>1441</v>
      </c>
      <c r="AK18" s="48">
        <f t="shared" si="0"/>
        <v>1397</v>
      </c>
      <c r="AL18" s="48">
        <f t="shared" si="0"/>
        <v>1589</v>
      </c>
      <c r="AM18" s="48">
        <f t="shared" si="0"/>
        <v>1461</v>
      </c>
      <c r="AN18" s="48">
        <f t="shared" si="0"/>
        <v>1161</v>
      </c>
      <c r="AO18" s="48">
        <f t="shared" si="0"/>
        <v>1088</v>
      </c>
      <c r="AP18" s="48">
        <f t="shared" si="0"/>
        <v>1155</v>
      </c>
      <c r="AQ18" s="48">
        <f t="shared" si="0"/>
        <v>1269</v>
      </c>
      <c r="AR18" s="48">
        <f t="shared" si="0"/>
        <v>1413</v>
      </c>
      <c r="AS18" s="48">
        <f t="shared" si="0"/>
        <v>1585</v>
      </c>
      <c r="AT18" s="48">
        <f t="shared" si="0"/>
        <v>1691</v>
      </c>
      <c r="AU18" s="48">
        <f t="shared" si="0"/>
        <v>1690</v>
      </c>
      <c r="AV18" s="48">
        <f t="shared" si="0"/>
        <v>1574</v>
      </c>
      <c r="AW18" s="48">
        <f t="shared" si="0"/>
        <v>1613</v>
      </c>
      <c r="AX18" s="48">
        <f t="shared" si="0"/>
        <v>1649</v>
      </c>
      <c r="AY18" s="48">
        <f t="shared" si="0"/>
        <v>1618</v>
      </c>
      <c r="AZ18" s="48">
        <f t="shared" si="0"/>
        <v>1653</v>
      </c>
      <c r="BA18" s="48">
        <f t="shared" si="0"/>
        <v>1574</v>
      </c>
      <c r="BB18" s="49">
        <v>1397</v>
      </c>
      <c r="BC18" s="49">
        <v>1589</v>
      </c>
      <c r="BD18" s="49">
        <v>1461</v>
      </c>
      <c r="BE18" s="49">
        <v>1161</v>
      </c>
      <c r="BF18" s="49">
        <v>1088</v>
      </c>
      <c r="BG18" s="49">
        <v>1155</v>
      </c>
      <c r="BH18" s="49">
        <v>1269</v>
      </c>
      <c r="BI18" s="49">
        <v>1413</v>
      </c>
      <c r="BJ18" s="49">
        <v>1585</v>
      </c>
    </row>
    <row r="19" spans="2:62">
      <c r="B19" s="46" t="s">
        <v>36</v>
      </c>
      <c r="C19" s="47">
        <f>C8+C12+C16</f>
        <v>126</v>
      </c>
      <c r="D19" s="47" t="e">
        <f>E19-C19</f>
        <v>#REF!</v>
      </c>
      <c r="E19" s="47" t="e">
        <f>E8+E12+E16</f>
        <v>#REF!</v>
      </c>
      <c r="F19" s="77"/>
      <c r="G19" s="47">
        <f t="shared" ref="G19:BA19" si="5">G8+G12+G16</f>
        <v>25</v>
      </c>
      <c r="H19" s="47" t="e">
        <f>I19-G19</f>
        <v>#REF!</v>
      </c>
      <c r="I19" s="47" t="e">
        <f t="shared" ref="I19" si="6">I8+I12+I16</f>
        <v>#REF!</v>
      </c>
      <c r="J19" s="77"/>
      <c r="K19" s="47">
        <f t="shared" si="5"/>
        <v>-29</v>
      </c>
      <c r="L19" s="47" t="e">
        <f>M19-K19</f>
        <v>#REF!</v>
      </c>
      <c r="M19" s="47" t="e">
        <f>M8+M12+M16</f>
        <v>#REF!</v>
      </c>
      <c r="N19" s="77"/>
      <c r="O19" s="47">
        <f t="shared" si="5"/>
        <v>-3</v>
      </c>
      <c r="P19" s="47" t="e">
        <f>Q19-O19</f>
        <v>#REF!</v>
      </c>
      <c r="Q19" s="47" t="e">
        <f t="shared" ref="Q19" si="7">Q8+Q12+Q16</f>
        <v>#REF!</v>
      </c>
      <c r="R19" s="77"/>
      <c r="S19" s="47">
        <f t="shared" si="5"/>
        <v>-293</v>
      </c>
      <c r="T19" s="47" t="e">
        <f>U19-S19</f>
        <v>#REF!</v>
      </c>
      <c r="U19" s="47" t="e">
        <f>U8+U12+U16</f>
        <v>#REF!</v>
      </c>
      <c r="V19" s="77"/>
      <c r="W19" s="47">
        <f t="shared" si="5"/>
        <v>-8</v>
      </c>
      <c r="X19" s="47" t="e">
        <f>Y19-W19</f>
        <v>#REF!</v>
      </c>
      <c r="Y19" s="47" t="e">
        <f>Y8+Y12+Y16</f>
        <v>#REF!</v>
      </c>
      <c r="Z19" s="77"/>
      <c r="AA19" s="47">
        <f t="shared" si="5"/>
        <v>-68</v>
      </c>
      <c r="AB19" s="47" t="e">
        <f>AC19-AA19</f>
        <v>#REF!</v>
      </c>
      <c r="AC19" s="47" t="e">
        <f t="shared" ref="AC19" si="8">AC8+AC12+AC16</f>
        <v>#REF!</v>
      </c>
      <c r="AD19" s="47">
        <f t="shared" si="5"/>
        <v>-49</v>
      </c>
      <c r="AE19" s="47">
        <f t="shared" si="5"/>
        <v>-158</v>
      </c>
      <c r="AF19" s="47">
        <f t="shared" si="5"/>
        <v>-137</v>
      </c>
      <c r="AG19" s="48">
        <f t="shared" si="5"/>
        <v>-137</v>
      </c>
      <c r="AH19" s="48">
        <f t="shared" si="5"/>
        <v>-330</v>
      </c>
      <c r="AI19" s="48">
        <f t="shared" si="5"/>
        <v>63</v>
      </c>
      <c r="AJ19" s="48">
        <f t="shared" si="5"/>
        <v>63</v>
      </c>
      <c r="AK19" s="48">
        <f t="shared" si="5"/>
        <v>49</v>
      </c>
      <c r="AL19" s="48">
        <f t="shared" si="5"/>
        <v>135</v>
      </c>
      <c r="AM19" s="48">
        <f t="shared" si="5"/>
        <v>95</v>
      </c>
      <c r="AN19" s="48">
        <f t="shared" si="5"/>
        <v>-29</v>
      </c>
      <c r="AO19" s="48">
        <f t="shared" si="5"/>
        <v>-98</v>
      </c>
      <c r="AP19" s="48">
        <f t="shared" si="5"/>
        <v>-422</v>
      </c>
      <c r="AQ19" s="48">
        <f t="shared" si="5"/>
        <v>-131</v>
      </c>
      <c r="AR19" s="48">
        <f t="shared" si="5"/>
        <v>77</v>
      </c>
      <c r="AS19" s="48">
        <f t="shared" si="5"/>
        <v>-580</v>
      </c>
      <c r="AT19" s="48">
        <f t="shared" si="5"/>
        <v>71</v>
      </c>
      <c r="AU19" s="48">
        <f t="shared" si="5"/>
        <v>138</v>
      </c>
      <c r="AV19" s="48">
        <f t="shared" si="5"/>
        <v>105</v>
      </c>
      <c r="AW19" s="48">
        <f t="shared" si="5"/>
        <v>54</v>
      </c>
      <c r="AX19" s="48">
        <f t="shared" si="5"/>
        <v>413</v>
      </c>
      <c r="AY19" s="48">
        <f t="shared" si="5"/>
        <v>128</v>
      </c>
      <c r="AZ19" s="48">
        <f t="shared" si="5"/>
        <v>125</v>
      </c>
      <c r="BA19" s="48">
        <f t="shared" si="5"/>
        <v>182</v>
      </c>
      <c r="BB19" s="49">
        <v>49</v>
      </c>
      <c r="BC19" s="49">
        <v>135</v>
      </c>
      <c r="BD19" s="49">
        <v>95</v>
      </c>
      <c r="BE19" s="49">
        <v>-29</v>
      </c>
      <c r="BF19" s="49">
        <v>-98</v>
      </c>
      <c r="BG19" s="49">
        <v>-422</v>
      </c>
      <c r="BH19" s="49">
        <v>-131</v>
      </c>
      <c r="BI19" s="49">
        <v>77</v>
      </c>
      <c r="BJ19" s="49">
        <v>-580</v>
      </c>
    </row>
    <row r="20" spans="2:62" s="52" customFormat="1">
      <c r="B20" s="50"/>
      <c r="C20" s="51"/>
      <c r="D20" s="51"/>
      <c r="E20" s="51"/>
      <c r="F20" s="77"/>
      <c r="G20" s="51"/>
      <c r="H20" s="51"/>
      <c r="I20" s="51"/>
      <c r="J20" s="77"/>
      <c r="K20" s="51"/>
      <c r="L20" s="51"/>
      <c r="M20" s="51"/>
      <c r="N20" s="77"/>
      <c r="O20" s="51"/>
      <c r="P20" s="51"/>
      <c r="Q20" s="51"/>
      <c r="R20" s="77"/>
      <c r="S20" s="51"/>
      <c r="T20" s="51"/>
      <c r="U20" s="51"/>
      <c r="V20" s="77"/>
      <c r="W20" s="51"/>
      <c r="X20" s="51"/>
      <c r="Y20" s="51"/>
      <c r="Z20" s="77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2:62">
      <c r="B21" s="33" t="s">
        <v>93</v>
      </c>
      <c r="C21" s="53"/>
      <c r="D21" s="53"/>
      <c r="E21" s="53" t="e">
        <f>E18-#REF!</f>
        <v>#REF!</v>
      </c>
      <c r="F21" s="77"/>
      <c r="G21" s="53"/>
      <c r="H21" s="53"/>
      <c r="I21" s="53" t="e">
        <f>I18-#REF!</f>
        <v>#REF!</v>
      </c>
      <c r="J21" s="77"/>
      <c r="K21" s="53"/>
      <c r="L21" s="53"/>
      <c r="M21" s="53" t="e">
        <f>M18-#REF!</f>
        <v>#REF!</v>
      </c>
      <c r="N21" s="77"/>
      <c r="O21" s="53"/>
      <c r="P21" s="53"/>
      <c r="Q21" s="53" t="e">
        <f>Q18-#REF!</f>
        <v>#REF!</v>
      </c>
      <c r="R21" s="77"/>
      <c r="S21" s="53"/>
      <c r="T21" s="53"/>
      <c r="U21" s="53" t="e">
        <f>U18-#REF!</f>
        <v>#REF!</v>
      </c>
      <c r="V21" s="77"/>
      <c r="W21" s="53"/>
      <c r="X21" s="53"/>
      <c r="Y21" s="53" t="e">
        <f>Y18-#REF!</f>
        <v>#REF!</v>
      </c>
      <c r="Z21" s="77"/>
      <c r="AA21" s="53"/>
      <c r="AB21" s="53"/>
      <c r="AC21" s="53" t="e">
        <f>AC18-#REF!</f>
        <v>#REF!</v>
      </c>
      <c r="AD21" s="53"/>
      <c r="AE21" s="53"/>
      <c r="AF21" s="5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8"/>
      <c r="AS21" s="48"/>
      <c r="AT21" s="54"/>
      <c r="AU21" s="54"/>
      <c r="AV21" s="54"/>
      <c r="AW21" s="54"/>
    </row>
    <row r="22" spans="2:62">
      <c r="B22" s="33"/>
      <c r="C22" s="55"/>
      <c r="D22" s="55"/>
      <c r="E22" s="55" t="e">
        <f>E19-#REF!</f>
        <v>#REF!</v>
      </c>
      <c r="F22" s="77"/>
      <c r="G22" s="55"/>
      <c r="H22" s="55"/>
      <c r="I22" s="55" t="e">
        <f>I19-#REF!</f>
        <v>#REF!</v>
      </c>
      <c r="J22" s="77"/>
      <c r="K22" s="55"/>
      <c r="L22" s="55"/>
      <c r="M22" s="55" t="e">
        <f>M19-#REF!</f>
        <v>#REF!</v>
      </c>
      <c r="N22" s="77"/>
      <c r="O22" s="55"/>
      <c r="P22" s="55"/>
      <c r="Q22" s="55" t="e">
        <f>Q19-#REF!</f>
        <v>#REF!</v>
      </c>
      <c r="R22" s="77"/>
      <c r="S22" s="33"/>
      <c r="T22" s="33"/>
      <c r="U22" s="53" t="e">
        <f>U19-#REF!</f>
        <v>#REF!</v>
      </c>
      <c r="V22" s="77"/>
      <c r="W22" s="33"/>
      <c r="X22" s="33"/>
      <c r="Y22" s="53" t="e">
        <f>Y19-#REF!</f>
        <v>#REF!</v>
      </c>
      <c r="Z22" s="77"/>
      <c r="AA22" s="33"/>
      <c r="AB22" s="33"/>
      <c r="AC22" s="53" t="e">
        <f>AC19-#REF!</f>
        <v>#REF!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2:62">
      <c r="F23" s="77"/>
      <c r="J23" s="77"/>
      <c r="N23" s="77"/>
      <c r="R23" s="77"/>
      <c r="V23" s="77"/>
      <c r="Z23" s="77"/>
    </row>
    <row r="24" spans="2:62">
      <c r="F24" s="77"/>
      <c r="J24" s="77"/>
      <c r="N24" s="77"/>
      <c r="R24" s="77"/>
      <c r="V24" s="77"/>
      <c r="Z24" s="77"/>
    </row>
    <row r="25" spans="2:62">
      <c r="C25" s="56"/>
      <c r="D25" s="56"/>
      <c r="E25" s="56"/>
      <c r="F25" s="77"/>
      <c r="G25" s="56"/>
      <c r="H25" s="56"/>
      <c r="I25" s="56"/>
      <c r="J25" s="77"/>
      <c r="K25" s="56"/>
      <c r="L25" s="56"/>
      <c r="M25" s="56"/>
      <c r="N25" s="77"/>
      <c r="O25" s="56"/>
      <c r="P25" s="56"/>
      <c r="Q25" s="56"/>
      <c r="R25" s="77"/>
      <c r="S25" s="56"/>
      <c r="T25" s="56"/>
      <c r="U25" s="56"/>
      <c r="V25" s="77"/>
      <c r="W25" s="56"/>
      <c r="X25" s="56"/>
      <c r="Y25" s="56"/>
      <c r="Z25" s="77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2:62">
      <c r="F26" s="77"/>
      <c r="J26" s="77"/>
      <c r="N26" s="77"/>
      <c r="R26" s="77"/>
      <c r="V26" s="77"/>
      <c r="Z26" s="77"/>
    </row>
    <row r="27" spans="2:62">
      <c r="F27" s="77"/>
      <c r="J27" s="77"/>
      <c r="N27" s="77"/>
      <c r="R27" s="77"/>
      <c r="V27" s="77"/>
      <c r="Z27" s="77"/>
    </row>
    <row r="28" spans="2:62">
      <c r="F28" s="77"/>
      <c r="J28" s="77"/>
      <c r="N28" s="77"/>
      <c r="R28" s="77"/>
      <c r="V28" s="77"/>
      <c r="Z28" s="77"/>
    </row>
    <row r="29" spans="2:62">
      <c r="F29" s="77"/>
      <c r="J29" s="77"/>
      <c r="N29" s="77"/>
      <c r="R29" s="77"/>
      <c r="V29" s="77"/>
      <c r="Z29" s="77"/>
    </row>
    <row r="30" spans="2:62">
      <c r="F30" s="77"/>
      <c r="J30" s="77"/>
      <c r="N30" s="77"/>
      <c r="R30" s="77"/>
      <c r="V30" s="77"/>
      <c r="Z30" s="77"/>
    </row>
    <row r="31" spans="2:62">
      <c r="F31" s="77"/>
      <c r="J31" s="77"/>
      <c r="N31" s="77"/>
      <c r="R31" s="77"/>
      <c r="V31" s="77"/>
      <c r="Z31" s="77"/>
    </row>
    <row r="32" spans="2:62">
      <c r="F32" s="77"/>
      <c r="J32" s="77"/>
      <c r="N32" s="77"/>
      <c r="R32" s="77"/>
      <c r="V32" s="77"/>
      <c r="Z32" s="77"/>
    </row>
    <row r="33" spans="6:26">
      <c r="F33" s="77"/>
      <c r="J33" s="77"/>
      <c r="N33" s="77"/>
      <c r="R33" s="77"/>
      <c r="V33" s="77"/>
      <c r="Z33" s="77"/>
    </row>
    <row r="34" spans="6:26">
      <c r="F34" s="77"/>
      <c r="J34" s="77"/>
      <c r="N34" s="77"/>
      <c r="R34" s="77"/>
      <c r="V34" s="77"/>
      <c r="Z34" s="77"/>
    </row>
    <row r="35" spans="6:26">
      <c r="F35" s="77"/>
      <c r="J35" s="77"/>
      <c r="N35" s="77"/>
      <c r="R35" s="77"/>
      <c r="V35" s="77"/>
      <c r="Z35" s="77"/>
    </row>
    <row r="36" spans="6:26">
      <c r="F36" s="77"/>
      <c r="J36" s="77"/>
      <c r="N36" s="77"/>
      <c r="R36" s="77"/>
      <c r="V36" s="77"/>
      <c r="Z36" s="77"/>
    </row>
    <row r="37" spans="6:26">
      <c r="F37" s="77"/>
      <c r="J37" s="77"/>
      <c r="N37" s="77"/>
      <c r="R37" s="77"/>
      <c r="V37" s="77"/>
      <c r="Z37" s="77"/>
    </row>
    <row r="38" spans="6:26">
      <c r="F38" s="77"/>
      <c r="J38" s="77"/>
      <c r="N38" s="77"/>
      <c r="R38" s="77"/>
      <c r="V38" s="77"/>
      <c r="Z38" s="77"/>
    </row>
    <row r="39" spans="6:26">
      <c r="F39" s="77"/>
      <c r="J39" s="77"/>
      <c r="N39" s="77"/>
      <c r="R39" s="77"/>
      <c r="V39" s="77"/>
      <c r="Z39" s="77"/>
    </row>
    <row r="40" spans="6:26">
      <c r="F40" s="77"/>
      <c r="J40" s="77"/>
      <c r="N40" s="77"/>
      <c r="R40" s="77"/>
      <c r="V40" s="77"/>
      <c r="Z40" s="77"/>
    </row>
    <row r="41" spans="6:26">
      <c r="F41" s="77"/>
      <c r="J41" s="77"/>
      <c r="N41" s="77"/>
      <c r="R41" s="77"/>
      <c r="V41" s="77"/>
      <c r="Z41" s="77"/>
    </row>
    <row r="42" spans="6:26">
      <c r="F42" s="76"/>
      <c r="J42" s="76"/>
      <c r="N42" s="76"/>
      <c r="R42" s="76"/>
      <c r="V42" s="76"/>
      <c r="Z42" s="76"/>
    </row>
    <row r="44" spans="6:26">
      <c r="F44" s="80"/>
      <c r="J44" s="80"/>
      <c r="N44" s="80"/>
      <c r="R44" s="80"/>
      <c r="V44" s="80"/>
      <c r="Z44" s="80"/>
    </row>
    <row r="47" spans="6:26">
      <c r="F47" s="80"/>
      <c r="J47" s="80"/>
      <c r="N47" s="80"/>
      <c r="R47" s="80"/>
      <c r="V47" s="80"/>
      <c r="Z47" s="80"/>
    </row>
  </sheetData>
  <protectedRanges>
    <protectedRange sqref="AR22 AT5:AT6 AT2:AT3 AO4 AO2:AQ3 AR19:AS20 AF15:AS15 AF14:AQ14 AF13:BA13 AF16:AQ17 AF18:AS18 AU18:BA20 B2:E2 AT18:AT21 AF19:AQ22 G2:I2 K2:M2 O2:Q2 S2:U2 W2:Y2 AA2:AN2 AA20:AE22 AA5:AQ6 AA7:AB19 AC7:AQ12 B5:E22 K5:M22 O5:Q22 S5:U22 W5:Y22 AC13:AE19 G5:I22" name="Range1_7"/>
    <protectedRange sqref="AT14:AT17 AT7:AT12" name="Range1_6_1"/>
    <protectedRange sqref="AR14 AR17 AR7:AR12 AR21" name="Range1_1_2"/>
    <protectedRange sqref="AS14 AS17 AS7:AS12 AS21" name="Range1_2_2"/>
    <protectedRange sqref="AV14 AV16:AV17 AV7:AV12 AV21" name="Range1_3_1"/>
    <protectedRange sqref="AW14:AW17 AW7:AW12 AW21" name="Range1_4_2"/>
    <protectedRange sqref="AU21" name="Range1_10_1"/>
    <protectedRange sqref="AU14:AU17 AU7:AU12" name="Range1_6_2_1"/>
    <protectedRange password="D90A" sqref="B3 B4:E4 G4:I4 K4:M4 O4:Q4 S4:U4 W4:Y4 AA4:AN4" name="Range1_4_1_1"/>
    <protectedRange sqref="BB7:BH8" name="Range1_5_1"/>
    <protectedRange sqref="BI7:BI8" name="Range1_1_1_1"/>
    <protectedRange sqref="BJ7:BJ8" name="Range1_2_1_1"/>
    <protectedRange sqref="BF4" name="Range1_11_1"/>
    <protectedRange password="D90A" sqref="BB4:BE4" name="Range1_4_1_3_1"/>
    <protectedRange sqref="BB15:BJ15 BB16:BH16" name="Range1_12_1"/>
    <protectedRange sqref="BB18:BJ19" name="Range1_13_1"/>
    <protectedRange sqref="F6 J6 N6 R6 V6 Z6" name="Range1"/>
    <protectedRange sqref="F8 J8 N8 R8 V8 Z8" name="Range1_1"/>
    <protectedRange sqref="F9:F11 J9:J11 N9:N11 R9:R11 V9:V11 Z9:Z11" name="Range1_2"/>
    <protectedRange sqref="F12 J12 N12 R12 V12 Z12" name="Range1_3"/>
    <protectedRange sqref="F15 J15 N15 R15 V15 Z15" name="Range1_4"/>
    <protectedRange sqref="F16 J16 N16 R16 V16 Z16" name="Range1_5"/>
    <protectedRange sqref="F18:F20 J18:J20 N18:N20 R18:R20 V18:V20 Z18:Z20" name="Range1_8"/>
    <protectedRange sqref="F17 J17 N17 R17 V17 Z17" name="Range1_4_2_1"/>
    <protectedRange sqref="F23:F28 J23:J28 N23:N28 R23:R28 V23:V28 Z23:Z28" name="Range1_9"/>
    <protectedRange password="D90A" sqref="F4 J4 N4 R4 V4 Z4" name="Range1_4_5"/>
  </protectedRanges>
  <mergeCells count="7">
    <mergeCell ref="AA4:AC4"/>
    <mergeCell ref="C4:E4"/>
    <mergeCell ref="G4:I4"/>
    <mergeCell ref="K4:M4"/>
    <mergeCell ref="O4:Q4"/>
    <mergeCell ref="S4:U4"/>
    <mergeCell ref="W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Supplemental Cover</vt:lpstr>
      <vt:lpstr>Tables</vt:lpstr>
      <vt:lpstr>Appendix Cover</vt:lpstr>
      <vt:lpstr>Non-GAAP Items (ASC 605)</vt:lpstr>
      <vt:lpstr>Non-GAAP Items (ASC 606)</vt:lpstr>
      <vt:lpstr>BS 2</vt:lpstr>
      <vt:lpstr>SEG2</vt:lpstr>
      <vt:lpstr>'Non-GAAP Items (ASC 605)'!Print_Area</vt:lpstr>
      <vt:lpstr>'Non-GAAP Items (ASC 606)'!Print_Area</vt:lpstr>
      <vt:lpstr>Tables!Print_Area</vt:lpstr>
    </vt:vector>
  </TitlesOfParts>
  <Company>Advanced Micro Devices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rshao</dc:creator>
  <cp:lastModifiedBy>Administrator</cp:lastModifiedBy>
  <cp:lastPrinted>2018-02-27T18:54:10Z</cp:lastPrinted>
  <dcterms:created xsi:type="dcterms:W3CDTF">2017-11-14T21:17:57Z</dcterms:created>
  <dcterms:modified xsi:type="dcterms:W3CDTF">2018-02-27T18:55:00Z</dcterms:modified>
</cp:coreProperties>
</file>