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8\3Q18\"/>
    </mc:Choice>
  </mc:AlternateContent>
  <bookViews>
    <workbookView xWindow="0" yWindow="0" windowWidth="19200" windowHeight="7056" activeTab="2"/>
  </bookViews>
  <sheets>
    <sheet name="NON-GAAP Measures" sheetId="1" r:id="rId1"/>
    <sheet name="Theatres and Screens" sheetId="2" r:id="rId2"/>
    <sheet name="Certain Definitions" sheetId="3" r:id="rId3"/>
  </sheets>
  <definedNames>
    <definedName name="_xlnm.Print_Area" localSheetId="0">'NON-GAAP Measures'!$A$1:$M$103</definedName>
    <definedName name="_xlnm.Print_Area" localSheetId="1">'Theatres and Screens'!$A$1:$O$43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2" l="1"/>
  <c r="N42" i="2" s="1"/>
  <c r="N24" i="2"/>
  <c r="N41" i="2" s="1"/>
  <c r="M78" i="1" l="1"/>
  <c r="M77" i="1"/>
  <c r="M76" i="1"/>
  <c r="M75" i="1"/>
  <c r="M74" i="1"/>
  <c r="M71" i="1"/>
  <c r="M70" i="1"/>
  <c r="M69" i="1"/>
  <c r="M65" i="1"/>
  <c r="M64" i="1"/>
  <c r="M63" i="1"/>
  <c r="M62" i="1"/>
  <c r="M61" i="1"/>
  <c r="M58" i="1"/>
  <c r="M57" i="1"/>
  <c r="M56" i="1"/>
  <c r="M50" i="1"/>
  <c r="M48" i="1"/>
  <c r="M38" i="1"/>
  <c r="M36" i="1"/>
  <c r="M42" i="1"/>
  <c r="M24" i="1" l="1"/>
  <c r="M23" i="1"/>
  <c r="M22" i="1"/>
  <c r="M21" i="1"/>
  <c r="M20" i="1"/>
  <c r="M19" i="1"/>
  <c r="M18" i="1"/>
  <c r="M17" i="1"/>
  <c r="M16" i="1"/>
  <c r="M15" i="1"/>
  <c r="M14" i="1"/>
  <c r="M13" i="1"/>
  <c r="M12" i="1"/>
  <c r="K72" i="1"/>
  <c r="K59" i="1"/>
  <c r="K25" i="1"/>
  <c r="K43" i="1" l="1"/>
  <c r="M38" i="2"/>
  <c r="M42" i="2" s="1"/>
  <c r="M24" i="2"/>
  <c r="M41" i="2" s="1"/>
  <c r="J72" i="1"/>
  <c r="I72" i="1"/>
  <c r="J59" i="1"/>
  <c r="I59" i="1"/>
  <c r="J25" i="1"/>
  <c r="J43" i="1" s="1"/>
  <c r="I25" i="1"/>
  <c r="I43" i="1" s="1"/>
  <c r="D38" i="2" l="1"/>
  <c r="D42" i="2" s="1"/>
  <c r="D24" i="2"/>
  <c r="D41" i="2" s="1"/>
  <c r="L24" i="2" l="1"/>
  <c r="L41" i="2" s="1"/>
  <c r="B97" i="1"/>
  <c r="G65" i="1"/>
  <c r="G64" i="1"/>
  <c r="G63" i="1"/>
  <c r="G62" i="1"/>
  <c r="G61" i="1"/>
  <c r="E59" i="1"/>
  <c r="D59" i="1"/>
  <c r="C59" i="1"/>
  <c r="B59" i="1"/>
  <c r="G58" i="1"/>
  <c r="G57" i="1"/>
  <c r="G56" i="1"/>
  <c r="G42" i="1"/>
  <c r="E25" i="1"/>
  <c r="C99" i="1" s="1"/>
  <c r="D25" i="1"/>
  <c r="D43" i="1" s="1"/>
  <c r="C25" i="1"/>
  <c r="C43" i="1" s="1"/>
  <c r="B25" i="1"/>
  <c r="B43" i="1" s="1"/>
  <c r="G24" i="1"/>
  <c r="G23" i="1"/>
  <c r="G22" i="1"/>
  <c r="G21" i="1"/>
  <c r="G20" i="1"/>
  <c r="G19" i="1"/>
  <c r="G18" i="1"/>
  <c r="G17" i="1"/>
  <c r="G16" i="1"/>
  <c r="G15" i="1"/>
  <c r="G14" i="1"/>
  <c r="G13" i="1"/>
  <c r="G12" i="1"/>
  <c r="E43" i="1" l="1"/>
  <c r="G25" i="1"/>
  <c r="B99" i="1" s="1"/>
  <c r="L38" i="2"/>
  <c r="L42" i="2" s="1"/>
  <c r="G43" i="1"/>
  <c r="G59" i="1"/>
  <c r="K24" i="2"/>
  <c r="K41" i="2" s="1"/>
  <c r="K38" i="2" l="1"/>
  <c r="K42" i="2" s="1"/>
  <c r="J38" i="2"/>
  <c r="J42" i="2" s="1"/>
  <c r="J24" i="2"/>
  <c r="J41" i="2" s="1"/>
  <c r="I24" i="2" l="1"/>
  <c r="I41" i="2" s="1"/>
  <c r="M25" i="1"/>
  <c r="M59" i="1"/>
  <c r="M72" i="1"/>
  <c r="C97" i="1"/>
  <c r="C100" i="1" s="1"/>
  <c r="M43" i="1" l="1"/>
  <c r="B100" i="1"/>
  <c r="I38" i="2"/>
  <c r="I42" i="2" s="1"/>
  <c r="G9" i="2"/>
  <c r="H24" i="2" l="1"/>
  <c r="H41" i="2" s="1"/>
  <c r="H38" i="2"/>
  <c r="H42" i="2" s="1"/>
  <c r="G38" i="2"/>
  <c r="G42" i="2" s="1"/>
  <c r="G24" i="2"/>
  <c r="G41" i="2" s="1"/>
  <c r="F38" i="2" l="1"/>
  <c r="F42" i="2" s="1"/>
  <c r="E38" i="2"/>
  <c r="E42" i="2" s="1"/>
  <c r="O38" i="2"/>
  <c r="O42" i="2" s="1"/>
  <c r="F24" i="2"/>
  <c r="F41" i="2" s="1"/>
  <c r="E24" i="2"/>
  <c r="E41" i="2" s="1"/>
  <c r="O24" i="2" l="1"/>
  <c r="O41" i="2" s="1"/>
</calcChain>
</file>

<file path=xl/sharedStrings.xml><?xml version="1.0" encoding="utf-8"?>
<sst xmlns="http://schemas.openxmlformats.org/spreadsheetml/2006/main" count="151" uniqueCount="114">
  <si>
    <t>Three Months Ended</t>
  </si>
  <si>
    <t>Year Ended</t>
  </si>
  <si>
    <t xml:space="preserve">Income taxes </t>
  </si>
  <si>
    <t xml:space="preserve">Interest expense </t>
  </si>
  <si>
    <t>Depreciation and amortization</t>
  </si>
  <si>
    <t>Impairment of long-lived assets</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</si>
  <si>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</si>
  <si>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</si>
  <si>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</si>
  <si>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</si>
  <si>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</si>
  <si>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</si>
  <si>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</si>
  <si>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</si>
  <si>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</si>
  <si>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</si>
  <si>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</si>
  <si>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</si>
  <si>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</si>
  <si>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</si>
  <si>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</si>
  <si>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</si>
  <si>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</si>
  <si>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</si>
  <si>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</si>
  <si>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</si>
  <si>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</si>
  <si>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</si>
  <si>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</si>
  <si>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</si>
  <si>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</si>
  <si>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</si>
  <si>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</si>
  <si>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</si>
  <si>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</si>
  <si>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</si>
  <si>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</si>
  <si>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</si>
  <si>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</si>
  <si>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</si>
  <si>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</si>
  <si>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</si>
  <si>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</si>
  <si>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</si>
  <si>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</si>
  <si>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</si>
  <si>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</si>
  <si>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</si>
  <si>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</si>
  <si>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</si>
  <si>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</si>
  <si>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</si>
  <si>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</si>
  <si>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</si>
  <si>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</si>
  <si>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</si>
  <si>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</si>
  <si>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</si>
  <si>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</si>
  <si>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</si>
  <si>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</si>
  <si>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</si>
  <si>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</si>
  <si>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</si>
  <si>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</si>
  <si>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</si>
  <si>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</si>
  <si>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</si>
  <si>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</si>
  <si>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</si>
  <si>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</si>
  <si>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</si>
  <si>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</si>
  <si>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</si>
  <si>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</si>
  <si>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</si>
  <si>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</si>
  <si>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</si>
  <si>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</si>
  <si>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</si>
  <si>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</si>
  <si>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</si>
  <si>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</si>
  <si>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</si>
  <si>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</si>
  <si>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</si>
  <si>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</si>
  <si>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</si>
  <si>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</si>
  <si>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</si>
  <si>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</si>
  <si>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</si>
  <si>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</si>
  <si>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</si>
  <si>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</si>
  <si>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</si>
  <si>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Jun 30, 2017</t>
  </si>
  <si>
    <t>Sep 30, 2017</t>
  </si>
  <si>
    <t>Dec 31,
2012</t>
  </si>
  <si>
    <t>Dec 31,
2013</t>
  </si>
  <si>
    <t>Dec 31,
2014</t>
  </si>
  <si>
    <t>Dec 31,
2015</t>
  </si>
  <si>
    <t>Dec 31, 2017</t>
  </si>
  <si>
    <t>Mar 31, 2018</t>
  </si>
  <si>
    <t>Constant currency revenue and expense amounts, which are non-GAAP measurements, were calculated using the average exchange rate for the corresponding months for 2017.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</si>
  <si>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Loss on disposal of assets and other</t>
  </si>
  <si>
    <t>June 30, 2018</t>
  </si>
  <si>
    <t>Other (income) expense</t>
  </si>
  <si>
    <r>
      <t xml:space="preserve">See total worldwide reported revenues and expenses in US Dollars in our Quarterly Report on Form 10-Q at </t>
    </r>
    <r>
      <rPr>
        <b/>
        <i/>
        <sz val="9"/>
        <color rgb="FF0070C0"/>
        <rFont val="Calibri"/>
        <family val="2"/>
        <scheme val="minor"/>
      </rPr>
      <t>www.investors.cinemark.com</t>
    </r>
    <r>
      <rPr>
        <sz val="9"/>
        <color theme="1"/>
        <rFont val="Calibri"/>
        <family val="2"/>
        <scheme val="minor"/>
      </rPr>
      <t xml:space="preserve">.  
Amounts presented above represent totals for our international segment only.  </t>
    </r>
  </si>
  <si>
    <t>Nine Months 
Ended</t>
  </si>
  <si>
    <t>Loss on debt amendments and refinancing</t>
  </si>
  <si>
    <r>
      <t>Deferred lease expenses – projectors</t>
    </r>
    <r>
      <rPr>
        <vertAlign val="superscript"/>
        <sz val="11"/>
        <color theme="1"/>
        <rFont val="Calibri"/>
        <family val="2"/>
        <scheme val="minor"/>
      </rPr>
      <t xml:space="preserve"> (4)</t>
    </r>
  </si>
  <si>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loss on disposal of assets and other, changes in deferred lease expenses,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</si>
  <si>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Sep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</si>
</sst>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
      <sz val="11"/>
      <color indexed="8"/>
      <name val="Calibri"/>
      <family val="2"/>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27">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9" fillId="0" borderId="2" xfId="0" applyFont="1" applyBorder="1"/>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0" fillId="0" borderId="0" xfId="0" applyBorder="1"/>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2" fillId="0" borderId="12" xfId="0" applyFont="1" applyBorder="1" applyAlignment="1">
      <alignment horizontal="center" wrapText="1"/>
    </xf>
    <xf numFmtId="0" fontId="2" fillId="0" borderId="12" xfId="0" applyFont="1" applyBorder="1" applyAlignment="1">
      <alignment horizontal="center"/>
    </xf>
    <xf numFmtId="170" fontId="2" fillId="0" borderId="12" xfId="0" applyNumberFormat="1" applyFont="1" applyBorder="1" applyAlignment="1">
      <alignment horizontal="center"/>
    </xf>
    <xf numFmtId="0" fontId="4" fillId="0" borderId="0" xfId="0" applyFont="1" applyAlignment="1">
      <alignment wrapText="1"/>
    </xf>
    <xf numFmtId="0" fontId="4" fillId="0" borderId="3" xfId="0" applyFont="1" applyBorder="1" applyAlignment="1">
      <alignment wrapText="1"/>
    </xf>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wrapText="1"/>
    </xf>
  </cellXfs>
  <cellStyles count="9">
    <cellStyle name="Comma" xfId="1" builtinId="3"/>
    <cellStyle name="Comma 2" xfId="4"/>
    <cellStyle name="Currency" xfId="2" builtinId="4"/>
    <cellStyle name="Currency 2" xfId="6"/>
    <cellStyle name="Currency 3" xfId="5"/>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0"/>
  <sheetViews>
    <sheetView showGridLines="0" view="pageBreakPreview" zoomScale="70" zoomScaleNormal="100" zoomScaleSheetLayoutView="70" workbookViewId="0">
      <pane xSplit="1" ySplit="5" topLeftCell="B54" activePane="bottomRight" state="frozen"/>
      <selection pane="topRight" activeCell="B1" sqref="B1"/>
      <selection pane="bottomLeft" activeCell="A6" sqref="A6"/>
      <selection pane="bottomRight" activeCell="J76" sqref="J76"/>
    </sheetView>
  </sheetViews>
  <sheetFormatPr defaultRowHeight="14.4" x14ac:dyDescent="0.3"/>
  <cols>
    <col min="1" max="1" width="47.77734375" bestFit="1" customWidth="1"/>
    <col min="2" max="2" width="18.5546875" customWidth="1"/>
    <col min="3" max="4" width="19.33203125" bestFit="1" customWidth="1"/>
    <col min="5" max="5" width="18.5546875" customWidth="1"/>
    <col min="6" max="6" width="2.77734375" customWidth="1"/>
    <col min="7" max="7" width="18.5546875" customWidth="1"/>
    <col min="8" max="8" width="2.77734375" customWidth="1"/>
    <col min="9" max="10" width="18.5546875" customWidth="1"/>
    <col min="11" max="11" width="19.33203125" bestFit="1" customWidth="1"/>
    <col min="12" max="12" width="2.77734375" customWidth="1"/>
    <col min="13" max="13" width="19.33203125" bestFit="1" customWidth="1"/>
    <col min="14" max="14" width="11.5546875" bestFit="1" customWidth="1"/>
    <col min="15" max="16" width="11.77734375" bestFit="1" customWidth="1"/>
    <col min="17" max="17" width="2.77734375" customWidth="1"/>
    <col min="18" max="18" width="11.5546875" bestFit="1" customWidth="1"/>
    <col min="19" max="19" width="2.77734375" customWidth="1"/>
  </cols>
  <sheetData>
    <row r="1" spans="1:19" x14ac:dyDescent="0.3">
      <c r="A1" s="3" t="s">
        <v>20</v>
      </c>
    </row>
    <row r="2" spans="1:19" x14ac:dyDescent="0.3">
      <c r="A2" s="3" t="s">
        <v>21</v>
      </c>
    </row>
    <row r="3" spans="1:19" x14ac:dyDescent="0.3">
      <c r="A3" s="3"/>
    </row>
    <row r="4" spans="1:19" ht="15" customHeight="1" x14ac:dyDescent="0.3">
      <c r="A4" s="117" t="s">
        <v>58</v>
      </c>
      <c r="B4" s="117"/>
      <c r="C4" s="117"/>
      <c r="D4" s="117"/>
      <c r="E4" s="117"/>
      <c r="F4" s="117"/>
      <c r="G4" s="117"/>
      <c r="H4" s="117"/>
      <c r="I4" s="117"/>
      <c r="J4" s="117"/>
      <c r="K4" s="117"/>
      <c r="L4" s="117"/>
      <c r="M4" s="117"/>
    </row>
    <row r="5" spans="1:19" x14ac:dyDescent="0.3">
      <c r="A5" s="118"/>
      <c r="B5" s="118"/>
      <c r="C5" s="118"/>
      <c r="D5" s="118"/>
      <c r="E5" s="118"/>
      <c r="F5" s="118"/>
      <c r="G5" s="118"/>
      <c r="H5" s="118"/>
      <c r="I5" s="118"/>
      <c r="J5" s="118"/>
      <c r="K5" s="118"/>
      <c r="L5" s="118"/>
      <c r="M5" s="118"/>
    </row>
    <row r="6" spans="1:19" x14ac:dyDescent="0.3">
      <c r="A6" s="17"/>
      <c r="B6" s="18"/>
      <c r="C6" s="18"/>
      <c r="D6" s="18"/>
      <c r="E6" s="18"/>
      <c r="F6" s="18"/>
      <c r="G6" s="18"/>
      <c r="H6" s="18"/>
      <c r="I6" s="18"/>
      <c r="J6" s="18"/>
      <c r="K6" s="18"/>
      <c r="L6" s="18"/>
      <c r="M6" s="96"/>
    </row>
    <row r="7" spans="1:19" s="1" customFormat="1" ht="14.55" customHeight="1" x14ac:dyDescent="0.3">
      <c r="A7" s="19"/>
      <c r="B7" s="37"/>
      <c r="C7" s="37"/>
      <c r="D7" s="37"/>
      <c r="E7" s="37"/>
      <c r="F7" s="37"/>
      <c r="G7" s="37"/>
      <c r="H7" s="37"/>
      <c r="I7" s="37"/>
      <c r="J7" s="37"/>
      <c r="K7" s="37"/>
      <c r="L7" s="37"/>
      <c r="M7" s="114" t="s">
        <v>109</v>
      </c>
      <c r="N7"/>
      <c r="O7"/>
      <c r="P7"/>
      <c r="Q7"/>
      <c r="R7"/>
      <c r="S7"/>
    </row>
    <row r="8" spans="1:19" s="1" customFormat="1" x14ac:dyDescent="0.3">
      <c r="A8" s="19"/>
      <c r="B8" s="115" t="s">
        <v>0</v>
      </c>
      <c r="C8" s="115"/>
      <c r="D8" s="115"/>
      <c r="E8" s="115"/>
      <c r="F8" s="37"/>
      <c r="G8" s="98" t="s">
        <v>1</v>
      </c>
      <c r="H8" s="40"/>
      <c r="I8" s="116" t="s">
        <v>0</v>
      </c>
      <c r="J8" s="116"/>
      <c r="K8" s="116"/>
      <c r="L8" s="37"/>
      <c r="M8" s="114"/>
      <c r="N8"/>
      <c r="O8"/>
      <c r="P8"/>
      <c r="Q8"/>
      <c r="R8"/>
      <c r="S8"/>
    </row>
    <row r="9" spans="1:19" x14ac:dyDescent="0.3">
      <c r="A9" s="6"/>
      <c r="B9" s="85">
        <v>42825</v>
      </c>
      <c r="C9" s="85">
        <v>42916</v>
      </c>
      <c r="D9" s="85">
        <v>43008</v>
      </c>
      <c r="E9" s="85">
        <v>43100</v>
      </c>
      <c r="F9" s="37"/>
      <c r="G9" s="85">
        <v>43100</v>
      </c>
      <c r="H9" s="86"/>
      <c r="I9" s="85">
        <v>43190</v>
      </c>
      <c r="J9" s="85">
        <v>43281</v>
      </c>
      <c r="K9" s="85">
        <v>43373</v>
      </c>
      <c r="L9" s="37"/>
      <c r="M9" s="85">
        <v>43373</v>
      </c>
    </row>
    <row r="10" spans="1:19" x14ac:dyDescent="0.3">
      <c r="A10" s="9" t="s">
        <v>39</v>
      </c>
      <c r="B10" s="103"/>
      <c r="C10" s="18"/>
      <c r="D10" s="18"/>
      <c r="E10" s="18"/>
      <c r="F10" s="37"/>
      <c r="G10" s="103"/>
      <c r="H10" s="103"/>
      <c r="I10" s="18"/>
      <c r="J10" s="18"/>
      <c r="K10" s="18"/>
      <c r="L10" s="37"/>
      <c r="M10" s="24"/>
    </row>
    <row r="11" spans="1:19" x14ac:dyDescent="0.3">
      <c r="A11" s="6"/>
      <c r="B11" s="103"/>
      <c r="C11" s="103"/>
      <c r="D11" s="103"/>
      <c r="E11" s="103"/>
      <c r="F11" s="37"/>
      <c r="G11" s="103"/>
      <c r="H11" s="103"/>
      <c r="I11" s="103"/>
      <c r="J11" s="103"/>
      <c r="K11" s="103"/>
      <c r="L11" s="37"/>
      <c r="M11" s="24"/>
    </row>
    <row r="12" spans="1:19" x14ac:dyDescent="0.3">
      <c r="A12" s="6" t="s">
        <v>18</v>
      </c>
      <c r="B12" s="7">
        <v>80194</v>
      </c>
      <c r="C12" s="7">
        <v>51810</v>
      </c>
      <c r="D12" s="7">
        <v>38540</v>
      </c>
      <c r="E12" s="7">
        <v>95475</v>
      </c>
      <c r="F12" s="37"/>
      <c r="G12" s="7">
        <f>SUM(B12:E12)</f>
        <v>266019</v>
      </c>
      <c r="H12" s="7"/>
      <c r="I12" s="7">
        <v>62177</v>
      </c>
      <c r="J12" s="7">
        <v>82464</v>
      </c>
      <c r="K12" s="7">
        <v>50621</v>
      </c>
      <c r="L12" s="37"/>
      <c r="M12" s="8">
        <f>SUM(I12:K12)</f>
        <v>195262</v>
      </c>
    </row>
    <row r="13" spans="1:19" x14ac:dyDescent="0.3">
      <c r="A13" s="25" t="s">
        <v>2</v>
      </c>
      <c r="B13" s="10">
        <v>44400</v>
      </c>
      <c r="C13" s="10">
        <v>29445</v>
      </c>
      <c r="D13" s="10">
        <v>24630</v>
      </c>
      <c r="E13" s="10">
        <v>-19117</v>
      </c>
      <c r="F13" s="37"/>
      <c r="G13" s="10">
        <f t="shared" ref="G13:G24" si="0">SUM(B13:E13)</f>
        <v>79358</v>
      </c>
      <c r="H13" s="10"/>
      <c r="I13" s="10">
        <v>25097</v>
      </c>
      <c r="J13" s="10">
        <v>18326</v>
      </c>
      <c r="K13" s="10">
        <v>16169</v>
      </c>
      <c r="L13" s="37"/>
      <c r="M13" s="12">
        <f t="shared" ref="M13:M24" si="1">SUM(I13:K13)</f>
        <v>59592</v>
      </c>
    </row>
    <row r="14" spans="1:19" x14ac:dyDescent="0.3">
      <c r="A14" s="25" t="s">
        <v>3</v>
      </c>
      <c r="B14" s="10">
        <v>26369</v>
      </c>
      <c r="C14" s="10">
        <v>26522</v>
      </c>
      <c r="D14" s="10">
        <v>26317</v>
      </c>
      <c r="E14" s="10">
        <v>26710</v>
      </c>
      <c r="F14" s="10"/>
      <c r="G14" s="10">
        <f t="shared" si="0"/>
        <v>105918</v>
      </c>
      <c r="H14" s="10"/>
      <c r="I14" s="10">
        <v>27115</v>
      </c>
      <c r="J14" s="10">
        <v>28466</v>
      </c>
      <c r="K14" s="10">
        <v>27144</v>
      </c>
      <c r="L14" s="10"/>
      <c r="M14" s="12">
        <f t="shared" si="1"/>
        <v>82725</v>
      </c>
    </row>
    <row r="15" spans="1:19" x14ac:dyDescent="0.3">
      <c r="A15" s="25" t="s">
        <v>107</v>
      </c>
      <c r="B15" s="10">
        <v>-12982</v>
      </c>
      <c r="C15" s="10">
        <v>-7030</v>
      </c>
      <c r="D15" s="10">
        <v>-13168</v>
      </c>
      <c r="E15" s="10">
        <v>-9947</v>
      </c>
      <c r="F15" s="10"/>
      <c r="G15" s="10">
        <f t="shared" si="0"/>
        <v>-43127</v>
      </c>
      <c r="H15" s="10"/>
      <c r="I15" s="10">
        <v>-7273</v>
      </c>
      <c r="J15" s="10">
        <v>836</v>
      </c>
      <c r="K15" s="10">
        <v>-8810</v>
      </c>
      <c r="L15" s="10"/>
      <c r="M15" s="12">
        <f t="shared" si="1"/>
        <v>-15247</v>
      </c>
    </row>
    <row r="16" spans="1:19" x14ac:dyDescent="0.3">
      <c r="A16" s="25" t="s">
        <v>110</v>
      </c>
      <c r="B16" s="10">
        <v>0</v>
      </c>
      <c r="C16" s="10">
        <v>246</v>
      </c>
      <c r="D16" s="10">
        <v>0</v>
      </c>
      <c r="E16" s="10">
        <v>275</v>
      </c>
      <c r="F16" s="10"/>
      <c r="G16" s="10">
        <f t="shared" si="0"/>
        <v>521</v>
      </c>
      <c r="H16" s="10"/>
      <c r="I16" s="10">
        <v>1484</v>
      </c>
      <c r="J16" s="10">
        <v>0</v>
      </c>
      <c r="K16" s="10">
        <v>0</v>
      </c>
      <c r="L16" s="10"/>
      <c r="M16" s="12">
        <f t="shared" si="1"/>
        <v>1484</v>
      </c>
    </row>
    <row r="17" spans="1:13" ht="16.2" x14ac:dyDescent="0.3">
      <c r="A17" s="25" t="s">
        <v>6</v>
      </c>
      <c r="B17" s="10">
        <v>12049</v>
      </c>
      <c r="C17" s="10">
        <v>2870</v>
      </c>
      <c r="D17" s="10">
        <v>2402</v>
      </c>
      <c r="E17" s="10">
        <v>8652</v>
      </c>
      <c r="F17" s="10"/>
      <c r="G17" s="10">
        <f t="shared" si="0"/>
        <v>25973</v>
      </c>
      <c r="H17" s="10"/>
      <c r="I17" s="10">
        <v>12323</v>
      </c>
      <c r="J17" s="10">
        <v>3932</v>
      </c>
      <c r="K17" s="10">
        <v>4786</v>
      </c>
      <c r="L17" s="10"/>
      <c r="M17" s="12">
        <f t="shared" si="1"/>
        <v>21041</v>
      </c>
    </row>
    <row r="18" spans="1:13" x14ac:dyDescent="0.3">
      <c r="A18" s="25" t="s">
        <v>4</v>
      </c>
      <c r="B18" s="10">
        <v>57356</v>
      </c>
      <c r="C18" s="10">
        <v>59137</v>
      </c>
      <c r="D18" s="10">
        <v>58052</v>
      </c>
      <c r="E18" s="10">
        <v>62968</v>
      </c>
      <c r="F18" s="10"/>
      <c r="G18" s="10">
        <f t="shared" si="0"/>
        <v>237513</v>
      </c>
      <c r="H18" s="10"/>
      <c r="I18" s="10">
        <v>64395</v>
      </c>
      <c r="J18" s="10">
        <v>64290</v>
      </c>
      <c r="K18" s="10">
        <v>64971</v>
      </c>
      <c r="L18" s="10"/>
      <c r="M18" s="12">
        <f t="shared" si="1"/>
        <v>193656</v>
      </c>
    </row>
    <row r="19" spans="1:13" x14ac:dyDescent="0.3">
      <c r="A19" s="25" t="s">
        <v>5</v>
      </c>
      <c r="B19" s="10">
        <v>273</v>
      </c>
      <c r="C19" s="10">
        <v>4301</v>
      </c>
      <c r="D19" s="10">
        <v>5026</v>
      </c>
      <c r="E19" s="10">
        <v>5484</v>
      </c>
      <c r="F19" s="10"/>
      <c r="G19" s="10">
        <f t="shared" si="0"/>
        <v>15084</v>
      </c>
      <c r="H19" s="10"/>
      <c r="I19" s="10">
        <v>591</v>
      </c>
      <c r="J19" s="10">
        <v>2788</v>
      </c>
      <c r="K19" s="10">
        <v>1641</v>
      </c>
      <c r="L19" s="10"/>
      <c r="M19" s="12">
        <f t="shared" si="1"/>
        <v>5020</v>
      </c>
    </row>
    <row r="20" spans="1:13" x14ac:dyDescent="0.3">
      <c r="A20" s="25" t="s">
        <v>105</v>
      </c>
      <c r="B20" s="10">
        <v>834</v>
      </c>
      <c r="C20" s="10">
        <v>54</v>
      </c>
      <c r="D20" s="10">
        <v>8576</v>
      </c>
      <c r="E20" s="10">
        <v>13348</v>
      </c>
      <c r="F20" s="10"/>
      <c r="G20" s="10">
        <f t="shared" si="0"/>
        <v>22812</v>
      </c>
      <c r="H20" s="10"/>
      <c r="I20" s="10">
        <v>3939</v>
      </c>
      <c r="J20" s="10">
        <v>16901</v>
      </c>
      <c r="K20" s="10">
        <v>7826</v>
      </c>
      <c r="L20" s="10"/>
      <c r="M20" s="12">
        <f t="shared" si="1"/>
        <v>28666</v>
      </c>
    </row>
    <row r="21" spans="1:13" ht="16.2" x14ac:dyDescent="0.3">
      <c r="A21" s="25" t="s">
        <v>7</v>
      </c>
      <c r="B21" s="10">
        <v>-114</v>
      </c>
      <c r="C21" s="10">
        <v>-120</v>
      </c>
      <c r="D21" s="10">
        <v>-44</v>
      </c>
      <c r="E21" s="10">
        <v>-51</v>
      </c>
      <c r="F21" s="10"/>
      <c r="G21" s="10">
        <f t="shared" si="0"/>
        <v>-329</v>
      </c>
      <c r="H21" s="10"/>
      <c r="I21" s="10">
        <v>-251</v>
      </c>
      <c r="J21" s="10">
        <v>-217</v>
      </c>
      <c r="K21" s="10">
        <v>216</v>
      </c>
      <c r="L21" s="10"/>
      <c r="M21" s="12">
        <f t="shared" si="1"/>
        <v>-252</v>
      </c>
    </row>
    <row r="22" spans="1:13" ht="16.2" x14ac:dyDescent="0.3">
      <c r="A22" s="25" t="s">
        <v>111</v>
      </c>
      <c r="B22" s="10">
        <v>-233</v>
      </c>
      <c r="C22" s="10">
        <v>-255</v>
      </c>
      <c r="D22" s="10">
        <v>-253</v>
      </c>
      <c r="E22" s="10">
        <v>-198</v>
      </c>
      <c r="F22" s="10"/>
      <c r="G22" s="10">
        <f t="shared" si="0"/>
        <v>-939</v>
      </c>
      <c r="H22" s="10"/>
      <c r="I22" s="10">
        <v>-232</v>
      </c>
      <c r="J22" s="10">
        <v>-232</v>
      </c>
      <c r="K22" s="10">
        <v>-236</v>
      </c>
      <c r="L22" s="10"/>
      <c r="M22" s="12">
        <f t="shared" si="1"/>
        <v>-700</v>
      </c>
    </row>
    <row r="23" spans="1:13" ht="16.2" x14ac:dyDescent="0.3">
      <c r="A23" s="25" t="s">
        <v>8</v>
      </c>
      <c r="B23" s="10">
        <v>493</v>
      </c>
      <c r="C23" s="10">
        <v>496</v>
      </c>
      <c r="D23" s="10">
        <v>551</v>
      </c>
      <c r="E23" s="10">
        <v>734</v>
      </c>
      <c r="F23" s="10"/>
      <c r="G23" s="10">
        <f t="shared" si="0"/>
        <v>2274</v>
      </c>
      <c r="H23" s="10"/>
      <c r="I23" s="10">
        <v>639</v>
      </c>
      <c r="J23" s="10">
        <v>597</v>
      </c>
      <c r="K23" s="10">
        <v>578</v>
      </c>
      <c r="L23" s="10"/>
      <c r="M23" s="12">
        <f t="shared" si="1"/>
        <v>1814</v>
      </c>
    </row>
    <row r="24" spans="1:13" ht="16.2" x14ac:dyDescent="0.3">
      <c r="A24" s="25" t="s">
        <v>9</v>
      </c>
      <c r="B24" s="10">
        <v>3241</v>
      </c>
      <c r="C24" s="10">
        <v>3203</v>
      </c>
      <c r="D24" s="10">
        <v>3043</v>
      </c>
      <c r="E24" s="10">
        <v>3194</v>
      </c>
      <c r="F24" s="10"/>
      <c r="G24" s="10">
        <f t="shared" si="0"/>
        <v>12681</v>
      </c>
      <c r="H24" s="10"/>
      <c r="I24" s="10">
        <v>3426</v>
      </c>
      <c r="J24" s="10">
        <v>3452</v>
      </c>
      <c r="K24" s="10">
        <v>3486</v>
      </c>
      <c r="L24" s="10"/>
      <c r="M24" s="12">
        <f t="shared" si="1"/>
        <v>10364</v>
      </c>
    </row>
    <row r="25" spans="1:13" ht="16.8" thickBot="1" x14ac:dyDescent="0.35">
      <c r="A25" s="6" t="s">
        <v>19</v>
      </c>
      <c r="B25" s="5">
        <f t="shared" ref="B25:E25" si="2">SUM(B12:B24)</f>
        <v>211880</v>
      </c>
      <c r="C25" s="5">
        <f t="shared" si="2"/>
        <v>170679</v>
      </c>
      <c r="D25" s="5">
        <f t="shared" si="2"/>
        <v>153672</v>
      </c>
      <c r="E25" s="5">
        <f t="shared" si="2"/>
        <v>187527</v>
      </c>
      <c r="F25" s="5"/>
      <c r="G25" s="5">
        <f t="shared" ref="G25" si="3">SUM(G12:G24)</f>
        <v>723758</v>
      </c>
      <c r="H25" s="7"/>
      <c r="I25" s="5">
        <f t="shared" ref="I25:J25" si="4">SUM(I12:I24)</f>
        <v>193430</v>
      </c>
      <c r="J25" s="5">
        <f t="shared" si="4"/>
        <v>221603</v>
      </c>
      <c r="K25" s="5">
        <f t="shared" ref="K25" si="5">SUM(K12:K24)</f>
        <v>168392</v>
      </c>
      <c r="L25" s="5"/>
      <c r="M25" s="26">
        <f t="shared" ref="M25" si="6">SUM(M12:M24)</f>
        <v>583425</v>
      </c>
    </row>
    <row r="26" spans="1:13" ht="15" thickTop="1" x14ac:dyDescent="0.3">
      <c r="A26" s="6"/>
      <c r="B26" s="11"/>
      <c r="C26" s="11"/>
      <c r="D26" s="11"/>
      <c r="E26" s="11"/>
      <c r="F26" s="11"/>
      <c r="G26" s="11"/>
      <c r="H26" s="11"/>
      <c r="I26" s="11"/>
      <c r="J26" s="11"/>
      <c r="K26" s="11"/>
      <c r="L26" s="11"/>
      <c r="M26" s="15"/>
    </row>
    <row r="27" spans="1:13" ht="15.45" customHeight="1" x14ac:dyDescent="0.3">
      <c r="A27" s="83" t="s">
        <v>10</v>
      </c>
      <c r="B27" s="108" t="s">
        <v>112</v>
      </c>
      <c r="C27" s="108"/>
      <c r="D27" s="108"/>
      <c r="E27" s="108"/>
      <c r="F27" s="108"/>
      <c r="G27" s="108"/>
      <c r="H27" s="108"/>
      <c r="I27" s="108"/>
      <c r="J27" s="108"/>
      <c r="K27" s="108"/>
      <c r="L27" s="108"/>
      <c r="M27" s="109"/>
    </row>
    <row r="28" spans="1:13" ht="15.45" customHeight="1" x14ac:dyDescent="0.3">
      <c r="A28" s="83"/>
      <c r="B28" s="108"/>
      <c r="C28" s="108"/>
      <c r="D28" s="108"/>
      <c r="E28" s="108"/>
      <c r="F28" s="108"/>
      <c r="G28" s="108"/>
      <c r="H28" s="108"/>
      <c r="I28" s="108"/>
      <c r="J28" s="108"/>
      <c r="K28" s="108"/>
      <c r="L28" s="108"/>
      <c r="M28" s="109"/>
    </row>
    <row r="29" spans="1:13" ht="15.45" customHeight="1" x14ac:dyDescent="0.3">
      <c r="A29" s="83"/>
      <c r="B29" s="108"/>
      <c r="C29" s="108"/>
      <c r="D29" s="108"/>
      <c r="E29" s="108"/>
      <c r="F29" s="108"/>
      <c r="G29" s="108"/>
      <c r="H29" s="108"/>
      <c r="I29" s="108"/>
      <c r="J29" s="108"/>
      <c r="K29" s="108"/>
      <c r="L29" s="108"/>
      <c r="M29" s="109"/>
    </row>
    <row r="30" spans="1:13" ht="15.45" customHeight="1" x14ac:dyDescent="0.3">
      <c r="A30" s="83"/>
      <c r="B30" s="108"/>
      <c r="C30" s="108"/>
      <c r="D30" s="108"/>
      <c r="E30" s="108"/>
      <c r="F30" s="108"/>
      <c r="G30" s="108"/>
      <c r="H30" s="108"/>
      <c r="I30" s="108"/>
      <c r="J30" s="108"/>
      <c r="K30" s="108"/>
      <c r="L30" s="108"/>
      <c r="M30" s="109"/>
    </row>
    <row r="31" spans="1:13" ht="15" customHeight="1" x14ac:dyDescent="0.3">
      <c r="A31" s="83" t="s">
        <v>11</v>
      </c>
      <c r="B31" s="108" t="s">
        <v>55</v>
      </c>
      <c r="C31" s="108"/>
      <c r="D31" s="108"/>
      <c r="E31" s="108"/>
      <c r="F31" s="108"/>
      <c r="G31" s="108"/>
      <c r="H31" s="108"/>
      <c r="I31" s="108"/>
      <c r="J31" s="108"/>
      <c r="K31" s="108"/>
      <c r="L31" s="108"/>
      <c r="M31" s="109"/>
    </row>
    <row r="32" spans="1:13" ht="15" customHeight="1" x14ac:dyDescent="0.3">
      <c r="A32" s="83" t="s">
        <v>12</v>
      </c>
      <c r="B32" s="87" t="s">
        <v>15</v>
      </c>
      <c r="C32" s="99"/>
      <c r="D32" s="99"/>
      <c r="E32" s="99"/>
      <c r="F32" s="99"/>
      <c r="G32" s="99"/>
      <c r="H32" s="99"/>
      <c r="I32" s="104"/>
      <c r="J32" s="104"/>
      <c r="K32" s="106"/>
      <c r="L32" s="104"/>
      <c r="M32" s="100"/>
    </row>
    <row r="33" spans="1:19" ht="15" customHeight="1" x14ac:dyDescent="0.3">
      <c r="A33" s="83" t="s">
        <v>13</v>
      </c>
      <c r="B33" s="87" t="s">
        <v>16</v>
      </c>
      <c r="C33" s="99"/>
      <c r="D33" s="99"/>
      <c r="E33" s="99"/>
      <c r="F33" s="99"/>
      <c r="G33" s="99"/>
      <c r="H33" s="99"/>
      <c r="I33" s="104"/>
      <c r="J33" s="104"/>
      <c r="K33" s="106"/>
      <c r="L33" s="104"/>
      <c r="M33" s="100"/>
    </row>
    <row r="34" spans="1:19" ht="15" customHeight="1" x14ac:dyDescent="0.3">
      <c r="A34" s="84" t="s">
        <v>14</v>
      </c>
      <c r="B34" s="88" t="s">
        <v>17</v>
      </c>
      <c r="C34" s="101"/>
      <c r="D34" s="101"/>
      <c r="E34" s="101"/>
      <c r="F34" s="101"/>
      <c r="G34" s="101"/>
      <c r="H34" s="101"/>
      <c r="I34" s="105"/>
      <c r="J34" s="105"/>
      <c r="K34" s="107"/>
      <c r="L34" s="105"/>
      <c r="M34" s="102"/>
    </row>
    <row r="35" spans="1:19" ht="16.2" x14ac:dyDescent="0.3">
      <c r="A35" s="28"/>
      <c r="B35" s="22"/>
      <c r="C35" s="22"/>
      <c r="D35" s="22"/>
      <c r="E35" s="22"/>
      <c r="F35" s="22"/>
      <c r="G35" s="22"/>
      <c r="H35" s="22"/>
      <c r="I35" s="22"/>
      <c r="J35" s="22"/>
      <c r="K35" s="22"/>
      <c r="L35" s="22"/>
      <c r="M35" s="23"/>
    </row>
    <row r="36" spans="1:19" ht="16.5" customHeight="1" x14ac:dyDescent="0.3">
      <c r="A36" s="16"/>
      <c r="B36" s="75"/>
      <c r="C36" s="75"/>
      <c r="D36" s="75"/>
      <c r="E36" s="75"/>
      <c r="F36" s="75"/>
      <c r="G36" s="75"/>
      <c r="H36" s="75"/>
      <c r="I36" s="75"/>
      <c r="J36" s="75"/>
      <c r="K36" s="75"/>
      <c r="L36" s="75"/>
      <c r="M36" s="114" t="str">
        <f>M7</f>
        <v>Nine Months 
Ended</v>
      </c>
    </row>
    <row r="37" spans="1:19" s="1" customFormat="1" x14ac:dyDescent="0.3">
      <c r="A37" s="19"/>
      <c r="B37" s="115" t="s">
        <v>0</v>
      </c>
      <c r="C37" s="115"/>
      <c r="D37" s="115"/>
      <c r="E37" s="115"/>
      <c r="F37" s="37"/>
      <c r="G37" s="98" t="s">
        <v>1</v>
      </c>
      <c r="H37" s="37"/>
      <c r="I37" s="116" t="s">
        <v>0</v>
      </c>
      <c r="J37" s="116"/>
      <c r="K37" s="116"/>
      <c r="L37" s="37"/>
      <c r="M37" s="114"/>
      <c r="N37"/>
      <c r="O37"/>
      <c r="P37"/>
      <c r="Q37"/>
      <c r="R37"/>
      <c r="S37"/>
    </row>
    <row r="38" spans="1:19" s="1" customFormat="1" x14ac:dyDescent="0.3">
      <c r="A38" s="19"/>
      <c r="B38" s="85">
        <v>42825</v>
      </c>
      <c r="C38" s="85">
        <v>42916</v>
      </c>
      <c r="D38" s="85">
        <v>43008</v>
      </c>
      <c r="E38" s="85">
        <v>43100</v>
      </c>
      <c r="F38" s="37"/>
      <c r="G38" s="85">
        <v>43100</v>
      </c>
      <c r="H38" s="20"/>
      <c r="I38" s="85">
        <v>43190</v>
      </c>
      <c r="J38" s="85">
        <v>43281</v>
      </c>
      <c r="K38" s="85">
        <v>43373</v>
      </c>
      <c r="L38" s="37"/>
      <c r="M38" s="85">
        <f>M9</f>
        <v>43373</v>
      </c>
      <c r="N38"/>
      <c r="O38"/>
      <c r="P38"/>
      <c r="Q38"/>
      <c r="R38"/>
      <c r="S38"/>
    </row>
    <row r="39" spans="1:19" x14ac:dyDescent="0.3">
      <c r="A39" s="6"/>
      <c r="B39" s="11"/>
      <c r="C39" s="11"/>
      <c r="D39" s="11"/>
      <c r="E39" s="11"/>
      <c r="F39" s="11"/>
      <c r="G39" s="11"/>
      <c r="H39" s="11"/>
      <c r="I39" s="11"/>
      <c r="J39" s="11"/>
      <c r="K39" s="11"/>
      <c r="L39" s="11"/>
      <c r="M39" s="15"/>
    </row>
    <row r="40" spans="1:19" x14ac:dyDescent="0.3">
      <c r="A40" s="9" t="s">
        <v>22</v>
      </c>
      <c r="B40" s="11"/>
      <c r="C40" s="11"/>
      <c r="D40" s="11"/>
      <c r="E40" s="11"/>
      <c r="F40" s="11"/>
      <c r="G40" s="11"/>
      <c r="H40" s="11"/>
      <c r="I40" s="11"/>
      <c r="J40" s="11"/>
      <c r="K40" s="11"/>
      <c r="L40" s="11"/>
      <c r="M40" s="15"/>
    </row>
    <row r="41" spans="1:19" x14ac:dyDescent="0.3">
      <c r="A41" s="6"/>
      <c r="B41" s="11"/>
      <c r="C41" s="11"/>
      <c r="D41" s="11"/>
      <c r="E41" s="11"/>
      <c r="F41" s="11"/>
      <c r="G41" s="11"/>
      <c r="H41" s="11"/>
      <c r="I41" s="11"/>
      <c r="J41" s="11"/>
      <c r="K41" s="11"/>
      <c r="L41" s="11"/>
      <c r="M41" s="15"/>
    </row>
    <row r="42" spans="1:19" x14ac:dyDescent="0.3">
      <c r="A42" s="6" t="s">
        <v>40</v>
      </c>
      <c r="B42" s="7">
        <v>779610</v>
      </c>
      <c r="C42" s="7">
        <v>751195</v>
      </c>
      <c r="D42" s="7">
        <v>710748</v>
      </c>
      <c r="E42" s="7">
        <v>749994</v>
      </c>
      <c r="F42" s="7"/>
      <c r="G42" s="7">
        <f>SUM(B42:E42)</f>
        <v>2991547</v>
      </c>
      <c r="H42" s="11"/>
      <c r="I42" s="7">
        <v>779971</v>
      </c>
      <c r="J42" s="7">
        <v>889053</v>
      </c>
      <c r="K42" s="7">
        <v>754235</v>
      </c>
      <c r="L42" s="7"/>
      <c r="M42" s="8">
        <f>SUM(I42:K42)</f>
        <v>2423259</v>
      </c>
    </row>
    <row r="43" spans="1:19" ht="16.2" x14ac:dyDescent="0.3">
      <c r="A43" s="13" t="s">
        <v>23</v>
      </c>
      <c r="B43" s="29">
        <f>B25/B42</f>
        <v>0.2717769140980747</v>
      </c>
      <c r="C43" s="29">
        <f>C25/C42</f>
        <v>0.22720997876716431</v>
      </c>
      <c r="D43" s="29">
        <f>D25/D42</f>
        <v>0.21621165307535159</v>
      </c>
      <c r="E43" s="29">
        <f>E25/E42</f>
        <v>0.25003800030400242</v>
      </c>
      <c r="F43" s="29"/>
      <c r="G43" s="29">
        <f>G25/G42</f>
        <v>0.24193435704001975</v>
      </c>
      <c r="H43" s="11"/>
      <c r="I43" s="29">
        <f>I25/I42</f>
        <v>0.24799639986614888</v>
      </c>
      <c r="J43" s="29">
        <f>J25/J42</f>
        <v>0.24925735586067421</v>
      </c>
      <c r="K43" s="29">
        <f>K25/K42</f>
        <v>0.22326198068241332</v>
      </c>
      <c r="L43" s="29"/>
      <c r="M43" s="30">
        <f>M25/M42</f>
        <v>0.24076047999821729</v>
      </c>
    </row>
    <row r="44" spans="1:19" x14ac:dyDescent="0.3">
      <c r="A44" s="6"/>
      <c r="B44" s="11"/>
      <c r="C44" s="11"/>
      <c r="D44" s="11"/>
      <c r="E44" s="11"/>
      <c r="F44" s="11"/>
      <c r="G44" s="11"/>
      <c r="H44" s="11"/>
      <c r="I44" s="11"/>
      <c r="J44" s="11"/>
      <c r="K44" s="11"/>
      <c r="L44" s="11"/>
      <c r="M44" s="15"/>
    </row>
    <row r="45" spans="1:19" x14ac:dyDescent="0.3">
      <c r="A45" s="6"/>
      <c r="B45" s="11"/>
      <c r="C45" s="11"/>
      <c r="D45" s="11"/>
      <c r="E45" s="11"/>
      <c r="F45" s="11"/>
      <c r="G45" s="11"/>
      <c r="H45" s="11"/>
      <c r="I45" s="11"/>
      <c r="J45" s="11"/>
      <c r="K45" s="11"/>
      <c r="L45" s="11"/>
      <c r="M45" s="15"/>
    </row>
    <row r="46" spans="1:19" ht="17.25" customHeight="1" x14ac:dyDescent="0.3">
      <c r="A46" s="27" t="s">
        <v>24</v>
      </c>
      <c r="B46" s="112" t="s">
        <v>47</v>
      </c>
      <c r="C46" s="112"/>
      <c r="D46" s="112"/>
      <c r="E46" s="112"/>
      <c r="F46" s="112"/>
      <c r="G46" s="112"/>
      <c r="H46" s="112"/>
      <c r="I46" s="112"/>
      <c r="J46" s="112"/>
      <c r="K46" s="112"/>
      <c r="L46" s="112"/>
      <c r="M46" s="113"/>
    </row>
    <row r="47" spans="1:19" x14ac:dyDescent="0.3">
      <c r="A47" s="21"/>
      <c r="B47" s="33"/>
      <c r="C47" s="33"/>
      <c r="D47" s="33"/>
      <c r="E47" s="33"/>
      <c r="F47" s="33"/>
      <c r="G47" s="33"/>
      <c r="H47" s="33"/>
      <c r="I47" s="33"/>
      <c r="J47" s="33"/>
      <c r="K47" s="33"/>
      <c r="L47" s="33"/>
      <c r="M47" s="34"/>
    </row>
    <row r="48" spans="1:19" ht="14.55" customHeight="1" x14ac:dyDescent="0.3">
      <c r="A48" s="6"/>
      <c r="B48" s="11"/>
      <c r="C48" s="11"/>
      <c r="D48" s="11"/>
      <c r="E48" s="11"/>
      <c r="F48" s="11"/>
      <c r="G48" s="11"/>
      <c r="H48" s="11"/>
      <c r="I48" s="11"/>
      <c r="J48" s="11"/>
      <c r="K48" s="11"/>
      <c r="L48" s="11"/>
      <c r="M48" s="114" t="str">
        <f>M7</f>
        <v>Nine Months 
Ended</v>
      </c>
    </row>
    <row r="49" spans="1:19" s="1" customFormat="1" x14ac:dyDescent="0.3">
      <c r="A49" s="19"/>
      <c r="B49" s="115" t="s">
        <v>0</v>
      </c>
      <c r="C49" s="115"/>
      <c r="D49" s="115"/>
      <c r="E49" s="115"/>
      <c r="F49" s="37"/>
      <c r="G49" s="98" t="s">
        <v>1</v>
      </c>
      <c r="H49" s="37"/>
      <c r="I49" s="116" t="s">
        <v>0</v>
      </c>
      <c r="J49" s="116"/>
      <c r="K49" s="116"/>
      <c r="L49" s="37"/>
      <c r="M49" s="114"/>
      <c r="N49"/>
      <c r="O49"/>
      <c r="P49"/>
      <c r="Q49"/>
      <c r="R49"/>
      <c r="S49"/>
    </row>
    <row r="50" spans="1:19" s="1" customFormat="1" x14ac:dyDescent="0.3">
      <c r="A50" s="19"/>
      <c r="B50" s="85">
        <v>42825</v>
      </c>
      <c r="C50" s="85">
        <v>42916</v>
      </c>
      <c r="D50" s="85">
        <v>43008</v>
      </c>
      <c r="E50" s="85">
        <v>43100</v>
      </c>
      <c r="F50" s="37"/>
      <c r="G50" s="85">
        <v>43100</v>
      </c>
      <c r="H50" s="20"/>
      <c r="I50" s="85">
        <v>43190</v>
      </c>
      <c r="J50" s="85">
        <v>43281</v>
      </c>
      <c r="K50" s="85">
        <v>43373</v>
      </c>
      <c r="L50" s="37"/>
      <c r="M50" s="85">
        <f>M9</f>
        <v>43373</v>
      </c>
      <c r="N50"/>
      <c r="O50"/>
      <c r="P50"/>
      <c r="Q50"/>
      <c r="R50"/>
      <c r="S50"/>
    </row>
    <row r="51" spans="1:19" x14ac:dyDescent="0.3">
      <c r="A51" s="6"/>
      <c r="B51" s="11"/>
      <c r="C51" s="11"/>
      <c r="D51" s="11"/>
      <c r="E51" s="11"/>
      <c r="F51" s="11"/>
      <c r="G51" s="11"/>
      <c r="H51" s="11"/>
      <c r="I51" s="11"/>
      <c r="J51" s="11"/>
      <c r="K51" s="11"/>
      <c r="L51" s="11"/>
      <c r="M51" s="15"/>
    </row>
    <row r="52" spans="1:19" ht="16.2" x14ac:dyDescent="0.3">
      <c r="A52" s="9" t="s">
        <v>57</v>
      </c>
      <c r="B52" s="11"/>
      <c r="C52" s="11"/>
      <c r="D52" s="11"/>
      <c r="E52" s="11"/>
      <c r="F52" s="11"/>
      <c r="G52" s="11"/>
      <c r="H52" s="11"/>
      <c r="I52" s="11"/>
      <c r="J52" s="11"/>
      <c r="K52" s="11"/>
      <c r="L52" s="11"/>
      <c r="M52" s="15"/>
    </row>
    <row r="53" spans="1:19" x14ac:dyDescent="0.3">
      <c r="A53" s="6"/>
      <c r="B53" s="11"/>
      <c r="C53" s="11"/>
      <c r="D53" s="11"/>
      <c r="E53" s="11"/>
      <c r="F53" s="11"/>
      <c r="G53" s="11"/>
      <c r="H53" s="11"/>
      <c r="I53" s="11"/>
      <c r="J53" s="11"/>
      <c r="K53" s="11"/>
      <c r="L53" s="11"/>
      <c r="M53" s="15"/>
    </row>
    <row r="54" spans="1:19" x14ac:dyDescent="0.3">
      <c r="A54" s="77" t="s">
        <v>35</v>
      </c>
      <c r="B54" s="11"/>
      <c r="C54" s="11"/>
      <c r="D54" s="11"/>
      <c r="E54" s="11"/>
      <c r="F54" s="11"/>
      <c r="G54" s="11"/>
      <c r="H54" s="11"/>
      <c r="I54" s="11"/>
      <c r="J54" s="11"/>
      <c r="K54" s="11"/>
      <c r="L54" s="11"/>
      <c r="M54" s="15"/>
    </row>
    <row r="55" spans="1:19" x14ac:dyDescent="0.3">
      <c r="A55" s="6"/>
      <c r="B55" s="11"/>
      <c r="C55" s="11"/>
      <c r="D55" s="11"/>
      <c r="E55" s="11"/>
      <c r="F55" s="11"/>
      <c r="G55" s="11"/>
      <c r="H55" s="11"/>
      <c r="I55" s="11"/>
      <c r="J55" s="11"/>
      <c r="K55" s="11"/>
      <c r="L55" s="11"/>
      <c r="M55" s="15"/>
    </row>
    <row r="56" spans="1:19" x14ac:dyDescent="0.3">
      <c r="A56" s="25" t="s">
        <v>25</v>
      </c>
      <c r="B56" s="14">
        <v>120.3</v>
      </c>
      <c r="C56" s="14">
        <v>114.9</v>
      </c>
      <c r="D56" s="14">
        <v>112.8</v>
      </c>
      <c r="E56" s="14">
        <v>90.1</v>
      </c>
      <c r="F56" s="14"/>
      <c r="G56" s="14">
        <f>SUM(B56:E56)</f>
        <v>438.1</v>
      </c>
      <c r="H56" s="31"/>
      <c r="I56" s="14">
        <v>103.3</v>
      </c>
      <c r="J56" s="14">
        <v>100.00000000000001</v>
      </c>
      <c r="K56" s="14">
        <v>94.300000000000011</v>
      </c>
      <c r="L56" s="14"/>
      <c r="M56" s="91">
        <f>SUM(I56:K56)</f>
        <v>297.60000000000002</v>
      </c>
    </row>
    <row r="57" spans="1:19" x14ac:dyDescent="0.3">
      <c r="A57" s="25" t="s">
        <v>26</v>
      </c>
      <c r="B57" s="32">
        <v>64.8</v>
      </c>
      <c r="C57" s="32">
        <v>65</v>
      </c>
      <c r="D57" s="32">
        <v>65.599999999999994</v>
      </c>
      <c r="E57" s="32">
        <v>53.3</v>
      </c>
      <c r="F57" s="32"/>
      <c r="G57" s="32">
        <f t="shared" ref="G57:G58" si="7">SUM(B57:E57)</f>
        <v>248.7</v>
      </c>
      <c r="H57" s="32"/>
      <c r="I57" s="32">
        <v>58</v>
      </c>
      <c r="J57" s="32">
        <v>55.7</v>
      </c>
      <c r="K57" s="32">
        <v>56.2</v>
      </c>
      <c r="L57" s="32"/>
      <c r="M57" s="92">
        <f t="shared" ref="M57:M58" si="8">SUM(I57:K57)</f>
        <v>169.9</v>
      </c>
    </row>
    <row r="58" spans="1:19" x14ac:dyDescent="0.3">
      <c r="A58" s="25" t="s">
        <v>27</v>
      </c>
      <c r="B58" s="32">
        <v>16.899999999999999</v>
      </c>
      <c r="C58" s="32">
        <v>20.100000000000001</v>
      </c>
      <c r="D58" s="32">
        <v>21.7</v>
      </c>
      <c r="E58" s="32">
        <v>24</v>
      </c>
      <c r="F58" s="32"/>
      <c r="G58" s="32">
        <f t="shared" si="7"/>
        <v>82.7</v>
      </c>
      <c r="H58" s="32"/>
      <c r="I58" s="32">
        <v>22.3</v>
      </c>
      <c r="J58" s="32">
        <v>24.3</v>
      </c>
      <c r="K58" s="32">
        <v>21.4</v>
      </c>
      <c r="L58" s="32"/>
      <c r="M58" s="92">
        <f t="shared" si="8"/>
        <v>68</v>
      </c>
    </row>
    <row r="59" spans="1:19" ht="15" thickBot="1" x14ac:dyDescent="0.35">
      <c r="A59" s="13" t="s">
        <v>28</v>
      </c>
      <c r="B59" s="4">
        <f t="shared" ref="B59:E59" si="9">SUM(B56:B58)</f>
        <v>202</v>
      </c>
      <c r="C59" s="4">
        <f t="shared" si="9"/>
        <v>200</v>
      </c>
      <c r="D59" s="4">
        <f t="shared" si="9"/>
        <v>200.09999999999997</v>
      </c>
      <c r="E59" s="4">
        <f t="shared" si="9"/>
        <v>167.39999999999998</v>
      </c>
      <c r="F59" s="4"/>
      <c r="G59" s="4">
        <f t="shared" ref="G59" si="10">SUM(G56:G58)</f>
        <v>769.5</v>
      </c>
      <c r="H59" s="31"/>
      <c r="I59" s="4">
        <f t="shared" ref="I59:J59" si="11">SUM(I56:I58)</f>
        <v>183.60000000000002</v>
      </c>
      <c r="J59" s="4">
        <f t="shared" si="11"/>
        <v>180.00000000000003</v>
      </c>
      <c r="K59" s="4">
        <f t="shared" ref="K59" si="12">SUM(K56:K58)</f>
        <v>171.9</v>
      </c>
      <c r="L59" s="4"/>
      <c r="M59" s="93">
        <f t="shared" ref="M59" si="13">SUM(M56:M58)</f>
        <v>535.5</v>
      </c>
    </row>
    <row r="60" spans="1:19" ht="15" thickTop="1" x14ac:dyDescent="0.3">
      <c r="A60" s="6"/>
      <c r="B60" s="11"/>
      <c r="C60" s="11"/>
      <c r="D60" s="11"/>
      <c r="E60" s="11"/>
      <c r="F60" s="11"/>
      <c r="G60" s="11"/>
      <c r="H60" s="11"/>
      <c r="I60" s="11"/>
      <c r="J60" s="11"/>
      <c r="K60" s="11"/>
      <c r="L60" s="11"/>
      <c r="M60" s="15"/>
    </row>
    <row r="61" spans="1:19" x14ac:dyDescent="0.3">
      <c r="A61" s="25" t="s">
        <v>29</v>
      </c>
      <c r="B61" s="14">
        <v>56.4</v>
      </c>
      <c r="C61" s="14">
        <v>56.2</v>
      </c>
      <c r="D61" s="14">
        <v>54.7</v>
      </c>
      <c r="E61" s="14">
        <v>42.8</v>
      </c>
      <c r="F61" s="14"/>
      <c r="G61" s="14">
        <f t="shared" ref="G61:G65" si="14">SUM(B61:E61)</f>
        <v>210.10000000000002</v>
      </c>
      <c r="H61" s="11"/>
      <c r="I61" s="14">
        <v>48.1</v>
      </c>
      <c r="J61" s="14">
        <v>48.4</v>
      </c>
      <c r="K61" s="14">
        <v>45</v>
      </c>
      <c r="L61" s="14"/>
      <c r="M61" s="91">
        <f t="shared" ref="M61:M65" si="15">SUM(I61:K61)</f>
        <v>141.5</v>
      </c>
    </row>
    <row r="62" spans="1:19" x14ac:dyDescent="0.3">
      <c r="A62" s="25" t="s">
        <v>30</v>
      </c>
      <c r="B62" s="14">
        <v>14</v>
      </c>
      <c r="C62" s="14">
        <v>14</v>
      </c>
      <c r="D62" s="14">
        <v>14</v>
      </c>
      <c r="E62" s="14">
        <v>11.5</v>
      </c>
      <c r="F62" s="14"/>
      <c r="G62" s="14">
        <f t="shared" si="14"/>
        <v>53.5</v>
      </c>
      <c r="H62" s="11"/>
      <c r="I62" s="14">
        <v>12.3</v>
      </c>
      <c r="J62" s="14">
        <v>12.7</v>
      </c>
      <c r="K62" s="14">
        <v>11.5</v>
      </c>
      <c r="L62" s="32"/>
      <c r="M62" s="91">
        <f t="shared" si="15"/>
        <v>36.5</v>
      </c>
    </row>
    <row r="63" spans="1:19" x14ac:dyDescent="0.3">
      <c r="A63" s="25" t="s">
        <v>31</v>
      </c>
      <c r="B63" s="14">
        <v>21</v>
      </c>
      <c r="C63" s="14">
        <v>23.1</v>
      </c>
      <c r="D63" s="14">
        <v>22.7</v>
      </c>
      <c r="E63" s="14">
        <v>21.9</v>
      </c>
      <c r="F63" s="14"/>
      <c r="G63" s="14">
        <f t="shared" si="14"/>
        <v>88.699999999999989</v>
      </c>
      <c r="H63" s="11"/>
      <c r="I63" s="14">
        <v>21.4</v>
      </c>
      <c r="J63" s="14">
        <v>21</v>
      </c>
      <c r="K63" s="14">
        <v>19.300000000000004</v>
      </c>
      <c r="L63" s="32"/>
      <c r="M63" s="91">
        <f t="shared" si="15"/>
        <v>61.7</v>
      </c>
    </row>
    <row r="64" spans="1:19" x14ac:dyDescent="0.3">
      <c r="A64" s="25" t="s">
        <v>32</v>
      </c>
      <c r="B64" s="14">
        <v>22.9</v>
      </c>
      <c r="C64" s="14">
        <v>22.4</v>
      </c>
      <c r="D64" s="14">
        <v>22.2</v>
      </c>
      <c r="E64" s="14">
        <v>19.7</v>
      </c>
      <c r="F64" s="14"/>
      <c r="G64" s="14">
        <f t="shared" si="14"/>
        <v>87.2</v>
      </c>
      <c r="H64" s="11"/>
      <c r="I64" s="14">
        <v>21.1</v>
      </c>
      <c r="J64" s="14">
        <v>20.199999999999996</v>
      </c>
      <c r="K64" s="14">
        <v>19.5</v>
      </c>
      <c r="L64" s="32"/>
      <c r="M64" s="91">
        <f t="shared" si="15"/>
        <v>60.8</v>
      </c>
    </row>
    <row r="65" spans="1:13" x14ac:dyDescent="0.3">
      <c r="A65" s="25" t="s">
        <v>33</v>
      </c>
      <c r="B65" s="14">
        <v>28.4</v>
      </c>
      <c r="C65" s="14">
        <v>29.9</v>
      </c>
      <c r="D65" s="14">
        <v>28.4</v>
      </c>
      <c r="E65" s="14">
        <v>26.7</v>
      </c>
      <c r="F65" s="14"/>
      <c r="G65" s="14">
        <f t="shared" si="14"/>
        <v>113.39999999999999</v>
      </c>
      <c r="H65" s="11"/>
      <c r="I65" s="14">
        <v>30.4</v>
      </c>
      <c r="J65" s="14">
        <v>31.9</v>
      </c>
      <c r="K65" s="14">
        <v>29.900000000000006</v>
      </c>
      <c r="L65" s="32"/>
      <c r="M65" s="91">
        <f t="shared" si="15"/>
        <v>92.2</v>
      </c>
    </row>
    <row r="66" spans="1:13" x14ac:dyDescent="0.3">
      <c r="A66" s="6"/>
      <c r="B66" s="11"/>
      <c r="C66" s="11"/>
      <c r="D66" s="11"/>
      <c r="E66" s="11"/>
      <c r="F66" s="11"/>
      <c r="G66" s="11"/>
      <c r="H66" s="11"/>
      <c r="I66" s="11"/>
      <c r="J66" s="11"/>
      <c r="K66" s="11"/>
      <c r="L66" s="11"/>
      <c r="M66" s="15"/>
    </row>
    <row r="67" spans="1:13" ht="16.2" x14ac:dyDescent="0.3">
      <c r="A67" s="77" t="s">
        <v>89</v>
      </c>
      <c r="B67" s="11"/>
      <c r="C67" s="11"/>
      <c r="D67" s="11"/>
      <c r="E67" s="11"/>
      <c r="F67" s="11"/>
      <c r="G67" s="11"/>
      <c r="H67" s="11"/>
      <c r="I67" s="11"/>
      <c r="J67" s="11"/>
      <c r="K67" s="11"/>
      <c r="L67" s="11"/>
      <c r="M67" s="15"/>
    </row>
    <row r="68" spans="1:13" x14ac:dyDescent="0.3">
      <c r="A68" s="6"/>
      <c r="B68" s="11"/>
      <c r="C68" s="11"/>
      <c r="D68" s="11"/>
      <c r="E68" s="11"/>
      <c r="F68" s="11"/>
      <c r="G68" s="11"/>
      <c r="H68" s="11"/>
      <c r="I68" s="11"/>
      <c r="J68" s="11"/>
      <c r="K68" s="11"/>
      <c r="L68" s="11"/>
      <c r="M68" s="15"/>
    </row>
    <row r="69" spans="1:13" x14ac:dyDescent="0.3">
      <c r="A69" s="25" t="s">
        <v>25</v>
      </c>
      <c r="B69" s="14"/>
      <c r="C69" s="14"/>
      <c r="D69" s="14"/>
      <c r="E69" s="14"/>
      <c r="F69" s="14"/>
      <c r="G69" s="14"/>
      <c r="H69" s="31"/>
      <c r="I69" s="14">
        <v>107.7</v>
      </c>
      <c r="J69" s="14">
        <v>111.7</v>
      </c>
      <c r="K69" s="14">
        <v>116.29999999999998</v>
      </c>
      <c r="L69" s="14"/>
      <c r="M69" s="91">
        <f t="shared" ref="M69:M71" si="16">SUM(I69:K69)</f>
        <v>335.7</v>
      </c>
    </row>
    <row r="70" spans="1:13" x14ac:dyDescent="0.3">
      <c r="A70" s="25" t="s">
        <v>26</v>
      </c>
      <c r="B70" s="14"/>
      <c r="C70" s="14"/>
      <c r="D70" s="14"/>
      <c r="E70" s="14"/>
      <c r="F70" s="14"/>
      <c r="G70" s="14"/>
      <c r="H70" s="32"/>
      <c r="I70" s="32">
        <v>60.1</v>
      </c>
      <c r="J70" s="32">
        <v>61.499999999999993</v>
      </c>
      <c r="K70" s="32">
        <v>67.099999999999994</v>
      </c>
      <c r="L70" s="14"/>
      <c r="M70" s="92">
        <f t="shared" si="16"/>
        <v>188.7</v>
      </c>
    </row>
    <row r="71" spans="1:13" x14ac:dyDescent="0.3">
      <c r="A71" s="25" t="s">
        <v>27</v>
      </c>
      <c r="B71" s="14"/>
      <c r="C71" s="14"/>
      <c r="D71" s="14"/>
      <c r="E71" s="14"/>
      <c r="F71" s="14"/>
      <c r="G71" s="14"/>
      <c r="H71" s="32"/>
      <c r="I71" s="32">
        <v>23.8</v>
      </c>
      <c r="J71" s="32">
        <v>27.7</v>
      </c>
      <c r="K71" s="32">
        <v>27.599999999999994</v>
      </c>
      <c r="L71" s="14"/>
      <c r="M71" s="92">
        <f t="shared" si="16"/>
        <v>79.099999999999994</v>
      </c>
    </row>
    <row r="72" spans="1:13" ht="15" thickBot="1" x14ac:dyDescent="0.35">
      <c r="A72" s="13" t="s">
        <v>28</v>
      </c>
      <c r="B72" s="14"/>
      <c r="C72" s="14"/>
      <c r="D72" s="14"/>
      <c r="E72" s="14"/>
      <c r="F72" s="14"/>
      <c r="G72" s="14"/>
      <c r="H72" s="31"/>
      <c r="I72" s="4">
        <f>SUM(I69:I71)</f>
        <v>191.60000000000002</v>
      </c>
      <c r="J72" s="4">
        <f>SUM(J69:J71)</f>
        <v>200.89999999999998</v>
      </c>
      <c r="K72" s="4">
        <f>SUM(K69:K71)</f>
        <v>210.99999999999997</v>
      </c>
      <c r="L72" s="14"/>
      <c r="M72" s="93">
        <f>SUM(M69:M71)</f>
        <v>603.5</v>
      </c>
    </row>
    <row r="73" spans="1:13" ht="15" thickTop="1" x14ac:dyDescent="0.3">
      <c r="A73" s="6"/>
      <c r="B73" s="14"/>
      <c r="C73" s="14"/>
      <c r="D73" s="14"/>
      <c r="E73" s="14"/>
      <c r="F73" s="14"/>
      <c r="G73" s="14"/>
      <c r="H73" s="11"/>
      <c r="I73" s="11"/>
      <c r="J73" s="11"/>
      <c r="K73" s="11"/>
      <c r="L73" s="14"/>
      <c r="M73" s="15"/>
    </row>
    <row r="74" spans="1:13" x14ac:dyDescent="0.3">
      <c r="A74" s="25" t="s">
        <v>29</v>
      </c>
      <c r="B74" s="14"/>
      <c r="C74" s="14"/>
      <c r="D74" s="14"/>
      <c r="E74" s="14"/>
      <c r="F74" s="14"/>
      <c r="G74" s="14"/>
      <c r="H74" s="11"/>
      <c r="I74" s="14">
        <v>50.2</v>
      </c>
      <c r="J74" s="14">
        <v>54.3</v>
      </c>
      <c r="K74" s="14">
        <v>55.5</v>
      </c>
      <c r="L74" s="14"/>
      <c r="M74" s="91">
        <f t="shared" ref="M74:M78" si="17">SUM(I74:K74)</f>
        <v>160</v>
      </c>
    </row>
    <row r="75" spans="1:13" x14ac:dyDescent="0.3">
      <c r="A75" s="25" t="s">
        <v>30</v>
      </c>
      <c r="B75" s="32"/>
      <c r="C75" s="32"/>
      <c r="D75" s="32"/>
      <c r="E75" s="32"/>
      <c r="F75" s="32"/>
      <c r="G75" s="32"/>
      <c r="H75" s="11"/>
      <c r="I75" s="14">
        <v>12.8</v>
      </c>
      <c r="J75" s="14">
        <v>14</v>
      </c>
      <c r="K75" s="14">
        <v>13.7</v>
      </c>
      <c r="L75" s="32"/>
      <c r="M75" s="91">
        <f t="shared" si="17"/>
        <v>40.5</v>
      </c>
    </row>
    <row r="76" spans="1:13" x14ac:dyDescent="0.3">
      <c r="A76" s="25" t="s">
        <v>31</v>
      </c>
      <c r="B76" s="32"/>
      <c r="C76" s="32"/>
      <c r="D76" s="32"/>
      <c r="E76" s="32"/>
      <c r="F76" s="32"/>
      <c r="G76" s="32"/>
      <c r="H76" s="11"/>
      <c r="I76" s="14">
        <v>22.7</v>
      </c>
      <c r="J76" s="14">
        <v>24.000000000000004</v>
      </c>
      <c r="K76" s="14">
        <v>24</v>
      </c>
      <c r="L76" s="32"/>
      <c r="M76" s="91">
        <f t="shared" si="17"/>
        <v>70.7</v>
      </c>
    </row>
    <row r="77" spans="1:13" x14ac:dyDescent="0.3">
      <c r="A77" s="25" t="s">
        <v>32</v>
      </c>
      <c r="B77" s="32"/>
      <c r="C77" s="32"/>
      <c r="D77" s="32"/>
      <c r="E77" s="32"/>
      <c r="F77" s="32"/>
      <c r="G77" s="32"/>
      <c r="H77" s="11"/>
      <c r="I77" s="14">
        <v>21.7</v>
      </c>
      <c r="J77" s="14">
        <v>22.099999999999998</v>
      </c>
      <c r="K77" s="14">
        <v>23.100000000000009</v>
      </c>
      <c r="L77" s="32"/>
      <c r="M77" s="91">
        <f t="shared" si="17"/>
        <v>66.900000000000006</v>
      </c>
    </row>
    <row r="78" spans="1:13" x14ac:dyDescent="0.3">
      <c r="A78" s="25" t="s">
        <v>33</v>
      </c>
      <c r="B78" s="32"/>
      <c r="C78" s="32"/>
      <c r="D78" s="32"/>
      <c r="E78" s="32"/>
      <c r="F78" s="32"/>
      <c r="G78" s="32"/>
      <c r="H78" s="11"/>
      <c r="I78" s="14">
        <v>32.1</v>
      </c>
      <c r="J78" s="14">
        <v>35.999999999999993</v>
      </c>
      <c r="K78" s="14">
        <v>36.800000000000011</v>
      </c>
      <c r="L78" s="32"/>
      <c r="M78" s="91">
        <f t="shared" si="17"/>
        <v>104.9</v>
      </c>
    </row>
    <row r="79" spans="1:13" x14ac:dyDescent="0.3">
      <c r="A79" s="6"/>
      <c r="B79" s="11"/>
      <c r="C79" s="11"/>
      <c r="D79" s="11"/>
      <c r="E79" s="11"/>
      <c r="F79" s="11"/>
      <c r="G79" s="11"/>
      <c r="H79" s="11"/>
      <c r="I79" s="11"/>
      <c r="J79" s="11"/>
      <c r="K79" s="11"/>
      <c r="L79" s="11"/>
      <c r="M79" s="15"/>
    </row>
    <row r="80" spans="1:13" ht="15" customHeight="1" x14ac:dyDescent="0.3">
      <c r="A80" s="89" t="s">
        <v>34</v>
      </c>
      <c r="B80" s="108" t="s">
        <v>108</v>
      </c>
      <c r="C80" s="108"/>
      <c r="D80" s="108"/>
      <c r="E80" s="108"/>
      <c r="F80" s="108"/>
      <c r="G80" s="108"/>
      <c r="H80" s="108"/>
      <c r="I80" s="108"/>
      <c r="J80" s="108"/>
      <c r="K80" s="108"/>
      <c r="L80" s="108"/>
      <c r="M80" s="109"/>
    </row>
    <row r="81" spans="1:20" x14ac:dyDescent="0.3">
      <c r="A81" s="89"/>
      <c r="B81" s="108"/>
      <c r="C81" s="108"/>
      <c r="D81" s="108"/>
      <c r="E81" s="108"/>
      <c r="F81" s="108"/>
      <c r="G81" s="108"/>
      <c r="H81" s="108"/>
      <c r="I81" s="108"/>
      <c r="J81" s="108"/>
      <c r="K81" s="108"/>
      <c r="L81" s="108"/>
      <c r="M81" s="109"/>
    </row>
    <row r="82" spans="1:20" ht="17.25" customHeight="1" x14ac:dyDescent="0.3">
      <c r="A82" s="89" t="s">
        <v>36</v>
      </c>
      <c r="B82" s="108" t="s">
        <v>104</v>
      </c>
      <c r="C82" s="108"/>
      <c r="D82" s="108"/>
      <c r="E82" s="108"/>
      <c r="F82" s="108"/>
      <c r="G82" s="108"/>
      <c r="H82" s="108"/>
      <c r="I82" s="108"/>
      <c r="J82" s="108"/>
      <c r="K82" s="108"/>
      <c r="L82" s="108"/>
      <c r="M82" s="109"/>
      <c r="T82" t="s">
        <v>37</v>
      </c>
    </row>
    <row r="83" spans="1:20" x14ac:dyDescent="0.3">
      <c r="A83" s="89"/>
      <c r="B83" s="108"/>
      <c r="C83" s="108"/>
      <c r="D83" s="108"/>
      <c r="E83" s="108"/>
      <c r="F83" s="108"/>
      <c r="G83" s="108"/>
      <c r="H83" s="108"/>
      <c r="I83" s="108"/>
      <c r="J83" s="108"/>
      <c r="K83" s="108"/>
      <c r="L83" s="108"/>
      <c r="M83" s="109"/>
    </row>
    <row r="84" spans="1:20" ht="15" customHeight="1" x14ac:dyDescent="0.3">
      <c r="A84" s="89"/>
      <c r="B84" s="108"/>
      <c r="C84" s="108"/>
      <c r="D84" s="108"/>
      <c r="E84" s="108"/>
      <c r="F84" s="108"/>
      <c r="G84" s="108"/>
      <c r="H84" s="108"/>
      <c r="I84" s="108"/>
      <c r="J84" s="108"/>
      <c r="K84" s="108"/>
      <c r="L84" s="108"/>
      <c r="M84" s="109"/>
    </row>
    <row r="85" spans="1:20" ht="15" customHeight="1" x14ac:dyDescent="0.3">
      <c r="A85" s="90"/>
      <c r="B85" s="110"/>
      <c r="C85" s="110"/>
      <c r="D85" s="110"/>
      <c r="E85" s="110"/>
      <c r="F85" s="110"/>
      <c r="G85" s="110"/>
      <c r="H85" s="110"/>
      <c r="I85" s="110"/>
      <c r="J85" s="110"/>
      <c r="K85" s="110"/>
      <c r="L85" s="110"/>
      <c r="M85" s="111"/>
    </row>
    <row r="86" spans="1:20" x14ac:dyDescent="0.3">
      <c r="A86" s="21"/>
      <c r="B86" s="33"/>
      <c r="C86" s="34"/>
      <c r="D86" s="2"/>
      <c r="E86" s="38"/>
      <c r="F86" s="38"/>
      <c r="G86" s="38"/>
      <c r="I86" s="2"/>
      <c r="J86" s="38"/>
      <c r="K86" s="38"/>
      <c r="L86" s="38"/>
    </row>
    <row r="87" spans="1:20" x14ac:dyDescent="0.3">
      <c r="A87" s="6"/>
      <c r="B87" s="98" t="s">
        <v>38</v>
      </c>
      <c r="C87" s="98" t="s">
        <v>38</v>
      </c>
      <c r="D87" s="2"/>
      <c r="E87" s="38"/>
      <c r="F87" s="38"/>
      <c r="G87" s="38"/>
      <c r="H87" s="2"/>
      <c r="I87" s="2"/>
      <c r="J87" s="38"/>
      <c r="K87" s="38"/>
      <c r="L87" s="38"/>
      <c r="M87" s="2"/>
    </row>
    <row r="88" spans="1:20" x14ac:dyDescent="0.3">
      <c r="A88" s="6"/>
      <c r="B88" s="85">
        <v>43100</v>
      </c>
      <c r="C88" s="85">
        <v>43373</v>
      </c>
      <c r="D88" s="2"/>
      <c r="E88" s="38"/>
      <c r="F88" s="38"/>
      <c r="G88" s="38"/>
      <c r="H88" s="2"/>
      <c r="I88" s="2"/>
      <c r="J88" s="38"/>
      <c r="K88" s="38"/>
      <c r="L88" s="38"/>
      <c r="M88" s="2"/>
    </row>
    <row r="89" spans="1:20" x14ac:dyDescent="0.3">
      <c r="A89" s="6"/>
      <c r="B89" s="76"/>
      <c r="C89" s="76"/>
      <c r="D89" s="2"/>
      <c r="E89" s="38"/>
      <c r="F89" s="38"/>
      <c r="G89" s="38"/>
      <c r="H89" s="2"/>
      <c r="I89" s="2"/>
      <c r="J89" s="38"/>
      <c r="K89" s="38"/>
      <c r="L89" s="38"/>
      <c r="M89" s="2"/>
    </row>
    <row r="90" spans="1:20" x14ac:dyDescent="0.3">
      <c r="A90" s="9" t="s">
        <v>44</v>
      </c>
      <c r="B90" s="74"/>
      <c r="C90" s="74"/>
      <c r="D90" s="2"/>
      <c r="E90" s="38"/>
      <c r="F90" s="38"/>
      <c r="G90" s="38"/>
      <c r="H90" s="2"/>
      <c r="I90" s="2"/>
      <c r="J90" s="38"/>
      <c r="K90" s="38"/>
      <c r="L90" s="38"/>
      <c r="M90" s="2"/>
    </row>
    <row r="91" spans="1:20" x14ac:dyDescent="0.3">
      <c r="A91" s="6"/>
      <c r="B91" s="15"/>
      <c r="C91" s="15"/>
      <c r="D91" s="2"/>
      <c r="E91" s="38"/>
      <c r="F91" s="38"/>
      <c r="G91" s="38"/>
      <c r="H91" s="2"/>
      <c r="I91" s="2"/>
      <c r="J91" s="38"/>
      <c r="K91" s="38"/>
      <c r="L91" s="38"/>
      <c r="M91" s="2"/>
    </row>
    <row r="92" spans="1:20" x14ac:dyDescent="0.3">
      <c r="A92" s="13" t="s">
        <v>41</v>
      </c>
      <c r="B92" s="8">
        <v>7099</v>
      </c>
      <c r="C92" s="8">
        <v>7984</v>
      </c>
      <c r="D92" s="2"/>
      <c r="E92" s="38"/>
      <c r="F92" s="38"/>
      <c r="G92" s="38"/>
      <c r="H92" s="2"/>
      <c r="I92" s="2"/>
      <c r="J92" s="38"/>
      <c r="K92" s="38"/>
      <c r="L92" s="38"/>
      <c r="M92" s="2"/>
    </row>
    <row r="93" spans="1:20" ht="16.2" x14ac:dyDescent="0.3">
      <c r="A93" s="13" t="s">
        <v>90</v>
      </c>
      <c r="B93" s="12">
        <v>1810196</v>
      </c>
      <c r="C93" s="12">
        <v>1804364</v>
      </c>
      <c r="D93" s="2"/>
      <c r="E93" s="38"/>
      <c r="F93" s="38"/>
      <c r="G93" s="38"/>
      <c r="H93" s="2"/>
      <c r="I93" s="2"/>
      <c r="J93" s="38"/>
      <c r="K93" s="38"/>
      <c r="L93" s="38"/>
      <c r="M93" s="2"/>
    </row>
    <row r="94" spans="1:20" x14ac:dyDescent="0.3">
      <c r="A94" s="13" t="s">
        <v>45</v>
      </c>
      <c r="B94" s="12">
        <v>25511</v>
      </c>
      <c r="C94" s="12">
        <v>26383</v>
      </c>
      <c r="D94" s="2"/>
      <c r="E94" s="38"/>
      <c r="F94" s="38"/>
      <c r="G94" s="38"/>
      <c r="H94" s="2"/>
      <c r="I94" s="2"/>
      <c r="J94" s="38"/>
      <c r="K94" s="38"/>
      <c r="L94" s="38"/>
      <c r="M94" s="2"/>
    </row>
    <row r="95" spans="1:20" x14ac:dyDescent="0.3">
      <c r="A95" s="13" t="s">
        <v>46</v>
      </c>
      <c r="B95" s="12">
        <v>251151</v>
      </c>
      <c r="C95" s="12">
        <v>228162</v>
      </c>
      <c r="D95" s="2"/>
      <c r="E95" s="38"/>
      <c r="F95" s="38"/>
      <c r="G95" s="38"/>
      <c r="H95" s="2"/>
      <c r="I95" s="2"/>
      <c r="J95" s="38"/>
      <c r="K95" s="38"/>
      <c r="L95" s="38"/>
      <c r="M95" s="2"/>
    </row>
    <row r="96" spans="1:20" x14ac:dyDescent="0.3">
      <c r="A96" s="13" t="s">
        <v>42</v>
      </c>
      <c r="B96" s="12">
        <v>-522547</v>
      </c>
      <c r="C96" s="12">
        <v>-366796</v>
      </c>
      <c r="D96" s="2"/>
      <c r="E96" s="38"/>
      <c r="F96" s="38"/>
      <c r="G96" s="38"/>
      <c r="H96" s="2"/>
      <c r="I96" s="2"/>
      <c r="J96" s="38"/>
      <c r="K96" s="38"/>
      <c r="L96" s="38"/>
      <c r="M96" s="2"/>
    </row>
    <row r="97" spans="1:13" x14ac:dyDescent="0.3">
      <c r="A97" s="78" t="s">
        <v>43</v>
      </c>
      <c r="B97" s="79">
        <f>SUM(B92:B96)</f>
        <v>1571410</v>
      </c>
      <c r="C97" s="79">
        <f>SUM(C92:C96)</f>
        <v>1700097</v>
      </c>
      <c r="D97" s="2"/>
      <c r="E97" s="38"/>
      <c r="F97" s="38"/>
      <c r="G97" s="38"/>
      <c r="H97" s="2"/>
      <c r="I97" s="2"/>
      <c r="J97" s="38"/>
      <c r="K97" s="38"/>
      <c r="L97" s="38"/>
      <c r="M97" s="2"/>
    </row>
    <row r="98" spans="1:13" ht="6" customHeight="1" x14ac:dyDescent="0.3">
      <c r="A98" s="78"/>
      <c r="B98" s="8"/>
      <c r="C98" s="8"/>
      <c r="D98" s="2"/>
      <c r="E98" s="38"/>
      <c r="F98" s="38"/>
      <c r="G98" s="38"/>
      <c r="H98" s="2"/>
      <c r="I98" s="2"/>
      <c r="J98" s="38"/>
      <c r="K98" s="38"/>
      <c r="L98" s="38"/>
      <c r="M98" s="2"/>
    </row>
    <row r="99" spans="1:13" ht="16.2" x14ac:dyDescent="0.3">
      <c r="A99" s="78" t="s">
        <v>93</v>
      </c>
      <c r="B99" s="8">
        <f>G25</f>
        <v>723758</v>
      </c>
      <c r="C99" s="8">
        <f>SUM(K25,J25,I25,E25)</f>
        <v>770952</v>
      </c>
      <c r="D99" s="2"/>
      <c r="E99" s="38"/>
      <c r="F99" s="38"/>
      <c r="G99" s="38"/>
      <c r="H99" s="2"/>
      <c r="I99" s="2"/>
      <c r="J99" s="38"/>
      <c r="K99" s="38"/>
      <c r="L99" s="38"/>
      <c r="M99" s="2"/>
    </row>
    <row r="100" spans="1:13" x14ac:dyDescent="0.3">
      <c r="A100" s="6" t="s">
        <v>92</v>
      </c>
      <c r="B100" s="82" t="str">
        <f>CONCATENATE(ROUND(B97/B99,1),"x")</f>
        <v>2.2x</v>
      </c>
      <c r="C100" s="82" t="str">
        <f>CONCATENATE(ROUND(C97/C99,1),"x")</f>
        <v>2.2x</v>
      </c>
      <c r="D100" s="2"/>
      <c r="E100" s="2"/>
      <c r="F100" s="2"/>
      <c r="G100" s="1"/>
      <c r="H100" s="2"/>
      <c r="I100" s="2"/>
      <c r="J100" s="2"/>
      <c r="K100" s="2"/>
      <c r="L100" s="2"/>
      <c r="M100" s="2"/>
    </row>
    <row r="101" spans="1:13" x14ac:dyDescent="0.3">
      <c r="A101" s="6"/>
      <c r="B101" s="11"/>
      <c r="C101" s="15"/>
      <c r="D101" s="2"/>
      <c r="E101" s="2"/>
      <c r="F101" s="2"/>
      <c r="G101" s="38"/>
      <c r="H101" s="2"/>
      <c r="I101" s="2"/>
      <c r="J101" s="2"/>
      <c r="K101" s="2"/>
      <c r="L101" s="2"/>
      <c r="M101" s="2"/>
    </row>
    <row r="102" spans="1:13" x14ac:dyDescent="0.3">
      <c r="A102" s="94" t="s">
        <v>94</v>
      </c>
      <c r="B102" s="11"/>
      <c r="C102" s="15"/>
      <c r="D102" s="2"/>
      <c r="E102" s="2"/>
      <c r="F102" s="2"/>
      <c r="G102" s="38"/>
      <c r="H102" s="2"/>
      <c r="I102" s="2"/>
      <c r="J102" s="2"/>
      <c r="K102" s="2"/>
      <c r="L102" s="2"/>
      <c r="M102" s="2"/>
    </row>
    <row r="103" spans="1:13" x14ac:dyDescent="0.3">
      <c r="A103" s="95" t="s">
        <v>95</v>
      </c>
      <c r="B103" s="80"/>
      <c r="C103" s="81"/>
      <c r="D103" s="2"/>
      <c r="E103" s="2"/>
      <c r="F103" s="2"/>
      <c r="G103" s="2"/>
      <c r="H103" s="2"/>
      <c r="I103" s="2"/>
      <c r="J103" s="2"/>
      <c r="K103" s="2"/>
      <c r="L103" s="2"/>
      <c r="M103" s="2"/>
    </row>
    <row r="104" spans="1:13" x14ac:dyDescent="0.3">
      <c r="B104" s="2"/>
      <c r="C104" s="2"/>
      <c r="D104" s="2"/>
      <c r="E104" s="2"/>
      <c r="F104" s="2"/>
      <c r="G104" s="2"/>
      <c r="H104" s="2"/>
      <c r="I104" s="2"/>
      <c r="J104" s="2"/>
      <c r="K104" s="2"/>
      <c r="L104" s="2"/>
      <c r="M104" s="2"/>
    </row>
    <row r="105" spans="1:13" x14ac:dyDescent="0.3">
      <c r="B105" s="2"/>
      <c r="C105" s="2"/>
      <c r="D105" s="2"/>
      <c r="E105" s="2"/>
      <c r="F105" s="2"/>
      <c r="G105" s="2"/>
      <c r="H105" s="2"/>
      <c r="I105" s="2"/>
      <c r="J105" s="2"/>
      <c r="K105" s="2"/>
      <c r="L105" s="2"/>
      <c r="M105" s="2"/>
    </row>
    <row r="106" spans="1:13" x14ac:dyDescent="0.3">
      <c r="B106" s="2"/>
      <c r="C106" s="2"/>
      <c r="D106" s="2"/>
      <c r="E106" s="2"/>
      <c r="F106" s="2"/>
      <c r="G106" s="2"/>
      <c r="H106" s="2"/>
      <c r="I106" s="2"/>
      <c r="J106" s="2"/>
      <c r="K106" s="2"/>
      <c r="L106" s="2"/>
      <c r="M106" s="2"/>
    </row>
    <row r="107" spans="1:13" x14ac:dyDescent="0.3">
      <c r="B107" s="2"/>
      <c r="C107" s="2"/>
      <c r="D107" s="2"/>
      <c r="E107" s="2"/>
      <c r="F107" s="2"/>
      <c r="G107" s="2"/>
      <c r="H107" s="2"/>
      <c r="I107" s="2"/>
      <c r="J107" s="2"/>
      <c r="K107" s="2"/>
      <c r="L107" s="2"/>
      <c r="M107" s="2"/>
    </row>
    <row r="108" spans="1:13" x14ac:dyDescent="0.3">
      <c r="B108" s="2"/>
      <c r="C108" s="2"/>
      <c r="D108" s="2"/>
      <c r="E108" s="2"/>
      <c r="F108" s="2"/>
      <c r="G108" s="2"/>
      <c r="H108" s="2"/>
      <c r="I108" s="2"/>
      <c r="J108" s="2"/>
      <c r="K108" s="2"/>
      <c r="L108" s="2"/>
      <c r="M108" s="2"/>
    </row>
    <row r="109" spans="1:13" x14ac:dyDescent="0.3">
      <c r="B109" s="2"/>
      <c r="C109" s="2"/>
      <c r="D109" s="2"/>
      <c r="E109" s="2"/>
      <c r="F109" s="2"/>
      <c r="G109" s="2"/>
      <c r="H109" s="2"/>
      <c r="I109" s="2"/>
      <c r="J109" s="2"/>
      <c r="K109" s="2"/>
      <c r="L109" s="2"/>
      <c r="M109" s="2"/>
    </row>
    <row r="110" spans="1:13" x14ac:dyDescent="0.3">
      <c r="B110" s="2"/>
      <c r="C110" s="2"/>
      <c r="D110" s="2"/>
      <c r="E110" s="2"/>
      <c r="F110" s="2"/>
      <c r="G110" s="2"/>
      <c r="H110" s="2"/>
      <c r="I110" s="2"/>
      <c r="J110" s="2"/>
      <c r="K110" s="2"/>
      <c r="L110" s="2"/>
      <c r="M110" s="2"/>
    </row>
    <row r="111" spans="1:13" x14ac:dyDescent="0.3">
      <c r="B111" s="2"/>
      <c r="C111" s="2"/>
      <c r="D111" s="2"/>
      <c r="E111" s="2"/>
      <c r="F111" s="2"/>
      <c r="G111" s="2"/>
      <c r="H111" s="2"/>
      <c r="I111" s="2"/>
      <c r="J111" s="2"/>
      <c r="K111" s="2"/>
      <c r="L111" s="2"/>
      <c r="M111" s="2"/>
    </row>
    <row r="112" spans="1:13" x14ac:dyDescent="0.3">
      <c r="B112" s="2"/>
      <c r="C112" s="2"/>
      <c r="D112" s="2"/>
      <c r="E112" s="2"/>
      <c r="F112" s="2"/>
      <c r="G112" s="2"/>
      <c r="H112" s="2"/>
      <c r="I112" s="2"/>
      <c r="J112" s="2"/>
      <c r="K112" s="2"/>
      <c r="L112" s="2"/>
      <c r="M112" s="2"/>
    </row>
    <row r="113" spans="2:13" x14ac:dyDescent="0.3">
      <c r="B113" s="2"/>
      <c r="C113" s="2"/>
      <c r="D113" s="2"/>
      <c r="E113" s="2"/>
      <c r="F113" s="2"/>
      <c r="G113" s="2"/>
      <c r="H113" s="2"/>
      <c r="I113" s="2"/>
      <c r="J113" s="2"/>
      <c r="K113" s="2"/>
      <c r="L113" s="2"/>
      <c r="M113" s="2"/>
    </row>
    <row r="114" spans="2:13" x14ac:dyDescent="0.3">
      <c r="B114" s="2"/>
      <c r="C114" s="2"/>
      <c r="D114" s="2"/>
      <c r="E114" s="2"/>
      <c r="F114" s="2"/>
      <c r="G114" s="2"/>
      <c r="H114" s="2"/>
      <c r="I114" s="2"/>
      <c r="J114" s="2"/>
      <c r="K114" s="2"/>
      <c r="L114" s="2"/>
      <c r="M114" s="2"/>
    </row>
    <row r="115" spans="2:13" x14ac:dyDescent="0.3">
      <c r="B115" s="2"/>
      <c r="C115" s="2"/>
      <c r="D115" s="2"/>
      <c r="E115" s="2"/>
      <c r="F115" s="2"/>
      <c r="G115" s="2"/>
      <c r="H115" s="2"/>
      <c r="I115" s="2"/>
      <c r="J115" s="2"/>
      <c r="K115" s="2"/>
      <c r="L115" s="2"/>
      <c r="M115" s="2"/>
    </row>
    <row r="116" spans="2:13" x14ac:dyDescent="0.3">
      <c r="B116" s="2"/>
      <c r="C116" s="2"/>
      <c r="D116" s="2"/>
      <c r="E116" s="2"/>
      <c r="F116" s="2"/>
      <c r="G116" s="2"/>
      <c r="H116" s="2"/>
      <c r="I116" s="2"/>
      <c r="J116" s="2"/>
      <c r="K116" s="2"/>
      <c r="L116" s="2"/>
      <c r="M116" s="2"/>
    </row>
    <row r="117" spans="2:13" x14ac:dyDescent="0.3">
      <c r="B117" s="2"/>
      <c r="C117" s="2"/>
      <c r="D117" s="2"/>
      <c r="E117" s="2"/>
      <c r="F117" s="2"/>
      <c r="G117" s="2"/>
      <c r="H117" s="2"/>
      <c r="I117" s="2"/>
      <c r="J117" s="2"/>
      <c r="K117" s="2"/>
      <c r="L117" s="2"/>
      <c r="M117" s="2"/>
    </row>
    <row r="118" spans="2:13" x14ac:dyDescent="0.3">
      <c r="B118" s="2"/>
      <c r="C118" s="2"/>
      <c r="D118" s="2"/>
      <c r="E118" s="2"/>
      <c r="F118" s="2"/>
      <c r="G118" s="2"/>
      <c r="H118" s="2"/>
      <c r="I118" s="2"/>
      <c r="J118" s="2"/>
      <c r="K118" s="2"/>
      <c r="L118" s="2"/>
      <c r="M118" s="2"/>
    </row>
    <row r="119" spans="2:13" x14ac:dyDescent="0.3">
      <c r="B119" s="2"/>
      <c r="C119" s="2"/>
      <c r="D119" s="2"/>
      <c r="E119" s="2"/>
      <c r="F119" s="2"/>
      <c r="G119" s="2"/>
      <c r="H119" s="2"/>
      <c r="I119" s="2"/>
      <c r="J119" s="2"/>
      <c r="K119" s="2"/>
      <c r="L119" s="2"/>
      <c r="M119" s="2"/>
    </row>
    <row r="120" spans="2:13" x14ac:dyDescent="0.3">
      <c r="B120" s="2"/>
      <c r="C120" s="2"/>
      <c r="D120" s="2"/>
      <c r="E120" s="2"/>
      <c r="F120" s="2"/>
      <c r="G120" s="2"/>
      <c r="H120" s="2"/>
      <c r="I120" s="2"/>
      <c r="J120" s="2"/>
      <c r="K120" s="2"/>
      <c r="L120" s="2"/>
      <c r="M120" s="2"/>
    </row>
    <row r="121" spans="2:13" x14ac:dyDescent="0.3">
      <c r="B121" s="2"/>
      <c r="C121" s="2"/>
      <c r="D121" s="2"/>
      <c r="E121" s="2"/>
      <c r="F121" s="2"/>
      <c r="G121" s="2"/>
      <c r="H121" s="2"/>
      <c r="I121" s="2"/>
      <c r="J121" s="2"/>
      <c r="K121" s="2"/>
      <c r="L121" s="2"/>
      <c r="M121" s="2"/>
    </row>
    <row r="122" spans="2:13" x14ac:dyDescent="0.3">
      <c r="B122" s="2"/>
      <c r="C122" s="2"/>
      <c r="D122" s="2"/>
      <c r="E122" s="2"/>
      <c r="F122" s="2"/>
      <c r="G122" s="2"/>
      <c r="H122" s="2"/>
      <c r="I122" s="2"/>
      <c r="J122" s="2"/>
      <c r="K122" s="2"/>
      <c r="L122" s="2"/>
      <c r="M122" s="2"/>
    </row>
    <row r="123" spans="2:13" x14ac:dyDescent="0.3">
      <c r="B123" s="2"/>
      <c r="C123" s="2"/>
      <c r="D123" s="2"/>
      <c r="E123" s="2"/>
      <c r="F123" s="2"/>
      <c r="G123" s="2"/>
      <c r="H123" s="2"/>
      <c r="I123" s="2"/>
      <c r="J123" s="2"/>
      <c r="K123" s="2"/>
      <c r="L123" s="2"/>
      <c r="M123" s="2"/>
    </row>
    <row r="124" spans="2:13" x14ac:dyDescent="0.3">
      <c r="B124" s="2"/>
      <c r="C124" s="2"/>
      <c r="D124" s="2"/>
      <c r="E124" s="2"/>
      <c r="F124" s="2"/>
      <c r="G124" s="2"/>
      <c r="H124" s="2"/>
      <c r="I124" s="2"/>
      <c r="J124" s="2"/>
      <c r="K124" s="2"/>
      <c r="L124" s="2"/>
      <c r="M124" s="2"/>
    </row>
    <row r="125" spans="2:13" x14ac:dyDescent="0.3">
      <c r="B125" s="2"/>
      <c r="C125" s="2"/>
      <c r="D125" s="2"/>
      <c r="E125" s="2"/>
      <c r="F125" s="2"/>
      <c r="G125" s="2"/>
      <c r="H125" s="2"/>
      <c r="I125" s="2"/>
      <c r="J125" s="2"/>
      <c r="K125" s="2"/>
      <c r="L125" s="2"/>
      <c r="M125" s="2"/>
    </row>
    <row r="126" spans="2:13" x14ac:dyDescent="0.3">
      <c r="B126" s="2"/>
      <c r="C126" s="2"/>
      <c r="D126" s="2"/>
      <c r="E126" s="2"/>
      <c r="F126" s="2"/>
      <c r="G126" s="2"/>
      <c r="H126" s="2"/>
      <c r="I126" s="2"/>
      <c r="J126" s="2"/>
      <c r="K126" s="2"/>
      <c r="L126" s="2"/>
      <c r="M126" s="2"/>
    </row>
    <row r="127" spans="2:13" x14ac:dyDescent="0.3">
      <c r="B127" s="2"/>
      <c r="C127" s="2"/>
      <c r="D127" s="2"/>
      <c r="E127" s="2"/>
      <c r="F127" s="2"/>
      <c r="G127" s="2"/>
      <c r="H127" s="2"/>
      <c r="I127" s="2"/>
      <c r="J127" s="2"/>
      <c r="K127" s="2"/>
      <c r="L127" s="2"/>
      <c r="M127" s="2"/>
    </row>
    <row r="128" spans="2:13" x14ac:dyDescent="0.3">
      <c r="B128" s="2"/>
      <c r="C128" s="2"/>
      <c r="D128" s="2"/>
      <c r="E128" s="2"/>
      <c r="F128" s="2"/>
      <c r="G128" s="2"/>
      <c r="H128" s="2"/>
      <c r="I128" s="2"/>
      <c r="J128" s="2"/>
      <c r="K128" s="2"/>
      <c r="L128" s="2"/>
      <c r="M128" s="2"/>
    </row>
    <row r="129" spans="2:19" x14ac:dyDescent="0.3">
      <c r="B129" s="2"/>
      <c r="C129" s="2"/>
      <c r="D129" s="2"/>
      <c r="E129" s="2"/>
      <c r="F129" s="2"/>
      <c r="G129" s="2"/>
      <c r="H129" s="2"/>
      <c r="I129" s="2"/>
      <c r="J129" s="2"/>
      <c r="K129" s="2"/>
      <c r="L129" s="2"/>
      <c r="M129" s="2"/>
    </row>
    <row r="130" spans="2:19" x14ac:dyDescent="0.3">
      <c r="B130" s="2"/>
      <c r="C130" s="2"/>
      <c r="D130" s="2"/>
      <c r="E130" s="2"/>
      <c r="F130" s="2"/>
      <c r="G130" s="2"/>
      <c r="H130" s="2"/>
      <c r="I130" s="2"/>
      <c r="J130" s="2"/>
      <c r="K130" s="2"/>
      <c r="L130" s="2"/>
      <c r="M130" s="2"/>
    </row>
    <row r="131" spans="2:19" x14ac:dyDescent="0.3">
      <c r="C131" s="2"/>
      <c r="D131" s="2"/>
      <c r="E131" s="2"/>
      <c r="F131" s="2"/>
      <c r="G131" s="2"/>
      <c r="H131" s="2"/>
      <c r="I131" s="2"/>
      <c r="J131" s="2"/>
      <c r="K131" s="2"/>
      <c r="L131" s="2"/>
    </row>
    <row r="132" spans="2:19" x14ac:dyDescent="0.3">
      <c r="C132" s="2"/>
      <c r="D132" s="2"/>
      <c r="E132" s="2"/>
      <c r="F132" s="2"/>
      <c r="G132" s="2"/>
      <c r="H132" s="2"/>
      <c r="I132" s="2"/>
      <c r="J132" s="2"/>
      <c r="K132" s="2"/>
      <c r="L132" s="2"/>
    </row>
    <row r="133" spans="2:19" x14ac:dyDescent="0.3">
      <c r="C133" s="2"/>
      <c r="D133" s="2"/>
      <c r="E133" s="2"/>
      <c r="F133" s="2"/>
      <c r="G133" s="2"/>
      <c r="H133" s="2"/>
      <c r="I133" s="2"/>
      <c r="J133" s="2"/>
      <c r="K133" s="2"/>
      <c r="L133" s="2"/>
    </row>
    <row r="134" spans="2:19" x14ac:dyDescent="0.3">
      <c r="C134" s="2"/>
      <c r="D134" s="2"/>
      <c r="E134" s="2"/>
      <c r="F134" s="2"/>
      <c r="G134" s="2"/>
      <c r="H134" s="2"/>
      <c r="I134" s="2"/>
      <c r="J134" s="2"/>
      <c r="K134" s="2"/>
      <c r="L134" s="2"/>
    </row>
    <row r="135" spans="2:19" x14ac:dyDescent="0.3">
      <c r="C135" s="2"/>
      <c r="D135" s="2"/>
      <c r="E135" s="2"/>
      <c r="F135" s="2"/>
      <c r="G135" s="2"/>
      <c r="H135" s="2"/>
      <c r="I135" s="2"/>
      <c r="J135" s="2"/>
      <c r="K135" s="2"/>
      <c r="L135" s="2"/>
    </row>
    <row r="136" spans="2:19" x14ac:dyDescent="0.3">
      <c r="C136" s="2"/>
      <c r="D136" s="2"/>
      <c r="E136" s="2"/>
      <c r="F136" s="2"/>
      <c r="G136" s="2"/>
      <c r="H136" s="2"/>
      <c r="I136" s="2"/>
      <c r="J136" s="2"/>
      <c r="K136" s="2"/>
      <c r="L136" s="2"/>
    </row>
    <row r="137" spans="2:19" x14ac:dyDescent="0.3">
      <c r="C137" s="2"/>
      <c r="D137" s="2"/>
      <c r="E137" s="2"/>
      <c r="F137" s="2"/>
      <c r="G137" s="2"/>
      <c r="H137" s="2"/>
      <c r="I137" s="2"/>
      <c r="J137" s="2"/>
      <c r="K137" s="2"/>
      <c r="L137" s="2"/>
    </row>
    <row r="138" spans="2:19" x14ac:dyDescent="0.3">
      <c r="C138" s="2"/>
      <c r="D138" s="2"/>
      <c r="E138" s="2"/>
      <c r="F138" s="2"/>
      <c r="G138" s="2"/>
      <c r="H138" s="2"/>
      <c r="I138" s="2"/>
      <c r="J138" s="2"/>
      <c r="K138" s="2"/>
      <c r="L138" s="2"/>
      <c r="N138" s="2"/>
      <c r="O138" s="2"/>
      <c r="P138" s="2"/>
      <c r="Q138" s="2"/>
      <c r="R138" s="2"/>
      <c r="S138" s="2"/>
    </row>
    <row r="139" spans="2:19" x14ac:dyDescent="0.3">
      <c r="C139" s="2"/>
      <c r="D139" s="2"/>
      <c r="E139" s="2"/>
      <c r="F139" s="2"/>
      <c r="G139" s="2"/>
      <c r="H139" s="2"/>
      <c r="I139" s="2"/>
      <c r="J139" s="2"/>
      <c r="K139" s="2"/>
      <c r="L139" s="2"/>
      <c r="N139" s="2"/>
      <c r="O139" s="2"/>
      <c r="P139" s="2"/>
      <c r="Q139" s="2"/>
      <c r="R139" s="2"/>
      <c r="S139" s="2"/>
    </row>
    <row r="140" spans="2:19" x14ac:dyDescent="0.3">
      <c r="C140" s="2"/>
      <c r="D140" s="2"/>
      <c r="E140" s="2"/>
      <c r="F140" s="2"/>
      <c r="G140" s="2"/>
      <c r="H140" s="2"/>
      <c r="I140" s="2"/>
      <c r="J140" s="2"/>
      <c r="K140" s="2"/>
      <c r="L140" s="2"/>
      <c r="N140" s="2"/>
      <c r="O140" s="2"/>
      <c r="P140" s="2"/>
      <c r="Q140" s="2"/>
      <c r="R140" s="2"/>
      <c r="S140" s="2"/>
    </row>
    <row r="141" spans="2:19" x14ac:dyDescent="0.3">
      <c r="H141" s="2"/>
    </row>
    <row r="142" spans="2:19" x14ac:dyDescent="0.3">
      <c r="H142" s="2"/>
    </row>
    <row r="143" spans="2:19" x14ac:dyDescent="0.3">
      <c r="H143" s="2"/>
    </row>
    <row r="144" spans="2:19" x14ac:dyDescent="0.3">
      <c r="H144" s="2"/>
    </row>
    <row r="145" spans="8:8" x14ac:dyDescent="0.3">
      <c r="H145" s="2"/>
    </row>
    <row r="146" spans="8:8" x14ac:dyDescent="0.3">
      <c r="H146" s="2"/>
    </row>
    <row r="147" spans="8:8" x14ac:dyDescent="0.3">
      <c r="H147" s="2"/>
    </row>
    <row r="148" spans="8:8" x14ac:dyDescent="0.3">
      <c r="H148" s="2"/>
    </row>
    <row r="149" spans="8:8" x14ac:dyDescent="0.3">
      <c r="H149" s="2"/>
    </row>
    <row r="150" spans="8:8" x14ac:dyDescent="0.3">
      <c r="H150" s="2"/>
    </row>
  </sheetData>
  <sheetProtection password="AFA3" sheet="1" objects="1" scenarios="1"/>
  <mergeCells count="15">
    <mergeCell ref="A4:M5"/>
    <mergeCell ref="B27:M30"/>
    <mergeCell ref="B31:M31"/>
    <mergeCell ref="B8:E8"/>
    <mergeCell ref="M7:M8"/>
    <mergeCell ref="I8:K8"/>
    <mergeCell ref="B82:M85"/>
    <mergeCell ref="B80:M81"/>
    <mergeCell ref="B46:M46"/>
    <mergeCell ref="M36:M37"/>
    <mergeCell ref="M48:M49"/>
    <mergeCell ref="B37:E37"/>
    <mergeCell ref="B49:E49"/>
    <mergeCell ref="I37:K37"/>
    <mergeCell ref="I49:K49"/>
  </mergeCells>
  <pageMargins left="0.7" right="0.7" top="0.75" bottom="0.75" header="0.3" footer="0.3"/>
  <pageSetup scale="54" fitToHeight="0" orientation="landscape" r:id="rId1"/>
  <rowBreaks count="3" manualBreakCount="3">
    <brk id="34" max="16383" man="1"/>
    <brk id="46" max="16383"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zoomScale="85" zoomScaleNormal="85" workbookViewId="0">
      <pane xSplit="3" ySplit="5" topLeftCell="D24" activePane="bottomRight" state="frozen"/>
      <selection pane="topRight" activeCell="D1" sqref="D1"/>
      <selection pane="bottomLeft" activeCell="A7" sqref="A7"/>
      <selection pane="bottomRight" sqref="A1:XFD1048576"/>
    </sheetView>
  </sheetViews>
  <sheetFormatPr defaultColWidth="9.21875" defaultRowHeight="14.4" x14ac:dyDescent="0.3"/>
  <cols>
    <col min="1" max="1" width="4.77734375" style="43" customWidth="1"/>
    <col min="2" max="2" width="3.5546875" style="43" customWidth="1"/>
    <col min="3" max="3" width="33.5546875" style="43" customWidth="1"/>
    <col min="4" max="7" width="10" style="45" customWidth="1"/>
    <col min="8" max="15" width="10" style="43" customWidth="1"/>
    <col min="16" max="16384" width="9.21875" style="43"/>
  </cols>
  <sheetData>
    <row r="1" spans="1:16" ht="15.6" x14ac:dyDescent="0.3">
      <c r="A1" s="71" t="s">
        <v>20</v>
      </c>
      <c r="B1" s="71"/>
      <c r="C1" s="71"/>
      <c r="D1" s="50"/>
      <c r="E1" s="50"/>
      <c r="F1" s="50"/>
      <c r="G1" s="50"/>
      <c r="H1" s="52"/>
      <c r="I1" s="52"/>
      <c r="J1" s="52"/>
      <c r="K1" s="52"/>
      <c r="L1" s="52"/>
      <c r="M1" s="52"/>
      <c r="N1" s="52"/>
      <c r="O1" s="52"/>
      <c r="P1" s="52"/>
    </row>
    <row r="2" spans="1:16" ht="15.6" x14ac:dyDescent="0.3">
      <c r="A2" s="71" t="s">
        <v>73</v>
      </c>
      <c r="B2" s="71"/>
      <c r="C2" s="71"/>
      <c r="D2" s="50"/>
      <c r="E2" s="50"/>
      <c r="F2" s="50"/>
      <c r="G2" s="50"/>
      <c r="H2" s="52"/>
      <c r="I2" s="52"/>
      <c r="J2" s="52"/>
      <c r="K2" s="52"/>
      <c r="L2" s="52"/>
      <c r="M2" s="52"/>
      <c r="N2" s="52"/>
      <c r="O2" s="52"/>
      <c r="P2" s="52"/>
    </row>
    <row r="3" spans="1:16" ht="15.6" x14ac:dyDescent="0.3">
      <c r="A3" s="71"/>
      <c r="B3" s="71"/>
      <c r="C3" s="71"/>
      <c r="D3" s="50"/>
      <c r="E3" s="50"/>
      <c r="F3" s="50"/>
      <c r="G3" s="50"/>
      <c r="H3" s="52"/>
      <c r="I3" s="52"/>
      <c r="J3" s="52"/>
      <c r="K3" s="52"/>
      <c r="L3" s="52"/>
      <c r="M3" s="52"/>
      <c r="N3" s="52"/>
      <c r="O3" s="52"/>
      <c r="P3" s="52"/>
    </row>
    <row r="4" spans="1:16" s="45" customFormat="1" ht="15.6" x14ac:dyDescent="0.3">
      <c r="A4" s="71"/>
      <c r="B4" s="71"/>
      <c r="C4" s="71"/>
      <c r="D4" s="119" t="s">
        <v>38</v>
      </c>
      <c r="E4" s="120"/>
      <c r="F4" s="120"/>
      <c r="G4" s="120"/>
      <c r="H4" s="120"/>
      <c r="I4" s="120"/>
      <c r="J4" s="120"/>
      <c r="K4" s="120"/>
      <c r="L4" s="120"/>
      <c r="M4" s="120"/>
      <c r="N4" s="120"/>
      <c r="O4" s="121"/>
      <c r="P4" s="50"/>
    </row>
    <row r="5" spans="1:16" s="45" customFormat="1" ht="33.75" customHeight="1" x14ac:dyDescent="0.3">
      <c r="A5" s="50"/>
      <c r="B5" s="50"/>
      <c r="C5" s="50"/>
      <c r="D5" s="69" t="s">
        <v>98</v>
      </c>
      <c r="E5" s="69" t="s">
        <v>99</v>
      </c>
      <c r="F5" s="69" t="s">
        <v>100</v>
      </c>
      <c r="G5" s="69" t="s">
        <v>101</v>
      </c>
      <c r="H5" s="70" t="s">
        <v>75</v>
      </c>
      <c r="I5" s="70" t="s">
        <v>82</v>
      </c>
      <c r="J5" s="70" t="s">
        <v>96</v>
      </c>
      <c r="K5" s="70" t="s">
        <v>97</v>
      </c>
      <c r="L5" s="70" t="s">
        <v>102</v>
      </c>
      <c r="M5" s="70" t="s">
        <v>103</v>
      </c>
      <c r="N5" s="70" t="s">
        <v>106</v>
      </c>
      <c r="O5" s="70" t="s">
        <v>113</v>
      </c>
      <c r="P5" s="50"/>
    </row>
    <row r="6" spans="1:16" ht="7.5" customHeight="1" x14ac:dyDescent="0.3">
      <c r="A6" s="72"/>
      <c r="B6" s="50"/>
      <c r="C6" s="50"/>
      <c r="D6" s="50"/>
      <c r="E6" s="50"/>
      <c r="F6" s="50"/>
      <c r="G6" s="50"/>
      <c r="H6" s="52"/>
      <c r="I6" s="73"/>
      <c r="J6" s="97"/>
      <c r="K6" s="97"/>
      <c r="L6" s="97"/>
      <c r="M6" s="73"/>
      <c r="N6" s="97"/>
      <c r="O6" s="97"/>
      <c r="P6" s="52"/>
    </row>
    <row r="7" spans="1:16" ht="15.6" x14ac:dyDescent="0.3">
      <c r="A7" s="48" t="s">
        <v>87</v>
      </c>
      <c r="B7" s="49"/>
      <c r="C7" s="49"/>
      <c r="D7" s="50"/>
      <c r="E7" s="50"/>
      <c r="F7" s="50"/>
      <c r="G7" s="50"/>
      <c r="H7" s="52"/>
      <c r="I7" s="51"/>
      <c r="J7" s="53"/>
      <c r="K7" s="53"/>
      <c r="L7" s="53"/>
      <c r="M7" s="51"/>
      <c r="N7" s="53"/>
      <c r="O7" s="53"/>
      <c r="P7" s="52"/>
    </row>
    <row r="8" spans="1:16" ht="15.6" x14ac:dyDescent="0.3">
      <c r="A8" s="54"/>
      <c r="B8" s="49" t="s">
        <v>60</v>
      </c>
      <c r="C8" s="49"/>
      <c r="D8" s="55">
        <v>298</v>
      </c>
      <c r="E8" s="55">
        <v>334</v>
      </c>
      <c r="F8" s="55">
        <v>335</v>
      </c>
      <c r="G8" s="57">
        <v>337</v>
      </c>
      <c r="H8" s="55">
        <v>339</v>
      </c>
      <c r="I8" s="56">
        <v>337</v>
      </c>
      <c r="J8" s="57">
        <v>337</v>
      </c>
      <c r="K8" s="57">
        <v>339</v>
      </c>
      <c r="L8" s="57">
        <v>339</v>
      </c>
      <c r="M8" s="56">
        <v>339</v>
      </c>
      <c r="N8" s="57">
        <v>339</v>
      </c>
      <c r="O8" s="57">
        <v>340</v>
      </c>
      <c r="P8" s="52"/>
    </row>
    <row r="9" spans="1:16" ht="15.6" x14ac:dyDescent="0.3">
      <c r="A9" s="54"/>
      <c r="B9" s="49" t="s">
        <v>61</v>
      </c>
      <c r="C9" s="49"/>
      <c r="D9" s="58">
        <v>3916</v>
      </c>
      <c r="E9" s="55">
        <v>4457</v>
      </c>
      <c r="F9" s="58">
        <v>4499</v>
      </c>
      <c r="G9" s="60">
        <f>4489+29</f>
        <v>4518</v>
      </c>
      <c r="H9" s="58">
        <v>4559</v>
      </c>
      <c r="I9" s="59">
        <v>4541</v>
      </c>
      <c r="J9" s="60">
        <v>4544</v>
      </c>
      <c r="K9" s="60">
        <v>4562</v>
      </c>
      <c r="L9" s="60">
        <v>4561</v>
      </c>
      <c r="M9" s="59">
        <v>4566</v>
      </c>
      <c r="N9" s="60">
        <v>4566</v>
      </c>
      <c r="O9" s="60">
        <v>4579</v>
      </c>
      <c r="P9" s="52"/>
    </row>
    <row r="10" spans="1:16" ht="7.5" customHeight="1" x14ac:dyDescent="0.3">
      <c r="A10" s="54"/>
      <c r="B10" s="49"/>
      <c r="C10" s="49"/>
      <c r="D10" s="50"/>
      <c r="E10" s="50"/>
      <c r="F10" s="61"/>
      <c r="G10" s="63"/>
      <c r="H10" s="61"/>
      <c r="I10" s="62"/>
      <c r="J10" s="63"/>
      <c r="K10" s="63"/>
      <c r="L10" s="63"/>
      <c r="M10" s="62"/>
      <c r="N10" s="63"/>
      <c r="O10" s="63"/>
      <c r="P10" s="52"/>
    </row>
    <row r="11" spans="1:16" ht="15.6" x14ac:dyDescent="0.3">
      <c r="A11" s="48" t="s">
        <v>88</v>
      </c>
      <c r="B11" s="49"/>
      <c r="C11" s="49"/>
      <c r="D11" s="50"/>
      <c r="E11" s="50"/>
      <c r="F11" s="61"/>
      <c r="G11" s="63"/>
      <c r="H11" s="61"/>
      <c r="I11" s="62"/>
      <c r="J11" s="63"/>
      <c r="K11" s="63"/>
      <c r="L11" s="63"/>
      <c r="M11" s="62"/>
      <c r="N11" s="63"/>
      <c r="O11" s="63"/>
      <c r="P11" s="52"/>
    </row>
    <row r="12" spans="1:16" ht="15.6" x14ac:dyDescent="0.3">
      <c r="A12" s="54"/>
      <c r="B12" s="49" t="s">
        <v>60</v>
      </c>
      <c r="C12" s="49"/>
      <c r="D12" s="50"/>
      <c r="E12" s="50"/>
      <c r="F12" s="61"/>
      <c r="G12" s="63"/>
      <c r="H12" s="61"/>
      <c r="I12" s="62"/>
      <c r="J12" s="63"/>
      <c r="K12" s="63"/>
      <c r="L12" s="63"/>
      <c r="M12" s="62"/>
      <c r="N12" s="63"/>
      <c r="O12" s="63"/>
      <c r="P12" s="52"/>
    </row>
    <row r="13" spans="1:16" ht="15.6" x14ac:dyDescent="0.3">
      <c r="A13" s="54"/>
      <c r="B13" s="49"/>
      <c r="C13" s="49" t="s">
        <v>62</v>
      </c>
      <c r="D13" s="64">
        <v>56</v>
      </c>
      <c r="E13" s="64">
        <v>62</v>
      </c>
      <c r="F13" s="64">
        <v>65</v>
      </c>
      <c r="G13" s="66">
        <v>74</v>
      </c>
      <c r="H13" s="64">
        <v>78</v>
      </c>
      <c r="I13" s="65">
        <v>78</v>
      </c>
      <c r="J13" s="66">
        <v>80</v>
      </c>
      <c r="K13" s="66">
        <v>81</v>
      </c>
      <c r="L13" s="66">
        <v>81</v>
      </c>
      <c r="M13" s="65">
        <v>81</v>
      </c>
      <c r="N13" s="66">
        <v>84</v>
      </c>
      <c r="O13" s="66">
        <v>84</v>
      </c>
      <c r="P13" s="52"/>
    </row>
    <row r="14" spans="1:16" ht="15.6" x14ac:dyDescent="0.3">
      <c r="A14" s="54"/>
      <c r="B14" s="49"/>
      <c r="C14" s="49" t="s">
        <v>63</v>
      </c>
      <c r="D14" s="64">
        <v>31</v>
      </c>
      <c r="E14" s="64">
        <v>0</v>
      </c>
      <c r="F14" s="64">
        <v>0</v>
      </c>
      <c r="G14" s="66">
        <v>0</v>
      </c>
      <c r="H14" s="64">
        <v>0</v>
      </c>
      <c r="I14" s="65">
        <v>0</v>
      </c>
      <c r="J14" s="66">
        <v>0</v>
      </c>
      <c r="K14" s="66">
        <v>0</v>
      </c>
      <c r="L14" s="66">
        <v>0</v>
      </c>
      <c r="M14" s="65">
        <v>0</v>
      </c>
      <c r="N14" s="66">
        <v>0</v>
      </c>
      <c r="O14" s="66">
        <v>0</v>
      </c>
      <c r="P14" s="52"/>
    </row>
    <row r="15" spans="1:16" ht="15.6" x14ac:dyDescent="0.3">
      <c r="A15" s="54"/>
      <c r="B15" s="49"/>
      <c r="C15" s="49" t="s">
        <v>64</v>
      </c>
      <c r="D15" s="64">
        <v>20</v>
      </c>
      <c r="E15" s="64">
        <v>19</v>
      </c>
      <c r="F15" s="64">
        <v>19</v>
      </c>
      <c r="G15" s="66">
        <v>20</v>
      </c>
      <c r="H15" s="64">
        <v>21</v>
      </c>
      <c r="I15" s="65">
        <v>21</v>
      </c>
      <c r="J15" s="66">
        <v>21</v>
      </c>
      <c r="K15" s="66">
        <v>21</v>
      </c>
      <c r="L15" s="66">
        <v>21</v>
      </c>
      <c r="M15" s="65">
        <v>21</v>
      </c>
      <c r="N15" s="66">
        <v>21</v>
      </c>
      <c r="O15" s="66">
        <v>21</v>
      </c>
      <c r="P15" s="52"/>
    </row>
    <row r="16" spans="1:16" ht="15.6" x14ac:dyDescent="0.3">
      <c r="A16" s="54"/>
      <c r="B16" s="49"/>
      <c r="C16" s="49" t="s">
        <v>65</v>
      </c>
      <c r="D16" s="64">
        <v>18</v>
      </c>
      <c r="E16" s="64">
        <v>24</v>
      </c>
      <c r="F16" s="64">
        <v>28</v>
      </c>
      <c r="G16" s="66">
        <v>29</v>
      </c>
      <c r="H16" s="64">
        <v>32</v>
      </c>
      <c r="I16" s="65">
        <v>33</v>
      </c>
      <c r="J16" s="66">
        <v>34</v>
      </c>
      <c r="K16" s="66">
        <v>35</v>
      </c>
      <c r="L16" s="66">
        <v>35</v>
      </c>
      <c r="M16" s="65">
        <v>35</v>
      </c>
      <c r="N16" s="66">
        <v>35</v>
      </c>
      <c r="O16" s="66">
        <v>35</v>
      </c>
      <c r="P16" s="52"/>
    </row>
    <row r="17" spans="1:16" ht="15.6" x14ac:dyDescent="0.3">
      <c r="A17" s="54"/>
      <c r="B17" s="49"/>
      <c r="C17" s="49" t="s">
        <v>66</v>
      </c>
      <c r="D17" s="64">
        <v>13</v>
      </c>
      <c r="E17" s="64">
        <v>13</v>
      </c>
      <c r="F17" s="64">
        <v>16</v>
      </c>
      <c r="G17" s="66">
        <v>16</v>
      </c>
      <c r="H17" s="64">
        <v>17</v>
      </c>
      <c r="I17" s="65">
        <v>17</v>
      </c>
      <c r="J17" s="66">
        <v>18</v>
      </c>
      <c r="K17" s="66">
        <v>18</v>
      </c>
      <c r="L17" s="66">
        <v>18</v>
      </c>
      <c r="M17" s="65">
        <v>18</v>
      </c>
      <c r="N17" s="66">
        <v>19</v>
      </c>
      <c r="O17" s="66">
        <v>19</v>
      </c>
      <c r="P17" s="52"/>
    </row>
    <row r="18" spans="1:16" ht="15.6" x14ac:dyDescent="0.3">
      <c r="A18" s="54"/>
      <c r="B18" s="49"/>
      <c r="C18" s="49" t="s">
        <v>67</v>
      </c>
      <c r="D18" s="64">
        <v>14</v>
      </c>
      <c r="E18" s="64">
        <v>14</v>
      </c>
      <c r="F18" s="64">
        <v>15</v>
      </c>
      <c r="G18" s="66">
        <v>16</v>
      </c>
      <c r="H18" s="64">
        <v>16</v>
      </c>
      <c r="I18" s="65">
        <v>16</v>
      </c>
      <c r="J18" s="66">
        <v>16</v>
      </c>
      <c r="K18" s="66">
        <v>16</v>
      </c>
      <c r="L18" s="66">
        <v>16</v>
      </c>
      <c r="M18" s="65">
        <v>16</v>
      </c>
      <c r="N18" s="66">
        <v>18</v>
      </c>
      <c r="O18" s="66">
        <v>19</v>
      </c>
      <c r="P18" s="52"/>
    </row>
    <row r="19" spans="1:16" ht="15.6" x14ac:dyDescent="0.3">
      <c r="A19" s="54"/>
      <c r="B19" s="49"/>
      <c r="C19" s="49" t="s">
        <v>68</v>
      </c>
      <c r="D19" s="64">
        <v>10</v>
      </c>
      <c r="E19" s="64">
        <v>10</v>
      </c>
      <c r="F19" s="64">
        <v>10</v>
      </c>
      <c r="G19" s="66">
        <v>12</v>
      </c>
      <c r="H19" s="64">
        <v>13</v>
      </c>
      <c r="I19" s="65">
        <v>13</v>
      </c>
      <c r="J19" s="66">
        <v>13</v>
      </c>
      <c r="K19" s="66">
        <v>13</v>
      </c>
      <c r="L19" s="66">
        <v>13</v>
      </c>
      <c r="M19" s="65">
        <v>13</v>
      </c>
      <c r="N19" s="66">
        <v>13</v>
      </c>
      <c r="O19" s="66">
        <v>13</v>
      </c>
      <c r="P19" s="52"/>
    </row>
    <row r="20" spans="1:16" ht="15.6" x14ac:dyDescent="0.3">
      <c r="A20" s="54"/>
      <c r="B20" s="49"/>
      <c r="C20" s="49" t="s">
        <v>69</v>
      </c>
      <c r="D20" s="64">
        <v>5</v>
      </c>
      <c r="E20" s="64">
        <v>6</v>
      </c>
      <c r="F20" s="64">
        <v>6</v>
      </c>
      <c r="G20" s="66">
        <v>7</v>
      </c>
      <c r="H20" s="64">
        <v>7</v>
      </c>
      <c r="I20" s="65">
        <v>7</v>
      </c>
      <c r="J20" s="66">
        <v>7</v>
      </c>
      <c r="K20" s="66">
        <v>7</v>
      </c>
      <c r="L20" s="66">
        <v>7</v>
      </c>
      <c r="M20" s="65">
        <v>7</v>
      </c>
      <c r="N20" s="66">
        <v>7</v>
      </c>
      <c r="O20" s="66">
        <v>7</v>
      </c>
      <c r="P20" s="52"/>
    </row>
    <row r="21" spans="1:16" ht="15.6" x14ac:dyDescent="0.3">
      <c r="A21" s="54"/>
      <c r="B21" s="49"/>
      <c r="C21" s="49" t="s">
        <v>70</v>
      </c>
      <c r="D21" s="66">
        <v>0</v>
      </c>
      <c r="E21" s="66">
        <v>0</v>
      </c>
      <c r="F21" s="66">
        <v>1</v>
      </c>
      <c r="G21" s="66">
        <v>1</v>
      </c>
      <c r="H21" s="66">
        <v>1</v>
      </c>
      <c r="I21" s="65">
        <v>1</v>
      </c>
      <c r="J21" s="66">
        <v>1</v>
      </c>
      <c r="K21" s="66">
        <v>1</v>
      </c>
      <c r="L21" s="66">
        <v>1</v>
      </c>
      <c r="M21" s="65">
        <v>1</v>
      </c>
      <c r="N21" s="66">
        <v>1</v>
      </c>
      <c r="O21" s="66">
        <v>1</v>
      </c>
      <c r="P21" s="52"/>
    </row>
    <row r="22" spans="1:16" ht="15.6" x14ac:dyDescent="0.3">
      <c r="A22" s="54"/>
      <c r="B22" s="49"/>
      <c r="C22" s="49" t="s">
        <v>71</v>
      </c>
      <c r="D22" s="66">
        <v>0</v>
      </c>
      <c r="E22" s="66">
        <v>0</v>
      </c>
      <c r="F22" s="66">
        <v>0</v>
      </c>
      <c r="G22" s="66">
        <v>1</v>
      </c>
      <c r="H22" s="66">
        <v>1</v>
      </c>
      <c r="I22" s="65">
        <v>1</v>
      </c>
      <c r="J22" s="66">
        <v>1</v>
      </c>
      <c r="K22" s="66">
        <v>1</v>
      </c>
      <c r="L22" s="66">
        <v>1</v>
      </c>
      <c r="M22" s="65">
        <v>1</v>
      </c>
      <c r="N22" s="66">
        <v>1</v>
      </c>
      <c r="O22" s="66">
        <v>1</v>
      </c>
      <c r="P22" s="52"/>
    </row>
    <row r="23" spans="1:16" ht="15.6" x14ac:dyDescent="0.3">
      <c r="A23" s="54"/>
      <c r="B23" s="49"/>
      <c r="C23" s="49" t="s">
        <v>72</v>
      </c>
      <c r="D23" s="67">
        <v>0</v>
      </c>
      <c r="E23" s="67">
        <v>0</v>
      </c>
      <c r="F23" s="67">
        <v>0</v>
      </c>
      <c r="G23" s="67">
        <v>0</v>
      </c>
      <c r="H23" s="67">
        <v>1</v>
      </c>
      <c r="I23" s="68">
        <v>1</v>
      </c>
      <c r="J23" s="67">
        <v>1</v>
      </c>
      <c r="K23" s="67">
        <v>1</v>
      </c>
      <c r="L23" s="67">
        <v>1</v>
      </c>
      <c r="M23" s="68">
        <v>1</v>
      </c>
      <c r="N23" s="67">
        <v>1</v>
      </c>
      <c r="O23" s="67">
        <v>1</v>
      </c>
      <c r="P23" s="52"/>
    </row>
    <row r="24" spans="1:16" ht="15.6" x14ac:dyDescent="0.3">
      <c r="A24" s="54"/>
      <c r="B24" s="49"/>
      <c r="C24" s="49" t="s">
        <v>60</v>
      </c>
      <c r="D24" s="64">
        <f t="shared" ref="D24" si="0">SUM(D13:D23)</f>
        <v>167</v>
      </c>
      <c r="E24" s="64">
        <f t="shared" ref="E24:F24" si="1">SUM(E13:E23)</f>
        <v>148</v>
      </c>
      <c r="F24" s="64">
        <f t="shared" si="1"/>
        <v>160</v>
      </c>
      <c r="G24" s="66">
        <f t="shared" ref="G24" si="2">SUM(G13:G23)</f>
        <v>176</v>
      </c>
      <c r="H24" s="64">
        <f t="shared" ref="H24" si="3">SUM(H13:H23)</f>
        <v>187</v>
      </c>
      <c r="I24" s="65">
        <f t="shared" ref="I24:O24" si="4">SUM(I13:I23)</f>
        <v>188</v>
      </c>
      <c r="J24" s="66">
        <f t="shared" ref="J24:N24" si="5">SUM(J13:J23)</f>
        <v>192</v>
      </c>
      <c r="K24" s="66">
        <f t="shared" si="5"/>
        <v>194</v>
      </c>
      <c r="L24" s="66">
        <f t="shared" si="5"/>
        <v>194</v>
      </c>
      <c r="M24" s="65">
        <f t="shared" si="5"/>
        <v>194</v>
      </c>
      <c r="N24" s="66">
        <f t="shared" si="5"/>
        <v>200</v>
      </c>
      <c r="O24" s="66">
        <f t="shared" si="4"/>
        <v>201</v>
      </c>
      <c r="P24" s="52"/>
    </row>
    <row r="25" spans="1:16" ht="7.5" customHeight="1" x14ac:dyDescent="0.3">
      <c r="A25" s="54"/>
      <c r="B25" s="49"/>
      <c r="C25" s="49"/>
      <c r="D25" s="64"/>
      <c r="E25" s="64"/>
      <c r="F25" s="64"/>
      <c r="G25" s="66"/>
      <c r="H25" s="64"/>
      <c r="I25" s="65"/>
      <c r="J25" s="66"/>
      <c r="K25" s="66"/>
      <c r="L25" s="66"/>
      <c r="M25" s="65"/>
      <c r="N25" s="66"/>
      <c r="O25" s="66"/>
      <c r="P25" s="52"/>
    </row>
    <row r="26" spans="1:16" ht="15.6" x14ac:dyDescent="0.3">
      <c r="A26" s="54"/>
      <c r="B26" s="49" t="s">
        <v>61</v>
      </c>
      <c r="C26" s="49"/>
      <c r="D26" s="64"/>
      <c r="E26" s="64"/>
      <c r="F26" s="64"/>
      <c r="G26" s="66"/>
      <c r="H26" s="64"/>
      <c r="I26" s="65"/>
      <c r="J26" s="66"/>
      <c r="K26" s="66"/>
      <c r="L26" s="66"/>
      <c r="M26" s="65"/>
      <c r="N26" s="66"/>
      <c r="O26" s="66"/>
      <c r="P26" s="52"/>
    </row>
    <row r="27" spans="1:16" ht="15.6" x14ac:dyDescent="0.3">
      <c r="A27" s="54"/>
      <c r="B27" s="49"/>
      <c r="C27" s="49" t="s">
        <v>62</v>
      </c>
      <c r="D27" s="64">
        <v>454</v>
      </c>
      <c r="E27" s="64">
        <v>497</v>
      </c>
      <c r="F27" s="64">
        <v>516</v>
      </c>
      <c r="G27" s="66">
        <v>568</v>
      </c>
      <c r="H27" s="64">
        <v>587</v>
      </c>
      <c r="I27" s="65">
        <v>587</v>
      </c>
      <c r="J27" s="66">
        <v>601</v>
      </c>
      <c r="K27" s="66">
        <v>608</v>
      </c>
      <c r="L27" s="66">
        <v>608</v>
      </c>
      <c r="M27" s="65">
        <v>608</v>
      </c>
      <c r="N27" s="66">
        <v>627</v>
      </c>
      <c r="O27" s="66">
        <v>625</v>
      </c>
      <c r="P27" s="52"/>
    </row>
    <row r="28" spans="1:16" ht="15.6" x14ac:dyDescent="0.3">
      <c r="A28" s="54"/>
      <c r="B28" s="49"/>
      <c r="C28" s="49" t="s">
        <v>63</v>
      </c>
      <c r="D28" s="64">
        <v>290</v>
      </c>
      <c r="E28" s="64">
        <v>0</v>
      </c>
      <c r="F28" s="64">
        <v>0</v>
      </c>
      <c r="G28" s="66">
        <v>0</v>
      </c>
      <c r="H28" s="64">
        <v>0</v>
      </c>
      <c r="I28" s="65">
        <v>0</v>
      </c>
      <c r="J28" s="66">
        <v>0</v>
      </c>
      <c r="K28" s="66">
        <v>0</v>
      </c>
      <c r="L28" s="66">
        <v>0</v>
      </c>
      <c r="M28" s="65">
        <v>0</v>
      </c>
      <c r="N28" s="66">
        <v>0</v>
      </c>
      <c r="O28" s="66">
        <v>0</v>
      </c>
      <c r="P28" s="52"/>
    </row>
    <row r="29" spans="1:16" ht="15.6" x14ac:dyDescent="0.3">
      <c r="A29" s="54"/>
      <c r="B29" s="49"/>
      <c r="C29" s="49" t="s">
        <v>64</v>
      </c>
      <c r="D29" s="64">
        <v>176</v>
      </c>
      <c r="E29" s="64">
        <v>168</v>
      </c>
      <c r="F29" s="64">
        <v>168</v>
      </c>
      <c r="G29" s="66">
        <v>179</v>
      </c>
      <c r="H29" s="64">
        <v>184</v>
      </c>
      <c r="I29" s="65">
        <v>184</v>
      </c>
      <c r="J29" s="66">
        <v>184</v>
      </c>
      <c r="K29" s="66">
        <v>184</v>
      </c>
      <c r="L29" s="66">
        <v>184</v>
      </c>
      <c r="M29" s="65">
        <v>184</v>
      </c>
      <c r="N29" s="66">
        <v>184</v>
      </c>
      <c r="O29" s="66">
        <v>184</v>
      </c>
      <c r="P29" s="52"/>
    </row>
    <row r="30" spans="1:16" ht="15.6" x14ac:dyDescent="0.3">
      <c r="A30" s="54"/>
      <c r="B30" s="49"/>
      <c r="C30" s="49" t="s">
        <v>65</v>
      </c>
      <c r="D30" s="64">
        <v>99</v>
      </c>
      <c r="E30" s="64">
        <v>129</v>
      </c>
      <c r="F30" s="64">
        <v>144</v>
      </c>
      <c r="G30" s="66">
        <v>151</v>
      </c>
      <c r="H30" s="64">
        <v>170</v>
      </c>
      <c r="I30" s="65">
        <v>179</v>
      </c>
      <c r="J30" s="66">
        <v>187</v>
      </c>
      <c r="K30" s="66">
        <v>193</v>
      </c>
      <c r="L30" s="66">
        <v>193</v>
      </c>
      <c r="M30" s="65">
        <v>193</v>
      </c>
      <c r="N30" s="66">
        <v>193</v>
      </c>
      <c r="O30" s="66">
        <v>193</v>
      </c>
      <c r="P30" s="52"/>
    </row>
    <row r="31" spans="1:16" ht="15.6" x14ac:dyDescent="0.3">
      <c r="A31" s="54"/>
      <c r="B31" s="49"/>
      <c r="C31" s="49" t="s">
        <v>66</v>
      </c>
      <c r="D31" s="64">
        <v>101</v>
      </c>
      <c r="E31" s="64">
        <v>102</v>
      </c>
      <c r="F31" s="64">
        <v>113</v>
      </c>
      <c r="G31" s="66">
        <v>114</v>
      </c>
      <c r="H31" s="64">
        <v>118</v>
      </c>
      <c r="I31" s="65">
        <v>118</v>
      </c>
      <c r="J31" s="66">
        <v>125</v>
      </c>
      <c r="K31" s="66">
        <v>125</v>
      </c>
      <c r="L31" s="66">
        <v>126</v>
      </c>
      <c r="M31" s="65">
        <v>126</v>
      </c>
      <c r="N31" s="66">
        <v>133</v>
      </c>
      <c r="O31" s="66">
        <v>133</v>
      </c>
      <c r="P31" s="52"/>
    </row>
    <row r="32" spans="1:16" ht="15.6" x14ac:dyDescent="0.3">
      <c r="A32" s="54"/>
      <c r="B32" s="49"/>
      <c r="C32" s="49" t="s">
        <v>67</v>
      </c>
      <c r="D32" s="64">
        <v>96</v>
      </c>
      <c r="E32" s="64">
        <v>98</v>
      </c>
      <c r="F32" s="64">
        <v>110</v>
      </c>
      <c r="G32" s="66">
        <v>118</v>
      </c>
      <c r="H32" s="64">
        <v>118</v>
      </c>
      <c r="I32" s="65">
        <v>118</v>
      </c>
      <c r="J32" s="66">
        <v>118</v>
      </c>
      <c r="K32" s="66">
        <v>118</v>
      </c>
      <c r="L32" s="66">
        <v>120</v>
      </c>
      <c r="M32" s="65">
        <v>120</v>
      </c>
      <c r="N32" s="66">
        <v>128</v>
      </c>
      <c r="O32" s="66">
        <v>133</v>
      </c>
      <c r="P32" s="52"/>
    </row>
    <row r="33" spans="1:16" ht="15.6" x14ac:dyDescent="0.3">
      <c r="A33" s="54"/>
      <c r="B33" s="49"/>
      <c r="C33" s="49" t="s">
        <v>68</v>
      </c>
      <c r="D33" s="64">
        <v>76</v>
      </c>
      <c r="E33" s="64">
        <v>76</v>
      </c>
      <c r="F33" s="64">
        <v>77</v>
      </c>
      <c r="G33" s="66">
        <v>84</v>
      </c>
      <c r="H33" s="64">
        <v>93</v>
      </c>
      <c r="I33" s="65">
        <v>93</v>
      </c>
      <c r="J33" s="66">
        <v>93</v>
      </c>
      <c r="K33" s="66">
        <v>93</v>
      </c>
      <c r="L33" s="66">
        <v>93</v>
      </c>
      <c r="M33" s="65">
        <v>93</v>
      </c>
      <c r="N33" s="66">
        <v>93</v>
      </c>
      <c r="O33" s="66">
        <v>93</v>
      </c>
      <c r="P33" s="52"/>
    </row>
    <row r="34" spans="1:16" ht="15.6" x14ac:dyDescent="0.3">
      <c r="A34" s="54"/>
      <c r="B34" s="49"/>
      <c r="C34" s="49" t="s">
        <v>69</v>
      </c>
      <c r="D34" s="64">
        <v>32</v>
      </c>
      <c r="E34" s="64">
        <v>36</v>
      </c>
      <c r="F34" s="64">
        <v>36</v>
      </c>
      <c r="G34" s="66">
        <v>45</v>
      </c>
      <c r="H34" s="64">
        <v>45</v>
      </c>
      <c r="I34" s="65">
        <v>45</v>
      </c>
      <c r="J34" s="66">
        <v>45</v>
      </c>
      <c r="K34" s="66">
        <v>45</v>
      </c>
      <c r="L34" s="66">
        <v>45</v>
      </c>
      <c r="M34" s="65">
        <v>45</v>
      </c>
      <c r="N34" s="66">
        <v>45</v>
      </c>
      <c r="O34" s="66">
        <v>45</v>
      </c>
      <c r="P34" s="52"/>
    </row>
    <row r="35" spans="1:16" s="44" customFormat="1" ht="15.6" x14ac:dyDescent="0.3">
      <c r="A35" s="54"/>
      <c r="B35" s="54"/>
      <c r="C35" s="54" t="s">
        <v>70</v>
      </c>
      <c r="D35" s="66">
        <v>0</v>
      </c>
      <c r="E35" s="66">
        <v>0</v>
      </c>
      <c r="F35" s="66">
        <v>13</v>
      </c>
      <c r="G35" s="66">
        <v>13</v>
      </c>
      <c r="H35" s="66">
        <v>13</v>
      </c>
      <c r="I35" s="65">
        <v>13</v>
      </c>
      <c r="J35" s="66">
        <v>13</v>
      </c>
      <c r="K35" s="66">
        <v>13</v>
      </c>
      <c r="L35" s="66">
        <v>13</v>
      </c>
      <c r="M35" s="65">
        <v>13</v>
      </c>
      <c r="N35" s="66">
        <v>13</v>
      </c>
      <c r="O35" s="66">
        <v>13</v>
      </c>
      <c r="P35" s="53"/>
    </row>
    <row r="36" spans="1:16" s="44" customFormat="1" ht="15.6" x14ac:dyDescent="0.3">
      <c r="A36" s="54"/>
      <c r="B36" s="54"/>
      <c r="C36" s="54" t="s">
        <v>71</v>
      </c>
      <c r="D36" s="66">
        <v>0</v>
      </c>
      <c r="E36" s="66">
        <v>0</v>
      </c>
      <c r="F36" s="66">
        <v>0</v>
      </c>
      <c r="G36" s="66">
        <v>6</v>
      </c>
      <c r="H36" s="66">
        <v>6</v>
      </c>
      <c r="I36" s="65">
        <v>6</v>
      </c>
      <c r="J36" s="66">
        <v>6</v>
      </c>
      <c r="K36" s="66">
        <v>6</v>
      </c>
      <c r="L36" s="66">
        <v>6</v>
      </c>
      <c r="M36" s="65">
        <v>6</v>
      </c>
      <c r="N36" s="66">
        <v>6</v>
      </c>
      <c r="O36" s="66">
        <v>6</v>
      </c>
      <c r="P36" s="53"/>
    </row>
    <row r="37" spans="1:16" ht="15.6" x14ac:dyDescent="0.3">
      <c r="A37" s="54"/>
      <c r="B37" s="49"/>
      <c r="C37" s="49" t="s">
        <v>72</v>
      </c>
      <c r="D37" s="67">
        <v>0</v>
      </c>
      <c r="E37" s="67">
        <v>0</v>
      </c>
      <c r="F37" s="67">
        <v>0</v>
      </c>
      <c r="G37" s="67">
        <v>0</v>
      </c>
      <c r="H37" s="67">
        <v>10</v>
      </c>
      <c r="I37" s="68">
        <v>10</v>
      </c>
      <c r="J37" s="67">
        <v>10</v>
      </c>
      <c r="K37" s="67">
        <v>10</v>
      </c>
      <c r="L37" s="67">
        <v>10</v>
      </c>
      <c r="M37" s="68">
        <v>10</v>
      </c>
      <c r="N37" s="67">
        <v>10</v>
      </c>
      <c r="O37" s="67">
        <v>10</v>
      </c>
      <c r="P37" s="52"/>
    </row>
    <row r="38" spans="1:16" ht="15.6" x14ac:dyDescent="0.3">
      <c r="A38" s="54"/>
      <c r="B38" s="49"/>
      <c r="C38" s="49" t="s">
        <v>61</v>
      </c>
      <c r="D38" s="64">
        <f>SUM(D27:D37)</f>
        <v>1324</v>
      </c>
      <c r="E38" s="64">
        <f>SUM(E27:E37)</f>
        <v>1106</v>
      </c>
      <c r="F38" s="64">
        <f>SUM(F27:F37)</f>
        <v>1177</v>
      </c>
      <c r="G38" s="66">
        <f t="shared" ref="G38:H38" si="6">SUM(G27:G37)</f>
        <v>1278</v>
      </c>
      <c r="H38" s="64">
        <f t="shared" si="6"/>
        <v>1344</v>
      </c>
      <c r="I38" s="65">
        <f t="shared" ref="I38:O38" si="7">SUM(I27:I37)</f>
        <v>1353</v>
      </c>
      <c r="J38" s="66">
        <f t="shared" ref="J38:N38" si="8">SUM(J27:J37)</f>
        <v>1382</v>
      </c>
      <c r="K38" s="66">
        <f t="shared" si="8"/>
        <v>1395</v>
      </c>
      <c r="L38" s="66">
        <f t="shared" si="8"/>
        <v>1398</v>
      </c>
      <c r="M38" s="65">
        <f t="shared" si="8"/>
        <v>1398</v>
      </c>
      <c r="N38" s="66">
        <f t="shared" si="8"/>
        <v>1432</v>
      </c>
      <c r="O38" s="66">
        <f t="shared" si="7"/>
        <v>1435</v>
      </c>
      <c r="P38" s="52"/>
    </row>
    <row r="39" spans="1:16" ht="7.5" customHeight="1" x14ac:dyDescent="0.3">
      <c r="A39" s="54"/>
      <c r="B39" s="49"/>
      <c r="C39" s="49"/>
      <c r="D39" s="64"/>
      <c r="E39" s="64"/>
      <c r="F39" s="64"/>
      <c r="G39" s="66"/>
      <c r="H39" s="64"/>
      <c r="I39" s="65"/>
      <c r="J39" s="66"/>
      <c r="K39" s="66"/>
      <c r="L39" s="66"/>
      <c r="M39" s="65"/>
      <c r="N39" s="66"/>
      <c r="O39" s="66"/>
      <c r="P39" s="52"/>
    </row>
    <row r="40" spans="1:16" ht="15.6" x14ac:dyDescent="0.3">
      <c r="A40" s="48" t="s">
        <v>86</v>
      </c>
      <c r="B40" s="49"/>
      <c r="C40" s="49"/>
      <c r="D40" s="64"/>
      <c r="E40" s="64"/>
      <c r="F40" s="64"/>
      <c r="G40" s="66"/>
      <c r="H40" s="64"/>
      <c r="I40" s="65"/>
      <c r="J40" s="66"/>
      <c r="K40" s="66"/>
      <c r="L40" s="66"/>
      <c r="M40" s="65"/>
      <c r="N40" s="66"/>
      <c r="O40" s="66"/>
      <c r="P40" s="52"/>
    </row>
    <row r="41" spans="1:16" ht="15.6" x14ac:dyDescent="0.3">
      <c r="A41" s="54"/>
      <c r="B41" s="49" t="s">
        <v>60</v>
      </c>
      <c r="C41" s="49"/>
      <c r="D41" s="58">
        <f t="shared" ref="D41" si="9">+D24+D8</f>
        <v>465</v>
      </c>
      <c r="E41" s="58">
        <f t="shared" ref="E41:O41" si="10">+E24+E8</f>
        <v>482</v>
      </c>
      <c r="F41" s="58">
        <f t="shared" si="10"/>
        <v>495</v>
      </c>
      <c r="G41" s="60">
        <f t="shared" ref="G41:N41" si="11">+G24+G8</f>
        <v>513</v>
      </c>
      <c r="H41" s="58">
        <f t="shared" si="11"/>
        <v>526</v>
      </c>
      <c r="I41" s="59">
        <f t="shared" si="11"/>
        <v>525</v>
      </c>
      <c r="J41" s="60">
        <f t="shared" si="11"/>
        <v>529</v>
      </c>
      <c r="K41" s="60">
        <f t="shared" si="11"/>
        <v>533</v>
      </c>
      <c r="L41" s="60">
        <f t="shared" si="11"/>
        <v>533</v>
      </c>
      <c r="M41" s="59">
        <f t="shared" si="11"/>
        <v>533</v>
      </c>
      <c r="N41" s="60">
        <f t="shared" si="11"/>
        <v>539</v>
      </c>
      <c r="O41" s="60">
        <f t="shared" si="10"/>
        <v>541</v>
      </c>
      <c r="P41" s="52"/>
    </row>
    <row r="42" spans="1:16" ht="15.6" x14ac:dyDescent="0.3">
      <c r="A42" s="54"/>
      <c r="B42" s="49" t="s">
        <v>61</v>
      </c>
      <c r="C42" s="49"/>
      <c r="D42" s="58">
        <f t="shared" ref="D42" si="12">+D38+D9</f>
        <v>5240</v>
      </c>
      <c r="E42" s="58">
        <f t="shared" ref="E42:O42" si="13">+E38+E9</f>
        <v>5563</v>
      </c>
      <c r="F42" s="58">
        <f t="shared" si="13"/>
        <v>5676</v>
      </c>
      <c r="G42" s="60">
        <f t="shared" ref="G42:N42" si="14">+G38+G9</f>
        <v>5796</v>
      </c>
      <c r="H42" s="58">
        <f t="shared" si="14"/>
        <v>5903</v>
      </c>
      <c r="I42" s="59">
        <f t="shared" si="14"/>
        <v>5894</v>
      </c>
      <c r="J42" s="60">
        <f t="shared" si="14"/>
        <v>5926</v>
      </c>
      <c r="K42" s="60">
        <f t="shared" si="14"/>
        <v>5957</v>
      </c>
      <c r="L42" s="60">
        <f t="shared" si="14"/>
        <v>5959</v>
      </c>
      <c r="M42" s="59">
        <f t="shared" si="14"/>
        <v>5964</v>
      </c>
      <c r="N42" s="60">
        <f t="shared" si="14"/>
        <v>5998</v>
      </c>
      <c r="O42" s="60">
        <f t="shared" si="13"/>
        <v>6014</v>
      </c>
      <c r="P42" s="52"/>
    </row>
    <row r="43" spans="1:16" ht="7.5" customHeight="1" x14ac:dyDescent="0.3">
      <c r="A43" s="54"/>
      <c r="B43" s="49"/>
      <c r="C43" s="49"/>
      <c r="D43" s="50"/>
      <c r="E43" s="50"/>
      <c r="F43" s="50"/>
      <c r="G43" s="50"/>
      <c r="H43" s="52"/>
      <c r="I43" s="52"/>
      <c r="J43" s="52"/>
      <c r="K43" s="52"/>
      <c r="L43" s="52"/>
      <c r="M43" s="52"/>
      <c r="N43" s="53"/>
      <c r="O43" s="53"/>
      <c r="P43" s="52"/>
    </row>
    <row r="44" spans="1:16" x14ac:dyDescent="0.3">
      <c r="A44" s="47"/>
      <c r="B44" s="46"/>
      <c r="C44" s="46"/>
      <c r="D44" s="46"/>
      <c r="E44" s="46"/>
      <c r="F44" s="46"/>
      <c r="G44" s="46"/>
    </row>
    <row r="45" spans="1:16" x14ac:dyDescent="0.3">
      <c r="A45" s="47"/>
      <c r="B45" s="46"/>
      <c r="C45" s="46"/>
    </row>
    <row r="46" spans="1:16" x14ac:dyDescent="0.3">
      <c r="A46" s="46"/>
      <c r="B46" s="46"/>
      <c r="C46" s="46"/>
    </row>
  </sheetData>
  <sheetProtection password="AFA3" sheet="1" objects="1" scenarios="1"/>
  <mergeCells count="1">
    <mergeCell ref="D4:O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tabSelected="1" zoomScale="85" zoomScaleNormal="85" workbookViewId="0">
      <selection activeCell="A4" sqref="A4:L5"/>
    </sheetView>
  </sheetViews>
  <sheetFormatPr defaultRowHeight="14.4" x14ac:dyDescent="0.3"/>
  <cols>
    <col min="1" max="1" width="32.21875" bestFit="1" customWidth="1"/>
    <col min="2" max="2" width="3.21875" style="36" customWidth="1"/>
  </cols>
  <sheetData>
    <row r="1" spans="1:12" x14ac:dyDescent="0.3">
      <c r="A1" s="3" t="s">
        <v>20</v>
      </c>
    </row>
    <row r="2" spans="1:12" x14ac:dyDescent="0.3">
      <c r="A2" s="3" t="s">
        <v>48</v>
      </c>
    </row>
    <row r="4" spans="1:12" x14ac:dyDescent="0.3">
      <c r="A4" s="126" t="s">
        <v>76</v>
      </c>
      <c r="B4" s="126"/>
      <c r="C4" s="126"/>
      <c r="D4" s="126"/>
      <c r="E4" s="126"/>
      <c r="F4" s="126"/>
      <c r="G4" s="126"/>
      <c r="H4" s="126"/>
      <c r="I4" s="126"/>
      <c r="J4" s="126"/>
      <c r="K4" s="126"/>
      <c r="L4" s="126"/>
    </row>
    <row r="5" spans="1:12" x14ac:dyDescent="0.3">
      <c r="A5" s="126"/>
      <c r="B5" s="126"/>
      <c r="C5" s="126"/>
      <c r="D5" s="126"/>
      <c r="E5" s="126"/>
      <c r="F5" s="126"/>
      <c r="G5" s="126"/>
      <c r="H5" s="126"/>
      <c r="I5" s="126"/>
      <c r="J5" s="126"/>
      <c r="K5" s="126"/>
      <c r="L5" s="126"/>
    </row>
    <row r="7" spans="1:12" x14ac:dyDescent="0.3">
      <c r="A7" s="39" t="s">
        <v>49</v>
      </c>
      <c r="C7" s="123" t="s">
        <v>50</v>
      </c>
      <c r="D7" s="124"/>
      <c r="E7" s="124"/>
      <c r="F7" s="124"/>
      <c r="G7" s="124"/>
      <c r="H7" s="124"/>
      <c r="I7" s="124"/>
      <c r="J7" s="124"/>
      <c r="K7" s="124"/>
      <c r="L7" s="125"/>
    </row>
    <row r="9" spans="1:12" x14ac:dyDescent="0.3">
      <c r="A9" t="s">
        <v>56</v>
      </c>
      <c r="C9" s="122" t="s">
        <v>77</v>
      </c>
      <c r="D9" s="122"/>
      <c r="E9" s="122"/>
      <c r="F9" s="122"/>
      <c r="G9" s="122"/>
      <c r="H9" s="122"/>
      <c r="I9" s="122"/>
      <c r="J9" s="122"/>
      <c r="K9" s="122"/>
      <c r="L9" s="122"/>
    </row>
    <row r="10" spans="1:12" x14ac:dyDescent="0.3">
      <c r="C10" s="122"/>
      <c r="D10" s="122"/>
      <c r="E10" s="122"/>
      <c r="F10" s="122"/>
      <c r="G10" s="122"/>
      <c r="H10" s="122"/>
      <c r="I10" s="122"/>
      <c r="J10" s="122"/>
      <c r="K10" s="122"/>
      <c r="L10" s="122"/>
    </row>
    <row r="11" spans="1:12" x14ac:dyDescent="0.3">
      <c r="C11" s="41"/>
      <c r="D11" s="41"/>
      <c r="E11" s="41"/>
      <c r="F11" s="41"/>
      <c r="G11" s="41"/>
      <c r="H11" s="41"/>
      <c r="I11" s="41"/>
      <c r="J11" s="41"/>
      <c r="K11" s="41"/>
      <c r="L11" s="41"/>
    </row>
    <row r="12" spans="1:12" x14ac:dyDescent="0.3">
      <c r="A12" t="s">
        <v>83</v>
      </c>
      <c r="C12" s="122" t="s">
        <v>84</v>
      </c>
      <c r="D12" s="122"/>
      <c r="E12" s="122"/>
      <c r="F12" s="122"/>
      <c r="G12" s="122"/>
      <c r="H12" s="122"/>
      <c r="I12" s="122"/>
      <c r="J12" s="122"/>
      <c r="K12" s="122"/>
      <c r="L12" s="122"/>
    </row>
    <row r="13" spans="1:12" x14ac:dyDescent="0.3">
      <c r="C13" s="122"/>
      <c r="D13" s="122"/>
      <c r="E13" s="122"/>
      <c r="F13" s="122"/>
      <c r="G13" s="122"/>
      <c r="H13" s="122"/>
      <c r="I13" s="122"/>
      <c r="J13" s="122"/>
      <c r="K13" s="122"/>
      <c r="L13" s="122"/>
    </row>
    <row r="14" spans="1:12" x14ac:dyDescent="0.3">
      <c r="C14" s="122"/>
      <c r="D14" s="122"/>
      <c r="E14" s="122"/>
      <c r="F14" s="122"/>
      <c r="G14" s="122"/>
      <c r="H14" s="122"/>
      <c r="I14" s="122"/>
      <c r="J14" s="122"/>
      <c r="K14" s="122"/>
      <c r="L14" s="122"/>
    </row>
    <row r="15" spans="1:12" x14ac:dyDescent="0.3">
      <c r="C15" s="122"/>
      <c r="D15" s="122"/>
      <c r="E15" s="122"/>
      <c r="F15" s="122"/>
      <c r="G15" s="122"/>
      <c r="H15" s="122"/>
      <c r="I15" s="122"/>
      <c r="J15" s="122"/>
      <c r="K15" s="122"/>
      <c r="L15" s="122"/>
    </row>
    <row r="16" spans="1:12" x14ac:dyDescent="0.3">
      <c r="C16" s="41"/>
      <c r="D16" s="41"/>
      <c r="E16" s="41"/>
      <c r="F16" s="41"/>
      <c r="G16" s="41"/>
      <c r="H16" s="41"/>
      <c r="I16" s="41"/>
      <c r="J16" s="41"/>
      <c r="K16" s="41"/>
      <c r="L16" s="41"/>
    </row>
    <row r="17" spans="1:12" x14ac:dyDescent="0.3">
      <c r="A17" t="s">
        <v>85</v>
      </c>
      <c r="C17" s="122" t="s">
        <v>91</v>
      </c>
      <c r="D17" s="122"/>
      <c r="E17" s="122"/>
      <c r="F17" s="122"/>
      <c r="G17" s="122"/>
      <c r="H17" s="122"/>
      <c r="I17" s="122"/>
      <c r="J17" s="122"/>
      <c r="K17" s="122"/>
      <c r="L17" s="122"/>
    </row>
    <row r="18" spans="1:12" x14ac:dyDescent="0.3">
      <c r="C18" s="122"/>
      <c r="D18" s="122"/>
      <c r="E18" s="122"/>
      <c r="F18" s="122"/>
      <c r="G18" s="122"/>
      <c r="H18" s="122"/>
      <c r="I18" s="122"/>
      <c r="J18" s="122"/>
      <c r="K18" s="122"/>
      <c r="L18" s="122"/>
    </row>
    <row r="19" spans="1:12" x14ac:dyDescent="0.3">
      <c r="C19" s="42"/>
      <c r="D19" s="42"/>
      <c r="E19" s="42"/>
      <c r="F19" s="42"/>
      <c r="G19" s="42"/>
      <c r="H19" s="42"/>
      <c r="I19" s="42"/>
      <c r="J19" s="42"/>
      <c r="K19" s="42"/>
      <c r="L19" s="42"/>
    </row>
    <row r="20" spans="1:12" x14ac:dyDescent="0.3">
      <c r="A20" t="s">
        <v>51</v>
      </c>
      <c r="C20" s="122" t="s">
        <v>74</v>
      </c>
      <c r="D20" s="122"/>
      <c r="E20" s="122"/>
      <c r="F20" s="122"/>
      <c r="G20" s="122"/>
      <c r="H20" s="122"/>
      <c r="I20" s="122"/>
      <c r="J20" s="122"/>
      <c r="K20" s="122"/>
      <c r="L20" s="122"/>
    </row>
    <row r="21" spans="1:12" x14ac:dyDescent="0.3">
      <c r="C21" s="122"/>
      <c r="D21" s="122"/>
      <c r="E21" s="122"/>
      <c r="F21" s="122"/>
      <c r="G21" s="122"/>
      <c r="H21" s="122"/>
      <c r="I21" s="122"/>
      <c r="J21" s="122"/>
      <c r="K21" s="122"/>
      <c r="L21" s="122"/>
    </row>
    <row r="22" spans="1:12" x14ac:dyDescent="0.3">
      <c r="C22" s="122"/>
      <c r="D22" s="122"/>
      <c r="E22" s="122"/>
      <c r="F22" s="122"/>
      <c r="G22" s="122"/>
      <c r="H22" s="122"/>
      <c r="I22" s="122"/>
      <c r="J22" s="122"/>
      <c r="K22" s="122"/>
      <c r="L22" s="122"/>
    </row>
    <row r="23" spans="1:12" x14ac:dyDescent="0.3">
      <c r="C23" s="41"/>
      <c r="D23" s="41"/>
      <c r="E23" s="41"/>
      <c r="F23" s="41"/>
      <c r="G23" s="41"/>
      <c r="H23" s="41"/>
      <c r="I23" s="41"/>
      <c r="J23" s="41"/>
      <c r="K23" s="41"/>
      <c r="L23" s="41"/>
    </row>
    <row r="24" spans="1:12" x14ac:dyDescent="0.3">
      <c r="A24" t="s">
        <v>52</v>
      </c>
      <c r="C24" s="122" t="s">
        <v>78</v>
      </c>
      <c r="D24" s="122"/>
      <c r="E24" s="122"/>
      <c r="F24" s="122"/>
      <c r="G24" s="122"/>
      <c r="H24" s="122"/>
      <c r="I24" s="122"/>
      <c r="J24" s="122"/>
      <c r="K24" s="122"/>
      <c r="L24" s="122"/>
    </row>
    <row r="25" spans="1:12" x14ac:dyDescent="0.3">
      <c r="C25" s="122"/>
      <c r="D25" s="122"/>
      <c r="E25" s="122"/>
      <c r="F25" s="122"/>
      <c r="G25" s="122"/>
      <c r="H25" s="122"/>
      <c r="I25" s="122"/>
      <c r="J25" s="122"/>
      <c r="K25" s="122"/>
      <c r="L25" s="122"/>
    </row>
    <row r="26" spans="1:12" x14ac:dyDescent="0.3">
      <c r="C26" s="41"/>
      <c r="D26" s="41"/>
      <c r="E26" s="41"/>
      <c r="F26" s="41"/>
      <c r="G26" s="41"/>
      <c r="H26" s="41"/>
      <c r="I26" s="41"/>
      <c r="J26" s="41"/>
      <c r="K26" s="41"/>
      <c r="L26" s="41"/>
    </row>
    <row r="27" spans="1:12" x14ac:dyDescent="0.3">
      <c r="A27" s="35" t="s">
        <v>53</v>
      </c>
      <c r="C27" s="122" t="s">
        <v>79</v>
      </c>
      <c r="D27" s="122"/>
      <c r="E27" s="122"/>
      <c r="F27" s="122"/>
      <c r="G27" s="122"/>
      <c r="H27" s="122"/>
      <c r="I27" s="122"/>
      <c r="J27" s="122"/>
      <c r="K27" s="122"/>
      <c r="L27" s="122"/>
    </row>
    <row r="28" spans="1:12" x14ac:dyDescent="0.3">
      <c r="A28" s="35"/>
      <c r="C28" s="122"/>
      <c r="D28" s="122"/>
      <c r="E28" s="122"/>
      <c r="F28" s="122"/>
      <c r="G28" s="122"/>
      <c r="H28" s="122"/>
      <c r="I28" s="122"/>
      <c r="J28" s="122"/>
      <c r="K28" s="122"/>
      <c r="L28" s="122"/>
    </row>
    <row r="29" spans="1:12" x14ac:dyDescent="0.3">
      <c r="A29" s="35"/>
      <c r="C29" s="122"/>
      <c r="D29" s="122"/>
      <c r="E29" s="122"/>
      <c r="F29" s="122"/>
      <c r="G29" s="122"/>
      <c r="H29" s="122"/>
      <c r="I29" s="122"/>
      <c r="J29" s="122"/>
      <c r="K29" s="122"/>
      <c r="L29" s="122"/>
    </row>
    <row r="30" spans="1:12" x14ac:dyDescent="0.3">
      <c r="C30" s="122"/>
      <c r="D30" s="122"/>
      <c r="E30" s="122"/>
      <c r="F30" s="122"/>
      <c r="G30" s="122"/>
      <c r="H30" s="122"/>
      <c r="I30" s="122"/>
      <c r="J30" s="122"/>
      <c r="K30" s="122"/>
      <c r="L30" s="122"/>
    </row>
    <row r="31" spans="1:12" x14ac:dyDescent="0.3">
      <c r="C31" s="41"/>
      <c r="D31" s="41"/>
      <c r="E31" s="41"/>
      <c r="F31" s="41"/>
      <c r="G31" s="41"/>
      <c r="H31" s="41"/>
      <c r="I31" s="41"/>
      <c r="J31" s="41"/>
      <c r="K31" s="41"/>
      <c r="L31" s="41"/>
    </row>
    <row r="32" spans="1:12" x14ac:dyDescent="0.3">
      <c r="A32" t="s">
        <v>59</v>
      </c>
      <c r="C32" s="122" t="s">
        <v>80</v>
      </c>
      <c r="D32" s="122"/>
      <c r="E32" s="122"/>
      <c r="F32" s="122"/>
      <c r="G32" s="122"/>
      <c r="H32" s="122"/>
      <c r="I32" s="122"/>
      <c r="J32" s="122"/>
      <c r="K32" s="122"/>
      <c r="L32" s="122"/>
    </row>
    <row r="33" spans="1:12" x14ac:dyDescent="0.3">
      <c r="C33" s="122"/>
      <c r="D33" s="122"/>
      <c r="E33" s="122"/>
      <c r="F33" s="122"/>
      <c r="G33" s="122"/>
      <c r="H33" s="122"/>
      <c r="I33" s="122"/>
      <c r="J33" s="122"/>
      <c r="K33" s="122"/>
      <c r="L33" s="122"/>
    </row>
    <row r="35" spans="1:12" x14ac:dyDescent="0.3">
      <c r="A35" t="s">
        <v>54</v>
      </c>
      <c r="C35" s="122" t="s">
        <v>81</v>
      </c>
      <c r="D35" s="122"/>
      <c r="E35" s="122"/>
      <c r="F35" s="122"/>
      <c r="G35" s="122"/>
      <c r="H35" s="122"/>
      <c r="I35" s="122"/>
      <c r="J35" s="122"/>
      <c r="K35" s="122"/>
      <c r="L35" s="122"/>
    </row>
    <row r="36" spans="1:12" x14ac:dyDescent="0.3">
      <c r="C36" s="122"/>
      <c r="D36" s="122"/>
      <c r="E36" s="122"/>
      <c r="F36" s="122"/>
      <c r="G36" s="122"/>
      <c r="H36" s="122"/>
      <c r="I36" s="122"/>
      <c r="J36" s="122"/>
      <c r="K36" s="122"/>
      <c r="L36" s="122"/>
    </row>
    <row r="37" spans="1:12" x14ac:dyDescent="0.3">
      <c r="C37" s="122"/>
      <c r="D37" s="122"/>
      <c r="E37" s="122"/>
      <c r="F37" s="122"/>
      <c r="G37" s="122"/>
      <c r="H37" s="122"/>
      <c r="I37" s="122"/>
      <c r="J37" s="122"/>
      <c r="K37" s="122"/>
      <c r="L37" s="122"/>
    </row>
  </sheetData>
  <sheetProtection password="AFA3"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8" ma:contentTypeDescription="Create a new document." ma:contentTypeScope="" ma:versionID="794e1d31f8b665689ba9d68b3d736806">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d7e9ea6cb73c0f4a4170d74897aab514"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7F84B6B6-F2D1-44BC-8B4A-B4ED48FE298D}">
  <ds:schemaRefs>
    <ds:schemaRef ds:uri="http://schemas.microsoft.com/office/2006/metadata/properties"/>
    <ds:schemaRef ds:uri="http://schemas.microsoft.com/office/2006/documentManagement/types"/>
    <ds:schemaRef ds:uri="af266bb1-4af6-492c-aeb7-80fbafeb5fbe"/>
    <ds:schemaRef ds:uri="http://purl.org/dc/terms/"/>
    <ds:schemaRef ds:uri="69f2c524-8399-457d-a392-b97fdeef62b7"/>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CAE0DE-2DF1-491D-9C25-37C38556E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2018-10-31T04:08:02Z</cp:lastPrinted>
  <dcterms:created xsi:type="dcterms:W3CDTF">2016-10-28T16:26:14Z</dcterms:created>
  <dcterms:modified xsi:type="dcterms:W3CDTF">2018-11-02T02:13:08Z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