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Investor Relations\Board Meetings\2021\Q2 2021\Q4 Upload\"/>
    </mc:Choice>
  </mc:AlternateContent>
  <bookViews>
    <workbookView xWindow="0" yWindow="0" windowWidth="18432" windowHeight="6024"/>
  </bookViews>
  <sheets>
    <sheet name="Webfiling Detail"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2" i="1" l="1"/>
  <c r="K228" i="1"/>
  <c r="K223" i="1"/>
  <c r="K220" i="1"/>
  <c r="K216" i="1"/>
  <c r="K213" i="1"/>
  <c r="K244" i="1" s="1"/>
  <c r="I204" i="1"/>
  <c r="E204" i="1"/>
  <c r="K202" i="1"/>
  <c r="K204" i="1" s="1"/>
  <c r="I202" i="1"/>
  <c r="E202" i="1"/>
  <c r="K191" i="1"/>
  <c r="I191" i="1"/>
  <c r="E191" i="1"/>
  <c r="K182" i="1"/>
  <c r="I182" i="1"/>
  <c r="E182" i="1"/>
  <c r="K179" i="1"/>
  <c r="I179" i="1"/>
  <c r="E179" i="1"/>
  <c r="K129" i="1"/>
  <c r="I129" i="1"/>
  <c r="E129" i="1"/>
  <c r="K123" i="1"/>
  <c r="I123" i="1"/>
  <c r="E123" i="1"/>
  <c r="K119" i="1"/>
  <c r="I119" i="1"/>
  <c r="E119" i="1"/>
  <c r="K109" i="1"/>
  <c r="I109" i="1"/>
  <c r="E109" i="1"/>
  <c r="K106" i="1"/>
  <c r="I106" i="1"/>
  <c r="E106" i="1"/>
  <c r="K100" i="1"/>
  <c r="I100" i="1"/>
  <c r="E100" i="1"/>
  <c r="K97" i="1"/>
  <c r="I97" i="1"/>
  <c r="E97" i="1"/>
  <c r="K94" i="1"/>
  <c r="I94" i="1"/>
  <c r="E94" i="1"/>
  <c r="K81" i="1"/>
  <c r="I81" i="1"/>
  <c r="E81" i="1"/>
  <c r="K52" i="1"/>
  <c r="I52" i="1"/>
  <c r="E52" i="1"/>
  <c r="K46" i="1"/>
  <c r="I46" i="1"/>
  <c r="E46" i="1"/>
  <c r="K28" i="1"/>
  <c r="K193" i="1" s="1"/>
  <c r="I28" i="1"/>
  <c r="I193" i="1" s="1"/>
  <c r="E28" i="1"/>
  <c r="E193" i="1" s="1"/>
  <c r="E206" i="1" s="1"/>
  <c r="I206" i="1" l="1"/>
  <c r="K206" i="1"/>
</calcChain>
</file>

<file path=xl/comments1.xml><?xml version="1.0" encoding="utf-8"?>
<comments xmlns="http://schemas.openxmlformats.org/spreadsheetml/2006/main">
  <authors>
    <author>Jacquelyn Mercado</author>
  </authors>
  <commentList>
    <comment ref="E204" authorId="0" shapeId="0">
      <text>
        <r>
          <rPr>
            <b/>
            <sz val="9"/>
            <color indexed="81"/>
            <rFont val="Tahoma"/>
            <family val="2"/>
          </rPr>
          <t>Jacquelyn Mercado:</t>
        </r>
        <r>
          <rPr>
            <sz val="9"/>
            <color indexed="81"/>
            <rFont val="Tahoma"/>
            <family val="2"/>
          </rPr>
          <t xml:space="preserve">
If The Driscoll is ever added to New Dev, it will be intentionally left out of this count. It will not be counted as another property, it is being developed as part of River Oaks West.</t>
        </r>
      </text>
    </comment>
  </commentList>
</comments>
</file>

<file path=xl/sharedStrings.xml><?xml version="1.0" encoding="utf-8"?>
<sst xmlns="http://schemas.openxmlformats.org/spreadsheetml/2006/main" count="1191" uniqueCount="648">
  <si>
    <t>Weingarten Realty</t>
  </si>
  <si>
    <t xml:space="preserve">Real Estate Status Report </t>
  </si>
  <si>
    <t>Center</t>
  </si>
  <si>
    <t>CBSA</t>
  </si>
  <si>
    <t>Owned %</t>
  </si>
  <si>
    <t>Foot Notes Combined</t>
  </si>
  <si>
    <t>Owned GLA</t>
  </si>
  <si>
    <t>Total GLA</t>
  </si>
  <si>
    <t>ABR</t>
  </si>
  <si>
    <t>Occupancy</t>
  </si>
  <si>
    <t>Grocer_Anchor</t>
  </si>
  <si>
    <t>Anchors</t>
  </si>
  <si>
    <t>Operating Properties</t>
  </si>
  <si>
    <t>Arizona</t>
  </si>
  <si>
    <t>Broadway Marketplace</t>
  </si>
  <si>
    <t>Phoenix-Mesa-Scottsdale, AZ</t>
  </si>
  <si>
    <t xml:space="preserve"> </t>
  </si>
  <si>
    <t>14.52</t>
  </si>
  <si>
    <t>100.0%</t>
  </si>
  <si>
    <t/>
  </si>
  <si>
    <t>Office Max, Ace Hardware</t>
  </si>
  <si>
    <t>Camelback Miller Plaza</t>
  </si>
  <si>
    <t>14.74</t>
  </si>
  <si>
    <t>96.0%</t>
  </si>
  <si>
    <t xml:space="preserve">Sprouts Farmers Market </t>
  </si>
  <si>
    <t>T.J. Maxx, PetSmart</t>
  </si>
  <si>
    <t>Camelback Village Square</t>
  </si>
  <si>
    <t>13.25</t>
  </si>
  <si>
    <t>96.9%</t>
  </si>
  <si>
    <t xml:space="preserve">Fry’s Supermarket </t>
  </si>
  <si>
    <t>(LA Fitness)</t>
  </si>
  <si>
    <t>Desert Village Shopping Center</t>
  </si>
  <si>
    <t>23.46</t>
  </si>
  <si>
    <t>94.4%</t>
  </si>
  <si>
    <t xml:space="preserve">AJ Fine Foods </t>
  </si>
  <si>
    <t>CVS</t>
  </si>
  <si>
    <t>Fountain Plaza</t>
  </si>
  <si>
    <t>10.61</t>
  </si>
  <si>
    <t>96.8%</t>
  </si>
  <si>
    <t>Dollar Tree, (Lowe's)</t>
  </si>
  <si>
    <t>Madison Village Marketplace</t>
  </si>
  <si>
    <t>28.52</t>
  </si>
  <si>
    <t>99.0%</t>
  </si>
  <si>
    <t xml:space="preserve">Safeway </t>
  </si>
  <si>
    <t>Monte Vista Village Center</t>
  </si>
  <si>
    <t>23.73</t>
  </si>
  <si>
    <t>91.2%</t>
  </si>
  <si>
    <t>(Wells Fargo)</t>
  </si>
  <si>
    <t>Phoenix Office Building</t>
  </si>
  <si>
    <t>N/A</t>
  </si>
  <si>
    <t>91.3%</t>
  </si>
  <si>
    <t>Weingarten Realty Regional Office, Endurance Rehab</t>
  </si>
  <si>
    <t>Pueblo Anozira Shopping Center</t>
  </si>
  <si>
    <t>16.41</t>
  </si>
  <si>
    <t>95.8%</t>
  </si>
  <si>
    <t>Petco, Dollar Tree</t>
  </si>
  <si>
    <t>Raintree Ranch Center</t>
  </si>
  <si>
    <t>26.47</t>
  </si>
  <si>
    <t xml:space="preserve">Whole Foods </t>
  </si>
  <si>
    <t>Red Mountain Gateway</t>
  </si>
  <si>
    <t>17.85</t>
  </si>
  <si>
    <t>97.6%</t>
  </si>
  <si>
    <t>(Target), Bed Bath &amp; Beyond, Famous Footwear</t>
  </si>
  <si>
    <t>Scottsdale Horizon</t>
  </si>
  <si>
    <t>33.44</t>
  </si>
  <si>
    <t>91.7%</t>
  </si>
  <si>
    <t>Scottsdale Waterfront</t>
  </si>
  <si>
    <t>38.50</t>
  </si>
  <si>
    <t>Olive &amp; Ivy, P.F. Chang's, David's Bridal, Urban Outfitters</t>
  </si>
  <si>
    <t>Squaw Peak Plaza</t>
  </si>
  <si>
    <t>20.28</t>
  </si>
  <si>
    <t>95.9%</t>
  </si>
  <si>
    <t>Summit at Scottsdale</t>
  </si>
  <si>
    <t>(1)(3)</t>
  </si>
  <si>
    <t>25.08</t>
  </si>
  <si>
    <t>(Target), CVS, OfficeMax, PetSmart</t>
  </si>
  <si>
    <t>Entrada de Oro Plaza Shopping Center</t>
  </si>
  <si>
    <t>Tucson, AZ</t>
  </si>
  <si>
    <t>20.64</t>
  </si>
  <si>
    <t>95.1%</t>
  </si>
  <si>
    <t xml:space="preserve">Walmart Neighborhood Market </t>
  </si>
  <si>
    <t>Madera Village Shopping Center</t>
  </si>
  <si>
    <t>12.63</t>
  </si>
  <si>
    <t>82.6%</t>
  </si>
  <si>
    <t>Dollar Tree</t>
  </si>
  <si>
    <t>Shoppes at Bears Path</t>
  </si>
  <si>
    <t>17.79</t>
  </si>
  <si>
    <t>66.7%</t>
  </si>
  <si>
    <t>(CVS Drug)</t>
  </si>
  <si>
    <t xml:space="preserve">Arizona  Total: </t>
  </si>
  <si>
    <t># of Properties:</t>
  </si>
  <si>
    <t>California</t>
  </si>
  <si>
    <t>8000 Sunset Strip Shopping Center</t>
  </si>
  <si>
    <t>Los Angeles-Long Beach-Anaheim, CA</t>
  </si>
  <si>
    <t>46.28</t>
  </si>
  <si>
    <t>97.4%</t>
  </si>
  <si>
    <t xml:space="preserve">Trader Joe's </t>
  </si>
  <si>
    <t>CVS, Crunch, AMC Theaters, CB2</t>
  </si>
  <si>
    <t>Centerwood Plaza</t>
  </si>
  <si>
    <t>15.49</t>
  </si>
  <si>
    <t>Superior Grocers</t>
  </si>
  <si>
    <t>Westminster Center</t>
  </si>
  <si>
    <t>20.04</t>
  </si>
  <si>
    <t xml:space="preserve">Albertsons </t>
  </si>
  <si>
    <t>Home Depot, Ross Dress for Less, Petco, Rite Aid, Dollar Tree</t>
  </si>
  <si>
    <t>Chino Hills Marketplace</t>
  </si>
  <si>
    <t>Riverside-San Bernardino-Ontario, CA</t>
  </si>
  <si>
    <t>22.36</t>
  </si>
  <si>
    <t>96.3%</t>
  </si>
  <si>
    <t>Smart &amp; Final Stores</t>
  </si>
  <si>
    <t>Dollar Tree, 24 Hour Fitness, Rite Aid</t>
  </si>
  <si>
    <t>El Camino Promenade</t>
  </si>
  <si>
    <t>San Diego-Carlsbad, CA</t>
  </si>
  <si>
    <t>32.09</t>
  </si>
  <si>
    <t>89.2%</t>
  </si>
  <si>
    <t>T.J. Maxx, Dollar Tree, BevMo</t>
  </si>
  <si>
    <t>Rancho San Marcos Village</t>
  </si>
  <si>
    <t>35.26</t>
  </si>
  <si>
    <t>58.0%</t>
  </si>
  <si>
    <t>San Marcos Plaza</t>
  </si>
  <si>
    <t>33.36</t>
  </si>
  <si>
    <t>(Albertsons)</t>
  </si>
  <si>
    <t>580 Market Place</t>
  </si>
  <si>
    <t>San Francisco-Oakland-Hayward, CA</t>
  </si>
  <si>
    <t>32.08</t>
  </si>
  <si>
    <t>98.6%</t>
  </si>
  <si>
    <t>24 Hour Fitness, Petco</t>
  </si>
  <si>
    <t>Gateway Plaza</t>
  </si>
  <si>
    <t>25.22</t>
  </si>
  <si>
    <t>93.8%</t>
  </si>
  <si>
    <t xml:space="preserve">Raley’s </t>
  </si>
  <si>
    <t>24 Hour Fitness</t>
  </si>
  <si>
    <t>Greenhouse Marketplace</t>
  </si>
  <si>
    <t>25.65</t>
  </si>
  <si>
    <t>99.1%</t>
  </si>
  <si>
    <t>(Safeway)</t>
  </si>
  <si>
    <t>(CVS), Jo-Ann Fabric, 99 Cents Only, Petco, Factory 2 U</t>
  </si>
  <si>
    <t>Cambrian Park Plaza</t>
  </si>
  <si>
    <t>San Jose-Sunnyvale-Santa Clara, CA</t>
  </si>
  <si>
    <t>19.58</t>
  </si>
  <si>
    <t>56.8%</t>
  </si>
  <si>
    <t>BevMo, Dollar Tree</t>
  </si>
  <si>
    <t>Silver Creek Plaza</t>
  </si>
  <si>
    <t>37.33</t>
  </si>
  <si>
    <t>94.1%</t>
  </si>
  <si>
    <t>Walgreens</t>
  </si>
  <si>
    <t>Stevens Creek Central</t>
  </si>
  <si>
    <t>32.85</t>
  </si>
  <si>
    <t>99.3%</t>
  </si>
  <si>
    <t>Marshalls, Total Wine, Cost Plus World Market</t>
  </si>
  <si>
    <t>Freedom Centre</t>
  </si>
  <si>
    <t>Santa Cruz-Watsonville, CA</t>
  </si>
  <si>
    <t>17.08</t>
  </si>
  <si>
    <t>Rite Aid, Big Lots</t>
  </si>
  <si>
    <t>Stony Point Plaza</t>
  </si>
  <si>
    <t>Santa Rosa, CA</t>
  </si>
  <si>
    <t>15.91</t>
  </si>
  <si>
    <t xml:space="preserve">Food Maxx </t>
  </si>
  <si>
    <t>Ross Dress for Less, Fallas Paredes, Dollar Tree</t>
  </si>
  <si>
    <t>Southampton Center</t>
  </si>
  <si>
    <t>Vallejo-Fairfield, CA</t>
  </si>
  <si>
    <t>22.80</t>
  </si>
  <si>
    <t>94.9%</t>
  </si>
  <si>
    <t>Ace Hardware, Dollar Tree</t>
  </si>
  <si>
    <t xml:space="preserve">California  Total: </t>
  </si>
  <si>
    <t>Colorado</t>
  </si>
  <si>
    <t>Crossing at Stonegate</t>
  </si>
  <si>
    <t>Denver-Aurora-Lakewood, CO</t>
  </si>
  <si>
    <t>19.70</t>
  </si>
  <si>
    <t xml:space="preserve">King Sooper’s </t>
  </si>
  <si>
    <t>Edgewater Marketplace</t>
  </si>
  <si>
    <t>13.76</t>
  </si>
  <si>
    <t xml:space="preserve">King Sooper's </t>
  </si>
  <si>
    <t>Ace Hardware, (Target)</t>
  </si>
  <si>
    <t>Lowry Town Center</t>
  </si>
  <si>
    <t>32.06</t>
  </si>
  <si>
    <t>93.3%</t>
  </si>
  <si>
    <t>River Point at Sheridan</t>
  </si>
  <si>
    <t>16.01</t>
  </si>
  <si>
    <t>96.5%</t>
  </si>
  <si>
    <t>(Target), (Costco), Regal Cinema, Michaels, Conn's, PetSmart, Burlington</t>
  </si>
  <si>
    <t xml:space="preserve">Colorado  Total: </t>
  </si>
  <si>
    <t>Florida</t>
  </si>
  <si>
    <t>Argyle Village Shopping Center</t>
  </si>
  <si>
    <t>Jacksonville, FL</t>
  </si>
  <si>
    <t>12.57</t>
  </si>
  <si>
    <t xml:space="preserve">Publix </t>
  </si>
  <si>
    <t>Bed Bath &amp; Beyond, T.J. Maxx, Jo-Ann Fabric, Michaels, American Signature Furniture</t>
  </si>
  <si>
    <t>Atlantic West</t>
  </si>
  <si>
    <t>14.38</t>
  </si>
  <si>
    <t>98.2%</t>
  </si>
  <si>
    <t>(Walmart Supercenter)</t>
  </si>
  <si>
    <t>T.J. Maxx, HomeGoods, Dollar Tree, Shoe Carnival, (Kohl's)</t>
  </si>
  <si>
    <t>Kernan Village</t>
  </si>
  <si>
    <t>17.68</t>
  </si>
  <si>
    <t>Ross Dress for Less, Petco</t>
  </si>
  <si>
    <t>Boca Lyons Plaza</t>
  </si>
  <si>
    <t>Miami-Fort Lauderdale-West Palm Beach, FL</t>
  </si>
  <si>
    <t>25.03</t>
  </si>
  <si>
    <t>Aroma Market &amp; Catering</t>
  </si>
  <si>
    <t>Ross Dress for Less</t>
  </si>
  <si>
    <t>Deerfield</t>
  </si>
  <si>
    <t>14.30</t>
  </si>
  <si>
    <t>93.6%</t>
  </si>
  <si>
    <t>Publix</t>
  </si>
  <si>
    <t>T.J. Maxx, Marshalls, YouFit, Ulta Beauty</t>
  </si>
  <si>
    <t>Embassy Lakes Shopping Center</t>
  </si>
  <si>
    <t>19.93</t>
  </si>
  <si>
    <t>90.8%</t>
  </si>
  <si>
    <t>Tuesday Morning, Dollar Tree</t>
  </si>
  <si>
    <t>Flamingo Pines</t>
  </si>
  <si>
    <t>20.78</t>
  </si>
  <si>
    <t>97.1%</t>
  </si>
  <si>
    <t>Hollywood Hills Plaza</t>
  </si>
  <si>
    <t>22.32</t>
  </si>
  <si>
    <t>Target, Chewy.com</t>
  </si>
  <si>
    <t>Northridge</t>
  </si>
  <si>
    <t>20.19</t>
  </si>
  <si>
    <t>Petco, Ross Dress for Less, Dollar Tree</t>
  </si>
  <si>
    <t>Pembroke Commons</t>
  </si>
  <si>
    <t>17.18</t>
  </si>
  <si>
    <t>Ross Dress for Less, Marshalls, LA Fitness, Dollar Tree</t>
  </si>
  <si>
    <t>Sea Ranch Centre</t>
  </si>
  <si>
    <t>17.70</t>
  </si>
  <si>
    <t>89.4%</t>
  </si>
  <si>
    <t>CVS, Dollar Tree</t>
  </si>
  <si>
    <t>Tamiami Trail Shops</t>
  </si>
  <si>
    <t>19.29</t>
  </si>
  <si>
    <t>The Palms at Town &amp; County</t>
  </si>
  <si>
    <t>26.20</t>
  </si>
  <si>
    <t>93.1%</t>
  </si>
  <si>
    <t>Kohl's, Marshalls, HomeGoods, Dick's Sporting Goods, Nordstrom Rack</t>
  </si>
  <si>
    <t>TJ Maxx Plaza</t>
  </si>
  <si>
    <t>17.54</t>
  </si>
  <si>
    <t>Fresco Y Mas</t>
  </si>
  <si>
    <t>T.J. Maxx, Dollar Tree</t>
  </si>
  <si>
    <t>Village Green Center</t>
  </si>
  <si>
    <t>30.85</t>
  </si>
  <si>
    <t>95.0%</t>
  </si>
  <si>
    <t>Vizcaya Square Shopping Center</t>
  </si>
  <si>
    <t>17.60</t>
  </si>
  <si>
    <t>96.6%</t>
  </si>
  <si>
    <t xml:space="preserve">Winn Dixie </t>
  </si>
  <si>
    <t>Wellington Green Commons</t>
  </si>
  <si>
    <t>30.59</t>
  </si>
  <si>
    <t xml:space="preserve">Whole Foods Market </t>
  </si>
  <si>
    <t>Clermont Landing</t>
  </si>
  <si>
    <t>Orlando-Kissimmee-Sanford, FL</t>
  </si>
  <si>
    <t>19.96</t>
  </si>
  <si>
    <t>(J.C. Penney), (Epic Theater), T.J. Maxx, Ross Dress for Less, Michaels</t>
  </si>
  <si>
    <t>Colonial Plaza</t>
  </si>
  <si>
    <t>15.98</t>
  </si>
  <si>
    <t>94.3%</t>
  </si>
  <si>
    <t>Hobby Lobby, Conn's, Ross Dress for Less, Marshalls, Old Navy, Staples, Barnes &amp; Noble, Big Lots</t>
  </si>
  <si>
    <t>Phillips Crossing</t>
  </si>
  <si>
    <t>31.12</t>
  </si>
  <si>
    <t>Golf Galaxy, Michaels</t>
  </si>
  <si>
    <t>The Marketplace at Dr. Phillips</t>
  </si>
  <si>
    <t>30.10</t>
  </si>
  <si>
    <t>86.5%</t>
  </si>
  <si>
    <t xml:space="preserve">HomeGoods, Morton's of Chicago, Office Depot </t>
  </si>
  <si>
    <t>Winter Park Corners</t>
  </si>
  <si>
    <t>31.66</t>
  </si>
  <si>
    <t>98.9%</t>
  </si>
  <si>
    <t>Pineapple Commons</t>
  </si>
  <si>
    <t>Port St. Lucie, FL</t>
  </si>
  <si>
    <t>17.93</t>
  </si>
  <si>
    <t>97.7%</t>
  </si>
  <si>
    <t>Ross Dress for Less, Best Buy, PetSmart, Marshalls, (CVS)</t>
  </si>
  <si>
    <t>Countryside Centre</t>
  </si>
  <si>
    <t>Tampa-St. Petersburg-Clearwater, FL</t>
  </si>
  <si>
    <t>15.79</t>
  </si>
  <si>
    <t>T.J. Maxx, HomeGoods, Dick's Sporting Goods, Ross Dress for Less</t>
  </si>
  <si>
    <t>East Lake Woodlands</t>
  </si>
  <si>
    <t>15.28</t>
  </si>
  <si>
    <t>Largo Mall</t>
  </si>
  <si>
    <t>19.04</t>
  </si>
  <si>
    <t>(Publix)</t>
  </si>
  <si>
    <t>Marshalls, Bealls, PetSmart, Bed Bath &amp; Beyond, Staples, Michaels, (Target)</t>
  </si>
  <si>
    <t>Sunset 19 Shopping Center</t>
  </si>
  <si>
    <t>17.15</t>
  </si>
  <si>
    <t>99.4%</t>
  </si>
  <si>
    <t>Hobby Lobby, Bed Bath &amp; Beyond, Barnes &amp; Noble, Old Navy, Cost Plus World Market</t>
  </si>
  <si>
    <t xml:space="preserve">Florida  Total: </t>
  </si>
  <si>
    <t>Georgia</t>
  </si>
  <si>
    <t>Brownsville Commons</t>
  </si>
  <si>
    <t>Atlanta-Sandy Springs-Roswell, GA</t>
  </si>
  <si>
    <t>20.73</t>
  </si>
  <si>
    <t>(Kroger)</t>
  </si>
  <si>
    <t>Camp Creek Marketplace II</t>
  </si>
  <si>
    <t>17.19</t>
  </si>
  <si>
    <t>Burlington, DSW, LA Fitness, American Signature Furniture</t>
  </si>
  <si>
    <t>Grayson Commons</t>
  </si>
  <si>
    <t>16.49</t>
  </si>
  <si>
    <t>98.5%</t>
  </si>
  <si>
    <t xml:space="preserve">Kroger </t>
  </si>
  <si>
    <t>Lakeside Marketplace</t>
  </si>
  <si>
    <t>17.57</t>
  </si>
  <si>
    <t>(Super Target)</t>
  </si>
  <si>
    <t>Ross Dress for Less, Petco, Michaels</t>
  </si>
  <si>
    <t>Mansell Crossing</t>
  </si>
  <si>
    <t>15.07</t>
  </si>
  <si>
    <t>buybuy BABY, Ross Dress for Less, Party City</t>
  </si>
  <si>
    <t>North Decatur Station</t>
  </si>
  <si>
    <t>31.69</t>
  </si>
  <si>
    <t>Whole Foods</t>
  </si>
  <si>
    <t>Perimeter Village</t>
  </si>
  <si>
    <t>21.63</t>
  </si>
  <si>
    <t xml:space="preserve">Walmart Supercenter </t>
  </si>
  <si>
    <t>Hobby Lobby, Cost Plus World Market, DSW</t>
  </si>
  <si>
    <t>Publix at Princeton Lakes</t>
  </si>
  <si>
    <t>18.49</t>
  </si>
  <si>
    <t>Roswell Corners</t>
  </si>
  <si>
    <t>93.7%</t>
  </si>
  <si>
    <t>(Super Target), Fresh Market</t>
  </si>
  <si>
    <t>T.J. Maxx</t>
  </si>
  <si>
    <t>Roswell Crossing Shopping Center</t>
  </si>
  <si>
    <t>16.81</t>
  </si>
  <si>
    <t>96.4%</t>
  </si>
  <si>
    <t>Office Max, PetSmart, Walgreens</t>
  </si>
  <si>
    <t>Thompson Bridge Commons</t>
  </si>
  <si>
    <t>Gainesville, GA</t>
  </si>
  <si>
    <t xml:space="preserve"> (4)</t>
  </si>
  <si>
    <t xml:space="preserve">Georgia  Total: </t>
  </si>
  <si>
    <t>Kentucky</t>
  </si>
  <si>
    <t>Festival on Jefferson Court</t>
  </si>
  <si>
    <t>Louisville/Jefferson County, KY-IN</t>
  </si>
  <si>
    <t>15.50</t>
  </si>
  <si>
    <t>(PetSmart), (T.J. Maxx), Party City</t>
  </si>
  <si>
    <t xml:space="preserve">Kentucky  Total: </t>
  </si>
  <si>
    <t>Maryland</t>
  </si>
  <si>
    <t>Pike Center</t>
  </si>
  <si>
    <t>Washington-Arlington-Alexandria, DC-VA-MD-WV</t>
  </si>
  <si>
    <t>68.94</t>
  </si>
  <si>
    <t>66.6%</t>
  </si>
  <si>
    <t>DXL Mens Apparel</t>
  </si>
  <si>
    <t xml:space="preserve">Maryland  Total: </t>
  </si>
  <si>
    <t>Nevada</t>
  </si>
  <si>
    <t>Charleston Commons Shopping Center</t>
  </si>
  <si>
    <t>Las Vegas-Henderson-Paradise, NV</t>
  </si>
  <si>
    <t>19.39</t>
  </si>
  <si>
    <t xml:space="preserve">Walmart </t>
  </si>
  <si>
    <t>Burlington, Ross Dress for Less, 99 Cents Only, PetSmart</t>
  </si>
  <si>
    <t>College Park Shopping Center</t>
  </si>
  <si>
    <t>15.71</t>
  </si>
  <si>
    <t xml:space="preserve">El Super </t>
  </si>
  <si>
    <t>Factory 2 U, CVS</t>
  </si>
  <si>
    <t>Francisco Center</t>
  </si>
  <si>
    <t>13.23</t>
  </si>
  <si>
    <t>97.5%</t>
  </si>
  <si>
    <t xml:space="preserve">La Bonita Grocery </t>
  </si>
  <si>
    <t>(Ross Dress for Less), dd's Discount</t>
  </si>
  <si>
    <t>Rancho Towne &amp; Country</t>
  </si>
  <si>
    <t>14.43</t>
  </si>
  <si>
    <t>95.5%</t>
  </si>
  <si>
    <t xml:space="preserve">Smith’s Food </t>
  </si>
  <si>
    <t xml:space="preserve">Nevada  Total: </t>
  </si>
  <si>
    <t>New Mexico</t>
  </si>
  <si>
    <t>North Towne Plaza</t>
  </si>
  <si>
    <t>Albuquerque, NM</t>
  </si>
  <si>
    <t>22.04</t>
  </si>
  <si>
    <t>95.4%</t>
  </si>
  <si>
    <t>HomeGoods</t>
  </si>
  <si>
    <t xml:space="preserve">New Mexico  Total: </t>
  </si>
  <si>
    <t>North Carolina</t>
  </si>
  <si>
    <t>Hope Valley Commons</t>
  </si>
  <si>
    <t>Durham-Chapel Hill, NC</t>
  </si>
  <si>
    <t>30.18</t>
  </si>
  <si>
    <t xml:space="preserve">Harris Teeter </t>
  </si>
  <si>
    <t>Capital Square</t>
  </si>
  <si>
    <t>Raleigh, NC</t>
  </si>
  <si>
    <t>8.07</t>
  </si>
  <si>
    <t xml:space="preserve">Food Lion </t>
  </si>
  <si>
    <t>Falls Pointe Shopping Center</t>
  </si>
  <si>
    <t>19.99</t>
  </si>
  <si>
    <t>(Kohl’s)</t>
  </si>
  <si>
    <t>High House Crossing</t>
  </si>
  <si>
    <t>15.67</t>
  </si>
  <si>
    <t>Lidl</t>
  </si>
  <si>
    <t>Leesville Towne Centre</t>
  </si>
  <si>
    <t>21.67</t>
  </si>
  <si>
    <t>Northwoods Shopping Center</t>
  </si>
  <si>
    <t>12.04</t>
  </si>
  <si>
    <t>Six Forks Shopping Center</t>
  </si>
  <si>
    <t>13.66</t>
  </si>
  <si>
    <t>99.8%</t>
  </si>
  <si>
    <t>Target, Home Depot, Bed Bath &amp; Beyond, PetSmart</t>
  </si>
  <si>
    <t>Stonehenge Market</t>
  </si>
  <si>
    <t>17.13</t>
  </si>
  <si>
    <t>77.4%</t>
  </si>
  <si>
    <t xml:space="preserve">North Carolina  Total: </t>
  </si>
  <si>
    <t>Oregon</t>
  </si>
  <si>
    <t>Clackamas Square</t>
  </si>
  <si>
    <t>Portland-Vancouver-Hillsboro, OR-WA</t>
  </si>
  <si>
    <t>19.11</t>
  </si>
  <si>
    <t>(Winco Foods)</t>
  </si>
  <si>
    <t xml:space="preserve">T.J. Maxx </t>
  </si>
  <si>
    <t>Raleigh Hills Plaza</t>
  </si>
  <si>
    <t>29.69</t>
  </si>
  <si>
    <t xml:space="preserve">New Seasons Market </t>
  </si>
  <si>
    <t xml:space="preserve">Oregon  Total: </t>
  </si>
  <si>
    <t>Tennessee</t>
  </si>
  <si>
    <t>Highland Square</t>
  </si>
  <si>
    <t>Memphis, TN-MS-AR</t>
  </si>
  <si>
    <t>Mendenhall Commons</t>
  </si>
  <si>
    <t>12.79</t>
  </si>
  <si>
    <t>Ridgeway Trace</t>
  </si>
  <si>
    <t>21.31</t>
  </si>
  <si>
    <t>88.6%</t>
  </si>
  <si>
    <t>(Target), Best Buy, PetSmart, REI</t>
  </si>
  <si>
    <t>The Commons at Dexter Lake</t>
  </si>
  <si>
    <t>12.00</t>
  </si>
  <si>
    <t>82.3%</t>
  </si>
  <si>
    <t>Marshalls, HomeGoods</t>
  </si>
  <si>
    <t xml:space="preserve">Tennessee  Total: </t>
  </si>
  <si>
    <t>Texas</t>
  </si>
  <si>
    <t>Mueller Regional Retail Center</t>
  </si>
  <si>
    <t>Austin-Round Rock, TX</t>
  </si>
  <si>
    <t>18.24</t>
  </si>
  <si>
    <t>Marshalls, PetSmart, Bed Bath &amp; Beyond, Home Depot, Best Buy, Total Wine, Staples</t>
  </si>
  <si>
    <t>Brownsville-Harlingen, TX</t>
  </si>
  <si>
    <t>00.0%</t>
  </si>
  <si>
    <t>(Lowe's)</t>
  </si>
  <si>
    <t>Rock Prairie Marketplace</t>
  </si>
  <si>
    <t>College Station-Bryan, TX</t>
  </si>
  <si>
    <t>25.41</t>
  </si>
  <si>
    <t>61.7%</t>
  </si>
  <si>
    <t>10-Federal Shopping Center</t>
  </si>
  <si>
    <t>Houston-The Woodlands-Sugar Land, TX</t>
  </si>
  <si>
    <t>(1)</t>
  </si>
  <si>
    <t>10.73</t>
  </si>
  <si>
    <t xml:space="preserve">Sellers Bros. </t>
  </si>
  <si>
    <t>Harbor Freight Tools, dd's Discount</t>
  </si>
  <si>
    <t>Alabama Shepherd Shopping Center</t>
  </si>
  <si>
    <t>24.44</t>
  </si>
  <si>
    <t>PetSmart</t>
  </si>
  <si>
    <t>Baybrook Gateway</t>
  </si>
  <si>
    <t>Ashley Furniture, Cost Plus World Market, Barnes &amp; Noble, Michaels, I-Tile</t>
  </si>
  <si>
    <t>Bellaire Blvd. Shopping Center</t>
  </si>
  <si>
    <t>8.80</t>
  </si>
  <si>
    <t>Blalock Market at I-10</t>
  </si>
  <si>
    <t>18.16</t>
  </si>
  <si>
    <t>98.8%</t>
  </si>
  <si>
    <t xml:space="preserve">99 Ranch Market </t>
  </si>
  <si>
    <t>Citadel Building</t>
  </si>
  <si>
    <t>Weingarten Realty Investors Corporate Office</t>
  </si>
  <si>
    <t>Galveston Place</t>
  </si>
  <si>
    <t>12.89</t>
  </si>
  <si>
    <t>98.7%</t>
  </si>
  <si>
    <t xml:space="preserve">Randall’s </t>
  </si>
  <si>
    <t>Office Depot, Spec's</t>
  </si>
  <si>
    <t>Griggs Road Shopping Center</t>
  </si>
  <si>
    <t>10.12</t>
  </si>
  <si>
    <t>Family Dollar, Citi Trends</t>
  </si>
  <si>
    <t>Harrisburg Plaza</t>
  </si>
  <si>
    <t>21.36</t>
  </si>
  <si>
    <t>dd's Discount</t>
  </si>
  <si>
    <t>HEB - Dairy Ashford &amp; Memorial</t>
  </si>
  <si>
    <t>H-E-B Fulfillment Center</t>
  </si>
  <si>
    <t>Heights Plaza Shopping Center</t>
  </si>
  <si>
    <t>10.10</t>
  </si>
  <si>
    <t>Goodwill</t>
  </si>
  <si>
    <t>I45/Telephone Rd.</t>
  </si>
  <si>
    <t>12.87</t>
  </si>
  <si>
    <t>97.8%</t>
  </si>
  <si>
    <t>Famsa, Harbor Freight Tools</t>
  </si>
  <si>
    <t>Kings Crossing</t>
  </si>
  <si>
    <t>19.15</t>
  </si>
  <si>
    <t>League City Plaza</t>
  </si>
  <si>
    <t>15.13</t>
  </si>
  <si>
    <t>88.3%</t>
  </si>
  <si>
    <t>Crunch Fitness, Spec’s, Northern Tool &amp; Equipment Co.</t>
  </si>
  <si>
    <t>Oak Forest Shopping Center</t>
  </si>
  <si>
    <t>95.6%</t>
  </si>
  <si>
    <t>Ross Dress for Less, Dollar Tree, PetSmart</t>
  </si>
  <si>
    <t>Richmond Square</t>
  </si>
  <si>
    <t>28.58</t>
  </si>
  <si>
    <t>92.9%</t>
  </si>
  <si>
    <t>Best Buy</t>
  </si>
  <si>
    <t>River Oaks Shopping Center - East</t>
  </si>
  <si>
    <t>14.56</t>
  </si>
  <si>
    <t>98.0%</t>
  </si>
  <si>
    <t>River Oaks Shopping Center - West</t>
  </si>
  <si>
    <t xml:space="preserve"> (6)</t>
  </si>
  <si>
    <t>44.88</t>
  </si>
  <si>
    <t>89.0%</t>
  </si>
  <si>
    <t>Barnes &amp; Noble, Talbots, Ann Taylor, JoS. A. Bank</t>
  </si>
  <si>
    <t>Shoppes at Memorial Villages</t>
  </si>
  <si>
    <t>19.40</t>
  </si>
  <si>
    <t>Gulf Coast Veterinary Specialists</t>
  </si>
  <si>
    <t>Shops at Kirby Drive</t>
  </si>
  <si>
    <t>37.10</t>
  </si>
  <si>
    <t>Shops at Three Corners</t>
  </si>
  <si>
    <t>15.40</t>
  </si>
  <si>
    <t>99.2%</t>
  </si>
  <si>
    <t xml:space="preserve">Fiesta </t>
  </si>
  <si>
    <t>Ross Dress for Less, PetSmart, Office Depot, Big Lots</t>
  </si>
  <si>
    <t>Southgate Shopping Center</t>
  </si>
  <si>
    <t>17.78</t>
  </si>
  <si>
    <t xml:space="preserve">Food-A-Rama </t>
  </si>
  <si>
    <t>CVS, Family Dollar, dd's Discount</t>
  </si>
  <si>
    <t>The Centre at Post Oak</t>
  </si>
  <si>
    <t>39.99</t>
  </si>
  <si>
    <t>95.3%</t>
  </si>
  <si>
    <t>Marshalls, Old Navy, Grand Lux Café, Nordstrom Rack, Arhaus</t>
  </si>
  <si>
    <t>The Shops at Hilshire Village</t>
  </si>
  <si>
    <t>Tomball Marketplace</t>
  </si>
  <si>
    <t>20.41</t>
  </si>
  <si>
    <t>87.1%</t>
  </si>
  <si>
    <t>(Academy), (Kohl's),  Ross Dress For Less, Marshalls</t>
  </si>
  <si>
    <t>Village Plaza at Bunker Hill</t>
  </si>
  <si>
    <t>29.03</t>
  </si>
  <si>
    <t xml:space="preserve">H-E-B </t>
  </si>
  <si>
    <t>PetSmart, Academy, Nordstrom Rack, Burlington, Ross Dress for Less</t>
  </si>
  <si>
    <t>West Gray</t>
  </si>
  <si>
    <t>27.77</t>
  </si>
  <si>
    <t>69.5%</t>
  </si>
  <si>
    <t>Westchase Shopping Center</t>
  </si>
  <si>
    <t>(Target), Ross Dress for Less, Petco</t>
  </si>
  <si>
    <t>Westhill Village Shopping Center</t>
  </si>
  <si>
    <t>18.96</t>
  </si>
  <si>
    <t>Ross Dress for Less, Office Depot, 99 Cents Only</t>
  </si>
  <si>
    <t>Independence Plaza</t>
  </si>
  <si>
    <t>Laredo, TX</t>
  </si>
  <si>
    <t>14.67</t>
  </si>
  <si>
    <t>H-E-B</t>
  </si>
  <si>
    <t>T.J. Maxx, Ross Dress for Less, Hobby Lobby, Petco, Ulta Beauty</t>
  </si>
  <si>
    <t>North Creek Plaza</t>
  </si>
  <si>
    <t>16.17</t>
  </si>
  <si>
    <t>92.3%</t>
  </si>
  <si>
    <t>(H-E-B)</t>
  </si>
  <si>
    <t>(Target), Marshalls, Old Navy, Best Buy, HomeGoods</t>
  </si>
  <si>
    <t>Plantation Centre</t>
  </si>
  <si>
    <t>18.07</t>
  </si>
  <si>
    <t>Las Tiendas Plaza</t>
  </si>
  <si>
    <t>McAllen-Edinburg-Mission, TX</t>
  </si>
  <si>
    <t>13.63</t>
  </si>
  <si>
    <t>86.2%</t>
  </si>
  <si>
    <t>(Target), Dick's Sporting Goods, Conn's, Ross Dress for Less, Marshalls, Office Depot, (HomeGoods), (Forever 21)</t>
  </si>
  <si>
    <t>Market at Nolana</t>
  </si>
  <si>
    <t>22.96</t>
  </si>
  <si>
    <t>91.8%</t>
  </si>
  <si>
    <t>Market at Sharyland Place</t>
  </si>
  <si>
    <t>19.56</t>
  </si>
  <si>
    <t>Kohl's, Dollar Tree</t>
  </si>
  <si>
    <t>McAllen Center</t>
  </si>
  <si>
    <t>Xtreme Jump</t>
  </si>
  <si>
    <t>Northcross</t>
  </si>
  <si>
    <t>19.92</t>
  </si>
  <si>
    <t>Barnes &amp; Noble</t>
  </si>
  <si>
    <t>Old Navy Building</t>
  </si>
  <si>
    <t>(1)(3)(4)</t>
  </si>
  <si>
    <t>Old Navy</t>
  </si>
  <si>
    <t>Sharyland Towne Crossing</t>
  </si>
  <si>
    <t>15.94</t>
  </si>
  <si>
    <t>(Target), T.J. Maxx, Petco, Office Depot, Ross Dress for Less</t>
  </si>
  <si>
    <t>Trenton Crossing</t>
  </si>
  <si>
    <t>14.05</t>
  </si>
  <si>
    <t>76.7%</t>
  </si>
  <si>
    <t>(Target), (Kohl's), Hobby Lobby, Ross Dress for Less, Marshalls, PetSmart</t>
  </si>
  <si>
    <t>Starr Plaza</t>
  </si>
  <si>
    <t>Rio Grande City, TX</t>
  </si>
  <si>
    <t>73.3%</t>
  </si>
  <si>
    <t>Fiesta Trails</t>
  </si>
  <si>
    <t>San Antonio-New Braunfels, TX</t>
  </si>
  <si>
    <t>15.86</t>
  </si>
  <si>
    <t>Marshalls, Bob Mills Furniture, Petco</t>
  </si>
  <si>
    <t>Stevens Ranch</t>
  </si>
  <si>
    <t>30.05</t>
  </si>
  <si>
    <t>63.6%</t>
  </si>
  <si>
    <t>The Shoppes at Wilderness Oaks</t>
  </si>
  <si>
    <t>29.74</t>
  </si>
  <si>
    <t>72.5%</t>
  </si>
  <si>
    <t>Thousand Oaks Shopping Center</t>
  </si>
  <si>
    <t>13.36</t>
  </si>
  <si>
    <t>81.3%</t>
  </si>
  <si>
    <t>Tuesday Morning</t>
  </si>
  <si>
    <t xml:space="preserve">Texas  Total: </t>
  </si>
  <si>
    <t>Virginia</t>
  </si>
  <si>
    <t>Hilltop Village Center</t>
  </si>
  <si>
    <t xml:space="preserve"> (5)</t>
  </si>
  <si>
    <t>36.83</t>
  </si>
  <si>
    <t xml:space="preserve">Wegmans </t>
  </si>
  <si>
    <t>L.A. Fitness</t>
  </si>
  <si>
    <t xml:space="preserve">Virginia  Total: </t>
  </si>
  <si>
    <t>Washington</t>
  </si>
  <si>
    <t>2200 Westlake</t>
  </si>
  <si>
    <t>Seattle-Tacoma-Bellevue, WA</t>
  </si>
  <si>
    <t>39.02</t>
  </si>
  <si>
    <t>Covington Esplanade</t>
  </si>
  <si>
    <t>34.77</t>
  </si>
  <si>
    <t>The Home Depot</t>
  </si>
  <si>
    <t>Meridian Town Center</t>
  </si>
  <si>
    <t>19.24</t>
  </si>
  <si>
    <t>Jo-Ann Fabric, Tuesday Morning</t>
  </si>
  <si>
    <t>Queen Anne Marketplace</t>
  </si>
  <si>
    <t>35.96</t>
  </si>
  <si>
    <t>Metropolitan Market</t>
  </si>
  <si>
    <t>Bartell's Drug</t>
  </si>
  <si>
    <t>Rainier Square Plaza</t>
  </si>
  <si>
    <t>21.92</t>
  </si>
  <si>
    <t>97.0%</t>
  </si>
  <si>
    <t>South Hill Center</t>
  </si>
  <si>
    <t>17.21</t>
  </si>
  <si>
    <t xml:space="preserve">Bed Bath &amp; Beyond, Ross Dress for Less, Best Buy </t>
  </si>
  <si>
    <t>The Whittaker</t>
  </si>
  <si>
    <t>36.03</t>
  </si>
  <si>
    <t xml:space="preserve">Washington  Total: </t>
  </si>
  <si>
    <t>Total Operating Properties</t>
  </si>
  <si>
    <t>New Development</t>
  </si>
  <si>
    <t>Centro Arlington</t>
  </si>
  <si>
    <t>(1)(2)(3)</t>
  </si>
  <si>
    <t>West Alex</t>
  </si>
  <si>
    <t xml:space="preserve"> (2)</t>
  </si>
  <si>
    <t>Total New Developments</t>
  </si>
  <si>
    <t>Operating &amp; New Development Properties</t>
  </si>
  <si>
    <t>Unimproved Land</t>
  </si>
  <si>
    <t>Lon Adams Rd. at Tangerine Farms Rd., Marana</t>
  </si>
  <si>
    <t>Highway 85 and Highway 285, Sheridan</t>
  </si>
  <si>
    <t>SR 207 at Rolling Hills Dr., St. Augustine</t>
  </si>
  <si>
    <t>State Road 100 &amp; Belle Terre Parkway, Palm Coast</t>
  </si>
  <si>
    <t>NWC South Fulton Pkwy. @ Hwy. 92, Union City</t>
  </si>
  <si>
    <t>Capital Blvd &amp; Stadium Drive, Wake Forest</t>
  </si>
  <si>
    <t>Highway 17 and Highway 210, Surf City</t>
  </si>
  <si>
    <t>U.S. Highway 1 at Caveness Farms Rd., Wake Forest</t>
  </si>
  <si>
    <t>Culebra Road and Westwood Loop, San Antonio</t>
  </si>
  <si>
    <t>East Orem, Houston</t>
  </si>
  <si>
    <t>FM 1957 (Potranco Road) and FM 211, San Antonio</t>
  </si>
  <si>
    <t>FM 2920 and Highway 249, Tomball</t>
  </si>
  <si>
    <t>Highway 3 at Highway 1765, Texas City</t>
  </si>
  <si>
    <t>Nolana Ave. and 29th St., McAllen</t>
  </si>
  <si>
    <t>Northwest Freeway at Gessner, Houston</t>
  </si>
  <si>
    <t>Rock Prairie Rd. at Hwy. 6, College Station</t>
  </si>
  <si>
    <t xml:space="preserve">SH 151 and Ingram Rd., San Antonio </t>
  </si>
  <si>
    <t>Shary Rd. at North Hwy. 83, Mission</t>
  </si>
  <si>
    <t>U.S. 77 and 83 at SHFM 802, Brownsville</t>
  </si>
  <si>
    <t>US Hwy. 281 at Wilderness Oaks, San Antonio</t>
  </si>
  <si>
    <t>Total Unimproved Land</t>
  </si>
  <si>
    <t>Footnotes</t>
  </si>
  <si>
    <t>(1)  Denotes partial ownership.  The square feet figures represent WRI's proportionate ownership of the property held by the joint venture or partnership.</t>
  </si>
  <si>
    <t>(2)  Denotes property currently under development.</t>
  </si>
  <si>
    <t>(3)  Denotes properties that are not consolidated for SEC reporting purposes.</t>
  </si>
  <si>
    <t>(4)  Denotes single tenant retail property.</t>
  </si>
  <si>
    <t>(5)  Denotes Hilltop Village Center 50/50 Joint Venture with 100% funding by WRI.</t>
  </si>
  <si>
    <t>(6)  River Oaks Shopping Center – West includes The Driscoll at River Oaks which is under development.</t>
  </si>
  <si>
    <t>(  )  Retailers in parenthesis are not a part of the owned property.</t>
  </si>
  <si>
    <t>Notes:  Square feet is reflective of area available to be leased.  Average Base Rent per Leased SF excludes ground leases.</t>
  </si>
  <si>
    <t>Pro rata financial information is not, and is not intended to be, a presentation in accordance with generally accepted accounting principles.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</si>
</sst>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m\ d\,\ yyyy"/>
    <numFmt numFmtId="165" formatCode="#,##0.0[$%-409]"/>
  </numFmts>
  <fonts count="14" x14ac:knownFonts="1">
    <font>
      <sz val="10"/>
      <name val="Arial"/>
    </font>
    <font>
      <sz val="11"/>
      <color theme="1"/>
      <name val="Calibri"/>
      <family val="2"/>
      <scheme val="minor"/>
    </font>
    <font>
      <b/>
      <sz val="11"/>
      <color rgb="FF000000"/>
      <name val="Calibri"/>
      <family val="2"/>
      <scheme val="minor"/>
    </font>
    <font>
      <sz val="10"/>
      <color indexed="8"/>
      <name val="Arial"/>
      <family val="2"/>
    </font>
    <font>
      <sz val="10"/>
      <color indexed="8"/>
      <name val="Times New Roman"/>
      <family val="1"/>
    </font>
    <font>
      <u/>
      <sz val="10"/>
      <color indexed="8"/>
      <name val="Times New Roman"/>
      <family val="1"/>
    </font>
    <font>
      <b/>
      <sz val="10"/>
      <color indexed="8"/>
      <name val="Times New Roman"/>
      <family val="1"/>
    </font>
    <font>
      <b/>
      <sz val="11"/>
      <color indexed="8"/>
      <name val="Times New Roman"/>
      <family val="1"/>
    </font>
    <font>
      <b/>
      <sz val="9"/>
      <color theme="1"/>
      <name val="Times New Roman"/>
      <family val="1"/>
    </font>
    <font>
      <sz val="7"/>
      <color indexed="8"/>
      <name val="Times New Roman"/>
      <family val="1"/>
    </font>
    <font>
      <sz val="7"/>
      <name val="Times New Roman"/>
      <family val="1"/>
    </font>
    <font>
      <sz val="10"/>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3">
    <xf numFmtId="0" fontId="0" fillId="0" borderId="0"/>
    <xf numFmtId="0" fontId="3" fillId="0" borderId="0">
      <alignment vertical="top"/>
    </xf>
    <xf numFmtId="0" fontId="1" fillId="0" borderId="0"/>
  </cellStyleXfs>
  <cellXfs count="39">
    <xf numFmtId="0" fontId="0" fillId="0" borderId="0" xfId="0"/>
    <xf numFmtId="0" fontId="2" fillId="0" borderId="0" xfId="0" applyFont="1" applyAlignment="1">
      <alignment horizontal="left"/>
    </xf>
    <xf numFmtId="0" fontId="4" fillId="0" borderId="0" xfId="1" applyFont="1" applyFill="1">
      <alignment vertical="top"/>
    </xf>
    <xf numFmtId="3" fontId="4" fillId="0" borderId="0" xfId="1" applyNumberFormat="1" applyFont="1" applyFill="1">
      <alignment vertical="top"/>
    </xf>
    <xf numFmtId="164" fontId="2" fillId="0" borderId="0" xfId="0" applyNumberFormat="1" applyFont="1" applyFill="1" applyAlignment="1">
      <alignment horizontal="left" wrapText="1"/>
    </xf>
    <xf numFmtId="0" fontId="5" fillId="0" borderId="0" xfId="1" applyFont="1" applyFill="1" applyAlignment="1">
      <alignment horizontal="left" vertical="top" wrapText="1" readingOrder="1"/>
    </xf>
    <xf numFmtId="0" fontId="6" fillId="0" borderId="0" xfId="1" applyFont="1" applyFill="1" applyAlignment="1">
      <alignment horizontal="left" vertical="top"/>
    </xf>
    <xf numFmtId="0" fontId="4" fillId="0" borderId="0" xfId="1" applyFont="1" applyFill="1" applyAlignment="1">
      <alignment horizontal="left" vertical="top"/>
    </xf>
    <xf numFmtId="165" fontId="4" fillId="0" borderId="0" xfId="1" applyNumberFormat="1" applyFont="1" applyFill="1" applyAlignment="1">
      <alignment horizontal="right" vertical="top"/>
    </xf>
    <xf numFmtId="3" fontId="4" fillId="0" borderId="0" xfId="1" applyNumberFormat="1" applyFont="1" applyFill="1" applyAlignment="1">
      <alignment horizontal="right" vertical="top"/>
    </xf>
    <xf numFmtId="0" fontId="4" fillId="0" borderId="0" xfId="1" applyFont="1" applyFill="1" applyAlignment="1">
      <alignment horizontal="right" vertical="top"/>
    </xf>
    <xf numFmtId="3" fontId="4" fillId="0" borderId="0" xfId="1" applyNumberFormat="1" applyFont="1" applyFill="1" applyAlignment="1">
      <alignment horizontal="center" vertical="top"/>
    </xf>
    <xf numFmtId="0" fontId="6" fillId="0" borderId="0" xfId="1" applyFont="1" applyFill="1" applyAlignment="1">
      <alignment horizontal="left" vertical="top" wrapText="1" readingOrder="1"/>
    </xf>
    <xf numFmtId="3" fontId="6" fillId="0" borderId="0" xfId="1" applyNumberFormat="1" applyFont="1" applyFill="1" applyAlignment="1">
      <alignment horizontal="left" vertical="top"/>
    </xf>
    <xf numFmtId="3" fontId="6" fillId="0" borderId="0" xfId="1" applyNumberFormat="1" applyFont="1" applyFill="1" applyAlignment="1">
      <alignment horizontal="right" vertical="top"/>
    </xf>
    <xf numFmtId="4" fontId="6" fillId="0" borderId="0" xfId="1" applyNumberFormat="1" applyFont="1" applyFill="1" applyAlignment="1">
      <alignment horizontal="right" vertical="top"/>
    </xf>
    <xf numFmtId="165" fontId="6" fillId="0" borderId="0" xfId="1" applyNumberFormat="1" applyFont="1" applyFill="1" applyAlignment="1">
      <alignment horizontal="right" vertical="top"/>
    </xf>
    <xf numFmtId="0" fontId="4" fillId="2" borderId="0" xfId="1" applyFont="1" applyFill="1" applyAlignment="1">
      <alignment horizontal="left" vertical="top"/>
    </xf>
    <xf numFmtId="0" fontId="4" fillId="2" borderId="0" xfId="1" applyFont="1" applyFill="1">
      <alignment vertical="top"/>
    </xf>
    <xf numFmtId="165" fontId="4" fillId="2" borderId="0" xfId="1" applyNumberFormat="1" applyFont="1" applyFill="1" applyAlignment="1">
      <alignment horizontal="right" vertical="top"/>
    </xf>
    <xf numFmtId="3" fontId="4" fillId="2" borderId="0" xfId="1" applyNumberFormat="1" applyFont="1" applyFill="1" applyAlignment="1">
      <alignment horizontal="center" vertical="top"/>
    </xf>
    <xf numFmtId="3" fontId="4" fillId="2" borderId="0" xfId="1" applyNumberFormat="1" applyFont="1" applyFill="1" applyAlignment="1">
      <alignment horizontal="right" vertical="top"/>
    </xf>
    <xf numFmtId="0" fontId="4" fillId="2" borderId="0" xfId="1" applyFont="1" applyFill="1" applyAlignment="1">
      <alignment horizontal="right" vertical="top"/>
    </xf>
    <xf numFmtId="0" fontId="4" fillId="0" borderId="0" xfId="1" applyFont="1" applyFill="1" applyAlignment="1">
      <alignment horizontal="center" vertical="top"/>
    </xf>
    <xf numFmtId="0" fontId="4" fillId="0" borderId="0" xfId="1" applyFont="1" applyFill="1" applyAlignment="1">
      <alignment horizontal="left" vertical="top" wrapText="1" readingOrder="1"/>
    </xf>
    <xf numFmtId="3" fontId="4" fillId="2" borderId="0" xfId="1" applyNumberFormat="1" applyFont="1" applyFill="1">
      <alignment vertical="top"/>
    </xf>
    <xf numFmtId="0" fontId="8" fillId="0" borderId="0" xfId="2" applyFont="1"/>
    <xf numFmtId="3" fontId="9" fillId="0" borderId="0" xfId="0" applyNumberFormat="1" applyFont="1" applyAlignment="1">
      <alignment vertical="top" readingOrder="1"/>
    </xf>
    <xf numFmtId="0" fontId="9" fillId="0" borderId="0" xfId="0" applyFont="1" applyAlignment="1">
      <alignment vertical="top" readingOrder="1"/>
    </xf>
    <xf numFmtId="3" fontId="10" fillId="0" borderId="0" xfId="0" applyNumberFormat="1" applyFont="1" applyFill="1" applyAlignment="1">
      <alignment vertical="top" readingOrder="1"/>
    </xf>
    <xf numFmtId="0" fontId="10" fillId="0" borderId="0" xfId="0" applyFont="1" applyFill="1" applyAlignment="1">
      <alignment vertical="top" readingOrder="1"/>
    </xf>
    <xf numFmtId="0" fontId="11" fillId="0" borderId="0" xfId="1" applyFont="1" applyFill="1">
      <alignment vertical="top"/>
    </xf>
    <xf numFmtId="0" fontId="9" fillId="0" borderId="0" xfId="0" applyFont="1" applyAlignment="1">
      <alignment horizontal="left" vertical="top" wrapText="1" readingOrder="1"/>
    </xf>
    <xf numFmtId="0" fontId="10" fillId="0" borderId="0" xfId="0" applyFont="1" applyFill="1" applyAlignment="1">
      <alignment horizontal="left" vertical="top" wrapText="1" readingOrder="1"/>
    </xf>
    <xf numFmtId="0" fontId="5" fillId="0" borderId="0" xfId="1" applyFont="1" applyFill="1" applyAlignment="1">
      <alignment horizontal="left" vertical="top" wrapText="1" readingOrder="1"/>
    </xf>
    <xf numFmtId="0" fontId="6" fillId="0" borderId="0" xfId="1" applyFont="1" applyFill="1" applyAlignment="1">
      <alignment horizontal="left" vertical="top"/>
    </xf>
    <xf numFmtId="0" fontId="7" fillId="0" borderId="0" xfId="1" applyFont="1" applyFill="1" applyAlignment="1">
      <alignment horizontal="left" vertical="top"/>
    </xf>
    <xf numFmtId="0" fontId="5" fillId="0" borderId="0" xfId="1" applyFont="1" applyFill="1" applyAlignment="1">
      <alignment horizontal="right" vertical="top" wrapText="1" readingOrder="1"/>
    </xf>
    <xf numFmtId="3" fontId="5" fillId="0" borderId="0" xfId="1" applyNumberFormat="1" applyFont="1" applyFill="1" applyAlignment="1">
      <alignment horizontal="right" vertical="top" wrapText="1" readingOrder="1"/>
    </xf>
  </cellXfs>
  <cellStyles count="3">
    <cellStyle name="Normal" xfId="0" builtinId="0"/>
    <cellStyle name="Normal 113" xfId="2"/>
    <cellStyle name="Normal 24" xfId="1"/>
  </cellStyles>
  <dxfs count="2">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autoPageBreaks="0" fitToPage="1"/>
  </sheetPr>
  <dimension ref="A1:S255"/>
  <sheetViews>
    <sheetView showGridLines="0" tabSelected="1" zoomScale="90" zoomScaleNormal="90" workbookViewId="0">
      <selection activeCell="A3" sqref="A3"/>
    </sheetView>
  </sheetViews>
  <sheetFormatPr defaultColWidth="6.88671875" defaultRowHeight="12.75" customHeight="1" x14ac:dyDescent="0.25"/>
  <cols>
    <col min="1" max="1" width="47" style="2" bestFit="1" customWidth="1"/>
    <col min="2" max="2" width="1.33203125" style="2" customWidth="1"/>
    <col min="3" max="3" width="43.109375" style="2" bestFit="1" customWidth="1"/>
    <col min="4" max="4" width="2" style="2" customWidth="1"/>
    <col min="5" max="5" width="9" style="2" bestFit="1" customWidth="1"/>
    <col min="6" max="6" width="1.33203125" style="2" customWidth="1"/>
    <col min="7" max="7" width="19.33203125" style="2" bestFit="1" customWidth="1"/>
    <col min="8" max="8" width="1.33203125" style="2" customWidth="1"/>
    <col min="9" max="9" width="12.33203125" style="3" bestFit="1" customWidth="1"/>
    <col min="10" max="10" width="1" style="2" customWidth="1"/>
    <col min="11" max="11" width="11.6640625" style="2" bestFit="1" customWidth="1"/>
    <col min="12" max="12" width="1" style="2" customWidth="1"/>
    <col min="13" max="13" width="7.33203125" style="2" bestFit="1" customWidth="1"/>
    <col min="14" max="14" width="1.33203125" style="2" customWidth="1"/>
    <col min="15" max="15" width="10.44140625" style="2" bestFit="1" customWidth="1"/>
    <col min="16" max="16" width="1.33203125" style="2" customWidth="1"/>
    <col min="17" max="17" width="26.6640625" style="2" bestFit="1" customWidth="1"/>
    <col min="18" max="18" width="1.6640625" style="2" customWidth="1"/>
    <col min="19" max="19" width="95.6640625" style="2" bestFit="1" customWidth="1"/>
    <col min="20" max="16384" width="6.88671875" style="2"/>
  </cols>
  <sheetData>
    <row r="1" spans="1:19" ht="12.75" customHeight="1" x14ac:dyDescent="0.3">
      <c r="A1" s="1" t="s">
        <v>0</v>
      </c>
    </row>
    <row r="2" spans="1:19" ht="12.75" customHeight="1" x14ac:dyDescent="0.3">
      <c r="A2" s="1" t="s">
        <v>1</v>
      </c>
    </row>
    <row r="3" spans="1:19" ht="12.75" customHeight="1" x14ac:dyDescent="0.3">
      <c r="A3" s="4">
        <v>44377</v>
      </c>
    </row>
    <row r="4" spans="1:19" ht="6.75" customHeight="1" x14ac:dyDescent="0.25"/>
    <row r="5" spans="1:19" ht="9.75" customHeight="1" x14ac:dyDescent="0.25"/>
    <row r="6" spans="1:19" ht="13.2" x14ac:dyDescent="0.25">
      <c r="A6" s="34" t="s">
        <v>2</v>
      </c>
      <c r="C6" s="5" t="s">
        <v>3</v>
      </c>
      <c r="E6" s="37" t="s">
        <v>4</v>
      </c>
      <c r="G6" s="34" t="s">
        <v>5</v>
      </c>
      <c r="I6" s="38" t="s">
        <v>6</v>
      </c>
      <c r="K6" s="37" t="s">
        <v>7</v>
      </c>
      <c r="M6" s="37" t="s">
        <v>8</v>
      </c>
      <c r="O6" s="34" t="s">
        <v>9</v>
      </c>
      <c r="Q6" s="34" t="s">
        <v>10</v>
      </c>
      <c r="S6" s="34" t="s">
        <v>11</v>
      </c>
    </row>
    <row r="7" spans="1:19" ht="13.2" x14ac:dyDescent="0.25">
      <c r="A7" s="34"/>
      <c r="C7" s="5"/>
      <c r="E7" s="37"/>
      <c r="G7" s="34"/>
      <c r="I7" s="38"/>
      <c r="K7" s="37"/>
      <c r="M7" s="37"/>
      <c r="O7" s="34"/>
      <c r="Q7" s="34"/>
      <c r="S7" s="34"/>
    </row>
    <row r="8" spans="1:19" ht="13.2" x14ac:dyDescent="0.25">
      <c r="A8" s="6" t="s">
        <v>12</v>
      </c>
    </row>
    <row r="9" spans="1:19" ht="13.2" x14ac:dyDescent="0.25">
      <c r="A9" s="6" t="s">
        <v>13</v>
      </c>
    </row>
    <row r="10" spans="1:19" ht="13.2" x14ac:dyDescent="0.25">
      <c r="A10" s="7" t="s">
        <v>14</v>
      </c>
      <c r="C10" s="7" t="s">
        <v>15</v>
      </c>
      <c r="E10" s="8">
        <v>100</v>
      </c>
      <c r="G10" s="9" t="s">
        <v>16</v>
      </c>
      <c r="I10" s="9">
        <v>82507</v>
      </c>
      <c r="J10" s="9"/>
      <c r="K10" s="9">
        <v>87129</v>
      </c>
      <c r="M10" s="10" t="s">
        <v>17</v>
      </c>
      <c r="O10" s="10" t="s">
        <v>18</v>
      </c>
      <c r="P10" s="10"/>
      <c r="Q10" s="10" t="s">
        <v>19</v>
      </c>
      <c r="S10" s="7" t="s">
        <v>20</v>
      </c>
    </row>
    <row r="11" spans="1:19" ht="13.2" x14ac:dyDescent="0.25">
      <c r="A11" s="7" t="s">
        <v>21</v>
      </c>
      <c r="C11" s="7" t="s">
        <v>15</v>
      </c>
      <c r="E11" s="8">
        <v>100</v>
      </c>
      <c r="G11" s="9" t="s">
        <v>16</v>
      </c>
      <c r="I11" s="9">
        <v>150411</v>
      </c>
      <c r="J11" s="9"/>
      <c r="K11" s="9">
        <v>150411</v>
      </c>
      <c r="M11" s="10" t="s">
        <v>22</v>
      </c>
      <c r="O11" s="10" t="s">
        <v>23</v>
      </c>
      <c r="P11" s="10"/>
      <c r="Q11" s="7" t="s">
        <v>24</v>
      </c>
      <c r="S11" s="7" t="s">
        <v>25</v>
      </c>
    </row>
    <row r="12" spans="1:19" ht="13.2" x14ac:dyDescent="0.25">
      <c r="A12" s="7" t="s">
        <v>26</v>
      </c>
      <c r="C12" s="7" t="s">
        <v>15</v>
      </c>
      <c r="E12" s="8">
        <v>100</v>
      </c>
      <c r="G12" s="9" t="s">
        <v>16</v>
      </c>
      <c r="I12" s="9">
        <v>132731</v>
      </c>
      <c r="J12" s="9"/>
      <c r="K12" s="9">
        <v>240951</v>
      </c>
      <c r="M12" s="10" t="s">
        <v>27</v>
      </c>
      <c r="O12" s="10" t="s">
        <v>28</v>
      </c>
      <c r="P12" s="10"/>
      <c r="Q12" s="7" t="s">
        <v>29</v>
      </c>
      <c r="S12" s="7" t="s">
        <v>30</v>
      </c>
    </row>
    <row r="13" spans="1:19" ht="13.2" x14ac:dyDescent="0.25">
      <c r="A13" s="7" t="s">
        <v>31</v>
      </c>
      <c r="C13" s="7" t="s">
        <v>15</v>
      </c>
      <c r="E13" s="8">
        <v>100</v>
      </c>
      <c r="G13" s="9" t="s">
        <v>16</v>
      </c>
      <c r="I13" s="9">
        <v>101685</v>
      </c>
      <c r="J13" s="9"/>
      <c r="K13" s="9">
        <v>107071</v>
      </c>
      <c r="M13" s="10" t="s">
        <v>32</v>
      </c>
      <c r="O13" s="10" t="s">
        <v>33</v>
      </c>
      <c r="P13" s="10"/>
      <c r="Q13" s="7" t="s">
        <v>34</v>
      </c>
      <c r="S13" s="7" t="s">
        <v>35</v>
      </c>
    </row>
    <row r="14" spans="1:19" ht="13.2" x14ac:dyDescent="0.25">
      <c r="A14" s="7" t="s">
        <v>36</v>
      </c>
      <c r="C14" s="7" t="s">
        <v>15</v>
      </c>
      <c r="E14" s="8">
        <v>100</v>
      </c>
      <c r="G14" s="9" t="s">
        <v>16</v>
      </c>
      <c r="I14" s="9">
        <v>112055</v>
      </c>
      <c r="J14" s="9"/>
      <c r="K14" s="9">
        <v>304107</v>
      </c>
      <c r="M14" s="10" t="s">
        <v>37</v>
      </c>
      <c r="O14" s="10" t="s">
        <v>38</v>
      </c>
      <c r="P14" s="10"/>
      <c r="Q14" s="7" t="s">
        <v>29</v>
      </c>
      <c r="S14" s="7" t="s">
        <v>39</v>
      </c>
    </row>
    <row r="15" spans="1:19" ht="13.2" x14ac:dyDescent="0.25">
      <c r="A15" s="7" t="s">
        <v>40</v>
      </c>
      <c r="C15" s="7" t="s">
        <v>15</v>
      </c>
      <c r="E15" s="8">
        <v>100</v>
      </c>
      <c r="G15" s="9" t="s">
        <v>16</v>
      </c>
      <c r="I15" s="9">
        <v>90264</v>
      </c>
      <c r="J15" s="9"/>
      <c r="K15" s="9">
        <v>90264</v>
      </c>
      <c r="M15" s="10" t="s">
        <v>41</v>
      </c>
      <c r="O15" s="10" t="s">
        <v>42</v>
      </c>
      <c r="P15" s="10"/>
      <c r="Q15" s="7" t="s">
        <v>43</v>
      </c>
      <c r="S15" s="7" t="s">
        <v>19</v>
      </c>
    </row>
    <row r="16" spans="1:19" ht="13.2" x14ac:dyDescent="0.25">
      <c r="A16" s="7" t="s">
        <v>44</v>
      </c>
      <c r="C16" s="7" t="s">
        <v>15</v>
      </c>
      <c r="E16" s="8">
        <v>100</v>
      </c>
      <c r="G16" s="9" t="s">
        <v>16</v>
      </c>
      <c r="I16" s="9">
        <v>45751</v>
      </c>
      <c r="J16" s="9"/>
      <c r="K16" s="9">
        <v>108551</v>
      </c>
      <c r="M16" s="10" t="s">
        <v>45</v>
      </c>
      <c r="O16" s="10" t="s">
        <v>46</v>
      </c>
      <c r="P16" s="10"/>
      <c r="Q16" s="7" t="s">
        <v>19</v>
      </c>
      <c r="S16" s="7" t="s">
        <v>47</v>
      </c>
    </row>
    <row r="17" spans="1:19" ht="13.2" x14ac:dyDescent="0.25">
      <c r="A17" s="7" t="s">
        <v>48</v>
      </c>
      <c r="C17" s="7" t="s">
        <v>15</v>
      </c>
      <c r="E17" s="8">
        <v>100</v>
      </c>
      <c r="G17" s="9" t="s">
        <v>16</v>
      </c>
      <c r="I17" s="9">
        <v>21088</v>
      </c>
      <c r="J17" s="9"/>
      <c r="K17" s="9">
        <v>21088</v>
      </c>
      <c r="M17" s="10" t="s">
        <v>49</v>
      </c>
      <c r="O17" s="10" t="s">
        <v>50</v>
      </c>
      <c r="P17" s="10"/>
      <c r="Q17" s="7" t="s">
        <v>19</v>
      </c>
      <c r="S17" s="7" t="s">
        <v>51</v>
      </c>
    </row>
    <row r="18" spans="1:19" ht="13.2" x14ac:dyDescent="0.25">
      <c r="A18" s="7" t="s">
        <v>52</v>
      </c>
      <c r="C18" s="7" t="s">
        <v>15</v>
      </c>
      <c r="E18" s="8">
        <v>100</v>
      </c>
      <c r="G18" s="9" t="s">
        <v>16</v>
      </c>
      <c r="I18" s="9">
        <v>156441</v>
      </c>
      <c r="J18" s="9"/>
      <c r="K18" s="9">
        <v>156441</v>
      </c>
      <c r="M18" s="10" t="s">
        <v>53</v>
      </c>
      <c r="O18" s="10" t="s">
        <v>54</v>
      </c>
      <c r="P18" s="10"/>
      <c r="Q18" s="7" t="s">
        <v>29</v>
      </c>
      <c r="S18" s="7" t="s">
        <v>55</v>
      </c>
    </row>
    <row r="19" spans="1:19" ht="13.2" x14ac:dyDescent="0.25">
      <c r="A19" s="7" t="s">
        <v>56</v>
      </c>
      <c r="C19" s="7" t="s">
        <v>15</v>
      </c>
      <c r="E19" s="8">
        <v>100</v>
      </c>
      <c r="G19" s="9" t="s">
        <v>16</v>
      </c>
      <c r="I19" s="9">
        <v>129822</v>
      </c>
      <c r="J19" s="9"/>
      <c r="K19" s="9">
        <v>133020</v>
      </c>
      <c r="M19" s="10" t="s">
        <v>57</v>
      </c>
      <c r="O19" s="10" t="s">
        <v>18</v>
      </c>
      <c r="P19" s="10"/>
      <c r="Q19" s="7" t="s">
        <v>58</v>
      </c>
      <c r="S19" s="7" t="s">
        <v>19</v>
      </c>
    </row>
    <row r="20" spans="1:19" ht="13.2" x14ac:dyDescent="0.25">
      <c r="A20" s="7" t="s">
        <v>59</v>
      </c>
      <c r="C20" s="7" t="s">
        <v>15</v>
      </c>
      <c r="E20" s="8">
        <v>100</v>
      </c>
      <c r="G20" s="9" t="s">
        <v>16</v>
      </c>
      <c r="I20" s="9">
        <v>75128</v>
      </c>
      <c r="J20" s="9"/>
      <c r="K20" s="9">
        <v>204928</v>
      </c>
      <c r="M20" s="10" t="s">
        <v>60</v>
      </c>
      <c r="O20" s="10" t="s">
        <v>61</v>
      </c>
      <c r="P20" s="10"/>
      <c r="Q20" s="7" t="s">
        <v>19</v>
      </c>
      <c r="S20" s="7" t="s">
        <v>62</v>
      </c>
    </row>
    <row r="21" spans="1:19" ht="13.2" x14ac:dyDescent="0.25">
      <c r="A21" s="7" t="s">
        <v>63</v>
      </c>
      <c r="C21" s="7" t="s">
        <v>15</v>
      </c>
      <c r="E21" s="8">
        <v>100</v>
      </c>
      <c r="G21" s="9" t="s">
        <v>16</v>
      </c>
      <c r="I21" s="9">
        <v>153739</v>
      </c>
      <c r="J21" s="9"/>
      <c r="K21" s="9">
        <v>153739</v>
      </c>
      <c r="M21" s="10" t="s">
        <v>64</v>
      </c>
      <c r="O21" s="10" t="s">
        <v>65</v>
      </c>
      <c r="P21" s="10"/>
      <c r="Q21" s="7" t="s">
        <v>43</v>
      </c>
      <c r="S21" s="7" t="s">
        <v>35</v>
      </c>
    </row>
    <row r="22" spans="1:19" ht="13.2" x14ac:dyDescent="0.25">
      <c r="A22" s="7" t="s">
        <v>66</v>
      </c>
      <c r="C22" s="7" t="s">
        <v>15</v>
      </c>
      <c r="E22" s="8">
        <v>100</v>
      </c>
      <c r="G22" s="9" t="s">
        <v>16</v>
      </c>
      <c r="I22" s="9">
        <v>93334</v>
      </c>
      <c r="J22" s="9"/>
      <c r="K22" s="9">
        <v>93334</v>
      </c>
      <c r="M22" s="10" t="s">
        <v>67</v>
      </c>
      <c r="O22" s="10" t="s">
        <v>18</v>
      </c>
      <c r="P22" s="10"/>
      <c r="Q22" s="7" t="s">
        <v>19</v>
      </c>
      <c r="S22" s="7" t="s">
        <v>68</v>
      </c>
    </row>
    <row r="23" spans="1:19" ht="13.2" x14ac:dyDescent="0.25">
      <c r="A23" s="7" t="s">
        <v>69</v>
      </c>
      <c r="C23" s="7" t="s">
        <v>15</v>
      </c>
      <c r="E23" s="8">
        <v>100</v>
      </c>
      <c r="G23" s="9" t="s">
        <v>16</v>
      </c>
      <c r="I23" s="9">
        <v>61102</v>
      </c>
      <c r="J23" s="9"/>
      <c r="K23" s="9">
        <v>61102</v>
      </c>
      <c r="M23" s="10" t="s">
        <v>70</v>
      </c>
      <c r="O23" s="10" t="s">
        <v>71</v>
      </c>
      <c r="P23" s="10"/>
      <c r="Q23" s="7" t="s">
        <v>24</v>
      </c>
      <c r="S23" s="7" t="s">
        <v>19</v>
      </c>
    </row>
    <row r="24" spans="1:19" ht="13.2" x14ac:dyDescent="0.25">
      <c r="A24" s="7" t="s">
        <v>72</v>
      </c>
      <c r="C24" s="7" t="s">
        <v>15</v>
      </c>
      <c r="E24" s="8">
        <v>51</v>
      </c>
      <c r="G24" s="11" t="s">
        <v>73</v>
      </c>
      <c r="I24" s="9">
        <v>97151</v>
      </c>
      <c r="J24" s="9"/>
      <c r="K24" s="9">
        <v>322992</v>
      </c>
      <c r="M24" s="10" t="s">
        <v>74</v>
      </c>
      <c r="O24" s="10" t="s">
        <v>18</v>
      </c>
      <c r="P24" s="10"/>
      <c r="Q24" s="7" t="s">
        <v>43</v>
      </c>
      <c r="S24" s="7" t="s">
        <v>75</v>
      </c>
    </row>
    <row r="25" spans="1:19" ht="13.2" x14ac:dyDescent="0.25">
      <c r="A25" s="7" t="s">
        <v>76</v>
      </c>
      <c r="C25" s="7" t="s">
        <v>77</v>
      </c>
      <c r="E25" s="8">
        <v>100</v>
      </c>
      <c r="G25" s="9" t="s">
        <v>16</v>
      </c>
      <c r="I25" s="9">
        <v>88665</v>
      </c>
      <c r="J25" s="9"/>
      <c r="K25" s="9">
        <v>109075</v>
      </c>
      <c r="M25" s="10" t="s">
        <v>78</v>
      </c>
      <c r="O25" s="10" t="s">
        <v>79</v>
      </c>
      <c r="P25" s="10"/>
      <c r="Q25" s="7" t="s">
        <v>80</v>
      </c>
      <c r="S25" s="7" t="s">
        <v>19</v>
      </c>
    </row>
    <row r="26" spans="1:19" ht="13.2" x14ac:dyDescent="0.25">
      <c r="A26" s="7" t="s">
        <v>81</v>
      </c>
      <c r="C26" s="7" t="s">
        <v>77</v>
      </c>
      <c r="E26" s="8">
        <v>100</v>
      </c>
      <c r="G26" s="9" t="s">
        <v>16</v>
      </c>
      <c r="I26" s="9">
        <v>96697</v>
      </c>
      <c r="J26" s="9"/>
      <c r="K26" s="9">
        <v>106858</v>
      </c>
      <c r="M26" s="10" t="s">
        <v>82</v>
      </c>
      <c r="O26" s="10" t="s">
        <v>83</v>
      </c>
      <c r="P26" s="10"/>
      <c r="Q26" s="7" t="s">
        <v>43</v>
      </c>
      <c r="S26" s="7" t="s">
        <v>84</v>
      </c>
    </row>
    <row r="27" spans="1:19" ht="13.2" x14ac:dyDescent="0.25">
      <c r="A27" s="7" t="s">
        <v>85</v>
      </c>
      <c r="C27" s="7" t="s">
        <v>77</v>
      </c>
      <c r="E27" s="8">
        <v>100</v>
      </c>
      <c r="G27" s="9" t="s">
        <v>16</v>
      </c>
      <c r="I27" s="9">
        <v>43838</v>
      </c>
      <c r="J27" s="9"/>
      <c r="K27" s="9">
        <v>66041</v>
      </c>
      <c r="M27" s="10" t="s">
        <v>86</v>
      </c>
      <c r="O27" s="10" t="s">
        <v>87</v>
      </c>
      <c r="P27" s="10"/>
      <c r="Q27" s="7" t="s">
        <v>19</v>
      </c>
      <c r="S27" s="7" t="s">
        <v>88</v>
      </c>
    </row>
    <row r="28" spans="1:19" ht="13.5" customHeight="1" x14ac:dyDescent="0.25">
      <c r="A28" s="12" t="s">
        <v>89</v>
      </c>
      <c r="C28" s="12" t="s">
        <v>90</v>
      </c>
      <c r="E28" s="13">
        <f>COUNTA(E10:E27)</f>
        <v>18</v>
      </c>
      <c r="I28" s="14">
        <f>SUM(I10:I27)</f>
        <v>1732409</v>
      </c>
      <c r="K28" s="14">
        <f>SUM(K10:K27)</f>
        <v>2517102</v>
      </c>
      <c r="M28" s="15">
        <v>20.283722858334347</v>
      </c>
      <c r="O28" s="16">
        <v>95.062540081470374</v>
      </c>
    </row>
    <row r="29" spans="1:19" ht="13.2" x14ac:dyDescent="0.25">
      <c r="A29" s="6" t="s">
        <v>91</v>
      </c>
    </row>
    <row r="30" spans="1:19" ht="13.2" x14ac:dyDescent="0.25">
      <c r="A30" s="7" t="s">
        <v>92</v>
      </c>
      <c r="C30" s="7" t="s">
        <v>93</v>
      </c>
      <c r="E30" s="8">
        <v>100</v>
      </c>
      <c r="G30" s="9" t="s">
        <v>16</v>
      </c>
      <c r="I30" s="9">
        <v>169775</v>
      </c>
      <c r="J30" s="9"/>
      <c r="K30" s="9">
        <v>169775</v>
      </c>
      <c r="M30" s="10" t="s">
        <v>94</v>
      </c>
      <c r="O30" s="10" t="s">
        <v>95</v>
      </c>
      <c r="P30" s="10"/>
      <c r="Q30" s="7" t="s">
        <v>96</v>
      </c>
      <c r="S30" s="7" t="s">
        <v>97</v>
      </c>
    </row>
    <row r="31" spans="1:19" ht="13.2" x14ac:dyDescent="0.25">
      <c r="A31" s="7" t="s">
        <v>98</v>
      </c>
      <c r="C31" s="7" t="s">
        <v>93</v>
      </c>
      <c r="E31" s="8">
        <v>100</v>
      </c>
      <c r="G31" s="9" t="s">
        <v>16</v>
      </c>
      <c r="I31" s="9">
        <v>75486</v>
      </c>
      <c r="J31" s="9"/>
      <c r="K31" s="9">
        <v>75486</v>
      </c>
      <c r="M31" s="10" t="s">
        <v>99</v>
      </c>
      <c r="O31" s="10" t="s">
        <v>18</v>
      </c>
      <c r="P31" s="10"/>
      <c r="Q31" s="7" t="s">
        <v>100</v>
      </c>
      <c r="S31" s="7" t="s">
        <v>84</v>
      </c>
    </row>
    <row r="32" spans="1:19" ht="13.2" x14ac:dyDescent="0.25">
      <c r="A32" s="7" t="s">
        <v>101</v>
      </c>
      <c r="C32" s="7" t="s">
        <v>93</v>
      </c>
      <c r="E32" s="8">
        <v>100</v>
      </c>
      <c r="G32" s="9" t="s">
        <v>16</v>
      </c>
      <c r="I32" s="9">
        <v>417567</v>
      </c>
      <c r="J32" s="9"/>
      <c r="K32" s="9">
        <v>440437</v>
      </c>
      <c r="M32" s="10" t="s">
        <v>102</v>
      </c>
      <c r="O32" s="10" t="s">
        <v>33</v>
      </c>
      <c r="P32" s="10"/>
      <c r="Q32" s="7" t="s">
        <v>103</v>
      </c>
      <c r="S32" s="7" t="s">
        <v>104</v>
      </c>
    </row>
    <row r="33" spans="1:19" ht="13.2" x14ac:dyDescent="0.25">
      <c r="A33" s="7" t="s">
        <v>105</v>
      </c>
      <c r="C33" s="7" t="s">
        <v>106</v>
      </c>
      <c r="E33" s="8">
        <v>100</v>
      </c>
      <c r="G33" s="9" t="s">
        <v>16</v>
      </c>
      <c r="I33" s="9">
        <v>310612</v>
      </c>
      <c r="J33" s="9"/>
      <c r="K33" s="9">
        <v>310612</v>
      </c>
      <c r="M33" s="10" t="s">
        <v>107</v>
      </c>
      <c r="O33" s="10" t="s">
        <v>108</v>
      </c>
      <c r="P33" s="10"/>
      <c r="Q33" s="7" t="s">
        <v>109</v>
      </c>
      <c r="S33" s="7" t="s">
        <v>110</v>
      </c>
    </row>
    <row r="34" spans="1:19" ht="13.2" x14ac:dyDescent="0.25">
      <c r="A34" s="7" t="s">
        <v>111</v>
      </c>
      <c r="C34" s="7" t="s">
        <v>112</v>
      </c>
      <c r="E34" s="8">
        <v>100</v>
      </c>
      <c r="G34" s="9" t="s">
        <v>16</v>
      </c>
      <c r="I34" s="9">
        <v>128740</v>
      </c>
      <c r="J34" s="9"/>
      <c r="K34" s="9">
        <v>128740</v>
      </c>
      <c r="M34" s="10" t="s">
        <v>113</v>
      </c>
      <c r="O34" s="10" t="s">
        <v>114</v>
      </c>
      <c r="P34" s="10"/>
      <c r="Q34" s="7" t="s">
        <v>19</v>
      </c>
      <c r="S34" s="7" t="s">
        <v>115</v>
      </c>
    </row>
    <row r="35" spans="1:19" ht="13.2" x14ac:dyDescent="0.25">
      <c r="A35" s="7" t="s">
        <v>116</v>
      </c>
      <c r="C35" s="7" t="s">
        <v>112</v>
      </c>
      <c r="E35" s="8">
        <v>100</v>
      </c>
      <c r="G35" s="9" t="s">
        <v>16</v>
      </c>
      <c r="I35" s="9">
        <v>120160</v>
      </c>
      <c r="J35" s="9"/>
      <c r="K35" s="9">
        <v>134420</v>
      </c>
      <c r="M35" s="10" t="s">
        <v>117</v>
      </c>
      <c r="O35" s="10" t="s">
        <v>118</v>
      </c>
      <c r="P35" s="10"/>
      <c r="Q35" s="7" t="s">
        <v>19</v>
      </c>
      <c r="S35" s="7" t="s">
        <v>19</v>
      </c>
    </row>
    <row r="36" spans="1:19" ht="13.2" x14ac:dyDescent="0.25">
      <c r="A36" s="7" t="s">
        <v>119</v>
      </c>
      <c r="C36" s="7" t="s">
        <v>112</v>
      </c>
      <c r="E36" s="8">
        <v>100</v>
      </c>
      <c r="G36" s="9" t="s">
        <v>16</v>
      </c>
      <c r="I36" s="9">
        <v>34880</v>
      </c>
      <c r="J36" s="9"/>
      <c r="K36" s="9">
        <v>80086</v>
      </c>
      <c r="M36" s="10" t="s">
        <v>120</v>
      </c>
      <c r="O36" s="10" t="s">
        <v>18</v>
      </c>
      <c r="P36" s="10"/>
      <c r="Q36" s="7" t="s">
        <v>121</v>
      </c>
      <c r="S36" s="7" t="s">
        <v>19</v>
      </c>
    </row>
    <row r="37" spans="1:19" ht="13.2" x14ac:dyDescent="0.25">
      <c r="A37" s="7" t="s">
        <v>122</v>
      </c>
      <c r="C37" s="7" t="s">
        <v>123</v>
      </c>
      <c r="E37" s="8">
        <v>100</v>
      </c>
      <c r="G37" s="9" t="s">
        <v>16</v>
      </c>
      <c r="I37" s="9">
        <v>100097</v>
      </c>
      <c r="J37" s="9"/>
      <c r="K37" s="9">
        <v>100097</v>
      </c>
      <c r="M37" s="10" t="s">
        <v>124</v>
      </c>
      <c r="O37" s="10" t="s">
        <v>125</v>
      </c>
      <c r="P37" s="10"/>
      <c r="Q37" s="7" t="s">
        <v>43</v>
      </c>
      <c r="S37" s="7" t="s">
        <v>126</v>
      </c>
    </row>
    <row r="38" spans="1:19" ht="13.2" x14ac:dyDescent="0.25">
      <c r="A38" s="7" t="s">
        <v>127</v>
      </c>
      <c r="C38" s="7" t="s">
        <v>123</v>
      </c>
      <c r="E38" s="8">
        <v>100</v>
      </c>
      <c r="G38" s="9" t="s">
        <v>16</v>
      </c>
      <c r="I38" s="9">
        <v>192723</v>
      </c>
      <c r="J38" s="9"/>
      <c r="K38" s="9">
        <v>350812</v>
      </c>
      <c r="M38" s="10" t="s">
        <v>128</v>
      </c>
      <c r="O38" s="10" t="s">
        <v>129</v>
      </c>
      <c r="P38" s="10"/>
      <c r="Q38" s="7" t="s">
        <v>130</v>
      </c>
      <c r="S38" s="7" t="s">
        <v>131</v>
      </c>
    </row>
    <row r="39" spans="1:19" ht="13.2" x14ac:dyDescent="0.25">
      <c r="A39" s="7" t="s">
        <v>132</v>
      </c>
      <c r="C39" s="7" t="s">
        <v>123</v>
      </c>
      <c r="E39" s="8">
        <v>100</v>
      </c>
      <c r="G39" s="9" t="s">
        <v>16</v>
      </c>
      <c r="I39" s="9">
        <v>142598</v>
      </c>
      <c r="J39" s="9"/>
      <c r="K39" s="9">
        <v>232367</v>
      </c>
      <c r="M39" s="10" t="s">
        <v>133</v>
      </c>
      <c r="O39" s="10" t="s">
        <v>134</v>
      </c>
      <c r="P39" s="10"/>
      <c r="Q39" s="7" t="s">
        <v>135</v>
      </c>
      <c r="S39" s="7" t="s">
        <v>136</v>
      </c>
    </row>
    <row r="40" spans="1:19" ht="13.2" x14ac:dyDescent="0.25">
      <c r="A40" s="7" t="s">
        <v>137</v>
      </c>
      <c r="C40" s="7" t="s">
        <v>138</v>
      </c>
      <c r="E40" s="8">
        <v>100</v>
      </c>
      <c r="G40" s="9" t="s">
        <v>16</v>
      </c>
      <c r="I40" s="9">
        <v>171029</v>
      </c>
      <c r="J40" s="9"/>
      <c r="K40" s="9">
        <v>171029</v>
      </c>
      <c r="M40" s="10" t="s">
        <v>139</v>
      </c>
      <c r="O40" s="10" t="s">
        <v>140</v>
      </c>
      <c r="P40" s="10"/>
      <c r="Q40" s="7" t="s">
        <v>19</v>
      </c>
      <c r="S40" s="7" t="s">
        <v>141</v>
      </c>
    </row>
    <row r="41" spans="1:19" ht="13.2" x14ac:dyDescent="0.25">
      <c r="A41" s="7" t="s">
        <v>142</v>
      </c>
      <c r="C41" s="7" t="s">
        <v>138</v>
      </c>
      <c r="E41" s="8">
        <v>100</v>
      </c>
      <c r="G41" s="9" t="s">
        <v>16</v>
      </c>
      <c r="I41" s="9">
        <v>131821</v>
      </c>
      <c r="J41" s="9"/>
      <c r="K41" s="9">
        <v>201716</v>
      </c>
      <c r="M41" s="10" t="s">
        <v>143</v>
      </c>
      <c r="O41" s="10" t="s">
        <v>144</v>
      </c>
      <c r="P41" s="10"/>
      <c r="Q41" s="7" t="s">
        <v>24</v>
      </c>
      <c r="S41" s="7" t="s">
        <v>145</v>
      </c>
    </row>
    <row r="42" spans="1:19" ht="13.2" x14ac:dyDescent="0.25">
      <c r="A42" s="7" t="s">
        <v>146</v>
      </c>
      <c r="C42" s="7" t="s">
        <v>138</v>
      </c>
      <c r="E42" s="8">
        <v>100</v>
      </c>
      <c r="G42" s="9" t="s">
        <v>16</v>
      </c>
      <c r="I42" s="9">
        <v>210666</v>
      </c>
      <c r="J42" s="9"/>
      <c r="K42" s="9">
        <v>210666</v>
      </c>
      <c r="M42" s="10" t="s">
        <v>147</v>
      </c>
      <c r="O42" s="10" t="s">
        <v>148</v>
      </c>
      <c r="P42" s="10"/>
      <c r="Q42" s="7" t="s">
        <v>43</v>
      </c>
      <c r="S42" s="7" t="s">
        <v>149</v>
      </c>
    </row>
    <row r="43" spans="1:19" ht="13.2" x14ac:dyDescent="0.25">
      <c r="A43" s="7" t="s">
        <v>150</v>
      </c>
      <c r="C43" s="7" t="s">
        <v>151</v>
      </c>
      <c r="E43" s="8">
        <v>100</v>
      </c>
      <c r="G43" s="9" t="s">
        <v>16</v>
      </c>
      <c r="I43" s="9">
        <v>150865</v>
      </c>
      <c r="J43" s="9"/>
      <c r="K43" s="9">
        <v>150865</v>
      </c>
      <c r="M43" s="10" t="s">
        <v>152</v>
      </c>
      <c r="O43" s="10" t="s">
        <v>18</v>
      </c>
      <c r="P43" s="10"/>
      <c r="Q43" s="7" t="s">
        <v>43</v>
      </c>
      <c r="S43" s="7" t="s">
        <v>153</v>
      </c>
    </row>
    <row r="44" spans="1:19" ht="13.2" x14ac:dyDescent="0.25">
      <c r="A44" s="7" t="s">
        <v>154</v>
      </c>
      <c r="C44" s="7" t="s">
        <v>155</v>
      </c>
      <c r="E44" s="8">
        <v>100</v>
      </c>
      <c r="G44" s="9" t="s">
        <v>16</v>
      </c>
      <c r="I44" s="9">
        <v>194569</v>
      </c>
      <c r="J44" s="9"/>
      <c r="K44" s="9">
        <v>200011</v>
      </c>
      <c r="M44" s="10" t="s">
        <v>156</v>
      </c>
      <c r="O44" s="10" t="s">
        <v>18</v>
      </c>
      <c r="P44" s="10"/>
      <c r="Q44" s="7" t="s">
        <v>157</v>
      </c>
      <c r="S44" s="7" t="s">
        <v>158</v>
      </c>
    </row>
    <row r="45" spans="1:19" ht="13.2" x14ac:dyDescent="0.25">
      <c r="A45" s="7" t="s">
        <v>159</v>
      </c>
      <c r="C45" s="7" t="s">
        <v>160</v>
      </c>
      <c r="E45" s="8">
        <v>100</v>
      </c>
      <c r="G45" s="11" t="s">
        <v>16</v>
      </c>
      <c r="I45" s="9">
        <v>162026</v>
      </c>
      <c r="J45" s="9"/>
      <c r="K45" s="9">
        <v>162026</v>
      </c>
      <c r="M45" s="10" t="s">
        <v>161</v>
      </c>
      <c r="O45" s="10" t="s">
        <v>162</v>
      </c>
      <c r="P45" s="10"/>
      <c r="Q45" s="7" t="s">
        <v>130</v>
      </c>
      <c r="S45" s="7" t="s">
        <v>163</v>
      </c>
    </row>
    <row r="46" spans="1:19" ht="13.5" customHeight="1" x14ac:dyDescent="0.25">
      <c r="A46" s="12" t="s">
        <v>164</v>
      </c>
      <c r="C46" s="12" t="s">
        <v>90</v>
      </c>
      <c r="E46" s="13">
        <f>COUNTA(E30:E45)</f>
        <v>16</v>
      </c>
      <c r="I46" s="14">
        <f>SUM(I30:I45)</f>
        <v>2713614</v>
      </c>
      <c r="J46" s="14"/>
      <c r="K46" s="14">
        <f>SUM(K30:K45)</f>
        <v>3119145</v>
      </c>
      <c r="M46" s="15">
        <v>25.630491795337672</v>
      </c>
      <c r="O46" s="16">
        <v>92.271192586712772</v>
      </c>
    </row>
    <row r="47" spans="1:19" ht="13.2" x14ac:dyDescent="0.25">
      <c r="A47" s="6" t="s">
        <v>165</v>
      </c>
    </row>
    <row r="48" spans="1:19" ht="13.2" x14ac:dyDescent="0.25">
      <c r="A48" s="7" t="s">
        <v>166</v>
      </c>
      <c r="C48" s="7" t="s">
        <v>167</v>
      </c>
      <c r="E48" s="8">
        <v>100</v>
      </c>
      <c r="G48" s="11" t="s">
        <v>16</v>
      </c>
      <c r="I48" s="9">
        <v>109079</v>
      </c>
      <c r="J48" s="9"/>
      <c r="K48" s="9">
        <v>109079</v>
      </c>
      <c r="M48" s="10" t="s">
        <v>168</v>
      </c>
      <c r="O48" s="10" t="s">
        <v>18</v>
      </c>
      <c r="P48" s="10"/>
      <c r="Q48" s="7" t="s">
        <v>169</v>
      </c>
      <c r="S48" s="7" t="s">
        <v>19</v>
      </c>
    </row>
    <row r="49" spans="1:19" ht="13.2" x14ac:dyDescent="0.25">
      <c r="A49" s="7" t="s">
        <v>170</v>
      </c>
      <c r="C49" s="7" t="s">
        <v>167</v>
      </c>
      <c r="E49" s="8">
        <v>100</v>
      </c>
      <c r="G49" s="11" t="s">
        <v>16</v>
      </c>
      <c r="I49" s="9">
        <v>144553</v>
      </c>
      <c r="J49" s="9"/>
      <c r="K49" s="9">
        <v>270548</v>
      </c>
      <c r="M49" s="10" t="s">
        <v>171</v>
      </c>
      <c r="O49" s="10" t="s">
        <v>18</v>
      </c>
      <c r="P49" s="10"/>
      <c r="Q49" s="7" t="s">
        <v>172</v>
      </c>
      <c r="S49" s="7" t="s">
        <v>173</v>
      </c>
    </row>
    <row r="50" spans="1:19" ht="13.2" x14ac:dyDescent="0.25">
      <c r="A50" s="7" t="s">
        <v>174</v>
      </c>
      <c r="C50" s="7" t="s">
        <v>167</v>
      </c>
      <c r="E50" s="8">
        <v>100</v>
      </c>
      <c r="G50" s="11" t="s">
        <v>16</v>
      </c>
      <c r="I50" s="9">
        <v>76725</v>
      </c>
      <c r="J50" s="9"/>
      <c r="K50" s="9">
        <v>129425</v>
      </c>
      <c r="M50" s="10" t="s">
        <v>175</v>
      </c>
      <c r="O50" s="10" t="s">
        <v>176</v>
      </c>
      <c r="P50" s="10"/>
      <c r="Q50" s="7" t="s">
        <v>135</v>
      </c>
      <c r="S50" s="7" t="s">
        <v>19</v>
      </c>
    </row>
    <row r="51" spans="1:19" ht="13.2" x14ac:dyDescent="0.25">
      <c r="A51" s="7" t="s">
        <v>177</v>
      </c>
      <c r="C51" s="7" t="s">
        <v>167</v>
      </c>
      <c r="E51" s="8">
        <v>100</v>
      </c>
      <c r="G51" s="11" t="s">
        <v>16</v>
      </c>
      <c r="I51" s="9">
        <v>336016</v>
      </c>
      <c r="J51" s="9"/>
      <c r="K51" s="9">
        <v>671240</v>
      </c>
      <c r="M51" s="10" t="s">
        <v>178</v>
      </c>
      <c r="O51" s="10" t="s">
        <v>179</v>
      </c>
      <c r="P51" s="10"/>
      <c r="Q51" s="7" t="s">
        <v>19</v>
      </c>
      <c r="S51" s="7" t="s">
        <v>180</v>
      </c>
    </row>
    <row r="52" spans="1:19" ht="13.5" customHeight="1" x14ac:dyDescent="0.25">
      <c r="A52" s="12" t="s">
        <v>181</v>
      </c>
      <c r="C52" s="12" t="s">
        <v>90</v>
      </c>
      <c r="E52" s="13">
        <f>COUNTA(E48:E51)</f>
        <v>4</v>
      </c>
      <c r="I52" s="14">
        <f>SUM(I48:I51)</f>
        <v>666373</v>
      </c>
      <c r="K52" s="14">
        <f>SUM(K48:K51)</f>
        <v>1180292</v>
      </c>
      <c r="M52" s="15">
        <v>18.375235268643358</v>
      </c>
      <c r="O52" s="16">
        <v>97.466133831952973</v>
      </c>
    </row>
    <row r="53" spans="1:19" ht="13.2" x14ac:dyDescent="0.25">
      <c r="A53" s="6" t="s">
        <v>182</v>
      </c>
    </row>
    <row r="54" spans="1:19" ht="13.2" x14ac:dyDescent="0.25">
      <c r="A54" s="7" t="s">
        <v>183</v>
      </c>
      <c r="C54" s="7" t="s">
        <v>184</v>
      </c>
      <c r="E54" s="8">
        <v>100</v>
      </c>
      <c r="G54" s="11" t="s">
        <v>16</v>
      </c>
      <c r="I54" s="9">
        <v>306506</v>
      </c>
      <c r="J54" s="9"/>
      <c r="K54" s="9">
        <v>306506</v>
      </c>
      <c r="M54" s="10" t="s">
        <v>185</v>
      </c>
      <c r="O54" s="10" t="s">
        <v>18</v>
      </c>
      <c r="P54" s="10"/>
      <c r="Q54" s="7" t="s">
        <v>186</v>
      </c>
      <c r="S54" s="7" t="s">
        <v>187</v>
      </c>
    </row>
    <row r="55" spans="1:19" ht="13.2" x14ac:dyDescent="0.25">
      <c r="A55" s="7" t="s">
        <v>188</v>
      </c>
      <c r="C55" s="7" t="s">
        <v>184</v>
      </c>
      <c r="E55" s="8">
        <v>50</v>
      </c>
      <c r="G55" s="11" t="s">
        <v>73</v>
      </c>
      <c r="I55" s="9">
        <v>46134</v>
      </c>
      <c r="J55" s="9"/>
      <c r="K55" s="9">
        <v>188278</v>
      </c>
      <c r="M55" s="10" t="s">
        <v>189</v>
      </c>
      <c r="O55" s="10" t="s">
        <v>190</v>
      </c>
      <c r="P55" s="10"/>
      <c r="Q55" s="7" t="s">
        <v>191</v>
      </c>
      <c r="S55" s="7" t="s">
        <v>192</v>
      </c>
    </row>
    <row r="56" spans="1:19" ht="13.2" x14ac:dyDescent="0.25">
      <c r="A56" s="7" t="s">
        <v>193</v>
      </c>
      <c r="C56" s="7" t="s">
        <v>184</v>
      </c>
      <c r="E56" s="8">
        <v>50</v>
      </c>
      <c r="G56" s="11" t="s">
        <v>73</v>
      </c>
      <c r="I56" s="9">
        <v>42579</v>
      </c>
      <c r="J56" s="9"/>
      <c r="K56" s="9">
        <v>288780</v>
      </c>
      <c r="M56" s="10" t="s">
        <v>194</v>
      </c>
      <c r="O56" s="10" t="s">
        <v>18</v>
      </c>
      <c r="P56" s="10"/>
      <c r="Q56" s="7" t="s">
        <v>191</v>
      </c>
      <c r="S56" s="7" t="s">
        <v>195</v>
      </c>
    </row>
    <row r="57" spans="1:19" ht="13.2" x14ac:dyDescent="0.25">
      <c r="A57" s="7" t="s">
        <v>196</v>
      </c>
      <c r="C57" s="7" t="s">
        <v>197</v>
      </c>
      <c r="E57" s="8">
        <v>100</v>
      </c>
      <c r="G57" s="11" t="s">
        <v>16</v>
      </c>
      <c r="I57" s="9">
        <v>117597</v>
      </c>
      <c r="J57" s="9"/>
      <c r="K57" s="9">
        <v>117597</v>
      </c>
      <c r="M57" s="10" t="s">
        <v>198</v>
      </c>
      <c r="O57" s="10" t="s">
        <v>42</v>
      </c>
      <c r="P57" s="10"/>
      <c r="Q57" s="7" t="s">
        <v>199</v>
      </c>
      <c r="S57" s="7" t="s">
        <v>200</v>
      </c>
    </row>
    <row r="58" spans="1:19" ht="13.2" x14ac:dyDescent="0.25">
      <c r="A58" s="7" t="s">
        <v>201</v>
      </c>
      <c r="C58" s="7" t="s">
        <v>197</v>
      </c>
      <c r="E58" s="8">
        <v>100</v>
      </c>
      <c r="G58" s="11" t="s">
        <v>16</v>
      </c>
      <c r="I58" s="9">
        <v>409819</v>
      </c>
      <c r="J58" s="9"/>
      <c r="K58" s="9">
        <v>415800</v>
      </c>
      <c r="M58" s="10" t="s">
        <v>202</v>
      </c>
      <c r="O58" s="10" t="s">
        <v>203</v>
      </c>
      <c r="P58" s="10"/>
      <c r="Q58" s="7" t="s">
        <v>204</v>
      </c>
      <c r="S58" s="7" t="s">
        <v>205</v>
      </c>
    </row>
    <row r="59" spans="1:19" ht="13.2" x14ac:dyDescent="0.25">
      <c r="A59" s="7" t="s">
        <v>206</v>
      </c>
      <c r="C59" s="7" t="s">
        <v>197</v>
      </c>
      <c r="E59" s="8">
        <v>100</v>
      </c>
      <c r="G59" s="11" t="s">
        <v>16</v>
      </c>
      <c r="I59" s="9">
        <v>131751</v>
      </c>
      <c r="J59" s="9"/>
      <c r="K59" s="9">
        <v>142779</v>
      </c>
      <c r="M59" s="10" t="s">
        <v>207</v>
      </c>
      <c r="O59" s="10" t="s">
        <v>208</v>
      </c>
      <c r="P59" s="10"/>
      <c r="Q59" s="7" t="s">
        <v>19</v>
      </c>
      <c r="S59" s="7" t="s">
        <v>209</v>
      </c>
    </row>
    <row r="60" spans="1:19" ht="13.2" x14ac:dyDescent="0.25">
      <c r="A60" s="7" t="s">
        <v>210</v>
      </c>
      <c r="C60" s="7" t="s">
        <v>197</v>
      </c>
      <c r="E60" s="8">
        <v>20</v>
      </c>
      <c r="G60" s="11" t="s">
        <v>73</v>
      </c>
      <c r="I60" s="9">
        <v>26333</v>
      </c>
      <c r="J60" s="9"/>
      <c r="K60" s="9">
        <v>153641</v>
      </c>
      <c r="M60" s="10" t="s">
        <v>211</v>
      </c>
      <c r="O60" s="10" t="s">
        <v>212</v>
      </c>
      <c r="P60" s="10"/>
      <c r="Q60" s="7" t="s">
        <v>186</v>
      </c>
      <c r="S60" s="7" t="s">
        <v>19</v>
      </c>
    </row>
    <row r="61" spans="1:19" ht="13.2" x14ac:dyDescent="0.25">
      <c r="A61" s="7" t="s">
        <v>213</v>
      </c>
      <c r="C61" s="7" t="s">
        <v>197</v>
      </c>
      <c r="E61" s="8">
        <v>20</v>
      </c>
      <c r="G61" s="11" t="s">
        <v>73</v>
      </c>
      <c r="I61" s="9">
        <v>74609</v>
      </c>
      <c r="J61" s="9"/>
      <c r="K61" s="9">
        <v>416769</v>
      </c>
      <c r="M61" s="10" t="s">
        <v>214</v>
      </c>
      <c r="O61" s="10" t="s">
        <v>18</v>
      </c>
      <c r="P61" s="10"/>
      <c r="Q61" s="7" t="s">
        <v>186</v>
      </c>
      <c r="S61" s="7" t="s">
        <v>215</v>
      </c>
    </row>
    <row r="62" spans="1:19" ht="13.2" x14ac:dyDescent="0.25">
      <c r="A62" s="7" t="s">
        <v>216</v>
      </c>
      <c r="C62" s="7" t="s">
        <v>197</v>
      </c>
      <c r="E62" s="8">
        <v>20</v>
      </c>
      <c r="G62" s="11" t="s">
        <v>73</v>
      </c>
      <c r="I62" s="9">
        <v>46840</v>
      </c>
      <c r="J62" s="9"/>
      <c r="K62" s="9">
        <v>237228</v>
      </c>
      <c r="M62" s="10" t="s">
        <v>217</v>
      </c>
      <c r="O62" s="10" t="s">
        <v>212</v>
      </c>
      <c r="P62" s="10"/>
      <c r="Q62" s="7" t="s">
        <v>186</v>
      </c>
      <c r="S62" s="7" t="s">
        <v>218</v>
      </c>
    </row>
    <row r="63" spans="1:19" ht="13.2" x14ac:dyDescent="0.25">
      <c r="A63" s="7" t="s">
        <v>219</v>
      </c>
      <c r="C63" s="7" t="s">
        <v>197</v>
      </c>
      <c r="E63" s="8">
        <v>20</v>
      </c>
      <c r="G63" s="11" t="s">
        <v>73</v>
      </c>
      <c r="I63" s="9">
        <v>60625</v>
      </c>
      <c r="J63" s="9"/>
      <c r="K63" s="9">
        <v>323382</v>
      </c>
      <c r="M63" s="10" t="s">
        <v>220</v>
      </c>
      <c r="O63" s="10" t="s">
        <v>18</v>
      </c>
      <c r="P63" s="10"/>
      <c r="Q63" s="7" t="s">
        <v>186</v>
      </c>
      <c r="S63" s="7" t="s">
        <v>221</v>
      </c>
    </row>
    <row r="64" spans="1:19" ht="13.2" x14ac:dyDescent="0.25">
      <c r="A64" s="7" t="s">
        <v>222</v>
      </c>
      <c r="C64" s="7" t="s">
        <v>197</v>
      </c>
      <c r="E64" s="8">
        <v>100</v>
      </c>
      <c r="G64" s="11" t="s">
        <v>16</v>
      </c>
      <c r="I64" s="9">
        <v>98870</v>
      </c>
      <c r="J64" s="9"/>
      <c r="K64" s="9">
        <v>98870</v>
      </c>
      <c r="M64" s="10" t="s">
        <v>223</v>
      </c>
      <c r="O64" s="10" t="s">
        <v>224</v>
      </c>
      <c r="P64" s="10"/>
      <c r="Q64" s="7" t="s">
        <v>204</v>
      </c>
      <c r="S64" s="7" t="s">
        <v>225</v>
      </c>
    </row>
    <row r="65" spans="1:19" ht="13.2" x14ac:dyDescent="0.25">
      <c r="A65" s="7" t="s">
        <v>226</v>
      </c>
      <c r="C65" s="7" t="s">
        <v>197</v>
      </c>
      <c r="E65" s="8">
        <v>20</v>
      </c>
      <c r="G65" s="11" t="s">
        <v>73</v>
      </c>
      <c r="I65" s="9">
        <v>22190</v>
      </c>
      <c r="J65" s="9"/>
      <c r="K65" s="9">
        <v>132647</v>
      </c>
      <c r="M65" s="10" t="s">
        <v>227</v>
      </c>
      <c r="O65" s="10" t="s">
        <v>18</v>
      </c>
      <c r="P65" s="10"/>
      <c r="Q65" s="7" t="s">
        <v>186</v>
      </c>
      <c r="S65" s="7" t="s">
        <v>35</v>
      </c>
    </row>
    <row r="66" spans="1:19" ht="13.2" x14ac:dyDescent="0.25">
      <c r="A66" s="7" t="s">
        <v>228</v>
      </c>
      <c r="C66" s="7" t="s">
        <v>197</v>
      </c>
      <c r="E66" s="8">
        <v>100</v>
      </c>
      <c r="G66" s="11" t="s">
        <v>16</v>
      </c>
      <c r="I66" s="9">
        <v>658342</v>
      </c>
      <c r="J66" s="9"/>
      <c r="K66" s="9">
        <v>658342</v>
      </c>
      <c r="M66" s="10" t="s">
        <v>229</v>
      </c>
      <c r="O66" s="10" t="s">
        <v>230</v>
      </c>
      <c r="P66" s="10"/>
      <c r="Q66" s="7" t="s">
        <v>204</v>
      </c>
      <c r="S66" s="7" t="s">
        <v>231</v>
      </c>
    </row>
    <row r="67" spans="1:19" ht="13.2" x14ac:dyDescent="0.25">
      <c r="A67" s="7" t="s">
        <v>232</v>
      </c>
      <c r="C67" s="7" t="s">
        <v>197</v>
      </c>
      <c r="E67" s="8">
        <v>100</v>
      </c>
      <c r="G67" s="11" t="s">
        <v>16</v>
      </c>
      <c r="I67" s="9">
        <v>161429</v>
      </c>
      <c r="J67" s="9"/>
      <c r="K67" s="9">
        <v>161429</v>
      </c>
      <c r="M67" s="10" t="s">
        <v>233</v>
      </c>
      <c r="O67" s="10" t="s">
        <v>176</v>
      </c>
      <c r="P67" s="10"/>
      <c r="Q67" s="7" t="s">
        <v>234</v>
      </c>
      <c r="S67" s="7" t="s">
        <v>235</v>
      </c>
    </row>
    <row r="68" spans="1:19" ht="13.2" x14ac:dyDescent="0.25">
      <c r="A68" s="7" t="s">
        <v>236</v>
      </c>
      <c r="C68" s="7" t="s">
        <v>197</v>
      </c>
      <c r="E68" s="8">
        <v>100</v>
      </c>
      <c r="G68" s="11" t="s">
        <v>16</v>
      </c>
      <c r="I68" s="9">
        <v>70240</v>
      </c>
      <c r="J68" s="9"/>
      <c r="K68" s="9">
        <v>70240</v>
      </c>
      <c r="M68" s="10" t="s">
        <v>237</v>
      </c>
      <c r="O68" s="10" t="s">
        <v>238</v>
      </c>
      <c r="P68" s="10"/>
      <c r="Q68" s="7" t="s">
        <v>96</v>
      </c>
      <c r="S68" s="7" t="s">
        <v>19</v>
      </c>
    </row>
    <row r="69" spans="1:19" ht="13.2" x14ac:dyDescent="0.25">
      <c r="A69" s="7" t="s">
        <v>239</v>
      </c>
      <c r="C69" s="7" t="s">
        <v>197</v>
      </c>
      <c r="E69" s="8">
        <v>100</v>
      </c>
      <c r="G69" s="11" t="s">
        <v>16</v>
      </c>
      <c r="I69" s="9">
        <v>110081</v>
      </c>
      <c r="J69" s="9"/>
      <c r="K69" s="9">
        <v>110081</v>
      </c>
      <c r="M69" s="10" t="s">
        <v>240</v>
      </c>
      <c r="O69" s="10" t="s">
        <v>241</v>
      </c>
      <c r="P69" s="10"/>
      <c r="Q69" s="7" t="s">
        <v>242</v>
      </c>
      <c r="S69" s="7" t="s">
        <v>19</v>
      </c>
    </row>
    <row r="70" spans="1:19" ht="13.2" x14ac:dyDescent="0.25">
      <c r="A70" s="7" t="s">
        <v>243</v>
      </c>
      <c r="C70" s="7" t="s">
        <v>197</v>
      </c>
      <c r="E70" s="8">
        <v>100</v>
      </c>
      <c r="G70" s="11" t="s">
        <v>16</v>
      </c>
      <c r="I70" s="9">
        <v>114056</v>
      </c>
      <c r="J70" s="9"/>
      <c r="K70" s="9">
        <v>136556</v>
      </c>
      <c r="M70" s="10" t="s">
        <v>244</v>
      </c>
      <c r="O70" s="10" t="s">
        <v>18</v>
      </c>
      <c r="P70" s="10"/>
      <c r="Q70" s="7" t="s">
        <v>245</v>
      </c>
      <c r="S70" s="7" t="s">
        <v>19</v>
      </c>
    </row>
    <row r="71" spans="1:19" ht="13.2" x14ac:dyDescent="0.25">
      <c r="A71" s="7" t="s">
        <v>246</v>
      </c>
      <c r="C71" s="7" t="s">
        <v>247</v>
      </c>
      <c r="E71" s="8">
        <v>75</v>
      </c>
      <c r="G71" s="11" t="s">
        <v>73</v>
      </c>
      <c r="I71" s="9">
        <v>133726</v>
      </c>
      <c r="J71" s="9"/>
      <c r="K71" s="9">
        <v>347958</v>
      </c>
      <c r="M71" s="10" t="s">
        <v>248</v>
      </c>
      <c r="O71" s="10" t="s">
        <v>18</v>
      </c>
      <c r="P71" s="10"/>
      <c r="Q71" s="7" t="s">
        <v>19</v>
      </c>
      <c r="S71" s="7" t="s">
        <v>249</v>
      </c>
    </row>
    <row r="72" spans="1:19" ht="13.2" x14ac:dyDescent="0.25">
      <c r="A72" s="7" t="s">
        <v>250</v>
      </c>
      <c r="C72" s="7" t="s">
        <v>247</v>
      </c>
      <c r="E72" s="8">
        <v>100</v>
      </c>
      <c r="G72" s="11" t="s">
        <v>16</v>
      </c>
      <c r="I72" s="9">
        <v>492905</v>
      </c>
      <c r="J72" s="9"/>
      <c r="K72" s="9">
        <v>497481</v>
      </c>
      <c r="M72" s="10" t="s">
        <v>251</v>
      </c>
      <c r="O72" s="10" t="s">
        <v>252</v>
      </c>
      <c r="P72" s="10"/>
      <c r="Q72" s="7" t="s">
        <v>24</v>
      </c>
      <c r="S72" s="7" t="s">
        <v>253</v>
      </c>
    </row>
    <row r="73" spans="1:19" ht="13.2" x14ac:dyDescent="0.25">
      <c r="A73" s="7" t="s">
        <v>254</v>
      </c>
      <c r="C73" s="7" t="s">
        <v>247</v>
      </c>
      <c r="E73" s="8">
        <v>100</v>
      </c>
      <c r="G73" s="11" t="s">
        <v>16</v>
      </c>
      <c r="I73" s="9">
        <v>145644</v>
      </c>
      <c r="J73" s="9"/>
      <c r="K73" s="9">
        <v>145644</v>
      </c>
      <c r="M73" s="10" t="s">
        <v>255</v>
      </c>
      <c r="O73" s="10" t="s">
        <v>18</v>
      </c>
      <c r="P73" s="10"/>
      <c r="Q73" s="7" t="s">
        <v>58</v>
      </c>
      <c r="S73" s="7" t="s">
        <v>256</v>
      </c>
    </row>
    <row r="74" spans="1:19" ht="13.2" x14ac:dyDescent="0.25">
      <c r="A74" s="7" t="s">
        <v>257</v>
      </c>
      <c r="C74" s="7" t="s">
        <v>247</v>
      </c>
      <c r="E74" s="8">
        <v>20</v>
      </c>
      <c r="G74" s="11" t="s">
        <v>73</v>
      </c>
      <c r="I74" s="9">
        <v>65345</v>
      </c>
      <c r="J74" s="9"/>
      <c r="K74" s="9">
        <v>326725</v>
      </c>
      <c r="M74" s="10" t="s">
        <v>258</v>
      </c>
      <c r="O74" s="10" t="s">
        <v>259</v>
      </c>
      <c r="P74" s="10"/>
      <c r="Q74" s="7" t="s">
        <v>186</v>
      </c>
      <c r="S74" s="7" t="s">
        <v>260</v>
      </c>
    </row>
    <row r="75" spans="1:19" ht="13.2" x14ac:dyDescent="0.25">
      <c r="A75" s="7" t="s">
        <v>261</v>
      </c>
      <c r="C75" s="7" t="s">
        <v>247</v>
      </c>
      <c r="E75" s="8">
        <v>100</v>
      </c>
      <c r="G75" s="11" t="s">
        <v>16</v>
      </c>
      <c r="I75" s="9">
        <v>95211</v>
      </c>
      <c r="J75" s="9"/>
      <c r="K75" s="9">
        <v>95211</v>
      </c>
      <c r="M75" s="10" t="s">
        <v>262</v>
      </c>
      <c r="O75" s="10" t="s">
        <v>263</v>
      </c>
      <c r="P75" s="10"/>
      <c r="Q75" s="7" t="s">
        <v>24</v>
      </c>
      <c r="S75" s="7" t="s">
        <v>19</v>
      </c>
    </row>
    <row r="76" spans="1:19" ht="13.2" x14ac:dyDescent="0.25">
      <c r="A76" s="7" t="s">
        <v>264</v>
      </c>
      <c r="C76" s="7" t="s">
        <v>265</v>
      </c>
      <c r="E76" s="8">
        <v>20</v>
      </c>
      <c r="G76" s="11" t="s">
        <v>73</v>
      </c>
      <c r="I76" s="9">
        <v>51114</v>
      </c>
      <c r="J76" s="9"/>
      <c r="K76" s="9">
        <v>269924</v>
      </c>
      <c r="M76" s="10" t="s">
        <v>266</v>
      </c>
      <c r="O76" s="10" t="s">
        <v>267</v>
      </c>
      <c r="P76" s="10"/>
      <c r="Q76" s="7" t="s">
        <v>19</v>
      </c>
      <c r="S76" s="7" t="s">
        <v>268</v>
      </c>
    </row>
    <row r="77" spans="1:19" ht="13.2" x14ac:dyDescent="0.25">
      <c r="A77" s="7" t="s">
        <v>269</v>
      </c>
      <c r="C77" s="7" t="s">
        <v>270</v>
      </c>
      <c r="E77" s="8">
        <v>100</v>
      </c>
      <c r="G77" s="11" t="s">
        <v>16</v>
      </c>
      <c r="I77" s="9">
        <v>245958</v>
      </c>
      <c r="J77" s="9"/>
      <c r="K77" s="9">
        <v>245958</v>
      </c>
      <c r="M77" s="10" t="s">
        <v>271</v>
      </c>
      <c r="O77" s="10" t="s">
        <v>23</v>
      </c>
      <c r="P77" s="10"/>
      <c r="Q77" s="7" t="s">
        <v>19</v>
      </c>
      <c r="S77" s="7" t="s">
        <v>272</v>
      </c>
    </row>
    <row r="78" spans="1:19" ht="13.2" x14ac:dyDescent="0.25">
      <c r="A78" s="7" t="s">
        <v>273</v>
      </c>
      <c r="C78" s="7" t="s">
        <v>270</v>
      </c>
      <c r="E78" s="8">
        <v>20</v>
      </c>
      <c r="G78" s="11" t="s">
        <v>73</v>
      </c>
      <c r="I78" s="9">
        <v>20886</v>
      </c>
      <c r="J78" s="9"/>
      <c r="K78" s="9">
        <v>104430</v>
      </c>
      <c r="M78" s="10" t="s">
        <v>274</v>
      </c>
      <c r="O78" s="10" t="s">
        <v>125</v>
      </c>
      <c r="P78" s="10"/>
      <c r="Q78" s="7" t="s">
        <v>80</v>
      </c>
      <c r="S78" s="7" t="s">
        <v>145</v>
      </c>
    </row>
    <row r="79" spans="1:19" ht="13.2" x14ac:dyDescent="0.25">
      <c r="A79" s="7" t="s">
        <v>275</v>
      </c>
      <c r="C79" s="7" t="s">
        <v>270</v>
      </c>
      <c r="E79" s="8">
        <v>100</v>
      </c>
      <c r="G79" s="11" t="s">
        <v>16</v>
      </c>
      <c r="I79" s="9">
        <v>377019</v>
      </c>
      <c r="J79" s="9"/>
      <c r="K79" s="9">
        <v>610106</v>
      </c>
      <c r="M79" s="10" t="s">
        <v>276</v>
      </c>
      <c r="O79" s="10" t="s">
        <v>65</v>
      </c>
      <c r="P79" s="10"/>
      <c r="Q79" s="7" t="s">
        <v>277</v>
      </c>
      <c r="S79" s="7" t="s">
        <v>278</v>
      </c>
    </row>
    <row r="80" spans="1:19" ht="13.2" x14ac:dyDescent="0.25">
      <c r="A80" s="7" t="s">
        <v>279</v>
      </c>
      <c r="C80" s="7" t="s">
        <v>270</v>
      </c>
      <c r="E80" s="8">
        <v>100</v>
      </c>
      <c r="G80" s="11" t="s">
        <v>16</v>
      </c>
      <c r="I80" s="9">
        <v>267819</v>
      </c>
      <c r="J80" s="9"/>
      <c r="K80" s="9">
        <v>267819</v>
      </c>
      <c r="M80" s="10" t="s">
        <v>280</v>
      </c>
      <c r="O80" s="10" t="s">
        <v>281</v>
      </c>
      <c r="P80" s="10"/>
      <c r="Q80" s="7" t="s">
        <v>24</v>
      </c>
      <c r="S80" s="7" t="s">
        <v>282</v>
      </c>
    </row>
    <row r="81" spans="1:19" ht="13.5" customHeight="1" x14ac:dyDescent="0.25">
      <c r="A81" s="12" t="s">
        <v>283</v>
      </c>
      <c r="C81" s="12" t="s">
        <v>90</v>
      </c>
      <c r="E81" s="13">
        <f>COUNTA(E54:E80)</f>
        <v>27</v>
      </c>
      <c r="I81" s="14">
        <f>SUM(I54:I80)</f>
        <v>4393628</v>
      </c>
      <c r="K81" s="14">
        <f>SUM(K54:K80)</f>
        <v>6870181</v>
      </c>
      <c r="M81" s="15">
        <v>19.732838136611861</v>
      </c>
      <c r="O81" s="16">
        <v>95.484073754082047</v>
      </c>
    </row>
    <row r="82" spans="1:19" ht="13.2" x14ac:dyDescent="0.25">
      <c r="A82" s="6" t="s">
        <v>284</v>
      </c>
    </row>
    <row r="83" spans="1:19" ht="13.2" x14ac:dyDescent="0.25">
      <c r="A83" s="7" t="s">
        <v>285</v>
      </c>
      <c r="C83" s="7" t="s">
        <v>286</v>
      </c>
      <c r="E83" s="8">
        <v>100</v>
      </c>
      <c r="G83" s="11" t="s">
        <v>16</v>
      </c>
      <c r="I83" s="9">
        <v>27747</v>
      </c>
      <c r="J83" s="9"/>
      <c r="K83" s="9">
        <v>81913</v>
      </c>
      <c r="M83" s="10" t="s">
        <v>287</v>
      </c>
      <c r="O83" s="10" t="s">
        <v>114</v>
      </c>
      <c r="P83" s="10"/>
      <c r="Q83" s="7" t="s">
        <v>288</v>
      </c>
      <c r="S83" s="7" t="s">
        <v>19</v>
      </c>
    </row>
    <row r="84" spans="1:19" ht="13.2" x14ac:dyDescent="0.25">
      <c r="A84" s="7" t="s">
        <v>289</v>
      </c>
      <c r="C84" s="7" t="s">
        <v>286</v>
      </c>
      <c r="E84" s="8">
        <v>100</v>
      </c>
      <c r="G84" s="11" t="s">
        <v>16</v>
      </c>
      <c r="I84" s="9">
        <v>196283</v>
      </c>
      <c r="J84" s="9"/>
      <c r="K84" s="9">
        <v>228003</v>
      </c>
      <c r="M84" s="10" t="s">
        <v>290</v>
      </c>
      <c r="O84" s="10" t="s">
        <v>18</v>
      </c>
      <c r="P84" s="10"/>
      <c r="Q84" s="7" t="s">
        <v>19</v>
      </c>
      <c r="S84" s="7" t="s">
        <v>291</v>
      </c>
    </row>
    <row r="85" spans="1:19" ht="13.2" x14ac:dyDescent="0.25">
      <c r="A85" s="7" t="s">
        <v>292</v>
      </c>
      <c r="C85" s="7" t="s">
        <v>286</v>
      </c>
      <c r="E85" s="8">
        <v>100</v>
      </c>
      <c r="G85" s="11" t="s">
        <v>16</v>
      </c>
      <c r="I85" s="9">
        <v>76581</v>
      </c>
      <c r="J85" s="9"/>
      <c r="K85" s="9">
        <v>76581</v>
      </c>
      <c r="M85" s="10" t="s">
        <v>293</v>
      </c>
      <c r="O85" s="10" t="s">
        <v>294</v>
      </c>
      <c r="P85" s="10"/>
      <c r="Q85" s="7" t="s">
        <v>295</v>
      </c>
      <c r="S85" s="7" t="s">
        <v>19</v>
      </c>
    </row>
    <row r="86" spans="1:19" ht="13.2" x14ac:dyDescent="0.25">
      <c r="A86" s="7" t="s">
        <v>296</v>
      </c>
      <c r="C86" s="7" t="s">
        <v>286</v>
      </c>
      <c r="E86" s="8">
        <v>100</v>
      </c>
      <c r="G86" s="11" t="s">
        <v>16</v>
      </c>
      <c r="I86" s="9">
        <v>137503</v>
      </c>
      <c r="J86" s="9"/>
      <c r="K86" s="9">
        <v>332699</v>
      </c>
      <c r="M86" s="10" t="s">
        <v>297</v>
      </c>
      <c r="O86" s="10" t="s">
        <v>212</v>
      </c>
      <c r="P86" s="10"/>
      <c r="Q86" s="7" t="s">
        <v>298</v>
      </c>
      <c r="S86" s="7" t="s">
        <v>299</v>
      </c>
    </row>
    <row r="87" spans="1:19" ht="13.2" x14ac:dyDescent="0.25">
      <c r="A87" s="7" t="s">
        <v>300</v>
      </c>
      <c r="C87" s="7" t="s">
        <v>286</v>
      </c>
      <c r="E87" s="8">
        <v>20</v>
      </c>
      <c r="G87" s="11" t="s">
        <v>73</v>
      </c>
      <c r="I87" s="9">
        <v>20586</v>
      </c>
      <c r="J87" s="9"/>
      <c r="K87" s="9">
        <v>102930</v>
      </c>
      <c r="M87" s="10" t="s">
        <v>301</v>
      </c>
      <c r="O87" s="10" t="s">
        <v>18</v>
      </c>
      <c r="P87" s="10"/>
      <c r="Q87" s="7" t="s">
        <v>19</v>
      </c>
      <c r="S87" s="7" t="s">
        <v>302</v>
      </c>
    </row>
    <row r="88" spans="1:19" ht="13.2" x14ac:dyDescent="0.25">
      <c r="A88" s="7" t="s">
        <v>303</v>
      </c>
      <c r="C88" s="7" t="s">
        <v>286</v>
      </c>
      <c r="E88" s="8">
        <v>51</v>
      </c>
      <c r="G88" s="11" t="s">
        <v>73</v>
      </c>
      <c r="I88" s="9">
        <v>45277</v>
      </c>
      <c r="J88" s="9"/>
      <c r="K88" s="9">
        <v>88778</v>
      </c>
      <c r="M88" s="10" t="s">
        <v>304</v>
      </c>
      <c r="O88" s="10" t="s">
        <v>263</v>
      </c>
      <c r="P88" s="10"/>
      <c r="Q88" s="7" t="s">
        <v>305</v>
      </c>
      <c r="S88" s="7" t="s">
        <v>19</v>
      </c>
    </row>
    <row r="89" spans="1:19" ht="13.2" x14ac:dyDescent="0.25">
      <c r="A89" s="7" t="s">
        <v>306</v>
      </c>
      <c r="C89" s="7" t="s">
        <v>286</v>
      </c>
      <c r="E89" s="8">
        <v>100</v>
      </c>
      <c r="G89" s="11" t="s">
        <v>16</v>
      </c>
      <c r="I89" s="9">
        <v>380686</v>
      </c>
      <c r="J89" s="9"/>
      <c r="K89" s="9">
        <v>380686</v>
      </c>
      <c r="M89" s="10" t="s">
        <v>307</v>
      </c>
      <c r="O89" s="10" t="s">
        <v>28</v>
      </c>
      <c r="P89" s="10"/>
      <c r="Q89" s="7" t="s">
        <v>308</v>
      </c>
      <c r="S89" s="7" t="s">
        <v>309</v>
      </c>
    </row>
    <row r="90" spans="1:19" ht="13.2" x14ac:dyDescent="0.25">
      <c r="A90" s="7" t="s">
        <v>310</v>
      </c>
      <c r="C90" s="7" t="s">
        <v>286</v>
      </c>
      <c r="E90" s="8">
        <v>20</v>
      </c>
      <c r="G90" s="11" t="s">
        <v>73</v>
      </c>
      <c r="I90" s="9">
        <v>13681</v>
      </c>
      <c r="J90" s="9"/>
      <c r="K90" s="9">
        <v>72205</v>
      </c>
      <c r="M90" s="10" t="s">
        <v>311</v>
      </c>
      <c r="O90" s="10" t="s">
        <v>18</v>
      </c>
      <c r="P90" s="10"/>
      <c r="Q90" s="7" t="s">
        <v>186</v>
      </c>
      <c r="S90" s="7" t="s">
        <v>19</v>
      </c>
    </row>
    <row r="91" spans="1:19" ht="13.2" x14ac:dyDescent="0.25">
      <c r="A91" s="7" t="s">
        <v>312</v>
      </c>
      <c r="C91" s="7" t="s">
        <v>286</v>
      </c>
      <c r="E91" s="8">
        <v>100</v>
      </c>
      <c r="G91" s="11" t="s">
        <v>16</v>
      </c>
      <c r="I91" s="9">
        <v>145496</v>
      </c>
      <c r="J91" s="9"/>
      <c r="K91" s="9">
        <v>327261</v>
      </c>
      <c r="M91" s="10" t="s">
        <v>107</v>
      </c>
      <c r="O91" s="10" t="s">
        <v>313</v>
      </c>
      <c r="P91" s="10"/>
      <c r="Q91" s="7" t="s">
        <v>314</v>
      </c>
      <c r="S91" s="7" t="s">
        <v>315</v>
      </c>
    </row>
    <row r="92" spans="1:19" ht="13.2" x14ac:dyDescent="0.25">
      <c r="A92" s="7" t="s">
        <v>316</v>
      </c>
      <c r="C92" s="7" t="s">
        <v>286</v>
      </c>
      <c r="E92" s="8">
        <v>100</v>
      </c>
      <c r="G92" s="11" t="s">
        <v>16</v>
      </c>
      <c r="I92" s="9">
        <v>201056</v>
      </c>
      <c r="J92" s="9"/>
      <c r="K92" s="9">
        <v>201056</v>
      </c>
      <c r="M92" s="10" t="s">
        <v>317</v>
      </c>
      <c r="O92" s="10" t="s">
        <v>318</v>
      </c>
      <c r="P92" s="10"/>
      <c r="Q92" s="7" t="s">
        <v>96</v>
      </c>
      <c r="S92" s="7" t="s">
        <v>319</v>
      </c>
    </row>
    <row r="93" spans="1:19" ht="13.2" x14ac:dyDescent="0.25">
      <c r="A93" s="7" t="s">
        <v>320</v>
      </c>
      <c r="C93" s="7" t="s">
        <v>321</v>
      </c>
      <c r="E93" s="8">
        <v>100</v>
      </c>
      <c r="G93" s="11" t="s">
        <v>322</v>
      </c>
      <c r="I93" s="9">
        <v>3000</v>
      </c>
      <c r="J93" s="9"/>
      <c r="K93" s="9">
        <v>95587</v>
      </c>
      <c r="M93" s="10" t="s">
        <v>49</v>
      </c>
      <c r="O93" s="10" t="s">
        <v>18</v>
      </c>
      <c r="P93" s="10"/>
      <c r="Q93" s="7" t="s">
        <v>288</v>
      </c>
      <c r="S93" s="7" t="s">
        <v>19</v>
      </c>
    </row>
    <row r="94" spans="1:19" ht="13.5" customHeight="1" x14ac:dyDescent="0.25">
      <c r="A94" s="12" t="s">
        <v>323</v>
      </c>
      <c r="C94" s="12" t="s">
        <v>90</v>
      </c>
      <c r="E94" s="13">
        <f>COUNTA(E83:E93)</f>
        <v>11</v>
      </c>
      <c r="I94" s="14">
        <f>SUM(I83:I93)</f>
        <v>1247896</v>
      </c>
      <c r="K94" s="14">
        <f>SUM(K83:K93)</f>
        <v>1987699</v>
      </c>
      <c r="M94" s="15">
        <v>19.248244358483312</v>
      </c>
      <c r="O94" s="16">
        <v>97.065460583253738</v>
      </c>
    </row>
    <row r="95" spans="1:19" ht="13.2" x14ac:dyDescent="0.25">
      <c r="A95" s="6" t="s">
        <v>324</v>
      </c>
    </row>
    <row r="96" spans="1:19" s="18" customFormat="1" ht="13.2" x14ac:dyDescent="0.25">
      <c r="A96" s="17" t="s">
        <v>325</v>
      </c>
      <c r="C96" s="17" t="s">
        <v>326</v>
      </c>
      <c r="E96" s="19">
        <v>100</v>
      </c>
      <c r="G96" s="20" t="s">
        <v>16</v>
      </c>
      <c r="I96" s="21">
        <v>169783</v>
      </c>
      <c r="J96" s="21"/>
      <c r="K96" s="21">
        <v>219193</v>
      </c>
      <c r="M96" s="22" t="s">
        <v>327</v>
      </c>
      <c r="O96" s="22" t="s">
        <v>134</v>
      </c>
      <c r="P96" s="22"/>
      <c r="Q96" s="17" t="s">
        <v>295</v>
      </c>
      <c r="S96" s="17" t="s">
        <v>328</v>
      </c>
    </row>
    <row r="97" spans="1:19" ht="13.5" customHeight="1" x14ac:dyDescent="0.25">
      <c r="A97" s="12" t="s">
        <v>329</v>
      </c>
      <c r="C97" s="12" t="s">
        <v>90</v>
      </c>
      <c r="E97" s="13">
        <f>COUNTA(E96:E96)</f>
        <v>1</v>
      </c>
      <c r="I97" s="14">
        <f>SUM(I96:I96)</f>
        <v>169783</v>
      </c>
      <c r="K97" s="14">
        <f>SUM(K96:K96)</f>
        <v>219193</v>
      </c>
      <c r="M97" s="15">
        <v>15.50222306745987</v>
      </c>
      <c r="O97" s="16">
        <v>99.104739579345406</v>
      </c>
    </row>
    <row r="98" spans="1:19" ht="13.2" x14ac:dyDescent="0.25">
      <c r="A98" s="6" t="s">
        <v>330</v>
      </c>
    </row>
    <row r="99" spans="1:19" s="18" customFormat="1" ht="13.2" x14ac:dyDescent="0.25">
      <c r="A99" s="17" t="s">
        <v>331</v>
      </c>
      <c r="C99" s="17" t="s">
        <v>332</v>
      </c>
      <c r="E99" s="19">
        <v>100</v>
      </c>
      <c r="G99" s="20" t="s">
        <v>16</v>
      </c>
      <c r="I99" s="21">
        <v>80869</v>
      </c>
      <c r="J99" s="21"/>
      <c r="K99" s="21">
        <v>80869</v>
      </c>
      <c r="M99" s="22" t="s">
        <v>333</v>
      </c>
      <c r="O99" s="22" t="s">
        <v>334</v>
      </c>
      <c r="P99" s="22"/>
      <c r="Q99" s="17" t="s">
        <v>19</v>
      </c>
      <c r="S99" s="17" t="s">
        <v>335</v>
      </c>
    </row>
    <row r="100" spans="1:19" ht="13.5" customHeight="1" x14ac:dyDescent="0.25">
      <c r="A100" s="12" t="s">
        <v>336</v>
      </c>
      <c r="C100" s="12" t="s">
        <v>90</v>
      </c>
      <c r="E100" s="13">
        <f>COUNTA(E99:E99)</f>
        <v>1</v>
      </c>
      <c r="I100" s="14">
        <f>SUM(I99:I99)</f>
        <v>80869</v>
      </c>
      <c r="K100" s="14">
        <f>SUM(K99:K99)</f>
        <v>80869</v>
      </c>
      <c r="M100" s="15">
        <v>68.939388343912285</v>
      </c>
      <c r="O100" s="16">
        <v>66.58917508563232</v>
      </c>
    </row>
    <row r="101" spans="1:19" ht="13.2" x14ac:dyDescent="0.25">
      <c r="A101" s="6" t="s">
        <v>337</v>
      </c>
    </row>
    <row r="102" spans="1:19" ht="13.2" x14ac:dyDescent="0.25">
      <c r="A102" s="7" t="s">
        <v>338</v>
      </c>
      <c r="C102" s="7" t="s">
        <v>339</v>
      </c>
      <c r="E102" s="8">
        <v>100</v>
      </c>
      <c r="G102" s="11" t="s">
        <v>16</v>
      </c>
      <c r="I102" s="9">
        <v>330815</v>
      </c>
      <c r="J102" s="9"/>
      <c r="K102" s="9">
        <v>365469</v>
      </c>
      <c r="M102" s="10" t="s">
        <v>340</v>
      </c>
      <c r="O102" s="10" t="s">
        <v>148</v>
      </c>
      <c r="P102" s="10"/>
      <c r="Q102" s="7" t="s">
        <v>341</v>
      </c>
      <c r="S102" s="7" t="s">
        <v>342</v>
      </c>
    </row>
    <row r="103" spans="1:19" ht="13.2" x14ac:dyDescent="0.25">
      <c r="A103" s="7" t="s">
        <v>343</v>
      </c>
      <c r="C103" s="7" t="s">
        <v>339</v>
      </c>
      <c r="E103" s="8">
        <v>100</v>
      </c>
      <c r="G103" s="11" t="s">
        <v>16</v>
      </c>
      <c r="I103" s="9">
        <v>167160</v>
      </c>
      <c r="J103" s="9"/>
      <c r="K103" s="9">
        <v>194873</v>
      </c>
      <c r="M103" s="10" t="s">
        <v>344</v>
      </c>
      <c r="O103" s="10" t="s">
        <v>190</v>
      </c>
      <c r="P103" s="10"/>
      <c r="Q103" s="7" t="s">
        <v>345</v>
      </c>
      <c r="S103" s="7" t="s">
        <v>346</v>
      </c>
    </row>
    <row r="104" spans="1:19" ht="13.2" x14ac:dyDescent="0.25">
      <c r="A104" s="7" t="s">
        <v>347</v>
      </c>
      <c r="C104" s="7" t="s">
        <v>339</v>
      </c>
      <c r="E104" s="8">
        <v>100</v>
      </c>
      <c r="G104" s="11" t="s">
        <v>16</v>
      </c>
      <c r="I104" s="9">
        <v>116756</v>
      </c>
      <c r="J104" s="9"/>
      <c r="K104" s="9">
        <v>148598</v>
      </c>
      <c r="M104" s="10" t="s">
        <v>348</v>
      </c>
      <c r="O104" s="10" t="s">
        <v>349</v>
      </c>
      <c r="P104" s="10"/>
      <c r="Q104" s="7" t="s">
        <v>350</v>
      </c>
      <c r="S104" s="7" t="s">
        <v>351</v>
      </c>
    </row>
    <row r="105" spans="1:19" ht="13.2" x14ac:dyDescent="0.25">
      <c r="A105" s="7" t="s">
        <v>352</v>
      </c>
      <c r="C105" s="7" t="s">
        <v>339</v>
      </c>
      <c r="E105" s="8">
        <v>100</v>
      </c>
      <c r="G105" s="11" t="s">
        <v>16</v>
      </c>
      <c r="I105" s="9">
        <v>87335</v>
      </c>
      <c r="J105" s="9"/>
      <c r="K105" s="9">
        <v>164461</v>
      </c>
      <c r="M105" s="10" t="s">
        <v>353</v>
      </c>
      <c r="O105" s="10" t="s">
        <v>354</v>
      </c>
      <c r="P105" s="10"/>
      <c r="Q105" s="7" t="s">
        <v>355</v>
      </c>
      <c r="S105" s="7" t="s">
        <v>19</v>
      </c>
    </row>
    <row r="106" spans="1:19" ht="13.5" customHeight="1" x14ac:dyDescent="0.25">
      <c r="A106" s="12" t="s">
        <v>356</v>
      </c>
      <c r="C106" s="12" t="s">
        <v>90</v>
      </c>
      <c r="E106" s="13">
        <f>COUNTA(E102:E105)</f>
        <v>4</v>
      </c>
      <c r="I106" s="14">
        <f>SUM(I102:I105)</f>
        <v>702066</v>
      </c>
      <c r="K106" s="14">
        <f>SUM(K102:K105)</f>
        <v>873401</v>
      </c>
      <c r="M106" s="15">
        <v>16.379548111784427</v>
      </c>
      <c r="O106" s="16">
        <v>98.251731318707925</v>
      </c>
    </row>
    <row r="107" spans="1:19" ht="13.2" x14ac:dyDescent="0.25">
      <c r="A107" s="6" t="s">
        <v>357</v>
      </c>
    </row>
    <row r="108" spans="1:19" s="18" customFormat="1" ht="13.2" x14ac:dyDescent="0.25">
      <c r="A108" s="17" t="s">
        <v>358</v>
      </c>
      <c r="C108" s="17" t="s">
        <v>359</v>
      </c>
      <c r="E108" s="19">
        <v>100</v>
      </c>
      <c r="G108" s="20" t="s">
        <v>16</v>
      </c>
      <c r="I108" s="21">
        <v>118721</v>
      </c>
      <c r="J108" s="21"/>
      <c r="K108" s="21">
        <v>146051</v>
      </c>
      <c r="M108" s="22" t="s">
        <v>360</v>
      </c>
      <c r="O108" s="22" t="s">
        <v>361</v>
      </c>
      <c r="P108" s="22"/>
      <c r="Q108" s="17" t="s">
        <v>245</v>
      </c>
      <c r="S108" s="17" t="s">
        <v>362</v>
      </c>
    </row>
    <row r="109" spans="1:19" ht="13.5" customHeight="1" x14ac:dyDescent="0.25">
      <c r="A109" s="12" t="s">
        <v>363</v>
      </c>
      <c r="C109" s="12" t="s">
        <v>90</v>
      </c>
      <c r="E109" s="13">
        <f>COUNTA(E108)</f>
        <v>1</v>
      </c>
      <c r="I109" s="14">
        <f>+I108</f>
        <v>118721</v>
      </c>
      <c r="K109" s="14">
        <f>+K108</f>
        <v>146051</v>
      </c>
      <c r="M109" s="15">
        <v>22.038468815978195</v>
      </c>
      <c r="O109" s="16">
        <v>95.355497342508912</v>
      </c>
    </row>
    <row r="110" spans="1:19" ht="13.2" x14ac:dyDescent="0.25">
      <c r="A110" s="6" t="s">
        <v>364</v>
      </c>
    </row>
    <row r="111" spans="1:19" ht="13.2" x14ac:dyDescent="0.25">
      <c r="A111" s="7" t="s">
        <v>365</v>
      </c>
      <c r="C111" s="7" t="s">
        <v>366</v>
      </c>
      <c r="E111" s="8">
        <v>100</v>
      </c>
      <c r="G111" s="11" t="s">
        <v>16</v>
      </c>
      <c r="I111" s="9">
        <v>81327</v>
      </c>
      <c r="J111" s="9"/>
      <c r="K111" s="9">
        <v>81327</v>
      </c>
      <c r="M111" s="10" t="s">
        <v>367</v>
      </c>
      <c r="O111" s="10" t="s">
        <v>294</v>
      </c>
      <c r="P111" s="10"/>
      <c r="Q111" s="7" t="s">
        <v>368</v>
      </c>
      <c r="S111" s="7" t="s">
        <v>19</v>
      </c>
    </row>
    <row r="112" spans="1:19" ht="13.2" x14ac:dyDescent="0.25">
      <c r="A112" s="7" t="s">
        <v>369</v>
      </c>
      <c r="C112" s="7" t="s">
        <v>370</v>
      </c>
      <c r="E112" s="8">
        <v>100</v>
      </c>
      <c r="G112" s="11" t="s">
        <v>16</v>
      </c>
      <c r="I112" s="9">
        <v>143063</v>
      </c>
      <c r="J112" s="9"/>
      <c r="K112" s="9">
        <v>143063</v>
      </c>
      <c r="M112" s="10" t="s">
        <v>371</v>
      </c>
      <c r="O112" s="10" t="s">
        <v>18</v>
      </c>
      <c r="P112" s="10"/>
      <c r="Q112" s="7" t="s">
        <v>372</v>
      </c>
      <c r="S112" s="7" t="s">
        <v>19</v>
      </c>
    </row>
    <row r="113" spans="1:19" ht="13.2" x14ac:dyDescent="0.25">
      <c r="A113" s="7" t="s">
        <v>373</v>
      </c>
      <c r="C113" s="7" t="s">
        <v>370</v>
      </c>
      <c r="E113" s="8">
        <v>100</v>
      </c>
      <c r="G113" s="11" t="s">
        <v>16</v>
      </c>
      <c r="I113" s="9">
        <v>112199</v>
      </c>
      <c r="J113" s="9"/>
      <c r="K113" s="9">
        <v>198549</v>
      </c>
      <c r="M113" s="10" t="s">
        <v>374</v>
      </c>
      <c r="O113" s="10" t="s">
        <v>241</v>
      </c>
      <c r="P113" s="10"/>
      <c r="Q113" s="7" t="s">
        <v>368</v>
      </c>
      <c r="S113" s="7" t="s">
        <v>375</v>
      </c>
    </row>
    <row r="114" spans="1:19" ht="13.2" x14ac:dyDescent="0.25">
      <c r="A114" s="7" t="s">
        <v>376</v>
      </c>
      <c r="C114" s="7" t="s">
        <v>370</v>
      </c>
      <c r="E114" s="8">
        <v>100</v>
      </c>
      <c r="G114" s="11" t="s">
        <v>16</v>
      </c>
      <c r="I114" s="9">
        <v>82566</v>
      </c>
      <c r="J114" s="9"/>
      <c r="K114" s="9">
        <v>82566</v>
      </c>
      <c r="M114" s="10" t="s">
        <v>377</v>
      </c>
      <c r="O114" s="10" t="s">
        <v>28</v>
      </c>
      <c r="P114" s="10"/>
      <c r="Q114" s="7" t="s">
        <v>378</v>
      </c>
      <c r="S114" s="7" t="s">
        <v>19</v>
      </c>
    </row>
    <row r="115" spans="1:19" ht="13.2" x14ac:dyDescent="0.25">
      <c r="A115" s="7" t="s">
        <v>379</v>
      </c>
      <c r="C115" s="7" t="s">
        <v>370</v>
      </c>
      <c r="E115" s="8">
        <v>100</v>
      </c>
      <c r="G115" s="11" t="s">
        <v>16</v>
      </c>
      <c r="I115" s="9">
        <v>127106</v>
      </c>
      <c r="J115" s="9"/>
      <c r="K115" s="9">
        <v>127106</v>
      </c>
      <c r="M115" s="10" t="s">
        <v>380</v>
      </c>
      <c r="O115" s="10" t="s">
        <v>267</v>
      </c>
      <c r="P115" s="10"/>
      <c r="Q115" s="7" t="s">
        <v>368</v>
      </c>
      <c r="S115" s="7" t="s">
        <v>19</v>
      </c>
    </row>
    <row r="116" spans="1:19" ht="13.2" x14ac:dyDescent="0.25">
      <c r="A116" s="7" t="s">
        <v>381</v>
      </c>
      <c r="C116" s="7" t="s">
        <v>370</v>
      </c>
      <c r="E116" s="8">
        <v>100</v>
      </c>
      <c r="G116" s="11" t="s">
        <v>16</v>
      </c>
      <c r="I116" s="9">
        <v>77802</v>
      </c>
      <c r="J116" s="9"/>
      <c r="K116" s="9">
        <v>77802</v>
      </c>
      <c r="M116" s="10" t="s">
        <v>382</v>
      </c>
      <c r="O116" s="10" t="s">
        <v>28</v>
      </c>
      <c r="P116" s="10"/>
      <c r="Q116" s="7" t="s">
        <v>80</v>
      </c>
      <c r="S116" s="7" t="s">
        <v>84</v>
      </c>
    </row>
    <row r="117" spans="1:19" ht="13.2" x14ac:dyDescent="0.25">
      <c r="A117" s="7" t="s">
        <v>383</v>
      </c>
      <c r="C117" s="7" t="s">
        <v>370</v>
      </c>
      <c r="E117" s="8">
        <v>100</v>
      </c>
      <c r="G117" s="11" t="s">
        <v>16</v>
      </c>
      <c r="I117" s="9">
        <v>468402</v>
      </c>
      <c r="J117" s="9"/>
      <c r="K117" s="9">
        <v>468402</v>
      </c>
      <c r="M117" s="10" t="s">
        <v>384</v>
      </c>
      <c r="O117" s="10" t="s">
        <v>385</v>
      </c>
      <c r="P117" s="10"/>
      <c r="Q117" s="7" t="s">
        <v>372</v>
      </c>
      <c r="S117" s="7" t="s">
        <v>386</v>
      </c>
    </row>
    <row r="118" spans="1:19" ht="13.2" x14ac:dyDescent="0.25">
      <c r="A118" s="7" t="s">
        <v>387</v>
      </c>
      <c r="C118" s="7" t="s">
        <v>370</v>
      </c>
      <c r="E118" s="8">
        <v>100</v>
      </c>
      <c r="G118" s="11" t="s">
        <v>16</v>
      </c>
      <c r="I118" s="9">
        <v>188923</v>
      </c>
      <c r="J118" s="9"/>
      <c r="K118" s="9">
        <v>188923</v>
      </c>
      <c r="M118" s="10" t="s">
        <v>388</v>
      </c>
      <c r="O118" s="10" t="s">
        <v>389</v>
      </c>
      <c r="P118" s="10"/>
      <c r="Q118" s="7" t="s">
        <v>368</v>
      </c>
      <c r="S118" s="7" t="s">
        <v>145</v>
      </c>
    </row>
    <row r="119" spans="1:19" ht="13.5" customHeight="1" x14ac:dyDescent="0.25">
      <c r="A119" s="12" t="s">
        <v>390</v>
      </c>
      <c r="C119" s="12" t="s">
        <v>90</v>
      </c>
      <c r="E119" s="13">
        <f>COUNTA(E111:E118)</f>
        <v>8</v>
      </c>
      <c r="I119" s="14">
        <f>SUM(I111:I118)</f>
        <v>1281388</v>
      </c>
      <c r="K119" s="14">
        <f>SUM(K111:K118)</f>
        <v>1367738</v>
      </c>
      <c r="M119" s="15">
        <v>15.765421516734923</v>
      </c>
      <c r="O119" s="16">
        <v>95.583226938288789</v>
      </c>
    </row>
    <row r="120" spans="1:19" ht="13.2" x14ac:dyDescent="0.25">
      <c r="A120" s="6" t="s">
        <v>391</v>
      </c>
    </row>
    <row r="121" spans="1:19" ht="13.2" x14ac:dyDescent="0.25">
      <c r="A121" s="7" t="s">
        <v>392</v>
      </c>
      <c r="C121" s="7" t="s">
        <v>393</v>
      </c>
      <c r="E121" s="8">
        <v>20</v>
      </c>
      <c r="G121" s="11" t="s">
        <v>73</v>
      </c>
      <c r="I121" s="9">
        <v>14790</v>
      </c>
      <c r="J121" s="9"/>
      <c r="K121" s="9">
        <v>140226</v>
      </c>
      <c r="M121" s="10" t="s">
        <v>394</v>
      </c>
      <c r="O121" s="10" t="s">
        <v>50</v>
      </c>
      <c r="P121" s="10"/>
      <c r="Q121" s="7" t="s">
        <v>395</v>
      </c>
      <c r="S121" s="7" t="s">
        <v>396</v>
      </c>
    </row>
    <row r="122" spans="1:19" ht="13.2" x14ac:dyDescent="0.25">
      <c r="A122" s="7" t="s">
        <v>397</v>
      </c>
      <c r="C122" s="7" t="s">
        <v>393</v>
      </c>
      <c r="E122" s="8">
        <v>20</v>
      </c>
      <c r="G122" s="11" t="s">
        <v>73</v>
      </c>
      <c r="I122" s="9">
        <v>7904</v>
      </c>
      <c r="J122" s="9"/>
      <c r="K122" s="9">
        <v>39520</v>
      </c>
      <c r="M122" s="10" t="s">
        <v>398</v>
      </c>
      <c r="O122" s="10" t="s">
        <v>18</v>
      </c>
      <c r="P122" s="10"/>
      <c r="Q122" s="7" t="s">
        <v>399</v>
      </c>
      <c r="S122" s="7" t="s">
        <v>145</v>
      </c>
    </row>
    <row r="123" spans="1:19" ht="13.5" customHeight="1" x14ac:dyDescent="0.25">
      <c r="A123" s="12" t="s">
        <v>400</v>
      </c>
      <c r="C123" s="12" t="s">
        <v>90</v>
      </c>
      <c r="E123" s="13">
        <f>COUNTA(E121:E122)</f>
        <v>2</v>
      </c>
      <c r="I123" s="14">
        <f>SUM(I121:I122)</f>
        <v>22694</v>
      </c>
      <c r="K123" s="14">
        <f>SUM(K121:K122)</f>
        <v>179746</v>
      </c>
      <c r="M123" s="15">
        <v>23.014621658740765</v>
      </c>
      <c r="O123" s="16">
        <v>94.324491054904385</v>
      </c>
    </row>
    <row r="124" spans="1:19" ht="13.2" x14ac:dyDescent="0.25">
      <c r="A124" s="6" t="s">
        <v>401</v>
      </c>
    </row>
    <row r="125" spans="1:19" ht="13.2" x14ac:dyDescent="0.25">
      <c r="A125" s="7" t="s">
        <v>402</v>
      </c>
      <c r="C125" s="7" t="s">
        <v>403</v>
      </c>
      <c r="E125" s="8">
        <v>100</v>
      </c>
      <c r="G125" s="11" t="s">
        <v>322</v>
      </c>
      <c r="I125" s="9">
        <v>14490</v>
      </c>
      <c r="J125" s="9"/>
      <c r="K125" s="9">
        <v>14490</v>
      </c>
      <c r="M125" s="10" t="s">
        <v>49</v>
      </c>
      <c r="O125" s="10" t="s">
        <v>18</v>
      </c>
      <c r="P125" s="10"/>
      <c r="Q125" s="7" t="s">
        <v>19</v>
      </c>
      <c r="S125" s="7" t="s">
        <v>19</v>
      </c>
    </row>
    <row r="126" spans="1:19" ht="13.2" x14ac:dyDescent="0.25">
      <c r="A126" s="7" t="s">
        <v>404</v>
      </c>
      <c r="C126" s="7" t="s">
        <v>403</v>
      </c>
      <c r="E126" s="8">
        <v>100</v>
      </c>
      <c r="G126" s="11" t="s">
        <v>16</v>
      </c>
      <c r="I126" s="9">
        <v>88108</v>
      </c>
      <c r="J126" s="9"/>
      <c r="K126" s="9">
        <v>88108</v>
      </c>
      <c r="M126" s="10" t="s">
        <v>405</v>
      </c>
      <c r="O126" s="10" t="s">
        <v>18</v>
      </c>
      <c r="P126" s="10"/>
      <c r="Q126" s="7" t="s">
        <v>295</v>
      </c>
      <c r="S126" s="7" t="s">
        <v>19</v>
      </c>
    </row>
    <row r="127" spans="1:19" ht="13.2" x14ac:dyDescent="0.25">
      <c r="A127" s="7" t="s">
        <v>406</v>
      </c>
      <c r="C127" s="7" t="s">
        <v>403</v>
      </c>
      <c r="E127" s="8">
        <v>100</v>
      </c>
      <c r="G127" s="11" t="s">
        <v>16</v>
      </c>
      <c r="I127" s="9">
        <v>168816</v>
      </c>
      <c r="J127" s="9"/>
      <c r="K127" s="9">
        <v>306556</v>
      </c>
      <c r="M127" s="10" t="s">
        <v>407</v>
      </c>
      <c r="O127" s="10" t="s">
        <v>408</v>
      </c>
      <c r="P127" s="10"/>
      <c r="Q127" s="7" t="s">
        <v>19</v>
      </c>
      <c r="S127" s="7" t="s">
        <v>409</v>
      </c>
    </row>
    <row r="128" spans="1:19" ht="13.2" x14ac:dyDescent="0.25">
      <c r="A128" s="7" t="s">
        <v>410</v>
      </c>
      <c r="C128" s="7" t="s">
        <v>403</v>
      </c>
      <c r="E128" s="8">
        <v>100</v>
      </c>
      <c r="G128" s="11" t="s">
        <v>16</v>
      </c>
      <c r="I128" s="9">
        <v>228796</v>
      </c>
      <c r="J128" s="9"/>
      <c r="K128" s="9">
        <v>245396</v>
      </c>
      <c r="M128" s="10" t="s">
        <v>411</v>
      </c>
      <c r="O128" s="10" t="s">
        <v>412</v>
      </c>
      <c r="P128" s="10"/>
      <c r="Q128" s="7" t="s">
        <v>295</v>
      </c>
      <c r="S128" s="7" t="s">
        <v>413</v>
      </c>
    </row>
    <row r="129" spans="1:19" ht="13.5" customHeight="1" x14ac:dyDescent="0.25">
      <c r="A129" s="12" t="s">
        <v>414</v>
      </c>
      <c r="C129" s="12" t="s">
        <v>90</v>
      </c>
      <c r="E129" s="13">
        <f>COUNTA(E125:E128)</f>
        <v>4</v>
      </c>
      <c r="I129" s="14">
        <f>SUM(I125:I128)</f>
        <v>500210</v>
      </c>
      <c r="K129" s="14">
        <f>SUM(K125:K128)</f>
        <v>654550</v>
      </c>
      <c r="M129" s="15">
        <v>15.364775099967575</v>
      </c>
      <c r="O129" s="16">
        <v>88.0480198316707</v>
      </c>
    </row>
    <row r="130" spans="1:19" ht="13.2" x14ac:dyDescent="0.25">
      <c r="A130" s="6" t="s">
        <v>415</v>
      </c>
    </row>
    <row r="131" spans="1:19" ht="13.2" x14ac:dyDescent="0.25">
      <c r="A131" s="7" t="s">
        <v>416</v>
      </c>
      <c r="C131" s="7" t="s">
        <v>417</v>
      </c>
      <c r="E131" s="8">
        <v>100</v>
      </c>
      <c r="G131" s="11" t="s">
        <v>16</v>
      </c>
      <c r="I131" s="9">
        <v>357087</v>
      </c>
      <c r="J131" s="9"/>
      <c r="K131" s="9">
        <v>357087</v>
      </c>
      <c r="M131" s="10" t="s">
        <v>418</v>
      </c>
      <c r="O131" s="10" t="s">
        <v>294</v>
      </c>
      <c r="P131" s="10"/>
      <c r="Q131" s="7" t="s">
        <v>19</v>
      </c>
      <c r="S131" s="7" t="s">
        <v>419</v>
      </c>
    </row>
    <row r="132" spans="1:19" ht="13.2" x14ac:dyDescent="0.25">
      <c r="A132" s="7" t="s">
        <v>358</v>
      </c>
      <c r="C132" s="7" t="s">
        <v>420</v>
      </c>
      <c r="E132" s="8">
        <v>100</v>
      </c>
      <c r="G132" s="11" t="s">
        <v>16</v>
      </c>
      <c r="I132" s="9">
        <v>27846</v>
      </c>
      <c r="J132" s="9"/>
      <c r="K132" s="9">
        <v>144846</v>
      </c>
      <c r="M132" s="10" t="s">
        <v>49</v>
      </c>
      <c r="O132" s="10" t="s">
        <v>421</v>
      </c>
      <c r="P132" s="10"/>
      <c r="Q132" s="7" t="s">
        <v>19</v>
      </c>
      <c r="S132" s="7" t="s">
        <v>422</v>
      </c>
    </row>
    <row r="133" spans="1:19" ht="13.2" x14ac:dyDescent="0.25">
      <c r="A133" s="7" t="s">
        <v>423</v>
      </c>
      <c r="C133" s="7" t="s">
        <v>424</v>
      </c>
      <c r="E133" s="8">
        <v>100</v>
      </c>
      <c r="G133" s="11" t="s">
        <v>16</v>
      </c>
      <c r="I133" s="9">
        <v>31603</v>
      </c>
      <c r="J133" s="9"/>
      <c r="K133" s="9">
        <v>31603</v>
      </c>
      <c r="M133" s="10" t="s">
        <v>425</v>
      </c>
      <c r="O133" s="10" t="s">
        <v>426</v>
      </c>
      <c r="P133" s="10"/>
      <c r="Q133" s="7" t="s">
        <v>19</v>
      </c>
      <c r="S133" s="7" t="s">
        <v>19</v>
      </c>
    </row>
    <row r="134" spans="1:19" ht="13.2" x14ac:dyDescent="0.25">
      <c r="A134" s="7" t="s">
        <v>427</v>
      </c>
      <c r="C134" s="7" t="s">
        <v>428</v>
      </c>
      <c r="E134" s="8">
        <v>15</v>
      </c>
      <c r="G134" s="11" t="s">
        <v>429</v>
      </c>
      <c r="I134" s="9">
        <v>19743</v>
      </c>
      <c r="J134" s="9"/>
      <c r="K134" s="9">
        <v>131620</v>
      </c>
      <c r="M134" s="10" t="s">
        <v>430</v>
      </c>
      <c r="O134" s="10" t="s">
        <v>252</v>
      </c>
      <c r="P134" s="10"/>
      <c r="Q134" s="7" t="s">
        <v>431</v>
      </c>
      <c r="S134" s="7" t="s">
        <v>432</v>
      </c>
    </row>
    <row r="135" spans="1:19" ht="13.2" x14ac:dyDescent="0.25">
      <c r="A135" s="7" t="s">
        <v>433</v>
      </c>
      <c r="C135" s="7" t="s">
        <v>428</v>
      </c>
      <c r="E135" s="8">
        <v>100</v>
      </c>
      <c r="G135" s="11" t="s">
        <v>16</v>
      </c>
      <c r="I135" s="9">
        <v>59120</v>
      </c>
      <c r="J135" s="9"/>
      <c r="K135" s="9">
        <v>59120</v>
      </c>
      <c r="M135" s="10" t="s">
        <v>434</v>
      </c>
      <c r="O135" s="10" t="s">
        <v>18</v>
      </c>
      <c r="P135" s="10"/>
      <c r="Q135" s="7" t="s">
        <v>96</v>
      </c>
      <c r="S135" s="7" t="s">
        <v>435</v>
      </c>
    </row>
    <row r="136" spans="1:19" ht="13.2" x14ac:dyDescent="0.25">
      <c r="A136" s="7" t="s">
        <v>436</v>
      </c>
      <c r="C136" s="7" t="s">
        <v>428</v>
      </c>
      <c r="E136" s="8">
        <v>100</v>
      </c>
      <c r="G136" s="11" t="s">
        <v>16</v>
      </c>
      <c r="I136" s="9">
        <v>241149</v>
      </c>
      <c r="J136" s="9"/>
      <c r="K136" s="9">
        <v>241149</v>
      </c>
      <c r="M136" s="10" t="s">
        <v>220</v>
      </c>
      <c r="O136" s="10" t="s">
        <v>42</v>
      </c>
      <c r="P136" s="10"/>
      <c r="Q136" s="7" t="s">
        <v>19</v>
      </c>
      <c r="S136" s="7" t="s">
        <v>437</v>
      </c>
    </row>
    <row r="137" spans="1:19" ht="13.2" x14ac:dyDescent="0.25">
      <c r="A137" s="7" t="s">
        <v>438</v>
      </c>
      <c r="C137" s="7" t="s">
        <v>428</v>
      </c>
      <c r="E137" s="8">
        <v>100</v>
      </c>
      <c r="G137" s="11" t="s">
        <v>16</v>
      </c>
      <c r="I137" s="9">
        <v>37699</v>
      </c>
      <c r="J137" s="9"/>
      <c r="K137" s="9">
        <v>43891</v>
      </c>
      <c r="M137" s="10" t="s">
        <v>439</v>
      </c>
      <c r="O137" s="10" t="s">
        <v>18</v>
      </c>
      <c r="P137" s="10"/>
      <c r="Q137" s="7" t="s">
        <v>19</v>
      </c>
      <c r="S137" s="7" t="s">
        <v>19</v>
      </c>
    </row>
    <row r="138" spans="1:19" ht="13.2" x14ac:dyDescent="0.25">
      <c r="A138" s="7" t="s">
        <v>440</v>
      </c>
      <c r="C138" s="7" t="s">
        <v>428</v>
      </c>
      <c r="E138" s="8">
        <v>100</v>
      </c>
      <c r="G138" s="11" t="s">
        <v>16</v>
      </c>
      <c r="I138" s="9">
        <v>97277</v>
      </c>
      <c r="J138" s="9"/>
      <c r="K138" s="9">
        <v>97277</v>
      </c>
      <c r="M138" s="10" t="s">
        <v>441</v>
      </c>
      <c r="O138" s="10" t="s">
        <v>442</v>
      </c>
      <c r="P138" s="10"/>
      <c r="Q138" s="7" t="s">
        <v>443</v>
      </c>
      <c r="S138" s="7" t="s">
        <v>19</v>
      </c>
    </row>
    <row r="139" spans="1:19" ht="13.2" x14ac:dyDescent="0.25">
      <c r="A139" s="7" t="s">
        <v>444</v>
      </c>
      <c r="C139" s="7" t="s">
        <v>428</v>
      </c>
      <c r="E139" s="8">
        <v>100</v>
      </c>
      <c r="G139" s="11" t="s">
        <v>16</v>
      </c>
      <c r="I139" s="9">
        <v>121000</v>
      </c>
      <c r="J139" s="9"/>
      <c r="K139" s="9">
        <v>121000</v>
      </c>
      <c r="M139" s="10" t="s">
        <v>49</v>
      </c>
      <c r="O139" s="10" t="s">
        <v>18</v>
      </c>
      <c r="P139" s="10"/>
      <c r="Q139" s="7" t="s">
        <v>19</v>
      </c>
      <c r="S139" s="7" t="s">
        <v>445</v>
      </c>
    </row>
    <row r="140" spans="1:19" ht="13.2" x14ac:dyDescent="0.25">
      <c r="A140" s="7" t="s">
        <v>446</v>
      </c>
      <c r="C140" s="7" t="s">
        <v>428</v>
      </c>
      <c r="E140" s="8">
        <v>100</v>
      </c>
      <c r="G140" s="11" t="s">
        <v>16</v>
      </c>
      <c r="I140" s="9">
        <v>209152</v>
      </c>
      <c r="J140" s="9"/>
      <c r="K140" s="9">
        <v>209152</v>
      </c>
      <c r="M140" s="10" t="s">
        <v>447</v>
      </c>
      <c r="O140" s="10" t="s">
        <v>448</v>
      </c>
      <c r="P140" s="10"/>
      <c r="Q140" s="7" t="s">
        <v>449</v>
      </c>
      <c r="S140" s="7" t="s">
        <v>450</v>
      </c>
    </row>
    <row r="141" spans="1:19" ht="13.2" x14ac:dyDescent="0.25">
      <c r="A141" s="7" t="s">
        <v>451</v>
      </c>
      <c r="C141" s="7" t="s">
        <v>428</v>
      </c>
      <c r="E141" s="8">
        <v>15</v>
      </c>
      <c r="G141" s="11" t="s">
        <v>429</v>
      </c>
      <c r="I141" s="9">
        <v>12014</v>
      </c>
      <c r="J141" s="9"/>
      <c r="K141" s="9">
        <v>80093</v>
      </c>
      <c r="M141" s="10" t="s">
        <v>452</v>
      </c>
      <c r="O141" s="10" t="s">
        <v>18</v>
      </c>
      <c r="P141" s="10"/>
      <c r="Q141" s="7" t="s">
        <v>19</v>
      </c>
      <c r="S141" s="7" t="s">
        <v>453</v>
      </c>
    </row>
    <row r="142" spans="1:19" ht="13.2" x14ac:dyDescent="0.25">
      <c r="A142" s="7" t="s">
        <v>454</v>
      </c>
      <c r="C142" s="7" t="s">
        <v>428</v>
      </c>
      <c r="E142" s="8">
        <v>15</v>
      </c>
      <c r="G142" s="11" t="s">
        <v>429</v>
      </c>
      <c r="I142" s="9">
        <v>14043</v>
      </c>
      <c r="J142" s="9"/>
      <c r="K142" s="9">
        <v>93620</v>
      </c>
      <c r="M142" s="10" t="s">
        <v>455</v>
      </c>
      <c r="O142" s="10" t="s">
        <v>108</v>
      </c>
      <c r="P142" s="10"/>
      <c r="Q142" s="7" t="s">
        <v>19</v>
      </c>
      <c r="S142" s="7" t="s">
        <v>456</v>
      </c>
    </row>
    <row r="143" spans="1:19" ht="13.2" x14ac:dyDescent="0.25">
      <c r="A143" s="7" t="s">
        <v>457</v>
      </c>
      <c r="C143" s="7" t="s">
        <v>428</v>
      </c>
      <c r="E143" s="8">
        <v>100</v>
      </c>
      <c r="G143" s="11" t="s">
        <v>322</v>
      </c>
      <c r="I143" s="9">
        <v>36874</v>
      </c>
      <c r="J143" s="9"/>
      <c r="K143" s="9">
        <v>36874</v>
      </c>
      <c r="M143" s="10" t="s">
        <v>49</v>
      </c>
      <c r="O143" s="10" t="s">
        <v>18</v>
      </c>
      <c r="P143" s="10"/>
      <c r="Q143" s="7" t="s">
        <v>19</v>
      </c>
      <c r="S143" s="7" t="s">
        <v>458</v>
      </c>
    </row>
    <row r="144" spans="1:19" ht="13.2" x14ac:dyDescent="0.25">
      <c r="A144" s="7" t="s">
        <v>459</v>
      </c>
      <c r="C144" s="7" t="s">
        <v>428</v>
      </c>
      <c r="E144" s="8">
        <v>100</v>
      </c>
      <c r="G144" s="11" t="s">
        <v>16</v>
      </c>
      <c r="I144" s="9">
        <v>71277</v>
      </c>
      <c r="J144" s="9"/>
      <c r="K144" s="9">
        <v>71277</v>
      </c>
      <c r="M144" s="10" t="s">
        <v>460</v>
      </c>
      <c r="O144" s="10" t="s">
        <v>18</v>
      </c>
      <c r="P144" s="10"/>
      <c r="Q144" s="7" t="s">
        <v>295</v>
      </c>
      <c r="S144" s="7" t="s">
        <v>461</v>
      </c>
    </row>
    <row r="145" spans="1:19" ht="13.2" x14ac:dyDescent="0.25">
      <c r="A145" s="7" t="s">
        <v>462</v>
      </c>
      <c r="C145" s="7" t="s">
        <v>428</v>
      </c>
      <c r="E145" s="8">
        <v>15</v>
      </c>
      <c r="G145" s="11" t="s">
        <v>429</v>
      </c>
      <c r="I145" s="9">
        <v>25881</v>
      </c>
      <c r="J145" s="9"/>
      <c r="K145" s="9">
        <v>172540</v>
      </c>
      <c r="M145" s="10" t="s">
        <v>463</v>
      </c>
      <c r="O145" s="10" t="s">
        <v>464</v>
      </c>
      <c r="P145" s="10"/>
      <c r="Q145" s="7" t="s">
        <v>431</v>
      </c>
      <c r="S145" s="7" t="s">
        <v>465</v>
      </c>
    </row>
    <row r="146" spans="1:19" ht="13.2" x14ac:dyDescent="0.25">
      <c r="A146" s="7" t="s">
        <v>466</v>
      </c>
      <c r="C146" s="7" t="s">
        <v>428</v>
      </c>
      <c r="E146" s="8">
        <v>100</v>
      </c>
      <c r="G146" s="11" t="s">
        <v>16</v>
      </c>
      <c r="I146" s="9">
        <v>126397</v>
      </c>
      <c r="J146" s="9"/>
      <c r="K146" s="9">
        <v>126397</v>
      </c>
      <c r="M146" s="10" t="s">
        <v>467</v>
      </c>
      <c r="O146" s="10" t="s">
        <v>18</v>
      </c>
      <c r="P146" s="10"/>
      <c r="Q146" s="7" t="s">
        <v>19</v>
      </c>
      <c r="S146" s="7" t="s">
        <v>35</v>
      </c>
    </row>
    <row r="147" spans="1:19" ht="13.2" x14ac:dyDescent="0.25">
      <c r="A147" s="7" t="s">
        <v>468</v>
      </c>
      <c r="C147" s="7" t="s">
        <v>428</v>
      </c>
      <c r="E147" s="8">
        <v>15</v>
      </c>
      <c r="G147" s="11" t="s">
        <v>429</v>
      </c>
      <c r="I147" s="9">
        <v>19416</v>
      </c>
      <c r="J147" s="9"/>
      <c r="K147" s="9">
        <v>129440</v>
      </c>
      <c r="M147" s="10" t="s">
        <v>469</v>
      </c>
      <c r="O147" s="10" t="s">
        <v>470</v>
      </c>
      <c r="P147" s="10"/>
      <c r="Q147" s="7" t="s">
        <v>19</v>
      </c>
      <c r="S147" s="7" t="s">
        <v>471</v>
      </c>
    </row>
    <row r="148" spans="1:19" ht="13.2" x14ac:dyDescent="0.25">
      <c r="A148" s="7" t="s">
        <v>472</v>
      </c>
      <c r="C148" s="7" t="s">
        <v>428</v>
      </c>
      <c r="E148" s="8">
        <v>100</v>
      </c>
      <c r="G148" s="11" t="s">
        <v>16</v>
      </c>
      <c r="I148" s="9">
        <v>158022</v>
      </c>
      <c r="J148" s="9"/>
      <c r="K148" s="9">
        <v>158022</v>
      </c>
      <c r="M148" s="10" t="s">
        <v>168</v>
      </c>
      <c r="O148" s="10" t="s">
        <v>473</v>
      </c>
      <c r="P148" s="10"/>
      <c r="Q148" s="7" t="s">
        <v>295</v>
      </c>
      <c r="S148" s="7" t="s">
        <v>474</v>
      </c>
    </row>
    <row r="149" spans="1:19" ht="13.2" x14ac:dyDescent="0.25">
      <c r="A149" s="7" t="s">
        <v>475</v>
      </c>
      <c r="C149" s="7" t="s">
        <v>428</v>
      </c>
      <c r="E149" s="8">
        <v>100</v>
      </c>
      <c r="G149" s="11" t="s">
        <v>16</v>
      </c>
      <c r="I149" s="9">
        <v>92657</v>
      </c>
      <c r="J149" s="9"/>
      <c r="K149" s="9">
        <v>92657</v>
      </c>
      <c r="M149" s="10" t="s">
        <v>476</v>
      </c>
      <c r="O149" s="10" t="s">
        <v>477</v>
      </c>
      <c r="P149" s="10"/>
      <c r="Q149" s="7" t="s">
        <v>19</v>
      </c>
      <c r="S149" s="7" t="s">
        <v>478</v>
      </c>
    </row>
    <row r="150" spans="1:19" ht="13.2" x14ac:dyDescent="0.25">
      <c r="A150" s="7" t="s">
        <v>479</v>
      </c>
      <c r="C150" s="7" t="s">
        <v>428</v>
      </c>
      <c r="E150" s="8">
        <v>100</v>
      </c>
      <c r="G150" s="11" t="s">
        <v>16</v>
      </c>
      <c r="I150" s="9">
        <v>71265</v>
      </c>
      <c r="J150" s="9"/>
      <c r="K150" s="9">
        <v>71265</v>
      </c>
      <c r="M150" s="10" t="s">
        <v>480</v>
      </c>
      <c r="O150" s="10" t="s">
        <v>481</v>
      </c>
      <c r="P150" s="10"/>
      <c r="Q150" s="7" t="s">
        <v>295</v>
      </c>
      <c r="S150" s="7" t="s">
        <v>19</v>
      </c>
    </row>
    <row r="151" spans="1:19" ht="13.2" x14ac:dyDescent="0.25">
      <c r="A151" s="7" t="s">
        <v>482</v>
      </c>
      <c r="C151" s="7" t="s">
        <v>428</v>
      </c>
      <c r="E151" s="8">
        <v>100</v>
      </c>
      <c r="G151" s="11" t="s">
        <v>483</v>
      </c>
      <c r="I151" s="9">
        <v>229093</v>
      </c>
      <c r="J151" s="9"/>
      <c r="K151" s="9">
        <v>229093</v>
      </c>
      <c r="M151" s="10" t="s">
        <v>484</v>
      </c>
      <c r="O151" s="10" t="s">
        <v>485</v>
      </c>
      <c r="P151" s="10"/>
      <c r="Q151" s="7" t="s">
        <v>295</v>
      </c>
      <c r="S151" s="7" t="s">
        <v>486</v>
      </c>
    </row>
    <row r="152" spans="1:19" ht="13.2" x14ac:dyDescent="0.25">
      <c r="A152" s="7" t="s">
        <v>487</v>
      </c>
      <c r="C152" s="7" t="s">
        <v>428</v>
      </c>
      <c r="E152" s="8">
        <v>100</v>
      </c>
      <c r="G152" s="11" t="s">
        <v>16</v>
      </c>
      <c r="I152" s="9">
        <v>166777</v>
      </c>
      <c r="J152" s="9"/>
      <c r="K152" s="9">
        <v>166777</v>
      </c>
      <c r="M152" s="10" t="s">
        <v>488</v>
      </c>
      <c r="O152" s="10" t="s">
        <v>176</v>
      </c>
      <c r="P152" s="10"/>
      <c r="Q152" s="7" t="s">
        <v>19</v>
      </c>
      <c r="S152" s="7" t="s">
        <v>489</v>
      </c>
    </row>
    <row r="153" spans="1:19" ht="13.2" x14ac:dyDescent="0.25">
      <c r="A153" s="7" t="s">
        <v>490</v>
      </c>
      <c r="C153" s="7" t="s">
        <v>428</v>
      </c>
      <c r="E153" s="8">
        <v>100</v>
      </c>
      <c r="G153" s="11" t="s">
        <v>16</v>
      </c>
      <c r="I153" s="9">
        <v>10000</v>
      </c>
      <c r="J153" s="9"/>
      <c r="K153" s="9">
        <v>55460</v>
      </c>
      <c r="M153" s="10" t="s">
        <v>491</v>
      </c>
      <c r="O153" s="10" t="s">
        <v>18</v>
      </c>
      <c r="P153" s="10"/>
      <c r="Q153" s="7" t="s">
        <v>19</v>
      </c>
      <c r="S153" s="7" t="s">
        <v>19</v>
      </c>
    </row>
    <row r="154" spans="1:19" ht="13.2" x14ac:dyDescent="0.25">
      <c r="A154" s="7" t="s">
        <v>492</v>
      </c>
      <c r="C154" s="7" t="s">
        <v>428</v>
      </c>
      <c r="E154" s="8">
        <v>70</v>
      </c>
      <c r="G154" s="11" t="s">
        <v>429</v>
      </c>
      <c r="I154" s="9">
        <v>176380</v>
      </c>
      <c r="J154" s="9"/>
      <c r="K154" s="9">
        <v>282613</v>
      </c>
      <c r="M154" s="10" t="s">
        <v>493</v>
      </c>
      <c r="O154" s="10" t="s">
        <v>494</v>
      </c>
      <c r="P154" s="10"/>
      <c r="Q154" s="7" t="s">
        <v>495</v>
      </c>
      <c r="S154" s="7" t="s">
        <v>496</v>
      </c>
    </row>
    <row r="155" spans="1:19" ht="13.2" x14ac:dyDescent="0.25">
      <c r="A155" s="7" t="s">
        <v>497</v>
      </c>
      <c r="C155" s="7" t="s">
        <v>428</v>
      </c>
      <c r="E155" s="8">
        <v>15</v>
      </c>
      <c r="G155" s="11" t="s">
        <v>429</v>
      </c>
      <c r="I155" s="9">
        <v>18668</v>
      </c>
      <c r="J155" s="9"/>
      <c r="K155" s="9">
        <v>124453</v>
      </c>
      <c r="M155" s="10" t="s">
        <v>498</v>
      </c>
      <c r="O155" s="10" t="s">
        <v>108</v>
      </c>
      <c r="P155" s="10"/>
      <c r="Q155" s="7" t="s">
        <v>499</v>
      </c>
      <c r="S155" s="7" t="s">
        <v>500</v>
      </c>
    </row>
    <row r="156" spans="1:19" ht="13.2" x14ac:dyDescent="0.25">
      <c r="A156" s="7" t="s">
        <v>501</v>
      </c>
      <c r="C156" s="7" t="s">
        <v>428</v>
      </c>
      <c r="E156" s="8">
        <v>100</v>
      </c>
      <c r="G156" s="11" t="s">
        <v>16</v>
      </c>
      <c r="I156" s="9">
        <v>183940</v>
      </c>
      <c r="J156" s="9"/>
      <c r="K156" s="9">
        <v>183940</v>
      </c>
      <c r="M156" s="10" t="s">
        <v>502</v>
      </c>
      <c r="O156" s="10" t="s">
        <v>503</v>
      </c>
      <c r="P156" s="10"/>
      <c r="Q156" s="7" t="s">
        <v>19</v>
      </c>
      <c r="S156" s="7" t="s">
        <v>504</v>
      </c>
    </row>
    <row r="157" spans="1:19" ht="13.2" x14ac:dyDescent="0.25">
      <c r="A157" s="7" t="s">
        <v>505</v>
      </c>
      <c r="C157" s="7" t="s">
        <v>428</v>
      </c>
      <c r="E157" s="8">
        <v>100</v>
      </c>
      <c r="G157" s="11" t="s">
        <v>16</v>
      </c>
      <c r="I157" s="9">
        <v>119009</v>
      </c>
      <c r="J157" s="9"/>
      <c r="K157" s="9">
        <v>119009</v>
      </c>
      <c r="M157" s="10" t="s">
        <v>178</v>
      </c>
      <c r="O157" s="10" t="s">
        <v>95</v>
      </c>
      <c r="P157" s="10"/>
      <c r="Q157" s="7" t="s">
        <v>295</v>
      </c>
      <c r="S157" s="7" t="s">
        <v>145</v>
      </c>
    </row>
    <row r="158" spans="1:19" ht="13.2" x14ac:dyDescent="0.25">
      <c r="A158" s="7" t="s">
        <v>506</v>
      </c>
      <c r="C158" s="7" t="s">
        <v>428</v>
      </c>
      <c r="E158" s="8">
        <v>100</v>
      </c>
      <c r="G158" s="11" t="s">
        <v>16</v>
      </c>
      <c r="I158" s="9">
        <v>168724</v>
      </c>
      <c r="J158" s="9"/>
      <c r="K158" s="9">
        <v>326545</v>
      </c>
      <c r="M158" s="10" t="s">
        <v>507</v>
      </c>
      <c r="O158" s="10" t="s">
        <v>508</v>
      </c>
      <c r="P158" s="10"/>
      <c r="Q158" s="7" t="s">
        <v>19</v>
      </c>
      <c r="S158" s="7" t="s">
        <v>509</v>
      </c>
    </row>
    <row r="159" spans="1:19" ht="13.2" x14ac:dyDescent="0.25">
      <c r="A159" s="7" t="s">
        <v>510</v>
      </c>
      <c r="C159" s="7" t="s">
        <v>428</v>
      </c>
      <c r="E159" s="8">
        <v>100</v>
      </c>
      <c r="G159" s="11" t="s">
        <v>16</v>
      </c>
      <c r="I159" s="9">
        <v>491686</v>
      </c>
      <c r="J159" s="9"/>
      <c r="K159" s="9">
        <v>491686</v>
      </c>
      <c r="M159" s="10" t="s">
        <v>511</v>
      </c>
      <c r="O159" s="10" t="s">
        <v>18</v>
      </c>
      <c r="P159" s="10"/>
      <c r="Q159" s="7" t="s">
        <v>512</v>
      </c>
      <c r="S159" s="7" t="s">
        <v>513</v>
      </c>
    </row>
    <row r="160" spans="1:19" ht="13.2" x14ac:dyDescent="0.25">
      <c r="A160" s="7" t="s">
        <v>514</v>
      </c>
      <c r="C160" s="7" t="s">
        <v>428</v>
      </c>
      <c r="E160" s="8">
        <v>100</v>
      </c>
      <c r="G160" s="11" t="s">
        <v>16</v>
      </c>
      <c r="I160" s="9">
        <v>36900</v>
      </c>
      <c r="J160" s="9"/>
      <c r="K160" s="9">
        <v>36900</v>
      </c>
      <c r="M160" s="10" t="s">
        <v>515</v>
      </c>
      <c r="O160" s="10" t="s">
        <v>516</v>
      </c>
      <c r="P160" s="10"/>
      <c r="Q160" s="7" t="s">
        <v>19</v>
      </c>
      <c r="S160" s="7" t="s">
        <v>19</v>
      </c>
    </row>
    <row r="161" spans="1:19" ht="13.2" x14ac:dyDescent="0.25">
      <c r="A161" s="7" t="s">
        <v>517</v>
      </c>
      <c r="C161" s="7" t="s">
        <v>428</v>
      </c>
      <c r="E161" s="8">
        <v>100</v>
      </c>
      <c r="G161" s="11" t="s">
        <v>16</v>
      </c>
      <c r="I161" s="9">
        <v>218756</v>
      </c>
      <c r="J161" s="9"/>
      <c r="K161" s="9">
        <v>347475</v>
      </c>
      <c r="M161" s="10" t="s">
        <v>280</v>
      </c>
      <c r="O161" s="10" t="s">
        <v>389</v>
      </c>
      <c r="P161" s="10"/>
      <c r="Q161" s="7" t="s">
        <v>245</v>
      </c>
      <c r="S161" s="7" t="s">
        <v>518</v>
      </c>
    </row>
    <row r="162" spans="1:19" ht="13.2" x14ac:dyDescent="0.25">
      <c r="A162" s="7" t="s">
        <v>519</v>
      </c>
      <c r="C162" s="7" t="s">
        <v>428</v>
      </c>
      <c r="E162" s="8">
        <v>100</v>
      </c>
      <c r="G162" s="11" t="s">
        <v>16</v>
      </c>
      <c r="I162" s="9">
        <v>130851</v>
      </c>
      <c r="J162" s="9"/>
      <c r="K162" s="9">
        <v>130851</v>
      </c>
      <c r="M162" s="10" t="s">
        <v>520</v>
      </c>
      <c r="O162" s="10" t="s">
        <v>129</v>
      </c>
      <c r="P162" s="10"/>
      <c r="Q162" s="7" t="s">
        <v>19</v>
      </c>
      <c r="S162" s="7" t="s">
        <v>521</v>
      </c>
    </row>
    <row r="163" spans="1:19" ht="13.2" x14ac:dyDescent="0.25">
      <c r="A163" s="7" t="s">
        <v>522</v>
      </c>
      <c r="C163" s="7" t="s">
        <v>523</v>
      </c>
      <c r="E163" s="8">
        <v>100</v>
      </c>
      <c r="G163" s="11" t="s">
        <v>16</v>
      </c>
      <c r="I163" s="9">
        <v>347339</v>
      </c>
      <c r="J163" s="9"/>
      <c r="K163" s="9">
        <v>347339</v>
      </c>
      <c r="M163" s="10" t="s">
        <v>524</v>
      </c>
      <c r="O163" s="10" t="s">
        <v>18</v>
      </c>
      <c r="P163" s="10"/>
      <c r="Q163" s="7" t="s">
        <v>525</v>
      </c>
      <c r="S163" s="7" t="s">
        <v>526</v>
      </c>
    </row>
    <row r="164" spans="1:19" ht="13.2" x14ac:dyDescent="0.25">
      <c r="A164" s="7" t="s">
        <v>527</v>
      </c>
      <c r="C164" s="7" t="s">
        <v>523</v>
      </c>
      <c r="E164" s="8">
        <v>100</v>
      </c>
      <c r="G164" s="11" t="s">
        <v>16</v>
      </c>
      <c r="I164" s="9">
        <v>242290</v>
      </c>
      <c r="J164" s="9"/>
      <c r="K164" s="9">
        <v>484157</v>
      </c>
      <c r="M164" s="10" t="s">
        <v>528</v>
      </c>
      <c r="O164" s="10" t="s">
        <v>529</v>
      </c>
      <c r="P164" s="10"/>
      <c r="Q164" s="7" t="s">
        <v>530</v>
      </c>
      <c r="S164" s="7" t="s">
        <v>531</v>
      </c>
    </row>
    <row r="165" spans="1:19" ht="13.2" x14ac:dyDescent="0.25">
      <c r="A165" s="7" t="s">
        <v>532</v>
      </c>
      <c r="C165" s="7" t="s">
        <v>523</v>
      </c>
      <c r="E165" s="8">
        <v>100</v>
      </c>
      <c r="G165" s="11" t="s">
        <v>16</v>
      </c>
      <c r="I165" s="9">
        <v>136487</v>
      </c>
      <c r="J165" s="9"/>
      <c r="K165" s="9">
        <v>144129</v>
      </c>
      <c r="M165" s="10" t="s">
        <v>533</v>
      </c>
      <c r="O165" s="10" t="s">
        <v>148</v>
      </c>
      <c r="P165" s="10"/>
      <c r="Q165" s="7" t="s">
        <v>512</v>
      </c>
      <c r="S165" s="7" t="s">
        <v>19</v>
      </c>
    </row>
    <row r="166" spans="1:19" ht="13.2" x14ac:dyDescent="0.25">
      <c r="A166" s="7" t="s">
        <v>534</v>
      </c>
      <c r="C166" s="7" t="s">
        <v>535</v>
      </c>
      <c r="E166" s="8">
        <v>50</v>
      </c>
      <c r="G166" s="11" t="s">
        <v>73</v>
      </c>
      <c r="I166" s="9">
        <v>143976</v>
      </c>
      <c r="J166" s="9"/>
      <c r="K166" s="9">
        <v>500084</v>
      </c>
      <c r="M166" s="10" t="s">
        <v>536</v>
      </c>
      <c r="O166" s="10" t="s">
        <v>537</v>
      </c>
      <c r="P166" s="10"/>
      <c r="Q166" s="7" t="s">
        <v>19</v>
      </c>
      <c r="S166" s="7" t="s">
        <v>538</v>
      </c>
    </row>
    <row r="167" spans="1:19" ht="13.2" x14ac:dyDescent="0.25">
      <c r="A167" s="7" t="s">
        <v>539</v>
      </c>
      <c r="C167" s="7" t="s">
        <v>535</v>
      </c>
      <c r="E167" s="8">
        <v>50</v>
      </c>
      <c r="G167" s="11" t="s">
        <v>73</v>
      </c>
      <c r="I167" s="9">
        <v>20569</v>
      </c>
      <c r="J167" s="9"/>
      <c r="K167" s="9">
        <v>245057</v>
      </c>
      <c r="M167" s="10" t="s">
        <v>540</v>
      </c>
      <c r="O167" s="10" t="s">
        <v>541</v>
      </c>
      <c r="P167" s="10"/>
      <c r="Q167" s="7" t="s">
        <v>191</v>
      </c>
      <c r="S167" s="7" t="s">
        <v>19</v>
      </c>
    </row>
    <row r="168" spans="1:19" ht="13.2" x14ac:dyDescent="0.25">
      <c r="A168" s="7" t="s">
        <v>542</v>
      </c>
      <c r="C168" s="7" t="s">
        <v>535</v>
      </c>
      <c r="E168" s="8">
        <v>50</v>
      </c>
      <c r="G168" s="11" t="s">
        <v>73</v>
      </c>
      <c r="I168" s="9">
        <v>54131</v>
      </c>
      <c r="J168" s="9"/>
      <c r="K168" s="9">
        <v>301524</v>
      </c>
      <c r="M168" s="10" t="s">
        <v>543</v>
      </c>
      <c r="O168" s="10" t="s">
        <v>361</v>
      </c>
      <c r="P168" s="10"/>
      <c r="Q168" s="7" t="s">
        <v>191</v>
      </c>
      <c r="S168" s="7" t="s">
        <v>544</v>
      </c>
    </row>
    <row r="169" spans="1:19" ht="13.2" x14ac:dyDescent="0.25">
      <c r="A169" s="7" t="s">
        <v>545</v>
      </c>
      <c r="C169" s="7" t="s">
        <v>535</v>
      </c>
      <c r="E169" s="8">
        <v>50</v>
      </c>
      <c r="G169" s="11" t="s">
        <v>73</v>
      </c>
      <c r="I169" s="9">
        <v>51816</v>
      </c>
      <c r="J169" s="9"/>
      <c r="K169" s="9">
        <v>103632</v>
      </c>
      <c r="M169" s="10" t="s">
        <v>49</v>
      </c>
      <c r="O169" s="10" t="s">
        <v>18</v>
      </c>
      <c r="P169" s="10"/>
      <c r="Q169" s="7" t="s">
        <v>19</v>
      </c>
      <c r="S169" s="7" t="s">
        <v>546</v>
      </c>
    </row>
    <row r="170" spans="1:19" ht="13.2" x14ac:dyDescent="0.25">
      <c r="A170" s="7" t="s">
        <v>547</v>
      </c>
      <c r="C170" s="7" t="s">
        <v>535</v>
      </c>
      <c r="E170" s="8">
        <v>50</v>
      </c>
      <c r="G170" s="11" t="s">
        <v>73</v>
      </c>
      <c r="I170" s="9">
        <v>37383</v>
      </c>
      <c r="J170" s="9"/>
      <c r="K170" s="9">
        <v>74766</v>
      </c>
      <c r="M170" s="10" t="s">
        <v>548</v>
      </c>
      <c r="O170" s="10" t="s">
        <v>129</v>
      </c>
      <c r="P170" s="10"/>
      <c r="Q170" s="7" t="s">
        <v>19</v>
      </c>
      <c r="S170" s="7" t="s">
        <v>549</v>
      </c>
    </row>
    <row r="171" spans="1:19" ht="13.2" x14ac:dyDescent="0.25">
      <c r="A171" s="7" t="s">
        <v>550</v>
      </c>
      <c r="C171" s="7" t="s">
        <v>535</v>
      </c>
      <c r="E171" s="8">
        <v>50</v>
      </c>
      <c r="G171" s="11" t="s">
        <v>551</v>
      </c>
      <c r="I171" s="9">
        <v>7500</v>
      </c>
      <c r="J171" s="9"/>
      <c r="K171" s="9">
        <v>15000</v>
      </c>
      <c r="M171" s="10" t="s">
        <v>49</v>
      </c>
      <c r="O171" s="10" t="s">
        <v>18</v>
      </c>
      <c r="P171" s="10"/>
      <c r="Q171" s="7" t="s">
        <v>19</v>
      </c>
      <c r="S171" s="7" t="s">
        <v>552</v>
      </c>
    </row>
    <row r="172" spans="1:19" ht="13.2" x14ac:dyDescent="0.25">
      <c r="A172" s="7" t="s">
        <v>553</v>
      </c>
      <c r="C172" s="7" t="s">
        <v>535</v>
      </c>
      <c r="E172" s="8">
        <v>50</v>
      </c>
      <c r="G172" s="11" t="s">
        <v>73</v>
      </c>
      <c r="I172" s="9">
        <v>180445</v>
      </c>
      <c r="J172" s="9"/>
      <c r="K172" s="9">
        <v>492799</v>
      </c>
      <c r="M172" s="10" t="s">
        <v>554</v>
      </c>
      <c r="O172" s="10" t="s">
        <v>361</v>
      </c>
      <c r="P172" s="10"/>
      <c r="Q172" s="7" t="s">
        <v>512</v>
      </c>
      <c r="S172" s="7" t="s">
        <v>555</v>
      </c>
    </row>
    <row r="173" spans="1:19" ht="13.2" x14ac:dyDescent="0.25">
      <c r="A173" s="7" t="s">
        <v>556</v>
      </c>
      <c r="C173" s="7" t="s">
        <v>535</v>
      </c>
      <c r="E173" s="8">
        <v>100</v>
      </c>
      <c r="G173" s="11" t="s">
        <v>16</v>
      </c>
      <c r="I173" s="9">
        <v>265760</v>
      </c>
      <c r="J173" s="9"/>
      <c r="K173" s="9">
        <v>570921</v>
      </c>
      <c r="M173" s="10" t="s">
        <v>557</v>
      </c>
      <c r="O173" s="10" t="s">
        <v>558</v>
      </c>
      <c r="P173" s="10"/>
      <c r="Q173" s="7" t="s">
        <v>19</v>
      </c>
      <c r="S173" s="7" t="s">
        <v>559</v>
      </c>
    </row>
    <row r="174" spans="1:19" ht="13.2" x14ac:dyDescent="0.25">
      <c r="A174" s="7" t="s">
        <v>560</v>
      </c>
      <c r="C174" s="7" t="s">
        <v>561</v>
      </c>
      <c r="E174" s="8">
        <v>50</v>
      </c>
      <c r="G174" s="11" t="s">
        <v>73</v>
      </c>
      <c r="I174" s="9">
        <v>88347</v>
      </c>
      <c r="J174" s="9"/>
      <c r="K174" s="9">
        <v>176694</v>
      </c>
      <c r="M174" s="10" t="s">
        <v>327</v>
      </c>
      <c r="O174" s="10" t="s">
        <v>562</v>
      </c>
      <c r="P174" s="10"/>
      <c r="Q174" s="7" t="s">
        <v>512</v>
      </c>
      <c r="S174" s="7" t="s">
        <v>19</v>
      </c>
    </row>
    <row r="175" spans="1:19" ht="13.2" x14ac:dyDescent="0.25">
      <c r="A175" s="7" t="s">
        <v>563</v>
      </c>
      <c r="C175" s="7" t="s">
        <v>564</v>
      </c>
      <c r="E175" s="8">
        <v>100</v>
      </c>
      <c r="G175" s="11" t="s">
        <v>16</v>
      </c>
      <c r="I175" s="9">
        <v>418020</v>
      </c>
      <c r="J175" s="9"/>
      <c r="K175" s="9">
        <v>498020</v>
      </c>
      <c r="M175" s="10" t="s">
        <v>565</v>
      </c>
      <c r="O175" s="10" t="s">
        <v>334</v>
      </c>
      <c r="P175" s="10"/>
      <c r="Q175" s="7" t="s">
        <v>530</v>
      </c>
      <c r="S175" s="7" t="s">
        <v>566</v>
      </c>
    </row>
    <row r="176" spans="1:19" ht="13.2" x14ac:dyDescent="0.25">
      <c r="A176" s="7" t="s">
        <v>567</v>
      </c>
      <c r="C176" s="7" t="s">
        <v>564</v>
      </c>
      <c r="E176" s="8">
        <v>51.05</v>
      </c>
      <c r="G176" s="11" t="s">
        <v>429</v>
      </c>
      <c r="I176" s="9">
        <v>16648</v>
      </c>
      <c r="J176" s="9"/>
      <c r="K176" s="9">
        <v>146001</v>
      </c>
      <c r="M176" s="10" t="s">
        <v>568</v>
      </c>
      <c r="O176" s="10" t="s">
        <v>569</v>
      </c>
      <c r="P176" s="10"/>
      <c r="Q176" s="7" t="s">
        <v>530</v>
      </c>
      <c r="S176" s="7" t="s">
        <v>19</v>
      </c>
    </row>
    <row r="177" spans="1:19" ht="13.2" x14ac:dyDescent="0.25">
      <c r="A177" s="7" t="s">
        <v>570</v>
      </c>
      <c r="C177" s="7" t="s">
        <v>564</v>
      </c>
      <c r="E177" s="8">
        <v>100</v>
      </c>
      <c r="G177" s="11" t="s">
        <v>16</v>
      </c>
      <c r="I177" s="9">
        <v>20130</v>
      </c>
      <c r="J177" s="9"/>
      <c r="K177" s="9">
        <v>20130</v>
      </c>
      <c r="M177" s="10" t="s">
        <v>571</v>
      </c>
      <c r="O177" s="10" t="s">
        <v>572</v>
      </c>
      <c r="P177" s="10"/>
      <c r="Q177" s="7" t="s">
        <v>19</v>
      </c>
      <c r="S177" s="7" t="s">
        <v>19</v>
      </c>
    </row>
    <row r="178" spans="1:19" ht="13.2" x14ac:dyDescent="0.25">
      <c r="A178" s="7" t="s">
        <v>573</v>
      </c>
      <c r="C178" s="7" t="s">
        <v>564</v>
      </c>
      <c r="E178" s="8">
        <v>15</v>
      </c>
      <c r="G178" s="11" t="s">
        <v>429</v>
      </c>
      <c r="I178" s="9">
        <v>24271</v>
      </c>
      <c r="J178" s="9"/>
      <c r="K178" s="9">
        <v>161807</v>
      </c>
      <c r="M178" s="10" t="s">
        <v>574</v>
      </c>
      <c r="O178" s="10" t="s">
        <v>575</v>
      </c>
      <c r="P178" s="10"/>
      <c r="Q178" s="7" t="s">
        <v>512</v>
      </c>
      <c r="S178" s="7" t="s">
        <v>576</v>
      </c>
    </row>
    <row r="179" spans="1:19" ht="13.5" customHeight="1" x14ac:dyDescent="0.25">
      <c r="A179" s="12" t="s">
        <v>577</v>
      </c>
      <c r="C179" s="12" t="s">
        <v>90</v>
      </c>
      <c r="E179" s="13">
        <f>COUNTA(E131:E178)</f>
        <v>48</v>
      </c>
      <c r="I179" s="14">
        <f>SUM(I131:I178)</f>
        <v>5835418</v>
      </c>
      <c r="K179" s="14">
        <f>SUM(K131:K178)</f>
        <v>9245792</v>
      </c>
      <c r="M179" s="15">
        <v>19.70214053462875</v>
      </c>
      <c r="O179" s="16">
        <v>91.302422551392198</v>
      </c>
    </row>
    <row r="180" spans="1:19" ht="13.2" x14ac:dyDescent="0.25">
      <c r="A180" s="6" t="s">
        <v>578</v>
      </c>
    </row>
    <row r="181" spans="1:19" s="18" customFormat="1" ht="13.2" x14ac:dyDescent="0.25">
      <c r="A181" s="17" t="s">
        <v>579</v>
      </c>
      <c r="C181" s="17" t="s">
        <v>332</v>
      </c>
      <c r="E181" s="19">
        <v>100</v>
      </c>
      <c r="G181" s="20" t="s">
        <v>580</v>
      </c>
      <c r="I181" s="21">
        <v>250811</v>
      </c>
      <c r="J181" s="21"/>
      <c r="K181" s="21">
        <v>250811</v>
      </c>
      <c r="M181" s="22" t="s">
        <v>581</v>
      </c>
      <c r="O181" s="22" t="s">
        <v>481</v>
      </c>
      <c r="P181" s="22"/>
      <c r="Q181" s="17" t="s">
        <v>582</v>
      </c>
      <c r="S181" s="17" t="s">
        <v>583</v>
      </c>
    </row>
    <row r="182" spans="1:19" ht="13.5" customHeight="1" x14ac:dyDescent="0.25">
      <c r="A182" s="12" t="s">
        <v>584</v>
      </c>
      <c r="C182" s="12" t="s">
        <v>90</v>
      </c>
      <c r="E182" s="13">
        <f>COUNTA(E181)</f>
        <v>1</v>
      </c>
      <c r="I182" s="14">
        <f>+I181</f>
        <v>250811</v>
      </c>
      <c r="K182" s="14">
        <f>+K181</f>
        <v>250811</v>
      </c>
      <c r="M182" s="15">
        <v>36.833174894493148</v>
      </c>
      <c r="O182" s="16">
        <v>98.044742854181038</v>
      </c>
    </row>
    <row r="183" spans="1:19" ht="13.2" x14ac:dyDescent="0.25">
      <c r="A183" s="6" t="s">
        <v>585</v>
      </c>
    </row>
    <row r="184" spans="1:19" ht="13.2" x14ac:dyDescent="0.25">
      <c r="A184" s="7" t="s">
        <v>586</v>
      </c>
      <c r="C184" s="7" t="s">
        <v>587</v>
      </c>
      <c r="E184" s="8">
        <v>69.375</v>
      </c>
      <c r="G184" s="11" t="s">
        <v>73</v>
      </c>
      <c r="I184" s="9">
        <v>60366</v>
      </c>
      <c r="J184" s="9"/>
      <c r="K184" s="9">
        <v>87014</v>
      </c>
      <c r="M184" s="10" t="s">
        <v>588</v>
      </c>
      <c r="O184" s="10" t="s">
        <v>212</v>
      </c>
      <c r="P184" s="10"/>
      <c r="Q184" s="7" t="s">
        <v>305</v>
      </c>
      <c r="S184" s="7" t="s">
        <v>19</v>
      </c>
    </row>
    <row r="185" spans="1:19" ht="13.2" x14ac:dyDescent="0.25">
      <c r="A185" s="7" t="s">
        <v>589</v>
      </c>
      <c r="C185" s="7" t="s">
        <v>587</v>
      </c>
      <c r="E185" s="8">
        <v>100</v>
      </c>
      <c r="G185" s="11" t="s">
        <v>16</v>
      </c>
      <c r="I185" s="9">
        <v>187388</v>
      </c>
      <c r="J185" s="9"/>
      <c r="K185" s="9">
        <v>187388</v>
      </c>
      <c r="M185" s="10" t="s">
        <v>590</v>
      </c>
      <c r="O185" s="10" t="s">
        <v>241</v>
      </c>
      <c r="P185" s="10"/>
      <c r="Q185" s="7" t="s">
        <v>19</v>
      </c>
      <c r="S185" s="7" t="s">
        <v>591</v>
      </c>
    </row>
    <row r="186" spans="1:19" ht="13.2" x14ac:dyDescent="0.25">
      <c r="A186" s="7" t="s">
        <v>592</v>
      </c>
      <c r="C186" s="7" t="s">
        <v>587</v>
      </c>
      <c r="E186" s="8">
        <v>20</v>
      </c>
      <c r="G186" s="11" t="s">
        <v>73</v>
      </c>
      <c r="I186" s="9">
        <v>15533</v>
      </c>
      <c r="J186" s="9"/>
      <c r="K186" s="9">
        <v>143236</v>
      </c>
      <c r="M186" s="10" t="s">
        <v>593</v>
      </c>
      <c r="O186" s="10" t="s">
        <v>18</v>
      </c>
      <c r="P186" s="10"/>
      <c r="Q186" s="7" t="s">
        <v>135</v>
      </c>
      <c r="S186" s="7" t="s">
        <v>594</v>
      </c>
    </row>
    <row r="187" spans="1:19" ht="13.2" x14ac:dyDescent="0.25">
      <c r="A187" s="7" t="s">
        <v>595</v>
      </c>
      <c r="C187" s="7" t="s">
        <v>587</v>
      </c>
      <c r="E187" s="8">
        <v>51</v>
      </c>
      <c r="G187" s="11" t="s">
        <v>73</v>
      </c>
      <c r="I187" s="9">
        <v>41290</v>
      </c>
      <c r="J187" s="9"/>
      <c r="K187" s="9">
        <v>80961</v>
      </c>
      <c r="M187" s="10" t="s">
        <v>596</v>
      </c>
      <c r="O187" s="10" t="s">
        <v>18</v>
      </c>
      <c r="P187" s="10"/>
      <c r="Q187" s="7" t="s">
        <v>597</v>
      </c>
      <c r="S187" s="7" t="s">
        <v>598</v>
      </c>
    </row>
    <row r="188" spans="1:19" ht="13.2" x14ac:dyDescent="0.25">
      <c r="A188" s="7" t="s">
        <v>599</v>
      </c>
      <c r="C188" s="7" t="s">
        <v>587</v>
      </c>
      <c r="E188" s="8">
        <v>20</v>
      </c>
      <c r="G188" s="11" t="s">
        <v>73</v>
      </c>
      <c r="I188" s="9">
        <v>22161</v>
      </c>
      <c r="J188" s="9"/>
      <c r="K188" s="9">
        <v>110805</v>
      </c>
      <c r="M188" s="10" t="s">
        <v>600</v>
      </c>
      <c r="O188" s="10" t="s">
        <v>601</v>
      </c>
      <c r="P188" s="10"/>
      <c r="Q188" s="7" t="s">
        <v>43</v>
      </c>
      <c r="S188" s="7" t="s">
        <v>200</v>
      </c>
    </row>
    <row r="189" spans="1:19" ht="13.2" x14ac:dyDescent="0.25">
      <c r="A189" s="7" t="s">
        <v>602</v>
      </c>
      <c r="C189" s="7" t="s">
        <v>587</v>
      </c>
      <c r="E189" s="8">
        <v>20</v>
      </c>
      <c r="G189" s="11" t="s">
        <v>73</v>
      </c>
      <c r="I189" s="9">
        <v>26802</v>
      </c>
      <c r="J189" s="9"/>
      <c r="K189" s="9">
        <v>134010</v>
      </c>
      <c r="M189" s="10" t="s">
        <v>603</v>
      </c>
      <c r="O189" s="10" t="s">
        <v>18</v>
      </c>
      <c r="P189" s="10"/>
      <c r="Q189" s="7" t="s">
        <v>19</v>
      </c>
      <c r="S189" s="7" t="s">
        <v>604</v>
      </c>
    </row>
    <row r="190" spans="1:19" ht="13.2" x14ac:dyDescent="0.25">
      <c r="A190" s="7" t="s">
        <v>605</v>
      </c>
      <c r="C190" s="7" t="s">
        <v>587</v>
      </c>
      <c r="E190" s="8">
        <v>100</v>
      </c>
      <c r="G190" s="11" t="s">
        <v>19</v>
      </c>
      <c r="I190" s="9">
        <v>63663</v>
      </c>
      <c r="J190" s="9"/>
      <c r="K190" s="9">
        <v>63663</v>
      </c>
      <c r="M190" s="10" t="s">
        <v>606</v>
      </c>
      <c r="O190" s="10" t="s">
        <v>18</v>
      </c>
      <c r="P190" s="10"/>
      <c r="Q190" s="7" t="s">
        <v>305</v>
      </c>
      <c r="S190" s="7" t="s">
        <v>19</v>
      </c>
    </row>
    <row r="191" spans="1:19" ht="13.5" customHeight="1" x14ac:dyDescent="0.25">
      <c r="A191" s="12" t="s">
        <v>607</v>
      </c>
      <c r="C191" s="12" t="s">
        <v>90</v>
      </c>
      <c r="E191" s="13">
        <f>COUNTA(E184:E190)</f>
        <v>7</v>
      </c>
      <c r="I191" s="14">
        <f>SUM(I184:I190)</f>
        <v>417203</v>
      </c>
      <c r="K191" s="14">
        <f>SUM(K184:K190)</f>
        <v>807077</v>
      </c>
      <c r="M191" s="15">
        <v>32.566497465997557</v>
      </c>
      <c r="O191" s="16">
        <v>97.918519281980238</v>
      </c>
    </row>
    <row r="192" spans="1:19" ht="6" customHeight="1" x14ac:dyDescent="0.25"/>
    <row r="193" spans="1:19" ht="13.5" customHeight="1" x14ac:dyDescent="0.25">
      <c r="A193" s="12" t="s">
        <v>608</v>
      </c>
      <c r="C193" s="12" t="s">
        <v>90</v>
      </c>
      <c r="E193" s="13">
        <f>+E28+E46+E52+E81+E94+E97+E100+E106+E109+E119+E123+E129+E179+E182+E191</f>
        <v>153</v>
      </c>
      <c r="I193" s="14">
        <f>+I28+I46+I52+I81+I94+I97+I100+I106+I109+I119+I123+I129+I179+I182+I191</f>
        <v>20133083</v>
      </c>
      <c r="J193" s="23"/>
      <c r="K193" s="14">
        <f>+K28+K46+K52+K81+K94+K97+K100+K106+K109+K119+K123+K129+K179+K182+K191</f>
        <v>29499647</v>
      </c>
      <c r="M193" s="15">
        <v>20.563190359965237</v>
      </c>
      <c r="O193" s="16">
        <v>93.879183828924766</v>
      </c>
    </row>
    <row r="194" spans="1:19" ht="5.25" customHeight="1" x14ac:dyDescent="0.25"/>
    <row r="195" spans="1:19" ht="6.75" customHeight="1" x14ac:dyDescent="0.25">
      <c r="A195" s="35" t="s">
        <v>609</v>
      </c>
    </row>
    <row r="196" spans="1:19" ht="8.4" customHeight="1" x14ac:dyDescent="0.25">
      <c r="A196" s="35"/>
    </row>
    <row r="197" spans="1:19" ht="13.2" customHeight="1" x14ac:dyDescent="0.25">
      <c r="A197" s="24"/>
    </row>
    <row r="198" spans="1:19" ht="6.75" customHeight="1" x14ac:dyDescent="0.25"/>
    <row r="199" spans="1:19" ht="13.2" x14ac:dyDescent="0.25">
      <c r="A199" s="6" t="s">
        <v>578</v>
      </c>
    </row>
    <row r="200" spans="1:19" ht="13.2" x14ac:dyDescent="0.25">
      <c r="A200" s="7" t="s">
        <v>610</v>
      </c>
      <c r="C200" s="7" t="s">
        <v>332</v>
      </c>
      <c r="E200" s="8">
        <v>90</v>
      </c>
      <c r="G200" s="11" t="s">
        <v>611</v>
      </c>
      <c r="I200" s="9">
        <v>65172</v>
      </c>
      <c r="J200" s="9"/>
      <c r="K200" s="9">
        <v>72413</v>
      </c>
      <c r="M200" s="10"/>
      <c r="O200" s="10"/>
      <c r="P200" s="10"/>
      <c r="Q200" s="7" t="s">
        <v>368</v>
      </c>
      <c r="S200" s="7"/>
    </row>
    <row r="201" spans="1:19" ht="13.2" x14ac:dyDescent="0.25">
      <c r="A201" s="7" t="s">
        <v>612</v>
      </c>
      <c r="C201" s="7" t="s">
        <v>332</v>
      </c>
      <c r="E201" s="8">
        <v>100</v>
      </c>
      <c r="G201" s="11" t="s">
        <v>613</v>
      </c>
      <c r="I201" s="9">
        <v>125539</v>
      </c>
      <c r="J201" s="9"/>
      <c r="K201" s="9">
        <v>125539</v>
      </c>
      <c r="M201" s="10"/>
      <c r="O201" s="10"/>
      <c r="P201" s="10"/>
      <c r="Q201" s="7" t="s">
        <v>368</v>
      </c>
      <c r="S201" s="7"/>
    </row>
    <row r="202" spans="1:19" ht="13.2" x14ac:dyDescent="0.25">
      <c r="A202" s="12" t="s">
        <v>584</v>
      </c>
      <c r="C202" s="12" t="s">
        <v>90</v>
      </c>
      <c r="E202" s="13">
        <f>COUNTA(E200:E201)</f>
        <v>2</v>
      </c>
      <c r="I202" s="14">
        <f>SUM(I200:I201)</f>
        <v>190711</v>
      </c>
      <c r="K202" s="14">
        <f>SUM(K200:K201)</f>
        <v>197952</v>
      </c>
      <c r="O202" s="10"/>
      <c r="P202" s="10"/>
      <c r="Q202" s="7"/>
      <c r="S202" s="7"/>
    </row>
    <row r="203" spans="1:19" ht="6" customHeight="1" x14ac:dyDescent="0.25"/>
    <row r="204" spans="1:19" ht="18.75" customHeight="1" x14ac:dyDescent="0.25">
      <c r="A204" s="12" t="s">
        <v>614</v>
      </c>
      <c r="C204" s="12" t="s">
        <v>90</v>
      </c>
      <c r="E204" s="13">
        <f>COUNTA(E200:E201)</f>
        <v>2</v>
      </c>
      <c r="I204" s="14">
        <f>I202</f>
        <v>190711</v>
      </c>
      <c r="K204" s="14">
        <f>K202</f>
        <v>197952</v>
      </c>
    </row>
    <row r="205" spans="1:19" ht="18.75" customHeight="1" x14ac:dyDescent="0.25">
      <c r="A205" s="12"/>
      <c r="C205" s="12"/>
      <c r="E205" s="13"/>
      <c r="I205" s="14"/>
      <c r="K205" s="14"/>
    </row>
    <row r="206" spans="1:19" ht="18.75" customHeight="1" x14ac:dyDescent="0.25">
      <c r="A206" s="12" t="s">
        <v>615</v>
      </c>
      <c r="C206" s="12" t="s">
        <v>90</v>
      </c>
      <c r="E206" s="13">
        <f>E204+E193</f>
        <v>155</v>
      </c>
      <c r="I206" s="14">
        <f>I204+I193</f>
        <v>20323794</v>
      </c>
      <c r="K206" s="14">
        <f>K204+K193</f>
        <v>29697599</v>
      </c>
    </row>
    <row r="207" spans="1:19" ht="18.75" customHeight="1" x14ac:dyDescent="0.25">
      <c r="A207" s="12"/>
      <c r="C207" s="12"/>
      <c r="E207" s="13"/>
      <c r="I207" s="14"/>
      <c r="K207" s="14"/>
    </row>
    <row r="208" spans="1:19" ht="15.6" customHeight="1" x14ac:dyDescent="0.25">
      <c r="A208" s="36" t="s">
        <v>616</v>
      </c>
    </row>
    <row r="209" spans="1:11" ht="5.25" customHeight="1" x14ac:dyDescent="0.25">
      <c r="A209" s="36"/>
    </row>
    <row r="210" spans="1:11" ht="5.25" customHeight="1" x14ac:dyDescent="0.25">
      <c r="A210" s="6"/>
    </row>
    <row r="211" spans="1:11" ht="13.2" x14ac:dyDescent="0.25">
      <c r="A211" s="6" t="s">
        <v>13</v>
      </c>
    </row>
    <row r="212" spans="1:11" s="18" customFormat="1" ht="13.2" x14ac:dyDescent="0.25">
      <c r="A212" s="17" t="s">
        <v>617</v>
      </c>
      <c r="I212" s="25"/>
      <c r="K212" s="21">
        <v>422532</v>
      </c>
    </row>
    <row r="213" spans="1:11" ht="13.5" customHeight="1" x14ac:dyDescent="0.25">
      <c r="A213" s="12" t="s">
        <v>89</v>
      </c>
      <c r="K213" s="14">
        <f>+K212</f>
        <v>422532</v>
      </c>
    </row>
    <row r="214" spans="1:11" ht="13.2" x14ac:dyDescent="0.25">
      <c r="A214" s="6" t="s">
        <v>165</v>
      </c>
    </row>
    <row r="215" spans="1:11" s="18" customFormat="1" ht="13.2" x14ac:dyDescent="0.25">
      <c r="A215" s="17" t="s">
        <v>618</v>
      </c>
      <c r="I215" s="25"/>
      <c r="K215" s="21">
        <v>85378</v>
      </c>
    </row>
    <row r="216" spans="1:11" ht="13.5" customHeight="1" x14ac:dyDescent="0.25">
      <c r="A216" s="12" t="s">
        <v>181</v>
      </c>
      <c r="K216" s="14">
        <f>+K215</f>
        <v>85378</v>
      </c>
    </row>
    <row r="217" spans="1:11" ht="13.2" x14ac:dyDescent="0.25">
      <c r="A217" s="6" t="s">
        <v>182</v>
      </c>
    </row>
    <row r="218" spans="1:11" s="18" customFormat="1" ht="13.2" x14ac:dyDescent="0.25">
      <c r="A218" s="17" t="s">
        <v>619</v>
      </c>
      <c r="I218" s="25"/>
      <c r="K218" s="21">
        <v>54014</v>
      </c>
    </row>
    <row r="219" spans="1:11" ht="13.2" x14ac:dyDescent="0.25">
      <c r="A219" s="7" t="s">
        <v>620</v>
      </c>
      <c r="K219" s="9">
        <v>292288</v>
      </c>
    </row>
    <row r="220" spans="1:11" ht="13.5" customHeight="1" x14ac:dyDescent="0.25">
      <c r="A220" s="12" t="s">
        <v>283</v>
      </c>
      <c r="K220" s="14">
        <f>SUM(K218:K219)</f>
        <v>346302</v>
      </c>
    </row>
    <row r="221" spans="1:11" ht="13.2" x14ac:dyDescent="0.25">
      <c r="A221" s="6" t="s">
        <v>284</v>
      </c>
    </row>
    <row r="222" spans="1:11" s="18" customFormat="1" ht="13.2" x14ac:dyDescent="0.25">
      <c r="A222" s="17" t="s">
        <v>621</v>
      </c>
      <c r="I222" s="25"/>
      <c r="K222" s="21">
        <v>970604</v>
      </c>
    </row>
    <row r="223" spans="1:11" ht="13.5" customHeight="1" x14ac:dyDescent="0.25">
      <c r="A223" s="12" t="s">
        <v>323</v>
      </c>
      <c r="K223" s="14">
        <f>+K222</f>
        <v>970604</v>
      </c>
    </row>
    <row r="224" spans="1:11" ht="13.2" x14ac:dyDescent="0.25">
      <c r="A224" s="6" t="s">
        <v>364</v>
      </c>
    </row>
    <row r="225" spans="1:11" s="18" customFormat="1" ht="13.2" x14ac:dyDescent="0.25">
      <c r="A225" s="17" t="s">
        <v>622</v>
      </c>
      <c r="I225" s="25"/>
      <c r="K225" s="21">
        <v>95354</v>
      </c>
    </row>
    <row r="226" spans="1:11" ht="13.2" x14ac:dyDescent="0.25">
      <c r="A226" s="7" t="s">
        <v>623</v>
      </c>
      <c r="K226" s="9">
        <v>477810</v>
      </c>
    </row>
    <row r="227" spans="1:11" s="18" customFormat="1" ht="13.2" x14ac:dyDescent="0.25">
      <c r="A227" s="17" t="s">
        <v>624</v>
      </c>
      <c r="I227" s="25"/>
      <c r="K227" s="21">
        <v>911929</v>
      </c>
    </row>
    <row r="228" spans="1:11" ht="13.5" customHeight="1" x14ac:dyDescent="0.25">
      <c r="A228" s="12" t="s">
        <v>390</v>
      </c>
      <c r="K228" s="14">
        <f>SUM(K225:K227)</f>
        <v>1485093</v>
      </c>
    </row>
    <row r="229" spans="1:11" ht="13.2" x14ac:dyDescent="0.25">
      <c r="A229" s="6" t="s">
        <v>415</v>
      </c>
    </row>
    <row r="230" spans="1:11" ht="13.2" x14ac:dyDescent="0.25">
      <c r="A230" s="7" t="s">
        <v>625</v>
      </c>
      <c r="K230" s="9">
        <v>60984</v>
      </c>
    </row>
    <row r="231" spans="1:11" ht="13.2" x14ac:dyDescent="0.25">
      <c r="A231" s="7" t="s">
        <v>626</v>
      </c>
      <c r="K231" s="9">
        <v>121968</v>
      </c>
    </row>
    <row r="232" spans="1:11" ht="13.2" x14ac:dyDescent="0.25">
      <c r="A232" s="7" t="s">
        <v>627</v>
      </c>
      <c r="K232" s="9">
        <v>5245321</v>
      </c>
    </row>
    <row r="233" spans="1:11" ht="13.2" x14ac:dyDescent="0.25">
      <c r="A233" s="7" t="s">
        <v>628</v>
      </c>
      <c r="K233" s="9">
        <v>95832</v>
      </c>
    </row>
    <row r="234" spans="1:11" ht="13.2" x14ac:dyDescent="0.25">
      <c r="A234" s="7" t="s">
        <v>629</v>
      </c>
      <c r="K234" s="9">
        <v>200812</v>
      </c>
    </row>
    <row r="235" spans="1:11" ht="13.2" x14ac:dyDescent="0.25">
      <c r="A235" s="7" t="s">
        <v>630</v>
      </c>
      <c r="K235" s="9">
        <v>163350</v>
      </c>
    </row>
    <row r="236" spans="1:11" ht="13.2" x14ac:dyDescent="0.25">
      <c r="A236" s="7" t="s">
        <v>631</v>
      </c>
      <c r="K236" s="9">
        <v>43396</v>
      </c>
    </row>
    <row r="237" spans="1:11" ht="13.2" x14ac:dyDescent="0.25">
      <c r="A237" s="7" t="s">
        <v>632</v>
      </c>
      <c r="K237" s="9">
        <v>114563</v>
      </c>
    </row>
    <row r="238" spans="1:11" ht="13.2" x14ac:dyDescent="0.25">
      <c r="A238" s="7" t="s">
        <v>633</v>
      </c>
      <c r="K238" s="9">
        <v>252692</v>
      </c>
    </row>
    <row r="239" spans="1:11" ht="13.2" x14ac:dyDescent="0.25">
      <c r="A239" s="7" t="s">
        <v>634</v>
      </c>
      <c r="K239" s="9">
        <v>155945</v>
      </c>
    </row>
    <row r="240" spans="1:11" ht="13.2" x14ac:dyDescent="0.25">
      <c r="A240" s="7" t="s">
        <v>635</v>
      </c>
      <c r="K240" s="9">
        <v>914723</v>
      </c>
    </row>
    <row r="241" spans="1:15" ht="13.2" x14ac:dyDescent="0.25">
      <c r="A241" s="7" t="s">
        <v>636</v>
      </c>
      <c r="K241" s="9">
        <v>396962</v>
      </c>
    </row>
    <row r="242" spans="1:15" ht="13.5" customHeight="1" x14ac:dyDescent="0.25">
      <c r="A242" s="12" t="s">
        <v>577</v>
      </c>
      <c r="K242" s="14">
        <f>SUM(K230:K241)</f>
        <v>7766548</v>
      </c>
    </row>
    <row r="243" spans="1:15" ht="6" customHeight="1" x14ac:dyDescent="0.25"/>
    <row r="244" spans="1:15" ht="18.75" customHeight="1" x14ac:dyDescent="0.25">
      <c r="A244" s="12" t="s">
        <v>637</v>
      </c>
      <c r="K244" s="14">
        <f>+K213+K216+K220+K223+K228+K242</f>
        <v>11076457</v>
      </c>
    </row>
    <row r="245" spans="1:15" ht="18.75" customHeight="1" x14ac:dyDescent="0.25">
      <c r="A245" s="12"/>
      <c r="K245" s="14"/>
    </row>
    <row r="246" spans="1:15" ht="18.75" customHeight="1" x14ac:dyDescent="0.2">
      <c r="A246" s="26" t="s">
        <v>638</v>
      </c>
      <c r="K246" s="14"/>
    </row>
    <row r="247" spans="1:15" ht="13.2" x14ac:dyDescent="0.25">
      <c r="A247" s="32" t="s">
        <v>639</v>
      </c>
      <c r="B247" s="32"/>
      <c r="C247" s="32"/>
      <c r="D247" s="32"/>
      <c r="E247" s="32"/>
      <c r="F247" s="32"/>
      <c r="G247" s="32"/>
      <c r="H247" s="32"/>
      <c r="I247" s="27"/>
      <c r="J247" s="28"/>
      <c r="K247" s="27"/>
      <c r="L247" s="28"/>
      <c r="M247" s="28"/>
      <c r="N247" s="28"/>
      <c r="O247" s="28"/>
    </row>
    <row r="248" spans="1:15" ht="11.25" customHeight="1" x14ac:dyDescent="0.25">
      <c r="A248" s="32" t="s">
        <v>640</v>
      </c>
      <c r="B248" s="32"/>
      <c r="C248" s="32"/>
      <c r="D248" s="32"/>
      <c r="E248" s="32"/>
      <c r="F248" s="32"/>
      <c r="G248" s="32"/>
      <c r="H248" s="32"/>
      <c r="I248" s="27"/>
      <c r="J248" s="28"/>
      <c r="K248" s="28"/>
      <c r="L248" s="28"/>
      <c r="M248" s="28"/>
      <c r="N248" s="28"/>
      <c r="O248" s="28"/>
    </row>
    <row r="249" spans="1:15" ht="12.75" customHeight="1" x14ac:dyDescent="0.25">
      <c r="A249" s="32" t="s">
        <v>641</v>
      </c>
      <c r="B249" s="32"/>
      <c r="C249" s="32"/>
      <c r="D249" s="32"/>
      <c r="E249" s="32"/>
      <c r="F249" s="32"/>
      <c r="G249" s="32"/>
      <c r="H249" s="32"/>
      <c r="I249" s="27"/>
      <c r="J249" s="28"/>
      <c r="K249" s="28"/>
      <c r="L249" s="28"/>
      <c r="M249" s="28"/>
      <c r="N249" s="28"/>
      <c r="O249" s="28"/>
    </row>
    <row r="250" spans="1:15" ht="12.75" customHeight="1" x14ac:dyDescent="0.25">
      <c r="A250" s="32" t="s">
        <v>642</v>
      </c>
      <c r="B250" s="32"/>
      <c r="C250" s="32"/>
      <c r="D250" s="32"/>
      <c r="E250" s="32"/>
      <c r="F250" s="32"/>
      <c r="G250" s="32"/>
      <c r="H250" s="32"/>
      <c r="I250" s="27"/>
      <c r="J250" s="28"/>
      <c r="K250" s="28"/>
      <c r="L250" s="28"/>
      <c r="M250" s="28"/>
      <c r="N250" s="28"/>
      <c r="O250" s="28"/>
    </row>
    <row r="251" spans="1:15" ht="12.75" customHeight="1" x14ac:dyDescent="0.25">
      <c r="A251" s="32" t="s">
        <v>643</v>
      </c>
      <c r="B251" s="32"/>
      <c r="C251" s="32"/>
      <c r="D251" s="32"/>
      <c r="E251" s="32"/>
      <c r="F251" s="32"/>
      <c r="G251" s="32"/>
      <c r="H251" s="32"/>
      <c r="I251" s="27"/>
      <c r="J251" s="28"/>
      <c r="K251" s="28"/>
      <c r="L251" s="28"/>
      <c r="M251" s="28"/>
      <c r="N251" s="28"/>
      <c r="O251" s="28"/>
    </row>
    <row r="252" spans="1:15" s="31" customFormat="1" ht="12.75" customHeight="1" x14ac:dyDescent="0.25">
      <c r="A252" s="33" t="s">
        <v>644</v>
      </c>
      <c r="B252" s="33"/>
      <c r="C252" s="33"/>
      <c r="D252" s="33"/>
      <c r="E252" s="33"/>
      <c r="F252" s="33"/>
      <c r="G252" s="33"/>
      <c r="H252" s="33"/>
      <c r="I252" s="29"/>
      <c r="J252" s="30"/>
      <c r="K252" s="30"/>
      <c r="L252" s="30"/>
      <c r="M252" s="30"/>
      <c r="N252" s="30"/>
      <c r="O252" s="30"/>
    </row>
    <row r="253" spans="1:15" ht="12.75" customHeight="1" x14ac:dyDescent="0.25">
      <c r="A253" s="32" t="s">
        <v>645</v>
      </c>
      <c r="B253" s="32"/>
      <c r="C253" s="32"/>
      <c r="D253" s="32"/>
      <c r="E253" s="32"/>
      <c r="F253" s="32"/>
      <c r="G253" s="32"/>
      <c r="H253" s="32"/>
      <c r="I253" s="27"/>
      <c r="J253" s="28"/>
      <c r="K253" s="28"/>
      <c r="L253" s="28"/>
      <c r="M253" s="28"/>
      <c r="N253" s="28"/>
      <c r="O253" s="28"/>
    </row>
    <row r="254" spans="1:15" ht="12.75" customHeight="1" x14ac:dyDescent="0.25">
      <c r="A254" s="32" t="s">
        <v>646</v>
      </c>
      <c r="B254" s="32"/>
      <c r="C254" s="32"/>
      <c r="D254" s="32"/>
      <c r="E254" s="32"/>
      <c r="F254" s="32"/>
      <c r="G254" s="32"/>
      <c r="H254" s="32"/>
      <c r="I254" s="27"/>
      <c r="J254" s="28"/>
      <c r="K254" s="28"/>
      <c r="L254" s="28"/>
      <c r="M254" s="28"/>
      <c r="N254" s="28"/>
      <c r="O254" s="28"/>
    </row>
    <row r="255" spans="1:15" ht="12.75" customHeight="1" x14ac:dyDescent="0.25">
      <c r="A255" s="32" t="s">
        <v>647</v>
      </c>
      <c r="B255" s="32"/>
      <c r="C255" s="32"/>
      <c r="D255" s="32"/>
      <c r="E255" s="32"/>
      <c r="F255" s="32"/>
      <c r="G255" s="32"/>
      <c r="H255" s="32"/>
    </row>
  </sheetData>
  <mergeCells count="20">
    <mergeCell ref="A247:H247"/>
    <mergeCell ref="A6:A7"/>
    <mergeCell ref="E6:E7"/>
    <mergeCell ref="G6:G7"/>
    <mergeCell ref="I6:I7"/>
    <mergeCell ref="O6:O7"/>
    <mergeCell ref="Q6:Q7"/>
    <mergeCell ref="S6:S7"/>
    <mergeCell ref="A195:A196"/>
    <mergeCell ref="A208:A209"/>
    <mergeCell ref="K6:K7"/>
    <mergeCell ref="M6:M7"/>
    <mergeCell ref="A254:H254"/>
    <mergeCell ref="A255:H255"/>
    <mergeCell ref="A248:H248"/>
    <mergeCell ref="A249:H249"/>
    <mergeCell ref="A250:H250"/>
    <mergeCell ref="A251:H251"/>
    <mergeCell ref="A252:H252"/>
    <mergeCell ref="A253:H253"/>
  </mergeCells>
  <conditionalFormatting sqref="A131:XFD178 A10:XFD27 A54:XFD80 A111:XFD118 A230:XFD241 A30:XFD45 A48:XFD51 A83:XFD93 A102:XFD105 A121:XFD122 A125:XFD128 A184:XFD190 A200:XFD201 A96:XFD96 A99:XFD99">
    <cfRule type="expression" dxfId="1" priority="2">
      <formula>MOD(ROW(),2)</formula>
    </cfRule>
  </conditionalFormatting>
  <conditionalFormatting sqref="A85">
    <cfRule type="expression" dxfId="0" priority="1">
      <formula>MOD(ROW(),2)</formula>
    </cfRule>
  </conditionalFormatting>
  <pageMargins left="0.2" right="0.2" top="0.2" bottom="0.2" header="0" footer="0"/>
  <pageSetup scale="47" fitToHeight="25" orientation="landscape"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Webfiling Detail</vt:lpstr>
    </vt:vector>
  </TitlesOfParts>
  <Company>Weingarten Realty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Jacquelyn Mercado</dc:creator>
  <cp:lastModifiedBy>Dora Scott</cp:lastModifiedBy>
  <dcterms:created xsi:type="dcterms:W3CDTF">2021-07-27T16:06:11Z</dcterms:created>
  <dcterms:modified xsi:type="dcterms:W3CDTF">2021-07-28T15:25:16Z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{DB84C3A6-4C27-4082-BD89-BD55D156BF76}</vt:lpwstr>
  </property>
</Properties>
</file>