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autoCompressPictures="0" defaultThemeVersion="166925"/>
  <mc:AlternateContent xmlns:mc="http://schemas.openxmlformats.org/markup-compatibility/2006">
    <mc:Choice Requires="x15">
      <x15ac:absPath xmlns:x15ac="http://schemas.microsoft.com/office/spreadsheetml/2010/11/ac" url="T:\Investor Relations\Earnings\2022\Q4 2022\Press Release\"/>
    </mc:Choice>
  </mc:AlternateContent>
  <xr:revisionPtr revIDLastSave="0" documentId="13_ncr:1_{7968DA5E-541D-4182-9153-02F14F5EB82B}" xr6:coauthVersionLast="47" xr6:coauthVersionMax="47" xr10:uidLastSave="{00000000-0000-0000-0000-000000000000}"/>
  <bookViews>
    <workbookView xWindow="-120" yWindow="-120" windowWidth="29040" windowHeight="15840" tabRatio="738" xr2:uid="{00000000-000D-0000-FFFF-FFFF00000000}"/>
  </bookViews>
  <sheets>
    <sheet name="(1) Operating Performance" sheetId="1" r:id="rId1"/>
    <sheet name="(2) Portfolio" sheetId="2" r:id="rId2"/>
    <sheet name="(3) Repurchase Agreements and C" sheetId="3" r:id="rId3"/>
    <sheet name="(4) Balance Sheet" sheetId="4" r:id="rId4"/>
    <sheet name="(5) Income Statement" sheetId="5" r:id="rId5"/>
    <sheet name="(6) GAAP to Non-GAAP Rec EAD" sheetId="6" r:id="rId6"/>
    <sheet name="(7) GAAP to Non-GAAP Rec IEMDVC"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'(1) Operating Performance'!$A$1:$L$22</definedName>
    <definedName name="_xlnm.Print_Area" localSheetId="1">'(2) Portfolio'!$A$1:$I$66</definedName>
    <definedName name="_xlnm.Print_Area" localSheetId="2">'(3) Repurchase Agreements and C'!$A$1:$I$58</definedName>
    <definedName name="_xlnm.Print_Area" localSheetId="3">'(4) Balance Sheet'!$A$1:$D$37</definedName>
    <definedName name="_xlnm.Print_Area" localSheetId="4">'(5) Income Statement'!$A$1:$H$52</definedName>
    <definedName name="_xlnm.Print_Area" localSheetId="5">'(6) GAAP to Non-GAAP Rec EAD'!$A$1:$D$42</definedName>
    <definedName name="_xlnm.Print_Area" localSheetId="6">'(7) GAAP to Non-GAAP Rec IEMDVC'!$A$1:$B$31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6" l="1"/>
  <c r="D34" i="6"/>
  <c r="B13" i="6"/>
  <c r="B34" i="6"/>
  <c r="H48" i="5"/>
  <c r="H49" i="5"/>
  <c r="H52" i="5"/>
  <c r="F48" i="5"/>
  <c r="F49" i="5"/>
  <c r="F52" i="5"/>
  <c r="D48" i="5"/>
  <c r="D49" i="5"/>
  <c r="D52" i="5"/>
  <c r="B48" i="5"/>
  <c r="B49" i="5"/>
  <c r="B52" i="5"/>
  <c r="H11" i="5"/>
  <c r="H17" i="5"/>
  <c r="H18" i="5"/>
  <c r="H26" i="5"/>
  <c r="H31" i="5"/>
  <c r="H32" i="5"/>
  <c r="H34" i="5"/>
  <c r="H37" i="5"/>
  <c r="F11" i="5"/>
  <c r="F17" i="5"/>
  <c r="F18" i="5"/>
  <c r="F26" i="5"/>
  <c r="F31" i="5"/>
  <c r="F32" i="5"/>
  <c r="F34" i="5"/>
  <c r="F37" i="5"/>
  <c r="D11" i="5"/>
  <c r="D17" i="5"/>
  <c r="D18" i="5"/>
  <c r="D26" i="5"/>
  <c r="D31" i="5"/>
  <c r="D32" i="5"/>
  <c r="D34" i="5"/>
  <c r="D37" i="5"/>
  <c r="B11" i="5"/>
  <c r="B17" i="5"/>
  <c r="B18" i="5"/>
  <c r="B26" i="5"/>
  <c r="B31" i="5"/>
  <c r="B32" i="5"/>
  <c r="B34" i="5"/>
  <c r="B37" i="5"/>
  <c r="D28" i="4"/>
  <c r="D36" i="4"/>
  <c r="D37" i="4"/>
  <c r="B28" i="4"/>
  <c r="B36" i="4"/>
  <c r="B37" i="4"/>
  <c r="D16" i="4"/>
  <c r="B16" i="4"/>
  <c r="E30" i="3"/>
  <c r="E33" i="3"/>
  <c r="C30" i="3"/>
  <c r="C33" i="3"/>
  <c r="C18" i="3"/>
  <c r="C22" i="3"/>
  <c r="C7" i="3"/>
  <c r="C11" i="3"/>
  <c r="I56" i="2"/>
  <c r="E56" i="2"/>
  <c r="I53" i="2"/>
  <c r="E53" i="2"/>
  <c r="G9" i="2"/>
  <c r="G12" i="2"/>
  <c r="G14" i="2"/>
  <c r="C9" i="2"/>
  <c r="C12" i="2"/>
  <c r="C14" i="2"/>
  <c r="I9" i="2"/>
  <c r="E9" i="2"/>
</calcChain>
</file>

<file path=xl/sharedStrings.xml><?xml version="1.0" encoding="utf-8"?>
<sst xmlns="http://schemas.openxmlformats.org/spreadsheetml/2006/main" count="331" uniqueCount="248">
  <si>
    <t>Two Harbors Investment Corp. Operating Performance (unaudited)</t>
  </si>
  <si>
    <t>(dollars in thousands, except per common share data)</t>
  </si>
  <si>
    <t>Three Months Ended 
December 31, 2022</t>
  </si>
  <si>
    <t>Three Months Ended 
September 30, 2022</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</si>
  <si>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</si>
  <si>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</si>
  <si>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</si>
  <si>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</si>
  <si>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t>Comprehensive Income (Loss)</t>
  </si>
  <si>
    <t>GAAP Net (Loss) Income</t>
  </si>
  <si>
    <r>
      <rPr>
        <sz val="9"/>
        <color rgb="FF000000"/>
        <rFont val="Times New Roman"/>
      </rPr>
      <t>Earnings Available for Distribution</t>
    </r>
    <r>
      <rPr>
        <vertAlign val="superscript"/>
        <sz val="9"/>
        <color rgb="FF000000"/>
        <rFont val="Times New Roman"/>
      </rPr>
      <t>(1)</t>
    </r>
  </si>
  <si>
    <r>
      <rPr>
        <sz val="9"/>
        <color rgb="FF000000"/>
        <rFont val="Times New Roman"/>
      </rPr>
      <t>Income Excluding Market-Driven Value Changes</t>
    </r>
    <r>
      <rPr>
        <vertAlign val="superscript"/>
        <sz val="9"/>
        <color rgb="FF000000"/>
        <rFont val="Times New Roman"/>
      </rPr>
      <t>(2)</t>
    </r>
  </si>
  <si>
    <t>Operating Metrics</t>
  </si>
  <si>
    <t>Dividend per common share</t>
  </si>
  <si>
    <r>
      <rPr>
        <sz val="9"/>
        <color rgb="FF000000"/>
        <rFont val="Times New Roman"/>
      </rPr>
      <t>Annualized dividend yield</t>
    </r>
    <r>
      <rPr>
        <vertAlign val="superscript"/>
        <sz val="9"/>
        <color rgb="FF000000"/>
        <rFont val="Times New Roman"/>
      </rPr>
      <t>(3)</t>
    </r>
  </si>
  <si>
    <t>Book value per common share at period end</t>
  </si>
  <si>
    <r>
      <rPr>
        <sz val="9"/>
        <color rgb="FF000000"/>
        <rFont val="Times New Roman"/>
      </rPr>
      <t>Economic return on book value</t>
    </r>
    <r>
      <rPr>
        <vertAlign val="superscript"/>
        <sz val="9"/>
        <color rgb="FF000000"/>
        <rFont val="Times New Roman"/>
      </rPr>
      <t>(4)</t>
    </r>
  </si>
  <si>
    <r>
      <rPr>
        <sz val="9"/>
        <color rgb="FF000000"/>
        <rFont val="Times New Roman"/>
      </rPr>
      <t>Operating expenses, excluding non-cash LTIP amortization and nonrecurring expenses</t>
    </r>
    <r>
      <rPr>
        <vertAlign val="superscript"/>
        <sz val="9"/>
        <color rgb="FF000000"/>
        <rFont val="Times New Roman"/>
      </rPr>
      <t>(5)</t>
    </r>
  </si>
  <si>
    <r>
      <rPr>
        <sz val="9"/>
        <color rgb="FF000000"/>
        <rFont val="Times New Roman"/>
      </rPr>
      <t>Operating expenses, excluding non-cash LTIP amortization and nonrecurring expenses, as a percentage of average equity</t>
    </r>
    <r>
      <rPr>
        <vertAlign val="superscript"/>
        <sz val="9"/>
        <color rgb="FF000000"/>
        <rFont val="Times New Roman"/>
      </rPr>
      <t>(5)</t>
    </r>
  </si>
  <si>
    <r>
      <rPr>
        <sz val="8"/>
        <color rgb="FF000000"/>
        <rFont val="Times New Roman"/>
      </rPr>
      <t xml:space="preserve">(1)    </t>
    </r>
    <r>
      <rPr>
        <sz val="8"/>
        <color rgb="FF000000"/>
        <rFont val="Times New Roman"/>
      </rPr>
      <t xml:space="preserve">Earnings Available for Distribution, or EAD, is a non-GAAP measure. Please see page </t>
    </r>
    <r>
      <rPr>
        <sz val="8"/>
        <color rgb="FF000000"/>
        <rFont val="Times New Roman"/>
      </rPr>
      <t xml:space="preserve">6 </t>
    </r>
    <r>
      <rPr>
        <sz val="8"/>
        <color rgb="FF000000"/>
        <rFont val="Times New Roman"/>
      </rPr>
      <t xml:space="preserve">for a definition of Earnings Available for Distribution and a reconciliation of GAAP to non-GAAP financial information. </t>
    </r>
  </si>
  <si>
    <t xml:space="preserve">(2)    Income Excluding Market-Driven Value Changes is a non-GAAP measure being introduced for the fourth quarter of 2022. Please see page 7 for a definition of Income Excluding Market-Driven Value Changes and a reconciliation of GAAP to non-GAAP financial information. </t>
  </si>
  <si>
    <r>
      <rPr>
        <sz val="8"/>
        <color rgb="FF000000"/>
        <rFont val="Times New Roman"/>
      </rPr>
      <t>(</t>
    </r>
    <r>
      <rPr>
        <sz val="8"/>
        <color rgb="FF000000"/>
        <rFont val="Times New Roman"/>
      </rPr>
      <t>3</t>
    </r>
    <r>
      <rPr>
        <sz val="8"/>
        <color rgb="FF000000"/>
        <rFont val="Times New Roman"/>
      </rPr>
      <t>)    Dividend yield is calculated based on annualizing the dividends declared in the given period, divided by the closing share price as of the end of the period.</t>
    </r>
  </si>
  <si>
    <r>
      <rPr>
        <sz val="8"/>
        <color rgb="FF000000"/>
        <rFont val="Times New Roman"/>
      </rPr>
      <t>(</t>
    </r>
    <r>
      <rPr>
        <sz val="8"/>
        <color rgb="FF000000"/>
        <rFont val="Times New Roman"/>
      </rPr>
      <t>4</t>
    </r>
    <r>
      <rPr>
        <sz val="8"/>
        <color rgb="FF000000"/>
        <rFont val="Times New Roman"/>
      </rPr>
      <t>)    Economic return on book value is defined as the increase (decrease) in book value per common share from the beginning to the end of the given period, plus dividends declared in the period, divided by the book value as of the beginning of the period.</t>
    </r>
  </si>
  <si>
    <t>(5)    Excludes non-cash equity compensation expense of $1.7 million for the fourth quarter of 2022 and $2.4 million for the third quarter of 2022 and nonrecurring expenses of $10.8 million for the fourth quarter of 2022 and $5.0 million for the third quarter of 2022.</t>
  </si>
  <si>
    <t>Two Harbors Investment Corp. Portfolio</t>
  </si>
  <si>
    <t>(dollars in thousands)</t>
  </si>
  <si>
    <t>Portfolio Composition</t>
  </si>
  <si>
    <t>As of December 31, 2022</t>
  </si>
  <si>
    <t>As of September 30, 2022</t>
  </si>
  <si>
    <t>(unaudited)</t>
  </si>
  <si>
    <t>Agency</t>
  </si>
  <si>
    <t xml:space="preserve">Fixed Rate </t>
  </si>
  <si>
    <r>
      <rPr>
        <sz val="9"/>
        <color rgb="FF000000"/>
        <rFont val="Times New Roman"/>
      </rPr>
      <t>Other Agency</t>
    </r>
    <r>
      <rPr>
        <vertAlign val="superscript"/>
        <sz val="9"/>
        <color rgb="FF000000"/>
        <rFont val="Times New Roman"/>
      </rPr>
      <t>(1)</t>
    </r>
  </si>
  <si>
    <t>Total Agency</t>
  </si>
  <si>
    <r>
      <rPr>
        <sz val="9"/>
        <color rgb="FF000000"/>
        <rFont val="Times New Roman"/>
      </rPr>
      <t>Mortgage servicing rights</t>
    </r>
    <r>
      <rPr>
        <vertAlign val="superscript"/>
        <sz val="9"/>
        <color rgb="FF000000"/>
        <rFont val="Times New Roman"/>
      </rPr>
      <t>(2)</t>
    </r>
  </si>
  <si>
    <t>Other</t>
  </si>
  <si>
    <t>Aggregate Portfolio</t>
  </si>
  <si>
    <r>
      <rPr>
        <sz val="9"/>
        <color rgb="FF000000"/>
        <rFont val="Times New Roman"/>
      </rPr>
      <t>Net TBA position</t>
    </r>
    <r>
      <rPr>
        <vertAlign val="superscript"/>
        <sz val="9"/>
        <color rgb="FF000000"/>
        <rFont val="Times New Roman"/>
      </rPr>
      <t>(3)</t>
    </r>
  </si>
  <si>
    <t>Total Portfolio</t>
  </si>
  <si>
    <r>
      <rPr>
        <b/>
        <sz val="9"/>
        <color rgb="FF000000"/>
        <rFont val="Times New Roman"/>
      </rPr>
      <t>Portfolio Metrics</t>
    </r>
  </si>
  <si>
    <r>
      <rPr>
        <sz val="9"/>
        <color rgb="FF000000"/>
        <rFont val="Times New Roman"/>
      </rPr>
      <t>Average portfolio yield</t>
    </r>
    <r>
      <rPr>
        <vertAlign val="superscript"/>
        <sz val="9"/>
        <color rgb="FF000000"/>
        <rFont val="Times New Roman"/>
      </rPr>
      <t>(4)</t>
    </r>
  </si>
  <si>
    <r>
      <rPr>
        <sz val="9"/>
        <color rgb="FF000000"/>
        <rFont val="Times New Roman"/>
      </rPr>
      <t>Average cost of financing</t>
    </r>
    <r>
      <rPr>
        <vertAlign val="superscript"/>
        <sz val="9"/>
        <color rgb="FF000000"/>
        <rFont val="Times New Roman"/>
      </rPr>
      <t>(5)</t>
    </r>
  </si>
  <si>
    <t>Net spread</t>
  </si>
  <si>
    <r>
      <rPr>
        <b/>
        <sz val="9"/>
        <color rgb="FF000000"/>
        <rFont val="Times New Roman"/>
      </rPr>
      <t>Portfolio Metrics Specific to RMBS and Agency Derivatives</t>
    </r>
  </si>
  <si>
    <t>`</t>
  </si>
  <si>
    <r>
      <rPr>
        <sz val="8"/>
        <color rgb="FF000000"/>
        <rFont val="Times New Roman"/>
      </rPr>
      <t>(unaudited)</t>
    </r>
  </si>
  <si>
    <r>
      <rPr>
        <sz val="9"/>
        <color rgb="FF000000"/>
        <rFont val="Times New Roman"/>
      </rPr>
      <t>Weighted average cost basis of Agency principal and interest securities</t>
    </r>
    <r>
      <rPr>
        <vertAlign val="superscript"/>
        <sz val="9"/>
        <color rgb="FF000000"/>
        <rFont val="Times New Roman"/>
      </rPr>
      <t>(6)</t>
    </r>
  </si>
  <si>
    <r>
      <rPr>
        <sz val="9"/>
        <color rgb="FF000000"/>
        <rFont val="Times New Roman"/>
      </rPr>
      <t>Weighted average three month CPR on Agency RMBS</t>
    </r>
  </si>
  <si>
    <t>Fixed-rate investments as a percentage of aggregate RMBS and Agency Derivatives portfolio</t>
  </si>
  <si>
    <t>Adjustable-rate investments as a percentage of aggregate RMBS and Agency Derivatives portfolio</t>
  </si>
  <si>
    <r>
      <rPr>
        <b/>
        <sz val="9"/>
        <color rgb="FF000000"/>
        <rFont val="Times New Roman"/>
      </rPr>
      <t>Portfolio Metrics Specific to MSR</t>
    </r>
    <r>
      <rPr>
        <b/>
        <vertAlign val="superscript"/>
        <sz val="9"/>
        <color rgb="FF000000"/>
        <rFont val="Times New Roman"/>
      </rPr>
      <t>(7)</t>
    </r>
  </si>
  <si>
    <r>
      <rPr>
        <sz val="8"/>
        <color rgb="FF000000"/>
        <rFont val="Times New Roman"/>
      </rPr>
      <t>(dollars in thousands)</t>
    </r>
  </si>
  <si>
    <r>
      <rPr>
        <sz val="8"/>
        <color rgb="FF000000"/>
        <rFont val="Times New Roman"/>
      </rPr>
      <t>(unaudited)</t>
    </r>
  </si>
  <si>
    <t>Unpaid principal balance</t>
  </si>
  <si>
    <t>Gross coupon rate</t>
  </si>
  <si>
    <t>Current loan size</t>
  </si>
  <si>
    <r>
      <rPr>
        <sz val="9"/>
        <color rgb="FF000000"/>
        <rFont val="Times New Roman"/>
      </rPr>
      <t>Original FICO</t>
    </r>
    <r>
      <rPr>
        <vertAlign val="superscript"/>
        <sz val="9"/>
        <color rgb="FF000000"/>
        <rFont val="Times New Roman"/>
      </rPr>
      <t>(</t>
    </r>
    <r>
      <rPr>
        <vertAlign val="superscript"/>
        <sz val="9"/>
        <color rgb="FF000000"/>
        <rFont val="Times New Roman"/>
      </rPr>
      <t>8</t>
    </r>
    <r>
      <rPr>
        <vertAlign val="superscript"/>
        <sz val="9"/>
        <color rgb="FF000000"/>
        <rFont val="Times New Roman"/>
      </rPr>
      <t>)</t>
    </r>
  </si>
  <si>
    <t>Original LTV</t>
  </si>
  <si>
    <t>60+ day delinquencies</t>
  </si>
  <si>
    <t>Net servicing fee</t>
  </si>
  <si>
    <t>Fair value losses</t>
  </si>
  <si>
    <t>Servicing income</t>
  </si>
  <si>
    <t>Servicing expenses</t>
  </si>
  <si>
    <t>Change in servicing reserves</t>
  </si>
  <si>
    <r>
      <rPr>
        <b/>
        <sz val="9"/>
        <color rgb="FF000000"/>
        <rFont val="Times New Roman"/>
      </rPr>
      <t>Other Investments and Risk Management Metrics</t>
    </r>
  </si>
  <si>
    <r>
      <rPr>
        <sz val="8"/>
        <color rgb="FF000000"/>
        <rFont val="Times New Roman"/>
      </rPr>
      <t>(dollars in thousands)</t>
    </r>
  </si>
  <si>
    <r>
      <rPr>
        <sz val="9"/>
        <color rgb="FF000000"/>
        <rFont val="Times New Roman"/>
      </rPr>
      <t>Net long TBA notional amount</t>
    </r>
    <r>
      <rPr>
        <vertAlign val="superscript"/>
        <sz val="9"/>
        <color rgb="FF000000"/>
        <rFont val="Times New Roman"/>
      </rPr>
      <t>(9)</t>
    </r>
  </si>
  <si>
    <r>
      <rPr>
        <sz val="9"/>
        <color rgb="FF000000"/>
        <rFont val="Times New Roman"/>
      </rPr>
      <t>Futures notional</t>
    </r>
  </si>
  <si>
    <r>
      <rPr>
        <sz val="9"/>
        <color rgb="FF000000"/>
        <rFont val="Times New Roman"/>
      </rPr>
      <t>Options on futures notional</t>
    </r>
  </si>
  <si>
    <t>Futures notional</t>
  </si>
  <si>
    <t>Interest rate swaps notional</t>
  </si>
  <si>
    <t>Swaptions net notional</t>
  </si>
  <si>
    <t>Total interest rate swaps and swaptions notional</t>
  </si>
  <si>
    <r>
      <rPr>
        <sz val="8"/>
        <color rgb="FF000000"/>
        <rFont val="Times New Roman"/>
      </rPr>
      <t>(2)    Based on the loans underlying the MSR reported by subservicers on a month lag, adjusted for current month purchases.</t>
    </r>
  </si>
  <si>
    <r>
      <rPr>
        <sz val="8"/>
        <color rgb="FF000000"/>
        <rFont val="Times New Roman"/>
      </rPr>
      <t>(3)    Represents bond equivalent value of TBA position. Bond equivalent value is defined as notional amount multiplied by market price. Accounted for as derivative instruments in accordance with GAAP.</t>
    </r>
  </si>
  <si>
    <r>
      <rPr>
        <sz val="8"/>
        <color rgb="FF000000"/>
        <rFont val="Times New Roman"/>
      </rPr>
      <t xml:space="preserve">(5)    </t>
    </r>
    <r>
      <rPr>
        <sz val="8"/>
        <color rgb="FF000000"/>
        <rFont val="Times New Roman"/>
      </rPr>
      <t>Average cost of financing includes interest expense and amortization of deferred debt issuance costs on borrowings under repurchase agreements (excluding those collateralized by U.S. Treasuries), revolving credit facilities, term notes payable and convertible senior notes, interest spread income/expense and amortization of upfront payments made or received upon entering into interest rate swap agreements, U.S. Treasury futures income, and the implied financing benefit/cost portion of dollar roll income on TBAs. TBA dollar roll income is the non-GAAP economic equivalent to holding and financing Agency RMBS using short-term repurchase agreements. U.S. Treasury futures income is the economic equivalent to holding and financing a relevant cheapest-to-deliver U.S. Treasury note or bond using short-term repurchase agreements.</t>
    </r>
  </si>
  <si>
    <r>
      <rPr>
        <sz val="8"/>
        <color rgb="FF000000"/>
        <rFont val="Times New Roman"/>
      </rPr>
      <t>(6)    Weighted average cost basis includes RMBS principal and interest securities only. Average purchase price utilized carrying value for weighting purposes.</t>
    </r>
  </si>
  <si>
    <r>
      <rPr>
        <sz val="8"/>
        <color rgb="FF000000"/>
        <rFont val="Times New Roman"/>
      </rPr>
      <t>(8)    FICO represents a mortgage industry accepted credit score of a borrower.</t>
    </r>
  </si>
  <si>
    <r>
      <rPr>
        <sz val="8"/>
        <color rgb="FF000000"/>
        <rFont val="Times New Roman"/>
      </rPr>
      <t>(9)    Accounted for as derivative instruments in accordance with GAAP.</t>
    </r>
  </si>
  <si>
    <t>Financing Summary</t>
  </si>
  <si>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</si>
  <si>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</si>
  <si>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</si>
  <si>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</si>
  <si>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t>(dollars in thousands, unaudited)</t>
  </si>
  <si>
    <t>Repurchase agreements collateralized by RMBS</t>
  </si>
  <si>
    <t>Repurchase agreements collateralized by MSR</t>
  </si>
  <si>
    <r>
      <rPr>
        <sz val="9"/>
        <color rgb="FF000000"/>
        <rFont val="Times New Roman"/>
      </rPr>
      <t>Repurchase agreements collateralized by U.S. Treasuries</t>
    </r>
    <r>
      <rPr>
        <vertAlign val="superscript"/>
        <sz val="9"/>
        <color rgb="FF000000"/>
        <rFont val="Times New Roman"/>
      </rPr>
      <t>(1)</t>
    </r>
  </si>
  <si>
    <t>Total repurchase agreements</t>
  </si>
  <si>
    <r>
      <rPr>
        <sz val="9"/>
        <color rgb="FF000000"/>
        <rFont val="Times New Roman"/>
      </rPr>
      <t>Revolving credit facilities collateralized by MSR and related servicing advance obligations</t>
    </r>
  </si>
  <si>
    <t>Term notes payable collateralized by MSR</t>
  </si>
  <si>
    <t>n/a</t>
  </si>
  <si>
    <t>Unsecured convertible senior notes</t>
  </si>
  <si>
    <t>Total borrowings</t>
  </si>
  <si>
    <r>
      <rPr>
        <b/>
        <sz val="9"/>
        <color rgb="FF000000"/>
        <rFont val="Times New Roman"/>
      </rPr>
      <t>Borrowings by Collateral Type</t>
    </r>
    <r>
      <rPr>
        <b/>
        <vertAlign val="superscript"/>
        <sz val="9"/>
        <color rgb="FF000000"/>
        <rFont val="Times New Roman"/>
      </rPr>
      <t>(2)</t>
    </r>
  </si>
  <si>
    <t>Agency RMBS and Agency Derivatives</t>
  </si>
  <si>
    <t>Mortgage servicing rights and related servicing advance obligations</t>
  </si>
  <si>
    <t>Other - secured</t>
  </si>
  <si>
    <r>
      <rPr>
        <sz val="9"/>
        <color rgb="FF000000"/>
        <rFont val="Times New Roman"/>
      </rPr>
      <t>Other - unsecured</t>
    </r>
    <r>
      <rPr>
        <vertAlign val="superscript"/>
        <sz val="9"/>
        <color rgb="FF000000"/>
        <rFont val="Times New Roman"/>
      </rPr>
      <t>(3)</t>
    </r>
  </si>
  <si>
    <t>Total</t>
  </si>
  <si>
    <t>TBA cost basis</t>
  </si>
  <si>
    <t>Net payable (receivable) for unsettled RMBS</t>
  </si>
  <si>
    <t>Total, including TBAs and net payable (receivable) for unsettled RMBS</t>
  </si>
  <si>
    <r>
      <rPr>
        <sz val="9"/>
        <color rgb="FF000000"/>
        <rFont val="Times New Roman"/>
      </rPr>
      <t>Debt-to-equity ratio at period-end</t>
    </r>
    <r>
      <rPr>
        <vertAlign val="superscript"/>
        <sz val="9"/>
        <color rgb="FF000000"/>
        <rFont val="Times New Roman"/>
      </rPr>
      <t>(4)</t>
    </r>
  </si>
  <si>
    <r>
      <rPr>
        <sz val="9"/>
        <color rgb="FF000000"/>
        <rFont val="Times New Roman"/>
      </rPr>
      <t>Economic debt-to-equity ratio at period-end</t>
    </r>
    <r>
      <rPr>
        <vertAlign val="superscript"/>
        <sz val="9"/>
        <color rgb="FF000000"/>
        <rFont val="Times New Roman"/>
      </rPr>
      <t>(5)</t>
    </r>
  </si>
  <si>
    <r>
      <rPr>
        <b/>
        <sz val="9"/>
        <color rgb="FF000000"/>
        <rFont val="Times New Roman"/>
      </rPr>
      <t>Cost of Financing by Collateral Type</t>
    </r>
    <r>
      <rPr>
        <b/>
        <vertAlign val="superscript"/>
        <sz val="9"/>
        <color rgb="FF000000"/>
        <rFont val="Times New Roman"/>
      </rPr>
      <t>(2)</t>
    </r>
  </si>
  <si>
    <r>
      <rPr>
        <sz val="9"/>
        <color rgb="FF000000"/>
        <rFont val="Times New Roman"/>
      </rPr>
      <t>Mortgage servicing rights and related servicing advance obligations</t>
    </r>
    <r>
      <rPr>
        <vertAlign val="superscript"/>
        <sz val="9"/>
        <color rgb="FF000000"/>
        <rFont val="Times New Roman"/>
      </rPr>
      <t>(6)</t>
    </r>
  </si>
  <si>
    <r>
      <rPr>
        <sz val="9"/>
        <color rgb="FF000000"/>
        <rFont val="Times New Roman"/>
      </rPr>
      <t>Other - unsecured</t>
    </r>
    <r>
      <rPr>
        <vertAlign val="superscript"/>
        <sz val="9"/>
        <color rgb="FF000000"/>
        <rFont val="Times New Roman"/>
      </rPr>
      <t>(3)(6)</t>
    </r>
  </si>
  <si>
    <t>Annualized cost of financing</t>
  </si>
  <si>
    <r>
      <rPr>
        <sz val="9"/>
        <color rgb="FF000000"/>
        <rFont val="Times New Roman"/>
      </rPr>
      <t>Interest rate swaps</t>
    </r>
    <r>
      <rPr>
        <vertAlign val="superscript"/>
        <sz val="9"/>
        <color rgb="FF000000"/>
        <rFont val="Times New Roman"/>
      </rPr>
      <t>(7)</t>
    </r>
  </si>
  <si>
    <r>
      <rPr>
        <sz val="9"/>
        <color rgb="FF000000"/>
        <rFont val="Times New Roman"/>
      </rPr>
      <t>U.S. Treasury futures</t>
    </r>
    <r>
      <rPr>
        <vertAlign val="superscript"/>
        <sz val="9"/>
        <color rgb="FF000000"/>
        <rFont val="Times New Roman"/>
      </rPr>
      <t>(8)</t>
    </r>
  </si>
  <si>
    <r>
      <rPr>
        <sz val="9"/>
        <color rgb="FF000000"/>
        <rFont val="Times New Roman"/>
      </rPr>
      <t>TBAs</t>
    </r>
    <r>
      <rPr>
        <vertAlign val="superscript"/>
        <sz val="9"/>
        <color rgb="FF000000"/>
        <rFont val="Times New Roman"/>
      </rPr>
      <t>(9)</t>
    </r>
  </si>
  <si>
    <r>
      <rPr>
        <sz val="9"/>
        <color rgb="FF000000"/>
        <rFont val="Times New Roman"/>
      </rPr>
      <t>Annualized cost of financing, including swaps, U.S. Treasury futures and TBAs</t>
    </r>
  </si>
  <si>
    <r>
      <rPr>
        <sz val="9"/>
        <color rgb="FF000000"/>
        <rFont val="Times New Roman"/>
      </rPr>
      <t xml:space="preserve">(1)    </t>
    </r>
    <r>
      <rPr>
        <sz val="9"/>
        <color rgb="FF000000"/>
        <rFont val="Times New Roman"/>
      </rPr>
      <t xml:space="preserve">U.S. Treasury securities </t>
    </r>
    <r>
      <rPr>
        <sz val="9"/>
        <color rgb="FF000000"/>
        <rFont val="Times New Roman"/>
      </rPr>
      <t xml:space="preserve">effectively </t>
    </r>
    <r>
      <rPr>
        <sz val="9"/>
        <color rgb="FF000000"/>
        <rFont val="Times New Roman"/>
      </rPr>
      <t>borrowed under reverse repurchase agreements</t>
    </r>
    <r>
      <rPr>
        <sz val="9"/>
        <color rgb="FF000000"/>
        <rFont val="Times New Roman"/>
      </rPr>
      <t>.</t>
    </r>
  </si>
  <si>
    <r>
      <rPr>
        <sz val="9"/>
        <color rgb="FF000000"/>
        <rFont val="Times New Roman"/>
      </rPr>
      <t>(</t>
    </r>
    <r>
      <rPr>
        <sz val="9"/>
        <color rgb="FF000000"/>
        <rFont val="Times New Roman"/>
      </rPr>
      <t>2</t>
    </r>
    <r>
      <rPr>
        <sz val="9"/>
        <color rgb="FF000000"/>
        <rFont val="Times New Roman"/>
      </rPr>
      <t xml:space="preserve">)    </t>
    </r>
    <r>
      <rPr>
        <sz val="9"/>
        <color rgb="FF000000"/>
        <rFont val="Times New Roman"/>
      </rPr>
      <t>Excludes repurchase agreements collateralized by U.S. Treasuries</t>
    </r>
    <r>
      <rPr>
        <sz val="9"/>
        <color rgb="FF000000"/>
        <rFont val="Times New Roman"/>
      </rPr>
      <t>.</t>
    </r>
  </si>
  <si>
    <r>
      <rPr>
        <sz val="9"/>
        <color rgb="FF000000"/>
        <rFont val="Times New Roman"/>
      </rPr>
      <t>(</t>
    </r>
    <r>
      <rPr>
        <sz val="9"/>
        <color rgb="FF000000"/>
        <rFont val="Times New Roman"/>
      </rPr>
      <t>3</t>
    </r>
    <r>
      <rPr>
        <sz val="9"/>
        <color rgb="FF000000"/>
        <rFont val="Times New Roman"/>
      </rPr>
      <t>)    Unsecured convertible senior notes.</t>
    </r>
  </si>
  <si>
    <r>
      <rPr>
        <sz val="9"/>
        <color rgb="FF000000"/>
        <rFont val="Times New Roman"/>
      </rPr>
      <t>(</t>
    </r>
    <r>
      <rPr>
        <sz val="9"/>
        <color rgb="FF000000"/>
        <rFont val="Times New Roman"/>
      </rPr>
      <t>4</t>
    </r>
    <r>
      <rPr>
        <sz val="9"/>
        <color rgb="FF000000"/>
        <rFont val="Times New Roman"/>
      </rPr>
      <t>)    Defined as total borrowings to fund RMBS, MSR and Agency Derivatives, divided by total equity.</t>
    </r>
  </si>
  <si>
    <r>
      <rPr>
        <sz val="9"/>
        <color rgb="FF000000"/>
        <rFont val="Times New Roman"/>
      </rPr>
      <t>(</t>
    </r>
    <r>
      <rPr>
        <sz val="9"/>
        <color rgb="FF000000"/>
        <rFont val="Times New Roman"/>
      </rPr>
      <t>6</t>
    </r>
    <r>
      <rPr>
        <sz val="9"/>
        <color rgb="FF000000"/>
        <rFont val="Times New Roman"/>
      </rPr>
      <t>)    Includes amortization of debt issuance costs.</t>
    </r>
  </si>
  <si>
    <r>
      <rPr>
        <sz val="9"/>
        <color rgb="FF000000"/>
        <rFont val="Times New Roman"/>
      </rPr>
      <t>(</t>
    </r>
    <r>
      <rPr>
        <sz val="9"/>
        <color rgb="FF000000"/>
        <rFont val="Times New Roman"/>
      </rPr>
      <t>7</t>
    </r>
    <r>
      <rPr>
        <sz val="9"/>
        <color rgb="FF000000"/>
        <rFont val="Times New Roman"/>
      </rPr>
      <t>)    The cost of financing on interest rate swaps held to mitigate interest rate risk associated with the company’s outstanding borrowings includes interest spread income/expense and amortization of upfront payments made or received upon entering into interest rate swap agreements and is calculated using average borrowings balance as the denominator.</t>
    </r>
  </si>
  <si>
    <r>
      <rPr>
        <sz val="9"/>
        <color rgb="FF000000"/>
        <rFont val="Times New Roman"/>
      </rPr>
      <t>(</t>
    </r>
    <r>
      <rPr>
        <sz val="9"/>
        <color rgb="FF000000"/>
        <rFont val="Times New Roman"/>
      </rPr>
      <t>8</t>
    </r>
    <r>
      <rPr>
        <sz val="9"/>
        <color rgb="FF000000"/>
        <rFont val="Times New Roman"/>
      </rPr>
      <t>)    The cost of financing on U.S. Treasury futures held to mitigate interest rate risk associated with the company’s outstanding borrowings is calculated using average borrowings balance as the denominator. U.S. Treasury futures income is the economic equivalent to holding and financing a relevant cheapest-to-deliver U.S. Treasury note or bond using short-term repurchase agreements.</t>
    </r>
  </si>
  <si>
    <r>
      <rPr>
        <sz val="9"/>
        <color rgb="FF000000"/>
        <rFont val="Times New Roman"/>
      </rPr>
      <t>(</t>
    </r>
    <r>
      <rPr>
        <sz val="9"/>
        <color rgb="FF000000"/>
        <rFont val="Times New Roman"/>
      </rPr>
      <t>9</t>
    </r>
    <r>
      <rPr>
        <sz val="9"/>
        <color rgb="FF000000"/>
        <rFont val="Times New Roman"/>
      </rPr>
      <t>)    The implied financing benefit/cost of dollar roll income on TBAs is calculated using the average cost basis of TBAs as the denominator. TBA dollar roll income is the non-GAAP economic equivalent to holding and financing Agency RMBS using short-term repurchase agreements. TBAs are accounted for as derivative instruments in accordance with GAAP.</t>
    </r>
  </si>
  <si>
    <t>TWO HARBORS INVESTMENT CORP.</t>
  </si>
  <si>
    <t>CONSOLIDATED BALANCE SHEETS</t>
  </si>
  <si>
    <t>(dollars in thousands, except share data)</t>
  </si>
  <si>
    <t>ASSETS</t>
  </si>
  <si>
    <t>Available-for-sale securities, at fair value (amortized cost $8,114,627 and $7,005,013, respectively; allowance for credit losses $6,958 and $14,238, respectively)</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</si>
  <si>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</si>
  <si>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</si>
  <si>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</si>
  <si>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</si>
  <si>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</si>
  <si>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</si>
  <si>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</si>
  <si>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</si>
  <si>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</si>
  <si>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</si>
  <si>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</si>
  <si>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</si>
  <si>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</si>
  <si>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</si>
  <si>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</si>
  <si>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</si>
  <si>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</si>
  <si>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</si>
  <si>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</si>
  <si>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</si>
  <si>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</si>
  <si>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</si>
  <si>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t>Preferred stock, par value $0.01 per share; 100,000,000 shares authorized and 26,092,050 and 29,050,000 shares issued and outstanding, respectively ($652,301 and $726,250 liquidation preference, respectively)</t>
  </si>
  <si>
    <t>Common stock, par value $0.01 per share; 175,000,000 shares authorized and 86,428,845 and 85,977,831 shares issued and outstanding, respectively</t>
  </si>
  <si>
    <t>Additional paid-in capital</t>
  </si>
  <si>
    <t>Accumulated other comprehensive (loss) income</t>
  </si>
  <si>
    <t>Cumulative earnings</t>
  </si>
  <si>
    <t>Cumulative distributions to stockholders</t>
  </si>
  <si>
    <t>Total Stockholders’ Equity</t>
  </si>
  <si>
    <t>Total Liabilities and Stockholders’ Equity</t>
  </si>
  <si>
    <t>CONSOLIDATED STATEMENTS OF COMPREHENSIVE INCOME (LOSS)</t>
  </si>
  <si>
    <t>Certain prior period amounts have been reclassified to conform to the current period presentation</t>
  </si>
  <si>
    <t>Three Months Ended 
December 31,</t>
  </si>
  <si>
    <t>Year Ended 
December 31,</t>
  </si>
  <si>
    <t>2022</t>
  </si>
  <si>
    <t>2021</t>
  </si>
  <si>
    <t>Interest income:</t>
  </si>
  <si>
    <t>Available-for-sale securities</t>
  </si>
  <si>
    <t>Total interest income</t>
  </si>
  <si>
    <t>Interest expense:</t>
  </si>
  <si>
    <t>Total interest expense</t>
  </si>
  <si>
    <t>Net interest (expense) income</t>
  </si>
  <si>
    <t>Other (loss) income:</t>
  </si>
  <si>
    <t>(Loss) gain on investment securities</t>
  </si>
  <si>
    <t>(Loss) gain on servicing asset</t>
  </si>
  <si>
    <t>Gain on interest rate swap and swaption agreements</t>
  </si>
  <si>
    <t>Gain (loss) on other derivative instruments</t>
  </si>
  <si>
    <t>Other income (loss)</t>
  </si>
  <si>
    <t>Total other (loss) income</t>
  </si>
  <si>
    <t>Expenses:</t>
  </si>
  <si>
    <t>Compensation and benefits</t>
  </si>
  <si>
    <t>Other operating expenses</t>
  </si>
  <si>
    <t>Total expenses</t>
  </si>
  <si>
    <t>(Loss) income before income taxes</t>
  </si>
  <si>
    <t>Provision for income taxes</t>
  </si>
  <si>
    <t>Net (loss) income</t>
  </si>
  <si>
    <t>Dividends on preferred stock</t>
  </si>
  <si>
    <t>Gain on repurchase and retirement of preferred stock</t>
  </si>
  <si>
    <t>Net (loss) income attributable to common stockholders</t>
  </si>
  <si>
    <t>Basic (loss) earnings per weighted average common share</t>
  </si>
  <si>
    <t>Diluted (loss) earnings per weighted average common share</t>
  </si>
  <si>
    <t>Dividends declared per common share</t>
  </si>
  <si>
    <t>Weighted average number of shares of common stock:</t>
  </si>
  <si>
    <t>Basic</t>
  </si>
  <si>
    <r>
      <rPr>
        <sz val="10"/>
        <color rgb="FF000000"/>
        <rFont val="Times New Roman"/>
      </rPr>
      <t>Diluted</t>
    </r>
  </si>
  <si>
    <t>Comprehensive income (loss):</t>
  </si>
  <si>
    <t>Other comprehensive income (loss):</t>
  </si>
  <si>
    <t>Unrealized gain (loss) on available-for-sale securities</t>
  </si>
  <si>
    <t>Other comprehensive income (loss)</t>
  </si>
  <si>
    <t>Comprehensive income (loss)</t>
  </si>
  <si>
    <t>Comprehensive income (loss) attributable to common stockholders</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</si>
  <si>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</si>
  <si>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</si>
  <si>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</si>
  <si>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t>
  </si>
  <si>
    <r>
      <rPr>
        <sz val="9"/>
        <color rgb="FF000000"/>
        <rFont val="Times New Roman"/>
      </rPr>
      <t>(unaudited)</t>
    </r>
  </si>
  <si>
    <t>Reconciliation of Comprehensive income (loss) to Earnings Available for Distribution:</t>
  </si>
  <si>
    <t>Adjustment for other comprehensive (income) loss attributable to common stockholders:</t>
  </si>
  <si>
    <t>Unrealized (gain) loss on available-for-sale securities</t>
  </si>
  <si>
    <t>Adjustments to exclude reported realized and unrealized (gains) losses:</t>
  </si>
  <si>
    <t>Realized loss (gain) on securities</t>
  </si>
  <si>
    <t>Unrealized loss on securities</t>
  </si>
  <si>
    <t>(Reversal of) provision for credit losses</t>
  </si>
  <si>
    <t>Realized and unrealized loss on mortgage servicing rights</t>
  </si>
  <si>
    <t>Realized loss on termination or expiration of interest rate swaps and swaptions</t>
  </si>
  <si>
    <t>Unrealized gain on interest rate swaps and swaptions</t>
  </si>
  <si>
    <t>Realized and unrealized gain on other derivative instruments</t>
  </si>
  <si>
    <t>Other realized and unrealized gains</t>
  </si>
  <si>
    <t>Other adjustments:</t>
  </si>
  <si>
    <r>
      <rPr>
        <sz val="9"/>
        <color rgb="FF000000"/>
        <rFont val="Times New Roman"/>
      </rPr>
      <t>MSR amortization</t>
    </r>
    <r>
      <rPr>
        <vertAlign val="superscript"/>
        <sz val="9"/>
        <color rgb="FF000000"/>
        <rFont val="Times New Roman"/>
      </rPr>
      <t>(1)</t>
    </r>
  </si>
  <si>
    <r>
      <rPr>
        <sz val="9"/>
        <color rgb="FF000000"/>
        <rFont val="Times New Roman"/>
      </rPr>
      <t>TBA dollar roll income</t>
    </r>
    <r>
      <rPr>
        <vertAlign val="superscript"/>
        <sz val="9"/>
        <color rgb="FF000000"/>
        <rFont val="Times New Roman"/>
      </rPr>
      <t>(2)</t>
    </r>
  </si>
  <si>
    <r>
      <rPr>
        <sz val="9"/>
        <color rgb="FF000000"/>
        <rFont val="Times New Roman"/>
      </rPr>
      <t>U.S. Treasury futures income</t>
    </r>
    <r>
      <rPr>
        <vertAlign val="superscript"/>
        <sz val="9"/>
        <color rgb="FF000000"/>
        <rFont val="Times New Roman"/>
      </rPr>
      <t>(3)</t>
    </r>
  </si>
  <si>
    <t>Non-cash equity compensation expense</t>
  </si>
  <si>
    <t>Other nonrecurring expenses</t>
  </si>
  <si>
    <t>Change in restructuring charges</t>
  </si>
  <si>
    <t>Net provision for income taxes on non-EAD</t>
  </si>
  <si>
    <r>
      <rPr>
        <sz val="9"/>
        <color rgb="FF000000"/>
        <rFont val="Times New Roman"/>
      </rPr>
      <t>Earnings available for distribution to common stockholders</t>
    </r>
    <r>
      <rPr>
        <vertAlign val="superscript"/>
        <sz val="9"/>
        <color rgb="FF000000"/>
        <rFont val="Times New Roman"/>
      </rPr>
      <t>(4)</t>
    </r>
  </si>
  <si>
    <t>Weighted average basic common shares</t>
  </si>
  <si>
    <r>
      <rPr>
        <sz val="9"/>
        <color rgb="FF000000"/>
        <rFont val="Times New Roman"/>
      </rPr>
      <t>Earnings available for distribution to common stockholders per weighted average basic common share</t>
    </r>
  </si>
  <si>
    <r>
      <rPr>
        <sz val="8"/>
        <color rgb="FF000000"/>
        <rFont val="Times New Roman"/>
      </rPr>
      <t>(1)    MSR amortization refers to the portion of change in fair value of MSR primarily attributed to the realization of expected cash flows (runoff) of the portfolio, which is deemed a non-GAAP measure due to the company’s decision to account for MSR at fair value.</t>
    </r>
  </si>
  <si>
    <r>
      <rPr>
        <sz val="8"/>
        <color rgb="FF000000"/>
        <rFont val="Times New Roman"/>
      </rPr>
      <t xml:space="preserve">(2)    </t>
    </r>
    <r>
      <rPr>
        <sz val="8"/>
        <color rgb="FF000000"/>
        <rFont val="Times New Roman"/>
      </rPr>
      <t>TBA dollar roll income is the economic equivalent to holding and financing Agency RMBS using short-term repurchase agreements.</t>
    </r>
  </si>
  <si>
    <r>
      <rPr>
        <sz val="8"/>
        <color rgb="FF000000"/>
        <rFont val="Times New Roman"/>
      </rPr>
      <t xml:space="preserve">(3)    </t>
    </r>
    <r>
      <rPr>
        <sz val="8"/>
        <color rgb="FF000000"/>
        <rFont val="Times New Roman"/>
      </rPr>
      <t>U.S. Treasury futures income is the economic equivalent to holding and financing a relevant cheapest-to-deliver U.S. Treasury note or bond using short-term repurchase agreements.</t>
    </r>
  </si>
  <si>
    <t>(4)    EAD is a non-GAAP measure that we define as comprehensive loss attributable to common stockholders, excluding realized and unrealized gains and losses on the aggregate portfolio, gains and losses on repurchases of preferred stock, provision for (reversal of) credit losses, reserve expense for representation and warranty obligations on MSR, non-cash compensation expense related to restricted common stock and other nonrecurring expenses. As defined, EAD includes net interest income, accrual and settlement of interest on derivatives, dollar roll income on TBAs, U.S. Treasury futures income, servicing income, net of estimated amortization on MSR and recurring cash related operating expenses. EAD provides supplemental information to assist investors in analyzing the Company’s results of operations and helps facilitate comparisons to industry peers. EAD is one of several measures our board of directors considers to determine the amount of dividends to declare on our common stock and should not be considered an indication of our taxable income or as a proxy for the amount of dividends we may declare.</t>
  </si>
  <si>
    <t>Reconciliation of Comprehensive income (loss) to Income Excluding Market-Driven Value Changes:</t>
  </si>
  <si>
    <t>Adjustments to exclude market-driven value changes and nonrecurring operating expenses:</t>
  </si>
  <si>
    <r>
      <rPr>
        <sz val="9"/>
        <color rgb="FF000000"/>
        <rFont val="Times New Roman"/>
      </rPr>
      <t>RMBS market-driven value changes</t>
    </r>
    <r>
      <rPr>
        <vertAlign val="superscript"/>
        <sz val="9"/>
        <color rgb="FF000000"/>
        <rFont val="Times New Roman"/>
      </rPr>
      <t>(1)</t>
    </r>
  </si>
  <si>
    <r>
      <rPr>
        <sz val="9"/>
        <color rgb="FF000000"/>
        <rFont val="Times New Roman"/>
      </rPr>
      <t>MSR market-driven value changes</t>
    </r>
    <r>
      <rPr>
        <vertAlign val="superscript"/>
        <sz val="9"/>
        <color rgb="FF000000"/>
        <rFont val="Times New Roman"/>
      </rPr>
      <t>(2)</t>
    </r>
  </si>
  <si>
    <r>
      <rPr>
        <sz val="9"/>
        <color rgb="FF000000"/>
        <rFont val="Times New Roman"/>
      </rPr>
      <t>Swap and swaption market-driven value changes</t>
    </r>
    <r>
      <rPr>
        <vertAlign val="superscript"/>
        <sz val="9"/>
        <color rgb="FF000000"/>
        <rFont val="Times New Roman"/>
      </rPr>
      <t>(3)</t>
    </r>
  </si>
  <si>
    <r>
      <rPr>
        <sz val="9"/>
        <color rgb="FF000000"/>
        <rFont val="Times New Roman"/>
      </rPr>
      <t>Realized and unrealized gains on TBAs, excluding TBA dollar roll income</t>
    </r>
    <r>
      <rPr>
        <vertAlign val="superscript"/>
        <sz val="9"/>
        <color rgb="FF000000"/>
        <rFont val="Times New Roman"/>
      </rPr>
      <t>(3)</t>
    </r>
  </si>
  <si>
    <r>
      <rPr>
        <sz val="9"/>
        <color rgb="FF000000"/>
        <rFont val="Times New Roman"/>
      </rPr>
      <t>Realized and unrealized gains on futures, excluding futures income</t>
    </r>
    <r>
      <rPr>
        <vertAlign val="superscript"/>
        <sz val="9"/>
        <color rgb="FF000000"/>
        <rFont val="Times New Roman"/>
      </rPr>
      <t>(4)</t>
    </r>
  </si>
  <si>
    <t>Net provision for income taxes associated with market-driven value changes</t>
  </si>
  <si>
    <r>
      <rPr>
        <sz val="9"/>
        <color rgb="FF000000"/>
        <rFont val="Times New Roman"/>
      </rPr>
      <t>Income Excluding Market-Driven Value Changes</t>
    </r>
    <r>
      <rPr>
        <vertAlign val="superscript"/>
        <sz val="9"/>
        <color rgb="FF000000"/>
        <rFont val="Times New Roman"/>
      </rPr>
      <t>(5)</t>
    </r>
  </si>
  <si>
    <t>Income Excluding Market-Driven Value Changes per weighted average basic common share</t>
  </si>
  <si>
    <r>
      <rPr>
        <sz val="8"/>
        <color rgb="FF000000"/>
        <rFont val="Times New Roman"/>
      </rPr>
      <t xml:space="preserve">(3)    </t>
    </r>
    <r>
      <rPr>
        <sz val="8"/>
        <color rgb="FF000000"/>
        <rFont val="Times New Roman"/>
      </rPr>
      <t>TBA dollar roll income is the economic equivalent to holding and financing Agency RMBS using short-term repurchase agreements.</t>
    </r>
  </si>
  <si>
    <r>
      <rPr>
        <sz val="8"/>
        <color rgb="FF000000"/>
        <rFont val="Times New Roman"/>
      </rPr>
      <t xml:space="preserve">(4)    </t>
    </r>
    <r>
      <rPr>
        <sz val="8"/>
        <color rgb="FF000000"/>
        <rFont val="Times New Roman"/>
      </rPr>
      <t>Futures income is the economic equivalent to holding and financing a relevant cheapest-to-deliver note or bond using short-term repurchase agreements.</t>
    </r>
  </si>
  <si>
    <t>(1)    Other Agency includes hybrid ARMs and inverse interest-only Agency securities classified as “Agency Derivatives” for purposes of GAAP.</t>
  </si>
  <si>
    <t>(4)    Average portfolio yield includes interest income on Agency RMBS and non-Agency securities, MSR servicing income, net of estimated amortization, and servicing expenses, and the implied asset yield portion of TBA dollar roll income on TBAs. MSR estimated amortization refers to the portion of change in fair value of MSR primarily attributed to the realization of expected cash flows (runoff) of the portfolio, which is deemed a non-GAAP measure due to the company’s decision to account for MSR at fair value. TBA dollar roll income is the non-GAAP economic equivalent to holding and financing Agency RMBS using short-term repurchase agreements.</t>
  </si>
  <si>
    <t>(5)    Defined as total borrowings to fund RMBS, MSR and Agency Derivatives, plus the implied debt on net TBA cost basis and net payable (receivable) for unsettled RMBS, divided by total equity. Effective as of December 31, 2022, net payable (receivable) on unsettled RMBS is now included in the calculation for economic debt-to-equity. Prior period metrics have been updated to conform to the current period methodology.</t>
  </si>
  <si>
    <t>(2)     MSR market-driven value changes refers to the sum of servicing income, servicing expenses, realized and unrealized gains and losses on MSR, less the sum of the realization of MSR cash flows which incorporates actual prepayments, servicing income and servicing expenses, and price changes. Price changes are measured daily based on the assumption that spreads, interest rates and volatility factored into the previous day ending fair value are unchanged.</t>
  </si>
  <si>
    <t>(1)     RMBS market-driven value changes refers to the sum of interest income, realized and unrealized gains and losses on RMBS, less the sum of the realization of RMBS cash flows which incorporates actual prepayments, changes in RMBS accrued interest, and price changes. Price changes are measured daily based on the assumption that spreads, interest rates and volatility factored into the previous day ending fair value are unchanged. RMBS includes inverse interest-only Agency RMBS which are accounted for as derivative instruments in accordance with GAAP.RMBS market-driven value changes refers to the sum of interest income, realized and unrealized gains and losses on RMBS, less the sum of the realization of RMBS cash flows which incorporates actual prepayments, changes in RMBS accrued interest, and price changes. Price changes are measured daily based on the assumption that spreads, interest rates and volatility factored into the previous day ending fair value are unchanged. RMBS includes inverse interest-only Agency RMBS which are accounted for as derivative instruments in accordance with GAAP.</t>
  </si>
  <si>
    <t>(5)    Income Excluding Market-Driven Value Changes is a non-GAAP measure defined as comprehensive income attributable to common stockholders, excluding market-driven value changes on the aggregate portfolio, provision for income taxes associated with market-driven value changes, nonrecurring operating expenses and gain on the repurchase and retirement of preferred stock. As defined, Income Excluding Market-Driven Value Changes includes the realization of portfolio cash flows which incorporates actual prepayments, changes in portfolio accrued interest, servicing income and servicing expenses, and price changes. Price changes are measured daily based on the assumption that spreads, interest rates and volatility factored into the previous day ending fair value are unchanged. This applies to RMBS, MSR and derivatives, as applicable, and is net of all recurring operating expenses and provision for income taxes associated with Income Excluding Market-Driven Value Changes. Income Excluding Market-Driven Value Changes provides supplemental information to assist investors in analyzing the company’s results of operations and helps facilitate comparisons to industry peers. Income Excluding Market-Driven Value Changes is one of several measures the company’s board of directors considers to determine the amount of dividends to declare on the company’s common stock and should not be considered an indication of taxable income or as a proxy for the amount of dividends the company may declare.</t>
  </si>
  <si>
    <t>(7)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Portfolio metrics, other than UPB, represent averages weighted by UPB.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</si>
</sst>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164" formatCode="&quot;$&quot;* #,##0,_);&quot;$&quot;* \(#,##0,\);&quot;$&quot;* &quot;—&quot;_);_(@_)"/>
    <numFmt numFmtId="165" formatCode="&quot;$&quot;* #,##0.00_);&quot;$&quot;* \(#,##0.00\);&quot;$&quot;* &quot;—&quot;_);_(@_)"/>
    <numFmt numFmtId="166" formatCode="#,##0.0_)%;\(#,##0.0\)%;&quot;—&quot;_)\%;_(@_)"/>
    <numFmt numFmtId="167" formatCode="#,##0.0%_);\(#,##0.0%\);&quot;—&quot;\%_);_(@_)"/>
    <numFmt numFmtId="168" formatCode="* #,##0,;* \(#,##0,\);* &quot;—&quot;;_(@_)"/>
    <numFmt numFmtId="169" formatCode="#,##0.00_)%;\(#,##0.00\)%;&quot;—&quot;_)\%;_(@_)"/>
    <numFmt numFmtId="170" formatCode="#0;&quot;-&quot;#0;&quot;—&quot;;_(@_)"/>
    <numFmt numFmtId="171" formatCode="#,##0_)%;\(#,##0\)%;&quot;—&quot;_)\%;_(@_)"/>
    <numFmt numFmtId="172" formatCode="#0.0_)%;\(#0.0\)%;&quot;—&quot;_)\%;_(@_)"/>
    <numFmt numFmtId="173" formatCode="* #,##0.0&quot; basis points&quot;;* &quot;-&quot;#,##0.0&quot; basis points&quot;;* &quot;—&quot;&quot; basis points&quot;;_(@_)"/>
    <numFmt numFmtId="174" formatCode="* #,##0.0_)&quot; basis points&quot;;* \(#,##0.0\)&quot; basis points&quot;;* &quot;—&quot;_)&quot; basis points&quot;;_(@_)"/>
    <numFmt numFmtId="175" formatCode="mmmm\ d\,\ yyyy"/>
    <numFmt numFmtId="176" formatCode="* #,##0.00;* \(#,##0.00\);* &quot;—&quot;;_(@_)"/>
    <numFmt numFmtId="177" formatCode="* #,##0;* \(#,##0\);* &quot;—&quot;;_(@_)"/>
    <numFmt numFmtId="178" formatCode="#0;\(#0\);&quot;—&quot;;_(@_)"/>
    <numFmt numFmtId="179" formatCode="* #,##0.0_)&quot;:1.0&quot;;* \(#,##0.0\)&quot;:1.0&quot;;* &quot;—&quot;_)&quot;:1.0&quot;;_(@_)"/>
    <numFmt numFmtId="180" formatCode="mmmm\ d\,\_x000a_yyyy"/>
    <numFmt numFmtId="181" formatCode="#0;&quot;-&quot;#0;#0;_(@_)"/>
    <numFmt numFmtId="182" formatCode="yyyy"/>
  </numFmts>
  <fonts count="17" x14ac:knownFonts="1">
    <font>
      <sz val="10"/>
      <name val="Arial"/>
    </font>
    <font>
      <sz val="10"/>
      <color rgb="FF000000"/>
      <name val="Times New Roman"/>
    </font>
    <font>
      <b/>
      <sz val="18"/>
      <color rgb="FF000000"/>
      <name val="Times New Roman"/>
    </font>
    <font>
      <b/>
      <sz val="16"/>
      <color rgb="FF000000"/>
      <name val="Times New Roman"/>
    </font>
    <font>
      <sz val="14"/>
      <color rgb="FF000000"/>
      <name val="Times New Roman"/>
    </font>
    <font>
      <b/>
      <sz val="9"/>
      <color rgb="FF000000"/>
      <name val="Times New Roman"/>
    </font>
    <font>
      <sz val="8"/>
      <color rgb="FF000000"/>
      <name val="Times New Roman"/>
    </font>
    <font>
      <sz val="9"/>
      <color rgb="FF000000"/>
      <name val="Times New Roman"/>
    </font>
    <font>
      <b/>
      <u/>
      <sz val="9"/>
      <color rgb="FF000000"/>
      <name val="Times New Roman"/>
    </font>
    <font>
      <b/>
      <sz val="10"/>
      <color rgb="FF000000"/>
      <name val="Times New Roman"/>
    </font>
    <font>
      <i/>
      <sz val="10"/>
      <color rgb="FF000000"/>
      <name val="Times New Roman"/>
    </font>
    <font>
      <vertAlign val="superscript"/>
      <sz val="9"/>
      <color rgb="FF000000"/>
      <name val="Times New Roman"/>
    </font>
    <font>
      <b/>
      <vertAlign val="superscript"/>
      <sz val="9"/>
      <color rgb="FF000000"/>
      <name val="Times New Roman"/>
    </font>
    <font>
      <i/>
      <sz val="9"/>
      <color rgb="FF000000"/>
      <name val="Times New Roman"/>
    </font>
    <font>
      <b/>
      <sz val="9"/>
      <color rgb="FF000000"/>
      <name val="Times New Roman"/>
      <family val="1"/>
    </font>
    <font>
      <sz val="8"/>
      <color rgb="FF000000"/>
      <name val="Times New Roman"/>
      <family val="1"/>
    </font>
    <font>
      <sz val="9"/>
      <color rgb="FF000000"/>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14">
    <xf numFmtId="0" fontId="0" fillId="0" borderId="0" xfId="0"/>
    <xf numFmtId="0" fontId="1" fillId="0" borderId="0" xfId="1" applyFont="1" applyAlignment="1">
      <alignment wrapText="1"/>
    </xf>
    <xf numFmtId="0" fontId="5" fillId="2" borderId="0" xfId="0" applyFont="1" applyFill="1" applyAlignment="1">
      <alignment horizontal="center" wrapText="1"/>
    </xf>
    <xf numFmtId="0" fontId="5" fillId="2" borderId="1" xfId="0" applyFont="1" applyFill="1" applyBorder="1" applyAlignment="1">
      <alignment horizontal="center" wrapText="1"/>
    </xf>
    <xf numFmtId="0" fontId="1" fillId="3" borderId="0" xfId="0" applyFont="1" applyFill="1" applyAlignment="1">
      <alignment horizontal="left" wrapText="1" indent="1"/>
    </xf>
    <xf numFmtId="0" fontId="1" fillId="3" borderId="2" xfId="0" applyFont="1" applyFill="1" applyBorder="1" applyAlignment="1">
      <alignment horizontal="center" wrapText="1"/>
    </xf>
    <xf numFmtId="0" fontId="7" fillId="2" borderId="0" xfId="0" applyFont="1" applyFill="1" applyAlignment="1">
      <alignment horizontal="left" wrapText="1"/>
    </xf>
    <xf numFmtId="164" fontId="7" fillId="2" borderId="3" xfId="0" applyNumberFormat="1" applyFont="1" applyFill="1" applyBorder="1" applyAlignment="1">
      <alignment wrapText="1"/>
    </xf>
    <xf numFmtId="165" fontId="7" fillId="2" borderId="3" xfId="0" applyNumberFormat="1" applyFont="1" applyFill="1" applyBorder="1" applyAlignment="1">
      <alignment wrapText="1"/>
    </xf>
    <xf numFmtId="166" fontId="7" fillId="2" borderId="3" xfId="0" applyNumberFormat="1" applyFont="1" applyFill="1" applyBorder="1" applyAlignment="1">
      <alignment horizontal="right" wrapText="1"/>
    </xf>
    <xf numFmtId="164" fontId="7" fillId="2" borderId="3" xfId="0" applyNumberFormat="1" applyFont="1" applyFill="1" applyBorder="1" applyAlignment="1">
      <alignment wrapText="1"/>
    </xf>
    <xf numFmtId="0" fontId="7" fillId="3" borderId="0" xfId="0" applyFont="1" applyFill="1" applyAlignment="1">
      <alignment horizontal="left" wrapText="1"/>
    </xf>
    <xf numFmtId="164" fontId="7" fillId="3" borderId="0" xfId="0" applyNumberFormat="1" applyFont="1" applyFill="1" applyAlignment="1">
      <alignment wrapText="1"/>
    </xf>
    <xf numFmtId="165" fontId="7" fillId="3" borderId="0" xfId="0" applyNumberFormat="1" applyFont="1" applyFill="1" applyAlignment="1">
      <alignment wrapText="1"/>
    </xf>
    <xf numFmtId="166" fontId="7" fillId="3" borderId="0" xfId="0" applyNumberFormat="1" applyFont="1" applyFill="1" applyAlignment="1">
      <alignment horizontal="right" wrapText="1"/>
    </xf>
    <xf numFmtId="0" fontId="1" fillId="2" borderId="0" xfId="0" applyFont="1" applyFill="1" applyAlignment="1">
      <alignment wrapText="1"/>
    </xf>
    <xf numFmtId="164" fontId="7" fillId="2" borderId="0" xfId="0" applyNumberFormat="1" applyFont="1" applyFill="1" applyAlignment="1">
      <alignment wrapText="1"/>
    </xf>
    <xf numFmtId="165" fontId="7" fillId="2" borderId="0" xfId="0" applyNumberFormat="1" applyFont="1" applyFill="1" applyAlignment="1">
      <alignment wrapText="1"/>
    </xf>
    <xf numFmtId="166" fontId="7" fillId="2" borderId="0" xfId="0" applyNumberFormat="1" applyFont="1" applyFill="1" applyAlignment="1">
      <alignment horizontal="right" wrapText="1"/>
    </xf>
    <xf numFmtId="164" fontId="7" fillId="2" borderId="0" xfId="0" applyNumberFormat="1" applyFont="1" applyFill="1" applyAlignment="1">
      <alignment wrapText="1"/>
    </xf>
    <xf numFmtId="0" fontId="1" fillId="3" borderId="0" xfId="0" applyFont="1" applyFill="1" applyAlignment="1">
      <alignment wrapText="1"/>
    </xf>
    <xf numFmtId="0" fontId="7" fillId="3" borderId="0" xfId="0" applyFont="1" applyFill="1" applyAlignment="1">
      <alignment wrapText="1"/>
    </xf>
    <xf numFmtId="0" fontId="7" fillId="3" borderId="0" xfId="0" applyFont="1" applyFill="1" applyAlignment="1">
      <alignment horizontal="right" wrapText="1"/>
    </xf>
    <xf numFmtId="0" fontId="7" fillId="3" borderId="0" xfId="0" applyFont="1" applyFill="1" applyAlignment="1">
      <alignment wrapText="1"/>
    </xf>
    <xf numFmtId="0" fontId="8" fillId="3" borderId="0" xfId="0" applyFont="1" applyFill="1" applyAlignment="1">
      <alignment horizontal="left" wrapText="1"/>
    </xf>
    <xf numFmtId="0" fontId="7" fillId="2" borderId="0" xfId="0" applyFont="1" applyFill="1" applyAlignment="1">
      <alignment wrapText="1"/>
    </xf>
    <xf numFmtId="167" fontId="7" fillId="3" borderId="0" xfId="0" applyNumberFormat="1" applyFont="1" applyFill="1" applyAlignment="1">
      <alignment horizontal="right" wrapText="1"/>
    </xf>
    <xf numFmtId="0" fontId="1" fillId="2" borderId="0" xfId="0" applyFont="1" applyFill="1" applyAlignment="1">
      <alignment horizontal="center" wrapText="1"/>
    </xf>
    <xf numFmtId="0" fontId="1" fillId="3" borderId="0" xfId="0" applyFont="1" applyFill="1" applyAlignment="1">
      <alignment horizontal="center" wrapText="1"/>
    </xf>
    <xf numFmtId="0" fontId="5" fillId="3" borderId="3" xfId="0" applyFont="1" applyFill="1" applyBorder="1" applyAlignment="1">
      <alignment horizontal="center" wrapText="1"/>
    </xf>
    <xf numFmtId="0" fontId="7" fillId="3" borderId="0" xfId="0" applyFont="1" applyFill="1" applyAlignment="1">
      <alignment horizontal="center" wrapText="1"/>
    </xf>
    <xf numFmtId="0" fontId="7" fillId="2" borderId="0" xfId="0" applyFont="1" applyFill="1" applyAlignment="1">
      <alignment horizontal="right" wrapText="1"/>
    </xf>
    <xf numFmtId="0" fontId="8" fillId="2" borderId="0" xfId="0" applyFont="1" applyFill="1" applyAlignment="1">
      <alignment horizontal="left" wrapText="1"/>
    </xf>
    <xf numFmtId="0" fontId="5" fillId="2" borderId="0" xfId="0" applyFont="1" applyFill="1" applyAlignment="1">
      <alignment horizontal="right" wrapText="1"/>
    </xf>
    <xf numFmtId="0" fontId="5" fillId="3" borderId="0" xfId="0" applyFont="1" applyFill="1" applyAlignment="1">
      <alignment horizontal="right" wrapText="1"/>
    </xf>
    <xf numFmtId="0" fontId="5" fillId="3" borderId="1" xfId="0" applyFont="1" applyFill="1" applyBorder="1" applyAlignment="1">
      <alignment horizontal="center" wrapText="1"/>
    </xf>
    <xf numFmtId="0" fontId="6" fillId="2" borderId="3" xfId="0" applyFont="1" applyFill="1" applyBorder="1" applyAlignment="1">
      <alignment horizontal="center" wrapText="1"/>
    </xf>
    <xf numFmtId="168" fontId="7" fillId="3" borderId="1" xfId="0" applyNumberFormat="1" applyFont="1" applyFill="1" applyBorder="1" applyAlignment="1">
      <alignment wrapText="1"/>
    </xf>
    <xf numFmtId="166" fontId="7" fillId="3" borderId="1" xfId="0" applyNumberFormat="1" applyFont="1" applyFill="1" applyBorder="1" applyAlignment="1">
      <alignment horizontal="right" wrapText="1"/>
    </xf>
    <xf numFmtId="0" fontId="7" fillId="2" borderId="0" xfId="0" applyFont="1" applyFill="1" applyAlignment="1">
      <alignment horizontal="left" wrapText="1" indent="2"/>
    </xf>
    <xf numFmtId="168" fontId="7" fillId="2" borderId="3" xfId="0" applyNumberFormat="1" applyFont="1" applyFill="1" applyBorder="1" applyAlignment="1">
      <alignment wrapText="1"/>
    </xf>
    <xf numFmtId="168" fontId="7" fillId="3" borderId="0" xfId="0" applyNumberFormat="1" applyFont="1" applyFill="1" applyAlignment="1">
      <alignment wrapText="1"/>
    </xf>
    <xf numFmtId="0" fontId="7" fillId="2" borderId="0" xfId="0" applyFont="1" applyFill="1" applyAlignment="1">
      <alignment wrapText="1"/>
    </xf>
    <xf numFmtId="168" fontId="7" fillId="2" borderId="1" xfId="0" applyNumberFormat="1" applyFont="1" applyFill="1" applyBorder="1" applyAlignment="1">
      <alignment wrapText="1"/>
    </xf>
    <xf numFmtId="168" fontId="7" fillId="3" borderId="3" xfId="0" applyNumberFormat="1" applyFont="1" applyFill="1" applyBorder="1" applyAlignment="1">
      <alignment wrapText="1"/>
    </xf>
    <xf numFmtId="0" fontId="7" fillId="3" borderId="0" xfId="0" applyFont="1" applyFill="1" applyAlignment="1">
      <alignment wrapText="1" indent="2"/>
    </xf>
    <xf numFmtId="164" fontId="7" fillId="3" borderId="4" xfId="0" applyNumberFormat="1" applyFont="1" applyFill="1" applyBorder="1" applyAlignment="1">
      <alignment wrapText="1"/>
    </xf>
    <xf numFmtId="0" fontId="9" fillId="3" borderId="1" xfId="0" applyFont="1" applyFill="1" applyBorder="1" applyAlignment="1">
      <alignment horizontal="center" wrapText="1"/>
    </xf>
    <xf numFmtId="169" fontId="7" fillId="3" borderId="0" xfId="0" applyNumberFormat="1" applyFont="1" applyFill="1" applyAlignment="1">
      <alignment horizontal="right" wrapText="1"/>
    </xf>
    <xf numFmtId="169" fontId="7" fillId="2" borderId="0" xfId="0" applyNumberFormat="1" applyFont="1" applyFill="1" applyAlignment="1">
      <alignment horizontal="right" wrapText="1"/>
    </xf>
    <xf numFmtId="0" fontId="1" fillId="3" borderId="1" xfId="0" applyFont="1" applyFill="1" applyBorder="1" applyAlignment="1">
      <alignment horizontal="center" wrapText="1"/>
    </xf>
    <xf numFmtId="0" fontId="1" fillId="2" borderId="0" xfId="0" applyFont="1" applyFill="1" applyAlignment="1">
      <alignment horizontal="left" wrapText="1"/>
    </xf>
    <xf numFmtId="0" fontId="5" fillId="2" borderId="2" xfId="0" applyFont="1" applyFill="1" applyBorder="1" applyAlignment="1">
      <alignment horizontal="center" wrapText="1"/>
    </xf>
    <xf numFmtId="0" fontId="1" fillId="3" borderId="3" xfId="0" applyFont="1" applyFill="1" applyBorder="1" applyAlignment="1">
      <alignment horizontal="left" wrapText="1"/>
    </xf>
    <xf numFmtId="0" fontId="1" fillId="3" borderId="3" xfId="0" applyFont="1" applyFill="1" applyBorder="1" applyAlignment="1">
      <alignment horizontal="center" wrapText="1"/>
    </xf>
    <xf numFmtId="170" fontId="7" fillId="3" borderId="0" xfId="0" applyNumberFormat="1" applyFont="1" applyFill="1" applyAlignment="1">
      <alignment horizontal="right" wrapText="1"/>
    </xf>
    <xf numFmtId="171" fontId="7" fillId="2" borderId="0" xfId="0" applyNumberFormat="1" applyFont="1" applyFill="1" applyAlignment="1">
      <alignment horizontal="right" wrapText="1"/>
    </xf>
    <xf numFmtId="172" fontId="7" fillId="3" borderId="0" xfId="0" applyNumberFormat="1" applyFont="1" applyFill="1" applyAlignment="1">
      <alignment horizontal="right" wrapText="1"/>
    </xf>
    <xf numFmtId="173" fontId="7" fillId="2" borderId="0" xfId="0" applyNumberFormat="1" applyFont="1" applyFill="1" applyAlignment="1">
      <alignment wrapText="1"/>
    </xf>
    <xf numFmtId="174" fontId="7" fillId="2" borderId="0" xfId="0" applyNumberFormat="1" applyFont="1" applyFill="1" applyAlignment="1">
      <alignment wrapText="1"/>
    </xf>
    <xf numFmtId="0" fontId="1" fillId="2" borderId="3" xfId="0" applyFont="1" applyFill="1" applyBorder="1" applyAlignment="1">
      <alignment horizontal="left" wrapText="1"/>
    </xf>
    <xf numFmtId="164" fontId="7" fillId="3" borderId="5" xfId="0" applyNumberFormat="1" applyFont="1" applyFill="1" applyBorder="1" applyAlignment="1">
      <alignment wrapText="1"/>
    </xf>
    <xf numFmtId="0" fontId="1" fillId="0" borderId="0" xfId="0" applyFont="1" applyAlignment="1">
      <alignment wrapText="1"/>
    </xf>
    <xf numFmtId="164" fontId="7" fillId="0" borderId="6" xfId="0" applyNumberFormat="1" applyFont="1" applyBorder="1" applyAlignment="1">
      <alignment wrapText="1"/>
    </xf>
    <xf numFmtId="168" fontId="7" fillId="0" borderId="1" xfId="0" applyNumberFormat="1" applyFont="1" applyBorder="1" applyAlignment="1">
      <alignment wrapText="1"/>
    </xf>
    <xf numFmtId="164" fontId="7" fillId="0" borderId="1" xfId="0" applyNumberFormat="1" applyFont="1" applyBorder="1" applyAlignment="1">
      <alignment wrapText="1"/>
    </xf>
    <xf numFmtId="164" fontId="7" fillId="2" borderId="4" xfId="0" applyNumberFormat="1" applyFont="1" applyFill="1" applyBorder="1" applyAlignment="1">
      <alignment wrapText="1"/>
    </xf>
    <xf numFmtId="0" fontId="7" fillId="0" borderId="0" xfId="0" applyFont="1" applyAlignment="1">
      <alignment horizontal="left" wrapText="1"/>
    </xf>
    <xf numFmtId="0" fontId="5" fillId="0" borderId="0" xfId="0" applyFont="1" applyAlignment="1">
      <alignment horizontal="left" wrapText="1"/>
    </xf>
    <xf numFmtId="164" fontId="7" fillId="0" borderId="4" xfId="0" applyNumberFormat="1" applyFont="1" applyBorder="1" applyAlignment="1">
      <alignment wrapText="1"/>
    </xf>
    <xf numFmtId="0" fontId="1" fillId="3" borderId="0" xfId="0" applyFont="1" applyFill="1" applyAlignment="1">
      <alignment horizontal="left" wrapText="1"/>
    </xf>
    <xf numFmtId="0" fontId="1" fillId="2" borderId="0" xfId="0" applyFont="1" applyFill="1" applyAlignment="1">
      <alignment horizontal="left" wrapText="1" indent="4"/>
    </xf>
    <xf numFmtId="0" fontId="7" fillId="2" borderId="6" xfId="0" applyFont="1" applyFill="1" applyBorder="1" applyAlignment="1">
      <alignment horizontal="right" wrapText="1"/>
    </xf>
    <xf numFmtId="0" fontId="9" fillId="3" borderId="0" xfId="0" applyFont="1" applyFill="1" applyAlignment="1">
      <alignment horizontal="center" wrapText="1"/>
    </xf>
    <xf numFmtId="0" fontId="1" fillId="2" borderId="3" xfId="0" applyFont="1" applyFill="1" applyBorder="1" applyAlignment="1">
      <alignment horizontal="left" wrapText="1" indent="1"/>
    </xf>
    <xf numFmtId="0" fontId="1" fillId="3" borderId="0" xfId="0" applyFont="1" applyFill="1" applyAlignment="1">
      <alignment horizontal="right" wrapText="1"/>
    </xf>
    <xf numFmtId="0" fontId="1" fillId="2" borderId="0" xfId="0" applyFont="1" applyFill="1" applyAlignment="1">
      <alignment horizontal="right" wrapText="1"/>
    </xf>
    <xf numFmtId="0" fontId="5" fillId="2" borderId="0" xfId="0" applyFont="1" applyFill="1" applyAlignment="1">
      <alignment horizontal="left" wrapText="1"/>
    </xf>
    <xf numFmtId="0" fontId="5" fillId="3" borderId="0" xfId="0" applyFont="1" applyFill="1" applyAlignment="1">
      <alignment horizontal="left" wrapText="1"/>
    </xf>
    <xf numFmtId="0" fontId="7" fillId="2" borderId="3" xfId="0" applyFont="1" applyFill="1" applyBorder="1" applyAlignment="1">
      <alignment horizontal="left" wrapText="1" indent="1"/>
    </xf>
    <xf numFmtId="0" fontId="6" fillId="2" borderId="0" xfId="0" applyFont="1" applyFill="1" applyAlignment="1">
      <alignment wrapText="1" indent="3"/>
    </xf>
    <xf numFmtId="0" fontId="6" fillId="3" borderId="0" xfId="0" applyFont="1" applyFill="1" applyAlignment="1">
      <alignment wrapText="1" indent="3"/>
    </xf>
    <xf numFmtId="0" fontId="5" fillId="3" borderId="0" xfId="0" applyFont="1" applyFill="1" applyAlignment="1">
      <alignment horizontal="center" wrapText="1"/>
    </xf>
    <xf numFmtId="0" fontId="6" fillId="2" borderId="0" xfId="0" applyFont="1" applyFill="1" applyAlignment="1">
      <alignment horizontal="right" wrapText="1" indent="3"/>
    </xf>
    <xf numFmtId="0" fontId="6" fillId="3" borderId="0" xfId="0" applyFont="1" applyFill="1" applyAlignment="1">
      <alignment horizontal="right" wrapText="1" indent="3"/>
    </xf>
    <xf numFmtId="0" fontId="1" fillId="3" borderId="0" xfId="0" applyFont="1" applyFill="1" applyAlignment="1">
      <alignment wrapText="1"/>
    </xf>
    <xf numFmtId="0" fontId="1" fillId="2" borderId="1" xfId="0" applyFont="1" applyFill="1" applyBorder="1" applyAlignment="1">
      <alignment horizontal="center" wrapText="1"/>
    </xf>
    <xf numFmtId="0" fontId="1" fillId="0" borderId="6" xfId="0" applyFont="1" applyBorder="1" applyAlignment="1">
      <alignment wrapText="1"/>
    </xf>
    <xf numFmtId="175" fontId="5" fillId="0" borderId="1" xfId="0" applyNumberFormat="1" applyFont="1" applyBorder="1" applyAlignment="1">
      <alignment horizontal="left" wrapText="1"/>
    </xf>
    <xf numFmtId="0" fontId="1" fillId="0" borderId="1" xfId="0" applyFont="1" applyBorder="1" applyAlignment="1">
      <alignment horizontal="center" wrapText="1"/>
    </xf>
    <xf numFmtId="0" fontId="6" fillId="0" borderId="3" xfId="0" applyFont="1" applyBorder="1" applyAlignment="1">
      <alignment horizontal="left" wrapText="1"/>
    </xf>
    <xf numFmtId="164" fontId="7" fillId="0" borderId="0" xfId="0" applyNumberFormat="1" applyFont="1" applyAlignment="1">
      <alignment wrapText="1"/>
    </xf>
    <xf numFmtId="169" fontId="7" fillId="0" borderId="0" xfId="0" applyNumberFormat="1" applyFont="1" applyAlignment="1">
      <alignment horizontal="right" wrapText="1"/>
    </xf>
    <xf numFmtId="176" fontId="7" fillId="0" borderId="0" xfId="0" applyNumberFormat="1" applyFont="1" applyAlignment="1">
      <alignment wrapText="1"/>
    </xf>
    <xf numFmtId="177" fontId="7" fillId="0" borderId="0" xfId="0" applyNumberFormat="1" applyFont="1" applyAlignment="1">
      <alignment wrapText="1"/>
    </xf>
    <xf numFmtId="168" fontId="7" fillId="0" borderId="0" xfId="0" applyNumberFormat="1" applyFont="1" applyAlignment="1">
      <alignment wrapText="1"/>
    </xf>
    <xf numFmtId="0" fontId="7" fillId="0" borderId="0" xfId="0" applyFont="1" applyAlignment="1">
      <alignment horizontal="right" wrapText="1"/>
    </xf>
    <xf numFmtId="169" fontId="7" fillId="0" borderId="1" xfId="0" applyNumberFormat="1" applyFont="1" applyBorder="1" applyAlignment="1">
      <alignment horizontal="right" wrapText="1"/>
    </xf>
    <xf numFmtId="176" fontId="7" fillId="0" borderId="1" xfId="0" applyNumberFormat="1" applyFont="1" applyBorder="1" applyAlignment="1">
      <alignment wrapText="1"/>
    </xf>
    <xf numFmtId="177" fontId="7" fillId="0" borderId="1" xfId="0" applyNumberFormat="1" applyFont="1" applyBorder="1" applyAlignment="1">
      <alignment wrapText="1"/>
    </xf>
    <xf numFmtId="168" fontId="7" fillId="0" borderId="3" xfId="0" applyNumberFormat="1" applyFont="1" applyBorder="1" applyAlignment="1">
      <alignment wrapText="1"/>
    </xf>
    <xf numFmtId="169" fontId="7" fillId="0" borderId="3" xfId="0" applyNumberFormat="1" applyFont="1" applyBorder="1" applyAlignment="1">
      <alignment horizontal="right" wrapText="1"/>
    </xf>
    <xf numFmtId="176" fontId="7" fillId="0" borderId="3" xfId="0" applyNumberFormat="1" applyFont="1" applyBorder="1" applyAlignment="1">
      <alignment wrapText="1"/>
    </xf>
    <xf numFmtId="177" fontId="7" fillId="0" borderId="3" xfId="0" applyNumberFormat="1" applyFont="1" applyBorder="1" applyAlignment="1">
      <alignment wrapText="1"/>
    </xf>
    <xf numFmtId="0" fontId="5" fillId="0" borderId="0" xfId="0" applyFont="1" applyAlignment="1">
      <alignment horizontal="left" wrapText="1" indent="1"/>
    </xf>
    <xf numFmtId="0" fontId="7" fillId="0" borderId="3" xfId="0" applyFont="1" applyBorder="1" applyAlignment="1">
      <alignment wrapText="1"/>
    </xf>
    <xf numFmtId="0" fontId="7" fillId="0" borderId="3" xfId="0" applyFont="1" applyBorder="1" applyAlignment="1">
      <alignment horizontal="right" wrapText="1"/>
    </xf>
    <xf numFmtId="178" fontId="7" fillId="0" borderId="0" xfId="0" applyNumberFormat="1" applyFont="1" applyAlignment="1">
      <alignment horizontal="right" wrapText="1"/>
    </xf>
    <xf numFmtId="0" fontId="7" fillId="0" borderId="0" xfId="0" applyFont="1" applyAlignment="1">
      <alignment wrapText="1"/>
    </xf>
    <xf numFmtId="0" fontId="1" fillId="0" borderId="0" xfId="0" applyFont="1" applyAlignment="1">
      <alignment horizontal="left" wrapText="1"/>
    </xf>
    <xf numFmtId="176" fontId="7" fillId="0" borderId="0" xfId="0" applyNumberFormat="1" applyFont="1" applyAlignment="1">
      <alignment wrapText="1"/>
    </xf>
    <xf numFmtId="0" fontId="5" fillId="0" borderId="1" xfId="0" applyFont="1" applyBorder="1" applyAlignment="1">
      <alignment horizontal="center" wrapText="1"/>
    </xf>
    <xf numFmtId="0" fontId="6" fillId="0" borderId="3" xfId="0" applyFont="1" applyBorder="1" applyAlignment="1">
      <alignment horizontal="center" wrapText="1"/>
    </xf>
    <xf numFmtId="0" fontId="7" fillId="0" borderId="0" xfId="0" applyFont="1" applyAlignment="1">
      <alignment horizontal="left" wrapText="1" indent="2"/>
    </xf>
    <xf numFmtId="179" fontId="7" fillId="0" borderId="0" xfId="0" applyNumberFormat="1" applyFont="1" applyAlignment="1">
      <alignment wrapText="1"/>
    </xf>
    <xf numFmtId="169" fontId="7" fillId="0" borderId="4" xfId="0" applyNumberFormat="1" applyFont="1" applyBorder="1" applyAlignment="1">
      <alignment horizontal="right" wrapText="1"/>
    </xf>
    <xf numFmtId="0" fontId="1" fillId="0" borderId="3" xfId="0" applyFont="1" applyBorder="1" applyAlignment="1">
      <alignment horizontal="center" wrapText="1"/>
    </xf>
    <xf numFmtId="0" fontId="1" fillId="0" borderId="6" xfId="0" applyFont="1" applyBorder="1" applyAlignment="1">
      <alignment horizontal="left" wrapText="1"/>
    </xf>
    <xf numFmtId="0" fontId="1" fillId="0" borderId="3" xfId="0" applyFont="1" applyBorder="1" applyAlignment="1">
      <alignment horizontal="left" wrapText="1"/>
    </xf>
    <xf numFmtId="0" fontId="9" fillId="2" borderId="0" xfId="0" applyFont="1" applyFill="1" applyAlignment="1">
      <alignment horizontal="center" wrapText="1"/>
    </xf>
    <xf numFmtId="180" fontId="9" fillId="0" borderId="1" xfId="0" applyNumberFormat="1" applyFont="1" applyBorder="1" applyAlignment="1">
      <alignment horizontal="center" wrapText="1"/>
    </xf>
    <xf numFmtId="164" fontId="1" fillId="0" borderId="0" xfId="0" applyNumberFormat="1" applyFont="1" applyAlignment="1">
      <alignment wrapText="1"/>
    </xf>
    <xf numFmtId="168" fontId="1" fillId="0" borderId="0" xfId="0" applyNumberFormat="1" applyFont="1" applyAlignment="1">
      <alignment wrapText="1"/>
    </xf>
    <xf numFmtId="168" fontId="1" fillId="0" borderId="1" xfId="0" applyNumberFormat="1" applyFont="1" applyBorder="1" applyAlignment="1">
      <alignment wrapText="1"/>
    </xf>
    <xf numFmtId="0" fontId="9" fillId="3" borderId="0" xfId="0" applyFont="1" applyFill="1" applyAlignment="1">
      <alignment horizontal="left" wrapText="1" indent="1"/>
    </xf>
    <xf numFmtId="164" fontId="1" fillId="0" borderId="4" xfId="0" applyNumberFormat="1" applyFont="1" applyBorder="1" applyAlignment="1">
      <alignment wrapText="1"/>
    </xf>
    <xf numFmtId="0" fontId="9" fillId="3" borderId="0" xfId="0" applyFont="1" applyFill="1" applyAlignment="1">
      <alignment horizontal="left" wrapText="1"/>
    </xf>
    <xf numFmtId="168" fontId="1" fillId="0" borderId="3" xfId="0" applyNumberFormat="1" applyFont="1" applyBorder="1" applyAlignment="1">
      <alignment wrapText="1"/>
    </xf>
    <xf numFmtId="0" fontId="9" fillId="2" borderId="0" xfId="0" applyFont="1" applyFill="1" applyAlignment="1">
      <alignment horizontal="left" wrapText="1"/>
    </xf>
    <xf numFmtId="168" fontId="1" fillId="0" borderId="2" xfId="0" applyNumberFormat="1" applyFont="1" applyBorder="1" applyAlignment="1">
      <alignment wrapText="1"/>
    </xf>
    <xf numFmtId="0" fontId="9" fillId="2" borderId="0" xfId="0" applyFont="1" applyFill="1" applyAlignment="1">
      <alignment horizontal="left" wrapText="1" indent="1"/>
    </xf>
    <xf numFmtId="0" fontId="1" fillId="0" borderId="3" xfId="0" applyFont="1" applyBorder="1" applyAlignment="1">
      <alignment horizontal="right" wrapText="1"/>
    </xf>
    <xf numFmtId="0" fontId="1" fillId="0" borderId="6" xfId="0" applyFont="1" applyBorder="1" applyAlignment="1">
      <alignment horizontal="right" wrapText="1"/>
    </xf>
    <xf numFmtId="181" fontId="9" fillId="3" borderId="2" xfId="0" applyNumberFormat="1" applyFont="1" applyFill="1" applyBorder="1" applyAlignment="1">
      <alignment horizontal="center" wrapText="1"/>
    </xf>
    <xf numFmtId="181" fontId="9" fillId="0" borderId="2" xfId="0" applyNumberFormat="1" applyFont="1" applyBorder="1" applyAlignment="1">
      <alignment horizontal="center" wrapText="1"/>
    </xf>
    <xf numFmtId="164" fontId="1" fillId="2" borderId="0" xfId="0" applyNumberFormat="1" applyFont="1" applyFill="1" applyAlignment="1">
      <alignment wrapText="1"/>
    </xf>
    <xf numFmtId="168" fontId="1" fillId="3" borderId="1" xfId="0" applyNumberFormat="1" applyFont="1" applyFill="1" applyBorder="1" applyAlignment="1">
      <alignment wrapText="1"/>
    </xf>
    <xf numFmtId="0" fontId="1" fillId="2" borderId="0" xfId="0" applyFont="1" applyFill="1" applyAlignment="1">
      <alignment horizontal="left" wrapText="1" indent="1"/>
    </xf>
    <xf numFmtId="168" fontId="1" fillId="2" borderId="3" xfId="0" applyNumberFormat="1" applyFont="1" applyFill="1" applyBorder="1" applyAlignment="1">
      <alignment wrapText="1"/>
    </xf>
    <xf numFmtId="168" fontId="1" fillId="2" borderId="0" xfId="0" applyNumberFormat="1" applyFont="1" applyFill="1" applyAlignment="1">
      <alignment wrapText="1"/>
    </xf>
    <xf numFmtId="168" fontId="1" fillId="3" borderId="0" xfId="0" applyNumberFormat="1" applyFont="1" applyFill="1" applyAlignment="1">
      <alignment wrapText="1"/>
    </xf>
    <xf numFmtId="168" fontId="1" fillId="2" borderId="2" xfId="0" applyNumberFormat="1" applyFont="1" applyFill="1" applyBorder="1" applyAlignment="1">
      <alignment wrapText="1"/>
    </xf>
    <xf numFmtId="0" fontId="1" fillId="3" borderId="0" xfId="0" applyFont="1" applyFill="1" applyAlignment="1">
      <alignment horizontal="left" wrapText="1" indent="3"/>
    </xf>
    <xf numFmtId="168" fontId="1" fillId="3" borderId="3" xfId="0" applyNumberFormat="1" applyFont="1" applyFill="1" applyBorder="1" applyAlignment="1">
      <alignment wrapText="1"/>
    </xf>
    <xf numFmtId="168" fontId="1" fillId="2" borderId="1" xfId="0" applyNumberFormat="1" applyFont="1" applyFill="1" applyBorder="1" applyAlignment="1">
      <alignment wrapText="1"/>
    </xf>
    <xf numFmtId="164" fontId="1" fillId="2" borderId="4" xfId="0" applyNumberFormat="1" applyFont="1" applyFill="1" applyBorder="1" applyAlignment="1">
      <alignment wrapText="1"/>
    </xf>
    <xf numFmtId="165" fontId="1" fillId="3" borderId="7" xfId="0" applyNumberFormat="1" applyFont="1" applyFill="1" applyBorder="1" applyAlignment="1">
      <alignment wrapText="1"/>
    </xf>
    <xf numFmtId="165" fontId="1" fillId="0" borderId="7" xfId="0" applyNumberFormat="1" applyFont="1" applyBorder="1" applyAlignment="1">
      <alignment wrapText="1"/>
    </xf>
    <xf numFmtId="165" fontId="1" fillId="2" borderId="7" xfId="0" applyNumberFormat="1" applyFont="1" applyFill="1" applyBorder="1" applyAlignment="1">
      <alignment wrapText="1"/>
    </xf>
    <xf numFmtId="177" fontId="1" fillId="3" borderId="5" xfId="0" applyNumberFormat="1" applyFont="1" applyFill="1" applyBorder="1" applyAlignment="1">
      <alignment wrapText="1"/>
    </xf>
    <xf numFmtId="177" fontId="1" fillId="0" borderId="5" xfId="0" applyNumberFormat="1" applyFont="1" applyBorder="1" applyAlignment="1">
      <alignment wrapText="1"/>
    </xf>
    <xf numFmtId="0" fontId="1" fillId="2" borderId="0" xfId="0" applyFont="1" applyFill="1" applyAlignment="1">
      <alignment horizontal="left" wrapText="1" indent="2"/>
    </xf>
    <xf numFmtId="177" fontId="1" fillId="2" borderId="7" xfId="0" applyNumberFormat="1" applyFont="1" applyFill="1" applyBorder="1" applyAlignment="1">
      <alignment wrapText="1"/>
    </xf>
    <xf numFmtId="177" fontId="1" fillId="0" borderId="7" xfId="0" applyNumberFormat="1" applyFont="1" applyBorder="1" applyAlignment="1">
      <alignment wrapText="1"/>
    </xf>
    <xf numFmtId="0" fontId="9" fillId="3" borderId="0" xfId="0" applyFont="1" applyFill="1" applyAlignment="1">
      <alignment wrapText="1"/>
    </xf>
    <xf numFmtId="0" fontId="1" fillId="3" borderId="0" xfId="0" applyFont="1" applyFill="1" applyAlignment="1">
      <alignment horizontal="left" wrapText="1" indent="2"/>
    </xf>
    <xf numFmtId="168" fontId="1" fillId="3" borderId="2" xfId="0" applyNumberFormat="1" applyFont="1" applyFill="1" applyBorder="1" applyAlignment="1">
      <alignment wrapText="1"/>
    </xf>
    <xf numFmtId="0" fontId="9" fillId="2" borderId="0" xfId="0" applyFont="1" applyFill="1" applyAlignment="1">
      <alignment wrapText="1"/>
    </xf>
    <xf numFmtId="0" fontId="1" fillId="0" borderId="0" xfId="0" applyFont="1" applyAlignment="1">
      <alignment horizontal="right" wrapText="1"/>
    </xf>
    <xf numFmtId="164" fontId="1" fillId="3" borderId="4" xfId="0" applyNumberFormat="1" applyFont="1" applyFill="1" applyBorder="1" applyAlignment="1">
      <alignment wrapText="1"/>
    </xf>
    <xf numFmtId="0" fontId="9" fillId="2" borderId="0" xfId="0" applyFont="1" applyFill="1" applyAlignment="1">
      <alignment horizontal="center" wrapText="1"/>
    </xf>
    <xf numFmtId="182" fontId="9" fillId="0" borderId="3" xfId="0" applyNumberFormat="1" applyFont="1" applyBorder="1" applyAlignment="1">
      <alignment horizontal="center" wrapText="1"/>
    </xf>
    <xf numFmtId="0" fontId="6" fillId="2" borderId="0" xfId="0" applyFont="1" applyFill="1" applyAlignment="1">
      <alignment horizontal="center" wrapText="1"/>
    </xf>
    <xf numFmtId="0" fontId="1" fillId="2" borderId="6" xfId="0" applyFont="1" applyFill="1" applyBorder="1" applyAlignment="1">
      <alignment horizontal="right" wrapText="1"/>
    </xf>
    <xf numFmtId="0" fontId="1" fillId="3" borderId="6" xfId="0" applyFont="1" applyFill="1" applyBorder="1" applyAlignment="1">
      <alignment horizontal="right" wrapText="1"/>
    </xf>
    <xf numFmtId="180" fontId="5" fillId="2" borderId="2" xfId="0" applyNumberFormat="1" applyFont="1" applyFill="1" applyBorder="1" applyAlignment="1">
      <alignment horizontal="center" wrapText="1"/>
    </xf>
    <xf numFmtId="180" fontId="5" fillId="2" borderId="3" xfId="0" applyNumberFormat="1" applyFont="1" applyFill="1" applyBorder="1" applyAlignment="1">
      <alignment horizontal="center" wrapText="1"/>
    </xf>
    <xf numFmtId="0" fontId="7" fillId="3" borderId="0" xfId="0" applyFont="1" applyFill="1" applyAlignment="1">
      <alignment wrapText="1" indent="1"/>
    </xf>
    <xf numFmtId="164" fontId="7" fillId="2" borderId="2" xfId="0" applyNumberFormat="1" applyFont="1" applyFill="1" applyBorder="1" applyAlignment="1">
      <alignment wrapText="1"/>
    </xf>
    <xf numFmtId="0" fontId="7" fillId="2" borderId="0" xfId="0" applyFont="1" applyFill="1" applyAlignment="1">
      <alignment wrapText="1" indent="1"/>
    </xf>
    <xf numFmtId="168" fontId="7" fillId="2" borderId="0" xfId="0" applyNumberFormat="1" applyFont="1" applyFill="1" applyAlignment="1">
      <alignment wrapText="1"/>
    </xf>
    <xf numFmtId="0" fontId="7" fillId="0" borderId="0" xfId="0" applyFont="1" applyAlignment="1">
      <alignment wrapText="1" indent="1"/>
    </xf>
    <xf numFmtId="177" fontId="7" fillId="2" borderId="0" xfId="0" applyNumberFormat="1" applyFont="1" applyFill="1" applyAlignment="1">
      <alignment wrapText="1"/>
    </xf>
    <xf numFmtId="0" fontId="7" fillId="3" borderId="0" xfId="0" applyFont="1" applyFill="1" applyAlignment="1">
      <alignment horizontal="left" wrapText="1" indent="1"/>
    </xf>
    <xf numFmtId="0" fontId="7" fillId="3" borderId="3" xfId="0" applyFont="1" applyFill="1" applyBorder="1" applyAlignment="1">
      <alignment horizontal="left" wrapText="1"/>
    </xf>
    <xf numFmtId="0" fontId="7" fillId="3" borderId="6" xfId="0" applyFont="1" applyFill="1" applyBorder="1" applyAlignment="1">
      <alignment horizontal="left" wrapText="1"/>
    </xf>
    <xf numFmtId="0" fontId="1" fillId="3" borderId="3" xfId="0" applyFont="1" applyFill="1" applyBorder="1" applyAlignment="1">
      <alignment wrapText="1"/>
    </xf>
    <xf numFmtId="0" fontId="7" fillId="3" borderId="0" xfId="0" applyFont="1" applyFill="1" applyAlignment="1">
      <alignment horizontal="left" wrapText="1" indent="2"/>
    </xf>
    <xf numFmtId="0" fontId="7" fillId="2" borderId="6" xfId="0" applyFont="1" applyFill="1" applyBorder="1" applyAlignment="1">
      <alignment horizontal="left" wrapText="1"/>
    </xf>
    <xf numFmtId="177" fontId="7" fillId="3" borderId="0" xfId="0" applyNumberFormat="1" applyFont="1" applyFill="1" applyAlignment="1">
      <alignment wrapText="1"/>
    </xf>
    <xf numFmtId="0" fontId="5" fillId="2" borderId="1" xfId="0" applyFont="1" applyFill="1" applyBorder="1" applyAlignment="1">
      <alignment horizontal="center" wrapText="1"/>
    </xf>
    <xf numFmtId="0" fontId="6" fillId="3" borderId="0" xfId="0" applyFont="1" applyFill="1" applyAlignment="1">
      <alignment horizontal="center" wrapText="1"/>
    </xf>
    <xf numFmtId="0" fontId="1" fillId="3" borderId="0" xfId="0" applyFont="1" applyFill="1" applyAlignment="1">
      <alignment horizontal="center" wrapText="1"/>
    </xf>
    <xf numFmtId="0" fontId="5" fillId="2" borderId="0" xfId="0" applyFont="1" applyFill="1" applyAlignment="1">
      <alignment horizontal="center" wrapText="1"/>
    </xf>
    <xf numFmtId="0" fontId="1" fillId="2" borderId="0" xfId="0" applyFont="1" applyFill="1" applyAlignment="1">
      <alignment horizontal="center" wrapText="1"/>
    </xf>
    <xf numFmtId="0" fontId="6" fillId="0" borderId="0" xfId="0" applyFont="1" applyAlignment="1">
      <alignment horizontal="left" wrapText="1"/>
    </xf>
    <xf numFmtId="0" fontId="0" fillId="0" borderId="0" xfId="0" applyAlignment="1"/>
    <xf numFmtId="0" fontId="6" fillId="0" borderId="0" xfId="0" applyFont="1" applyAlignment="1">
      <alignment wrapText="1"/>
    </xf>
    <xf numFmtId="0" fontId="0" fillId="0" borderId="0" xfId="0"/>
    <xf numFmtId="0" fontId="0" fillId="0" borderId="0" xfId="0" applyBorder="1" applyAlignment="1">
      <alignment horizontal="center"/>
    </xf>
    <xf numFmtId="0" fontId="5" fillId="3" borderId="1" xfId="0" applyFont="1" applyFill="1" applyBorder="1" applyAlignment="1">
      <alignment horizontal="center" wrapText="1"/>
    </xf>
    <xf numFmtId="0" fontId="6" fillId="2" borderId="3" xfId="0" applyFont="1" applyFill="1" applyBorder="1" applyAlignment="1">
      <alignment horizontal="center" wrapText="1"/>
    </xf>
    <xf numFmtId="0" fontId="7" fillId="2" borderId="3" xfId="0" applyFont="1" applyFill="1" applyBorder="1" applyAlignment="1">
      <alignment horizontal="right" wrapText="1"/>
    </xf>
    <xf numFmtId="0" fontId="6" fillId="2" borderId="3" xfId="0" applyFont="1" applyFill="1" applyBorder="1" applyAlignment="1">
      <alignment horizontal="left" wrapText="1"/>
    </xf>
    <xf numFmtId="0" fontId="1" fillId="2" borderId="3" xfId="0" applyFont="1" applyFill="1" applyBorder="1" applyAlignment="1">
      <alignment horizontal="center" wrapText="1"/>
    </xf>
    <xf numFmtId="0" fontId="1" fillId="2" borderId="3" xfId="0" applyFont="1" applyFill="1" applyBorder="1" applyAlignment="1">
      <alignment horizontal="left" wrapText="1"/>
    </xf>
    <xf numFmtId="0" fontId="6" fillId="3" borderId="3" xfId="0" applyFont="1" applyFill="1" applyBorder="1" applyAlignment="1">
      <alignment horizontal="center" wrapText="1"/>
    </xf>
    <xf numFmtId="0" fontId="1" fillId="3" borderId="3" xfId="0" applyFont="1" applyFill="1" applyBorder="1" applyAlignment="1">
      <alignment horizontal="left" wrapText="1"/>
    </xf>
    <xf numFmtId="0" fontId="5" fillId="2" borderId="2" xfId="0" applyFont="1" applyFill="1" applyBorder="1" applyAlignment="1">
      <alignment horizontal="center" wrapText="1"/>
    </xf>
    <xf numFmtId="0" fontId="1" fillId="3" borderId="3" xfId="0" applyFont="1" applyFill="1" applyBorder="1" applyAlignment="1">
      <alignment horizontal="center" wrapText="1"/>
    </xf>
    <xf numFmtId="0" fontId="5" fillId="3" borderId="2" xfId="0" applyFont="1" applyFill="1" applyBorder="1" applyAlignment="1">
      <alignment horizontal="center" wrapText="1"/>
    </xf>
    <xf numFmtId="0" fontId="15" fillId="0" borderId="0" xfId="0" applyFont="1" applyAlignment="1">
      <alignment horizontal="left" wrapText="1"/>
    </xf>
    <xf numFmtId="49" fontId="6" fillId="0" borderId="0" xfId="0" applyNumberFormat="1" applyFont="1" applyAlignment="1">
      <alignment horizontal="left" wrapText="1"/>
    </xf>
    <xf numFmtId="0" fontId="14" fillId="2" borderId="1" xfId="0" applyFont="1" applyFill="1" applyBorder="1" applyAlignment="1">
      <alignment horizontal="center" wrapText="1"/>
    </xf>
    <xf numFmtId="0" fontId="7" fillId="0" borderId="0" xfId="0" applyFont="1" applyAlignment="1">
      <alignment horizontal="left" wrapText="1"/>
    </xf>
    <xf numFmtId="0" fontId="16" fillId="0" borderId="0" xfId="0" applyFont="1" applyAlignment="1">
      <alignment horizontal="left" wrapText="1"/>
    </xf>
    <xf numFmtId="0" fontId="9" fillId="3"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Alignment="1">
      <alignment horizontal="left" wrapText="1"/>
    </xf>
    <xf numFmtId="0" fontId="9" fillId="2" borderId="1" xfId="0" applyFont="1" applyFill="1" applyBorder="1" applyAlignment="1">
      <alignment horizontal="center" wrapText="1"/>
    </xf>
    <xf numFmtId="0" fontId="10" fillId="3" borderId="0" xfId="0" applyFont="1" applyFill="1" applyAlignment="1">
      <alignment horizontal="center" vertical="top" wrapText="1"/>
    </xf>
    <xf numFmtId="0" fontId="1" fillId="0" borderId="3" xfId="0" applyFont="1" applyBorder="1" applyAlignment="1">
      <alignment horizontal="center" wrapText="1"/>
    </xf>
    <xf numFmtId="0" fontId="1" fillId="3" borderId="0" xfId="0" applyFont="1" applyFill="1" applyAlignment="1">
      <alignment horizontal="center" vertical="top" wrapText="1"/>
    </xf>
    <xf numFmtId="0" fontId="5" fillId="3" borderId="0" xfId="0" applyFont="1" applyFill="1" applyAlignment="1">
      <alignment horizont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14">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7" defaultTableStyle="TableStyleMedium2" defaultPivotStyle="PivotStyleLight16">
    <tableStyle name="tableStyle1" pivot="0" count="2" xr9:uid="{00000000-0011-0000-FFFF-FFFF00000000}">
      <tableStyleElement type="firstRowStripe" dxfId="13"/>
      <tableStyleElement type="secondRowStripe" dxfId="12"/>
    </tableStyle>
    <tableStyle name="tableStyle2" pivot="0" count="2" xr9:uid="{00000000-0011-0000-FFFF-FFFF01000000}">
      <tableStyleElement type="firstRowStripe" dxfId="11"/>
      <tableStyleElement type="secondRowStripe" dxfId="10"/>
    </tableStyle>
    <tableStyle name="tableStyle3" pivot="0" count="2" xr9:uid="{00000000-0011-0000-FFFF-FFFF02000000}">
      <tableStyleElement type="firstRowStripe" dxfId="9"/>
      <tableStyleElement type="secondRowStripe" dxfId="8"/>
    </tableStyle>
    <tableStyle name="tableStyle4" pivot="0" count="2" xr9:uid="{00000000-0011-0000-FFFF-FFFF03000000}">
      <tableStyleElement type="firstRowStripe" dxfId="7"/>
      <tableStyleElement type="secondRowStripe" dxfId="6"/>
    </tableStyle>
    <tableStyle name="tableStyle5" pivot="0" count="2" xr9:uid="{00000000-0011-0000-FFFF-FFFF04000000}">
      <tableStyleElement type="firstRowStripe" dxfId="5"/>
      <tableStyleElement type="secondRowStripe" dxfId="4"/>
    </tableStyle>
    <tableStyle name="tableStyle6" pivot="0" count="2" xr9:uid="{00000000-0011-0000-FFFF-FFFF05000000}">
      <tableStyleElement type="firstRowStripe" dxfId="3"/>
      <tableStyleElement type="secondRowStripe" dxfId="2"/>
    </tableStyle>
    <tableStyle name="tableStyle7" pivot="0" count="2" xr9:uid="{00000000-0011-0000-FFFF-FFFF06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I11" headerRowCount="0" totalsRowShown="0">
  <tableColumns count="9">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I22" headerRowCount="0" totalsRowShown="0">
  <tableColumns count="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4:E37" headerRowCount="0" totalsRowShown="0">
  <tableColumns count="5">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s>
  <tableStyleInfo name="tableStyle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9:E48" headerRowCount="0" totalsRowShown="0">
  <tableColumns count="5">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s>
  <tableStyleInfo name="tableStyle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4:D37" headerRowCount="0" totalsRowShown="0">
  <tableColumns count="3">
    <tableColumn id="1" xr3:uid="{00000000-0010-0000-0400-000001000000}" name="Column1"/>
    <tableColumn id="2" xr3:uid="{00000000-0010-0000-0400-000002000000}" name="Column2"/>
    <tableColumn id="3" xr3:uid="{00000000-0010-0000-0400-000003000000}" name="Column3"/>
  </tableColumns>
  <tableStyleInfo name="tableStyle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C6:D6" headerRowCount="0" totalsRowShown="0">
  <tableColumns count="2">
    <tableColumn id="1" xr3:uid="{00000000-0010-0000-0500-000001000000}" name="Column1"/>
    <tableColumn id="2" xr3:uid="{00000000-0010-0000-0500-000002000000}" name="Column2"/>
  </tableColumns>
  <tableStyleInfo name="tableStyle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C9:D52" headerRowCount="0" totalsRowShown="0">
  <tableColumns count="2">
    <tableColumn id="1" xr3:uid="{00000000-0010-0000-0600-000001000000}" name="Column1"/>
    <tableColumn id="2" xr3:uid="{00000000-0010-0000-0600-000002000000}" name="Column2"/>
  </tableColumns>
  <tableStyleInfo name="tableStyle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showGridLines="0" tabSelected="1" showRuler="0" zoomScaleNormal="100" workbookViewId="0">
      <selection sqref="A1:L1"/>
    </sheetView>
  </sheetViews>
  <sheetFormatPr defaultColWidth="13.7109375" defaultRowHeight="12.75" x14ac:dyDescent="0.2"/>
  <cols>
    <col min="1" max="1" width="54.7109375" customWidth="1"/>
    <col min="2" max="2" width="11.85546875" customWidth="1"/>
    <col min="3" max="3" width="0" hidden="1" customWidth="1"/>
    <col min="4" max="4" width="11.85546875" customWidth="1"/>
    <col min="5" max="5" width="0" hidden="1" customWidth="1"/>
    <col min="6" max="6" width="11.85546875" customWidth="1"/>
    <col min="7" max="7" width="0.42578125" customWidth="1"/>
    <col min="8" max="8" width="11.85546875" customWidth="1"/>
    <col min="9" max="9" width="0" hidden="1" customWidth="1"/>
    <col min="10" max="10" width="11.85546875" customWidth="1"/>
    <col min="11" max="11" width="0" hidden="1" customWidth="1"/>
    <col min="12" max="12" width="11.85546875" customWidth="1"/>
  </cols>
  <sheetData>
    <row r="1" spans="1:12" ht="15.75" customHeight="1" x14ac:dyDescent="0.2">
      <c r="A1" s="183" t="s">
        <v>0</v>
      </c>
      <c r="B1" s="184"/>
      <c r="C1" s="184"/>
      <c r="D1" s="184"/>
      <c r="E1" s="184"/>
      <c r="F1" s="184"/>
      <c r="G1" s="184"/>
      <c r="H1" s="184"/>
      <c r="I1" s="184"/>
      <c r="J1" s="184"/>
      <c r="K1" s="184"/>
      <c r="L1" s="184"/>
    </row>
    <row r="2" spans="1:12" ht="14.1" customHeight="1" x14ac:dyDescent="0.2">
      <c r="A2" s="181" t="s">
        <v>1</v>
      </c>
      <c r="B2" s="182"/>
      <c r="C2" s="182"/>
      <c r="D2" s="182"/>
      <c r="E2" s="182"/>
      <c r="F2" s="182"/>
      <c r="G2" s="182"/>
      <c r="H2" s="182"/>
      <c r="I2" s="182"/>
      <c r="J2" s="182"/>
      <c r="K2" s="182"/>
      <c r="L2" s="182"/>
    </row>
    <row r="3" spans="1:12" ht="25.9" customHeight="1" x14ac:dyDescent="0.2">
      <c r="A3" s="6"/>
      <c r="B3" s="180" t="s">
        <v>2</v>
      </c>
      <c r="C3" s="180"/>
      <c r="D3" s="180"/>
      <c r="E3" s="180"/>
      <c r="F3" s="180"/>
      <c r="G3" s="2"/>
      <c r="H3" s="180" t="s">
        <v>3</v>
      </c>
      <c r="I3" s="180"/>
      <c r="J3" s="180"/>
      <c r="K3" s="180"/>
      <c r="L3" s="180"/>
    </row>
    <row r="4" spans="1:12" ht="63.4" customHeight="1" x14ac:dyDescent="0.2">
      <c r="A4" s="4" t="s">
        <v>4</v>
      </c>
      <c r="B4" s="5" t="s">
        <v>5</v>
      </c>
      <c r="C4" s="29"/>
      <c r="D4" s="5" t="s">
        <v>6</v>
      </c>
      <c r="E4" s="29"/>
      <c r="F4" s="5" t="s">
        <v>7</v>
      </c>
      <c r="G4" s="30"/>
      <c r="H4" s="5" t="s">
        <v>5</v>
      </c>
      <c r="I4" s="29"/>
      <c r="J4" s="5" t="s">
        <v>6</v>
      </c>
      <c r="K4" s="29"/>
      <c r="L4" s="5" t="s">
        <v>7</v>
      </c>
    </row>
    <row r="5" spans="1:12" ht="15.75" customHeight="1" x14ac:dyDescent="0.2">
      <c r="A5" s="6" t="s">
        <v>8</v>
      </c>
      <c r="B5" s="7">
        <v>160233000</v>
      </c>
      <c r="C5" s="31"/>
      <c r="D5" s="8">
        <v>1.8514804800315501</v>
      </c>
      <c r="E5" s="31"/>
      <c r="F5" s="9">
        <v>0.42770986449634801</v>
      </c>
      <c r="G5" s="31"/>
      <c r="H5" s="10">
        <v>-287808000</v>
      </c>
      <c r="I5" s="31"/>
      <c r="J5" s="8">
        <v>-3.3528573401525401</v>
      </c>
      <c r="K5" s="31"/>
      <c r="L5" s="9">
        <v>-0.67916427124165601</v>
      </c>
    </row>
    <row r="6" spans="1:12" ht="15.75" customHeight="1" x14ac:dyDescent="0.2">
      <c r="A6" s="11" t="s">
        <v>9</v>
      </c>
      <c r="B6" s="12">
        <v>-262439000</v>
      </c>
      <c r="C6" s="22"/>
      <c r="D6" s="13">
        <v>-3.0410432611901599</v>
      </c>
      <c r="E6" s="22"/>
      <c r="F6" s="14">
        <v>-0.70052828773446896</v>
      </c>
      <c r="G6" s="22"/>
      <c r="H6" s="12">
        <v>263865000</v>
      </c>
      <c r="I6" s="22"/>
      <c r="J6" s="13">
        <v>3.0431953288930802</v>
      </c>
      <c r="K6" s="22"/>
      <c r="L6" s="14">
        <v>0.62266399971918596</v>
      </c>
    </row>
    <row r="7" spans="1:12" ht="15.75" customHeight="1" x14ac:dyDescent="0.2">
      <c r="A7" s="15" t="s">
        <v>10</v>
      </c>
      <c r="B7" s="16">
        <v>22209000</v>
      </c>
      <c r="C7" s="31"/>
      <c r="D7" s="17">
        <v>0.26</v>
      </c>
      <c r="E7" s="31"/>
      <c r="F7" s="18">
        <v>5.9282472278490699E-2</v>
      </c>
      <c r="G7" s="31"/>
      <c r="H7" s="19">
        <v>55173000</v>
      </c>
      <c r="I7" s="31"/>
      <c r="J7" s="17">
        <v>0.64</v>
      </c>
      <c r="K7" s="31"/>
      <c r="L7" s="18">
        <v>0.130196277856126</v>
      </c>
    </row>
    <row r="8" spans="1:12" ht="15.75" customHeight="1" x14ac:dyDescent="0.2">
      <c r="A8" s="20" t="s">
        <v>11</v>
      </c>
      <c r="B8" s="12">
        <v>62706000</v>
      </c>
      <c r="C8" s="21"/>
      <c r="D8" s="13">
        <v>0.72583609445870201</v>
      </c>
      <c r="E8" s="22"/>
      <c r="F8" s="14">
        <v>0.16700000000000001</v>
      </c>
      <c r="G8" s="22"/>
      <c r="H8" s="23"/>
      <c r="I8" s="22"/>
      <c r="J8" s="21"/>
      <c r="K8" s="22"/>
      <c r="L8" s="22"/>
    </row>
    <row r="9" spans="1:12" ht="15.75" customHeight="1" x14ac:dyDescent="0.2">
      <c r="A9" s="32"/>
      <c r="B9" s="33"/>
      <c r="C9" s="6"/>
      <c r="D9" s="6"/>
      <c r="E9" s="6"/>
      <c r="F9" s="6"/>
      <c r="G9" s="6"/>
      <c r="H9" s="6"/>
      <c r="I9" s="6"/>
      <c r="J9" s="6"/>
      <c r="K9" s="6"/>
      <c r="L9" s="6"/>
    </row>
    <row r="10" spans="1:12" ht="15.75" customHeight="1" x14ac:dyDescent="0.2">
      <c r="A10" s="24" t="s">
        <v>12</v>
      </c>
      <c r="B10" s="34"/>
      <c r="C10" s="11"/>
      <c r="D10" s="11"/>
      <c r="E10" s="11"/>
      <c r="F10" s="11"/>
      <c r="G10" s="11"/>
      <c r="H10" s="11"/>
      <c r="I10" s="11"/>
      <c r="J10" s="11"/>
      <c r="K10" s="11"/>
      <c r="L10" s="11"/>
    </row>
    <row r="11" spans="1:12" ht="16.7" customHeight="1" x14ac:dyDescent="0.2">
      <c r="A11" s="6" t="s">
        <v>13</v>
      </c>
      <c r="B11" s="17">
        <v>0.6</v>
      </c>
      <c r="C11" s="6"/>
      <c r="D11" s="6"/>
      <c r="E11" s="6"/>
      <c r="F11" s="6"/>
      <c r="G11" s="6"/>
      <c r="H11" s="17">
        <v>0.68</v>
      </c>
      <c r="I11" s="6"/>
      <c r="J11" s="6"/>
      <c r="K11" s="6"/>
      <c r="L11" s="6"/>
    </row>
    <row r="12" spans="1:12" ht="16.7" customHeight="1" x14ac:dyDescent="0.2">
      <c r="A12" s="20" t="s">
        <v>14</v>
      </c>
      <c r="B12" s="14">
        <v>0.152187698161065</v>
      </c>
      <c r="C12" s="11"/>
      <c r="D12" s="11"/>
      <c r="E12" s="11"/>
      <c r="F12" s="11"/>
      <c r="G12" s="11"/>
      <c r="H12" s="14">
        <v>0.20481927710843401</v>
      </c>
      <c r="I12" s="11"/>
      <c r="J12" s="11"/>
      <c r="K12" s="11"/>
      <c r="L12" s="11"/>
    </row>
    <row r="13" spans="1:12" ht="16.7" customHeight="1" x14ac:dyDescent="0.2">
      <c r="A13" s="25" t="s">
        <v>15</v>
      </c>
      <c r="B13" s="17">
        <v>17.72</v>
      </c>
      <c r="C13" s="6"/>
      <c r="D13" s="6"/>
      <c r="E13" s="6"/>
      <c r="F13" s="6"/>
      <c r="G13" s="6"/>
      <c r="H13" s="17">
        <v>16.420000000000002</v>
      </c>
      <c r="I13" s="6"/>
      <c r="J13" s="6"/>
      <c r="K13" s="6"/>
      <c r="L13" s="6"/>
    </row>
    <row r="14" spans="1:12" ht="16.7" customHeight="1" x14ac:dyDescent="0.2">
      <c r="A14" s="20" t="s">
        <v>16</v>
      </c>
      <c r="B14" s="14">
        <v>0.115712545676005</v>
      </c>
      <c r="C14" s="11"/>
      <c r="D14" s="11"/>
      <c r="E14" s="11"/>
      <c r="F14" s="11"/>
      <c r="G14" s="11"/>
      <c r="H14" s="14">
        <v>-0.16217540421362101</v>
      </c>
      <c r="I14" s="11"/>
      <c r="J14" s="11"/>
      <c r="K14" s="11"/>
      <c r="L14" s="11"/>
    </row>
    <row r="15" spans="1:12" ht="27.6" customHeight="1" x14ac:dyDescent="0.2">
      <c r="A15" s="15" t="s">
        <v>17</v>
      </c>
      <c r="B15" s="16">
        <v>10462000</v>
      </c>
      <c r="C15" s="6"/>
      <c r="D15" s="6"/>
      <c r="E15" s="6"/>
      <c r="F15" s="6"/>
      <c r="G15" s="6"/>
      <c r="H15" s="16">
        <v>13404000</v>
      </c>
      <c r="I15" s="6"/>
      <c r="J15" s="6"/>
      <c r="K15" s="6"/>
      <c r="L15" s="6"/>
    </row>
    <row r="16" spans="1:12" ht="27.6" customHeight="1" x14ac:dyDescent="0.2">
      <c r="A16" s="20" t="s">
        <v>18</v>
      </c>
      <c r="B16" s="26">
        <v>1.9334724329558899E-2</v>
      </c>
      <c r="C16" s="11"/>
      <c r="D16" s="11"/>
      <c r="E16" s="11"/>
      <c r="F16" s="11"/>
      <c r="G16" s="11"/>
      <c r="H16" s="14">
        <v>2.21432754503532E-2</v>
      </c>
      <c r="I16" s="11"/>
      <c r="J16" s="11"/>
      <c r="K16" s="11"/>
      <c r="L16" s="11"/>
    </row>
    <row r="17" spans="1:12" ht="16.7" customHeight="1" x14ac:dyDescent="0.2">
      <c r="A17" s="189"/>
      <c r="B17" s="189"/>
      <c r="C17" s="189"/>
      <c r="D17" s="189"/>
      <c r="E17" s="189"/>
      <c r="F17" s="189"/>
      <c r="G17" s="189"/>
      <c r="H17" s="189"/>
      <c r="I17" s="189"/>
      <c r="J17" s="189"/>
      <c r="K17" s="189"/>
      <c r="L17" s="189"/>
    </row>
    <row r="18" spans="1:12" ht="23.25" customHeight="1" x14ac:dyDescent="0.2">
      <c r="A18" s="185" t="s">
        <v>19</v>
      </c>
      <c r="B18" s="186"/>
      <c r="C18" s="186"/>
      <c r="D18" s="186"/>
      <c r="E18" s="186"/>
      <c r="F18" s="186"/>
      <c r="G18" s="186"/>
      <c r="H18" s="186"/>
      <c r="I18" s="186"/>
      <c r="J18" s="186"/>
      <c r="K18" s="186"/>
      <c r="L18" s="186"/>
    </row>
    <row r="19" spans="1:12" ht="23.25" customHeight="1" x14ac:dyDescent="0.2">
      <c r="A19" s="185" t="s">
        <v>20</v>
      </c>
      <c r="B19" s="186"/>
      <c r="C19" s="186"/>
      <c r="D19" s="186"/>
      <c r="E19" s="186"/>
      <c r="F19" s="186"/>
      <c r="G19" s="186"/>
      <c r="H19" s="186"/>
      <c r="I19" s="186"/>
      <c r="J19" s="186"/>
      <c r="K19" s="186"/>
      <c r="L19" s="186"/>
    </row>
    <row r="20" spans="1:12" ht="14.1" customHeight="1" x14ac:dyDescent="0.2">
      <c r="A20" s="185" t="s">
        <v>21</v>
      </c>
      <c r="B20" s="186"/>
      <c r="C20" s="186"/>
      <c r="D20" s="186"/>
      <c r="E20" s="186"/>
      <c r="F20" s="186"/>
      <c r="G20" s="186"/>
      <c r="H20" s="186"/>
      <c r="I20" s="186"/>
      <c r="J20" s="186"/>
      <c r="K20" s="186"/>
      <c r="L20" s="186"/>
    </row>
    <row r="21" spans="1:12" ht="23.25" customHeight="1" x14ac:dyDescent="0.2">
      <c r="A21" s="185" t="s">
        <v>22</v>
      </c>
      <c r="B21" s="186"/>
      <c r="C21" s="186"/>
      <c r="D21" s="186"/>
      <c r="E21" s="186"/>
      <c r="F21" s="186"/>
      <c r="G21" s="186"/>
      <c r="H21" s="186"/>
      <c r="I21" s="186"/>
      <c r="J21" s="186"/>
      <c r="K21" s="186"/>
      <c r="L21" s="186"/>
    </row>
    <row r="22" spans="1:12" ht="23.25" customHeight="1" x14ac:dyDescent="0.2">
      <c r="A22" s="185" t="s">
        <v>23</v>
      </c>
      <c r="B22" s="186"/>
      <c r="C22" s="186"/>
      <c r="D22" s="186"/>
      <c r="E22" s="186"/>
      <c r="F22" s="186"/>
      <c r="G22" s="186"/>
      <c r="H22" s="186"/>
      <c r="I22" s="186"/>
      <c r="J22" s="186"/>
      <c r="K22" s="186"/>
      <c r="L22" s="186"/>
    </row>
    <row r="23" spans="1:12" ht="23.25" customHeight="1" x14ac:dyDescent="0.2">
      <c r="A23" s="187"/>
      <c r="B23" s="188"/>
      <c r="C23" s="188"/>
      <c r="D23" s="188"/>
      <c r="E23" s="188"/>
      <c r="F23" s="188"/>
      <c r="G23" s="188"/>
      <c r="H23" s="188"/>
      <c r="I23" s="188"/>
      <c r="J23" s="188"/>
      <c r="K23" s="188"/>
      <c r="L23" s="188"/>
    </row>
    <row r="24" spans="1:12" ht="16.7" customHeight="1" x14ac:dyDescent="0.2"/>
    <row r="25" spans="1:12" ht="16.7" customHeight="1" x14ac:dyDescent="0.2"/>
    <row r="26" spans="1:12" ht="16.7" customHeight="1" x14ac:dyDescent="0.2"/>
    <row r="27" spans="1:12" ht="16.7" customHeight="1" x14ac:dyDescent="0.2"/>
    <row r="28" spans="1:12" ht="16.7" customHeight="1" x14ac:dyDescent="0.2"/>
    <row r="29" spans="1:12" ht="16.7" customHeight="1" x14ac:dyDescent="0.2"/>
    <row r="30" spans="1:12" ht="16.7" customHeight="1" x14ac:dyDescent="0.2"/>
    <row r="31" spans="1:12" ht="16.7" customHeight="1" x14ac:dyDescent="0.2"/>
    <row r="32" spans="1:1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row r="102" ht="16.7" customHeight="1" x14ac:dyDescent="0.2"/>
    <row r="103" ht="16.7" customHeight="1" x14ac:dyDescent="0.2"/>
  </sheetData>
  <mergeCells count="11">
    <mergeCell ref="A22:L22"/>
    <mergeCell ref="A21:L21"/>
    <mergeCell ref="A19:L19"/>
    <mergeCell ref="A23:L23"/>
    <mergeCell ref="A17:L17"/>
    <mergeCell ref="B3:F3"/>
    <mergeCell ref="A2:L2"/>
    <mergeCell ref="A1:L1"/>
    <mergeCell ref="H3:L3"/>
    <mergeCell ref="A20:L20"/>
    <mergeCell ref="A18:L18"/>
  </mergeCells>
  <pageMargins left="0.75" right="0.75" top="1" bottom="1" header="0.5" footer="0.5"/>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8"/>
  <sheetViews>
    <sheetView showGridLines="0" showRuler="0" topLeftCell="A36" zoomScaleNormal="100" workbookViewId="0">
      <selection activeCell="K61" sqref="K61"/>
    </sheetView>
  </sheetViews>
  <sheetFormatPr defaultColWidth="13.7109375" defaultRowHeight="12.75" x14ac:dyDescent="0.2"/>
  <cols>
    <col min="1" max="1" width="64.7109375" customWidth="1"/>
    <col min="2" max="2" width="0" hidden="1" customWidth="1"/>
    <col min="3" max="3" width="13.85546875" customWidth="1"/>
    <col min="4" max="4" width="0" hidden="1" customWidth="1"/>
    <col min="5" max="5" width="13.85546875" customWidth="1"/>
    <col min="6" max="6" width="0" hidden="1" customWidth="1"/>
    <col min="7" max="7" width="13.85546875" customWidth="1"/>
    <col min="8" max="8" width="0" hidden="1" customWidth="1"/>
    <col min="9" max="9" width="13.85546875" customWidth="1"/>
    <col min="10" max="26" width="20.140625" customWidth="1"/>
  </cols>
  <sheetData>
    <row r="1" spans="1:9" ht="15.75" customHeight="1" x14ac:dyDescent="0.2">
      <c r="A1" s="183" t="s">
        <v>24</v>
      </c>
      <c r="B1" s="183"/>
      <c r="C1" s="183"/>
      <c r="D1" s="183"/>
      <c r="E1" s="183"/>
      <c r="F1" s="183"/>
      <c r="G1" s="183"/>
      <c r="H1" s="183"/>
      <c r="I1" s="183"/>
    </row>
    <row r="2" spans="1:9" ht="14.1" customHeight="1" x14ac:dyDescent="0.2">
      <c r="A2" s="181" t="s">
        <v>25</v>
      </c>
      <c r="B2" s="181"/>
      <c r="C2" s="181"/>
      <c r="D2" s="181"/>
      <c r="E2" s="181"/>
      <c r="F2" s="181"/>
      <c r="G2" s="181"/>
      <c r="H2" s="181"/>
      <c r="I2" s="181"/>
    </row>
    <row r="3" spans="1:9" ht="15.75" customHeight="1" x14ac:dyDescent="0.2">
      <c r="A3" s="184"/>
      <c r="B3" s="184"/>
      <c r="C3" s="184"/>
      <c r="D3" s="184"/>
      <c r="E3" s="184"/>
      <c r="F3" s="184"/>
      <c r="G3" s="184"/>
      <c r="H3" s="184"/>
      <c r="I3" s="184"/>
    </row>
    <row r="4" spans="1:9" ht="16.7" customHeight="1" x14ac:dyDescent="0.2">
      <c r="A4" s="35" t="s">
        <v>26</v>
      </c>
      <c r="B4" s="70"/>
      <c r="C4" s="190" t="s">
        <v>27</v>
      </c>
      <c r="D4" s="190"/>
      <c r="E4" s="190"/>
      <c r="F4" s="28"/>
      <c r="G4" s="190" t="s">
        <v>28</v>
      </c>
      <c r="H4" s="190"/>
      <c r="I4" s="190"/>
    </row>
    <row r="5" spans="1:9" ht="16.7" customHeight="1" x14ac:dyDescent="0.2">
      <c r="A5" s="60"/>
      <c r="B5" s="51"/>
      <c r="C5" s="191" t="s">
        <v>29</v>
      </c>
      <c r="D5" s="191"/>
      <c r="E5" s="191"/>
      <c r="F5" s="27"/>
      <c r="G5" s="191" t="s">
        <v>29</v>
      </c>
      <c r="H5" s="191"/>
      <c r="I5" s="191"/>
    </row>
    <row r="6" spans="1:9" ht="16.7" customHeight="1" x14ac:dyDescent="0.2">
      <c r="A6" s="21" t="s">
        <v>30</v>
      </c>
      <c r="B6" s="11"/>
      <c r="C6" s="11"/>
      <c r="D6" s="11"/>
      <c r="E6" s="70"/>
      <c r="F6" s="70"/>
      <c r="G6" s="70"/>
      <c r="H6" s="70"/>
      <c r="I6" s="70"/>
    </row>
    <row r="7" spans="1:9" ht="15.75" customHeight="1" x14ac:dyDescent="0.2">
      <c r="A7" s="6" t="s">
        <v>31</v>
      </c>
      <c r="B7" s="6"/>
      <c r="C7" s="16">
        <v>7647001000</v>
      </c>
      <c r="D7" s="6"/>
      <c r="E7" s="18">
        <v>0.70899999999999996</v>
      </c>
      <c r="F7" s="31"/>
      <c r="G7" s="16">
        <v>9237881000</v>
      </c>
      <c r="H7" s="31"/>
      <c r="I7" s="18">
        <v>0.73799999999999999</v>
      </c>
    </row>
    <row r="8" spans="1:9" ht="15.75" customHeight="1" x14ac:dyDescent="0.2">
      <c r="A8" s="20" t="s">
        <v>32</v>
      </c>
      <c r="B8" s="11"/>
      <c r="C8" s="37">
        <v>21751000</v>
      </c>
      <c r="D8" s="22"/>
      <c r="E8" s="38">
        <v>2E-3</v>
      </c>
      <c r="F8" s="22"/>
      <c r="G8" s="37">
        <v>127612000</v>
      </c>
      <c r="H8" s="22"/>
      <c r="I8" s="38">
        <v>0.01</v>
      </c>
    </row>
    <row r="9" spans="1:9" ht="15.75" customHeight="1" x14ac:dyDescent="0.2">
      <c r="A9" s="39" t="s">
        <v>33</v>
      </c>
      <c r="B9" s="6"/>
      <c r="C9" s="40">
        <f>SUM(C7:C8)</f>
        <v>7668752000</v>
      </c>
      <c r="D9" s="31"/>
      <c r="E9" s="9">
        <f>SUM(E7:E8)</f>
        <v>0.71099999999999997</v>
      </c>
      <c r="F9" s="31"/>
      <c r="G9" s="40">
        <f>SUM(G7:G8)</f>
        <v>9365493000</v>
      </c>
      <c r="H9" s="31"/>
      <c r="I9" s="9">
        <f>SUM(I7:I8)</f>
        <v>0.748</v>
      </c>
    </row>
    <row r="10" spans="1:9" ht="15.75" customHeight="1" x14ac:dyDescent="0.2">
      <c r="A10" s="20" t="s">
        <v>34</v>
      </c>
      <c r="B10" s="11"/>
      <c r="C10" s="41">
        <v>2984937000</v>
      </c>
      <c r="D10" s="22"/>
      <c r="E10" s="14">
        <v>0.27700000000000002</v>
      </c>
      <c r="F10" s="22"/>
      <c r="G10" s="41">
        <v>3021790000</v>
      </c>
      <c r="H10" s="22"/>
      <c r="I10" s="14">
        <v>0.24199999999999999</v>
      </c>
    </row>
    <row r="11" spans="1:9" ht="15.75" customHeight="1" x14ac:dyDescent="0.2">
      <c r="A11" s="42" t="s">
        <v>35</v>
      </c>
      <c r="B11" s="6"/>
      <c r="C11" s="43">
        <v>125158000</v>
      </c>
      <c r="D11" s="31"/>
      <c r="E11" s="18">
        <v>1.2E-2</v>
      </c>
      <c r="F11" s="31"/>
      <c r="G11" s="43">
        <v>124860000</v>
      </c>
      <c r="H11" s="31"/>
      <c r="I11" s="18">
        <v>0.01</v>
      </c>
    </row>
    <row r="12" spans="1:9" ht="16.7" customHeight="1" x14ac:dyDescent="0.2">
      <c r="A12" s="11" t="s">
        <v>36</v>
      </c>
      <c r="B12" s="70"/>
      <c r="C12" s="44">
        <f>SUM(C9:C11)</f>
        <v>10778847000</v>
      </c>
      <c r="D12" s="22"/>
      <c r="E12" s="70"/>
      <c r="F12" s="70"/>
      <c r="G12" s="44">
        <f>SUM(G9:G11)</f>
        <v>12512143000</v>
      </c>
      <c r="H12" s="70"/>
      <c r="I12" s="70"/>
    </row>
    <row r="13" spans="1:9" ht="16.7" customHeight="1" x14ac:dyDescent="0.2">
      <c r="A13" s="15" t="s">
        <v>37</v>
      </c>
      <c r="B13" s="51"/>
      <c r="C13" s="43">
        <v>3900395000</v>
      </c>
      <c r="D13" s="31"/>
      <c r="E13" s="6"/>
      <c r="F13" s="6"/>
      <c r="G13" s="43">
        <v>4047890000</v>
      </c>
      <c r="H13" s="51"/>
      <c r="I13" s="51"/>
    </row>
    <row r="14" spans="1:9" ht="16.7" customHeight="1" x14ac:dyDescent="0.2">
      <c r="A14" s="45" t="s">
        <v>38</v>
      </c>
      <c r="B14" s="70"/>
      <c r="C14" s="46">
        <f>SUM(C12:C13)</f>
        <v>14679242000</v>
      </c>
      <c r="D14" s="22"/>
      <c r="E14" s="70"/>
      <c r="F14" s="70"/>
      <c r="G14" s="46">
        <f>SUM(G12:G13)</f>
        <v>16560033000</v>
      </c>
      <c r="H14" s="70"/>
      <c r="I14" s="70"/>
    </row>
    <row r="15" spans="1:9" ht="16.7" customHeight="1" x14ac:dyDescent="0.2">
      <c r="A15" s="71"/>
      <c r="B15" s="51"/>
      <c r="C15" s="72"/>
      <c r="D15" s="31"/>
      <c r="E15" s="51"/>
      <c r="F15" s="51"/>
      <c r="G15" s="72"/>
      <c r="H15" s="51"/>
      <c r="I15" s="51"/>
    </row>
    <row r="16" spans="1:9" ht="25.9" customHeight="1" x14ac:dyDescent="0.2">
      <c r="A16" s="47" t="s">
        <v>39</v>
      </c>
      <c r="B16" s="11"/>
      <c r="C16" s="190" t="s">
        <v>2</v>
      </c>
      <c r="D16" s="190"/>
      <c r="E16" s="190"/>
      <c r="F16" s="73"/>
      <c r="G16" s="190" t="s">
        <v>3</v>
      </c>
      <c r="H16" s="190"/>
      <c r="I16" s="190"/>
    </row>
    <row r="17" spans="1:12" ht="14.1" customHeight="1" x14ac:dyDescent="0.2">
      <c r="A17" s="74"/>
      <c r="B17" s="6"/>
      <c r="C17" s="191" t="s">
        <v>29</v>
      </c>
      <c r="D17" s="192"/>
      <c r="E17" s="193"/>
      <c r="F17" s="27"/>
      <c r="G17" s="191" t="s">
        <v>29</v>
      </c>
      <c r="H17" s="193"/>
      <c r="I17" s="193"/>
    </row>
    <row r="18" spans="1:12" ht="15.75" customHeight="1" x14ac:dyDescent="0.2">
      <c r="A18" s="20" t="s">
        <v>40</v>
      </c>
      <c r="B18" s="11"/>
      <c r="C18" s="11"/>
      <c r="D18" s="11"/>
      <c r="E18" s="48">
        <v>4.9200000000000001E-2</v>
      </c>
      <c r="F18" s="22"/>
      <c r="G18" s="75"/>
      <c r="H18" s="22"/>
      <c r="I18" s="48">
        <v>4.6100000000000002E-2</v>
      </c>
    </row>
    <row r="19" spans="1:12" ht="15.75" customHeight="1" x14ac:dyDescent="0.2">
      <c r="A19" s="15" t="s">
        <v>41</v>
      </c>
      <c r="B19" s="51"/>
      <c r="C19" s="31"/>
      <c r="D19" s="31"/>
      <c r="E19" s="49">
        <v>3.95E-2</v>
      </c>
      <c r="F19" s="31"/>
      <c r="G19" s="76"/>
      <c r="H19" s="31"/>
      <c r="I19" s="49">
        <v>2.8400000000000002E-2</v>
      </c>
    </row>
    <row r="20" spans="1:12" ht="15.75" customHeight="1" x14ac:dyDescent="0.2">
      <c r="A20" s="11" t="s">
        <v>42</v>
      </c>
      <c r="B20" s="70"/>
      <c r="C20" s="22"/>
      <c r="D20" s="22"/>
      <c r="E20" s="48">
        <v>9.7000000000000003E-3</v>
      </c>
      <c r="F20" s="22"/>
      <c r="G20" s="75"/>
      <c r="H20" s="22"/>
      <c r="I20" s="48">
        <v>1.77E-2</v>
      </c>
    </row>
    <row r="21" spans="1:12" ht="9.9499999999999993" customHeight="1" x14ac:dyDescent="0.2">
      <c r="A21" s="27"/>
      <c r="B21" s="77"/>
      <c r="C21" s="2"/>
      <c r="D21" s="2"/>
      <c r="E21" s="2"/>
      <c r="F21" s="76"/>
      <c r="G21" s="2"/>
      <c r="H21" s="2"/>
      <c r="I21" s="2"/>
    </row>
    <row r="22" spans="1:12" ht="15.75" customHeight="1" x14ac:dyDescent="0.2">
      <c r="A22" s="50" t="s">
        <v>43</v>
      </c>
      <c r="B22" s="78"/>
      <c r="C22" s="190" t="s">
        <v>27</v>
      </c>
      <c r="D22" s="190"/>
      <c r="E22" s="190"/>
      <c r="F22" s="75"/>
      <c r="G22" s="190" t="s">
        <v>28</v>
      </c>
      <c r="H22" s="190"/>
      <c r="I22" s="190"/>
      <c r="L22" s="1" t="s">
        <v>44</v>
      </c>
    </row>
    <row r="23" spans="1:12" ht="14.1" customHeight="1" x14ac:dyDescent="0.2">
      <c r="A23" s="79"/>
      <c r="B23" s="6"/>
      <c r="C23" s="194" t="s">
        <v>45</v>
      </c>
      <c r="D23" s="195"/>
      <c r="E23" s="195"/>
      <c r="F23" s="80"/>
      <c r="G23" s="194" t="s">
        <v>45</v>
      </c>
      <c r="H23" s="194"/>
      <c r="I23" s="195"/>
    </row>
    <row r="24" spans="1:12" ht="15.75" customHeight="1" x14ac:dyDescent="0.2">
      <c r="A24" s="11" t="s">
        <v>46</v>
      </c>
      <c r="B24" s="11"/>
      <c r="C24" s="70"/>
      <c r="D24" s="11"/>
      <c r="E24" s="13">
        <v>102.26</v>
      </c>
      <c r="F24" s="81"/>
      <c r="G24" s="81"/>
      <c r="H24" s="81"/>
      <c r="I24" s="13">
        <v>102.84</v>
      </c>
    </row>
    <row r="25" spans="1:12" ht="15.75" customHeight="1" x14ac:dyDescent="0.2">
      <c r="A25" s="51" t="s">
        <v>47</v>
      </c>
      <c r="B25" s="6"/>
      <c r="C25" s="51"/>
      <c r="D25" s="31"/>
      <c r="E25" s="18">
        <v>5.8700000000000002E-2</v>
      </c>
      <c r="F25" s="80"/>
      <c r="G25" s="80"/>
      <c r="H25" s="80"/>
      <c r="I25" s="18">
        <v>9.1300000000000006E-2</v>
      </c>
    </row>
    <row r="26" spans="1:12" ht="27.6" customHeight="1" x14ac:dyDescent="0.2">
      <c r="A26" s="11" t="s">
        <v>48</v>
      </c>
      <c r="B26" s="11"/>
      <c r="C26" s="70"/>
      <c r="D26" s="22"/>
      <c r="E26" s="14">
        <v>0.98637936542762195</v>
      </c>
      <c r="F26" s="81"/>
      <c r="G26" s="81"/>
      <c r="H26" s="81"/>
      <c r="I26" s="14">
        <v>0.97763117978857095</v>
      </c>
    </row>
    <row r="27" spans="1:12" ht="27.6" customHeight="1" x14ac:dyDescent="0.2">
      <c r="A27" s="6" t="s">
        <v>49</v>
      </c>
      <c r="B27" s="6"/>
      <c r="C27" s="51"/>
      <c r="D27" s="31"/>
      <c r="E27" s="18">
        <v>1.36206345723777E-2</v>
      </c>
      <c r="F27" s="80"/>
      <c r="G27" s="80"/>
      <c r="H27" s="80"/>
      <c r="I27" s="18">
        <v>2.2368820211429399E-2</v>
      </c>
    </row>
    <row r="28" spans="1:12" ht="7.5" customHeight="1" x14ac:dyDescent="0.2">
      <c r="A28" s="50"/>
      <c r="B28" s="78"/>
      <c r="C28" s="35"/>
      <c r="D28" s="35"/>
      <c r="E28" s="35"/>
      <c r="F28" s="81"/>
      <c r="G28" s="35"/>
      <c r="H28" s="35"/>
      <c r="I28" s="35"/>
    </row>
    <row r="29" spans="1:12" ht="15.75" customHeight="1" x14ac:dyDescent="0.2">
      <c r="A29" s="52" t="s">
        <v>50</v>
      </c>
      <c r="B29" s="77"/>
      <c r="C29" s="198" t="s">
        <v>27</v>
      </c>
      <c r="D29" s="198"/>
      <c r="E29" s="198"/>
      <c r="F29" s="80"/>
      <c r="G29" s="198" t="s">
        <v>28</v>
      </c>
      <c r="H29" s="198"/>
      <c r="I29" s="198"/>
    </row>
    <row r="30" spans="1:12" ht="14.1" customHeight="1" x14ac:dyDescent="0.2">
      <c r="A30" s="53" t="s">
        <v>51</v>
      </c>
      <c r="B30" s="11"/>
      <c r="C30" s="196" t="s">
        <v>29</v>
      </c>
      <c r="D30" s="197"/>
      <c r="E30" s="197"/>
      <c r="F30" s="81"/>
      <c r="G30" s="199" t="s">
        <v>52</v>
      </c>
      <c r="H30" s="199"/>
      <c r="I30" s="197"/>
    </row>
    <row r="31" spans="1:12" ht="15.75" customHeight="1" x14ac:dyDescent="0.2">
      <c r="A31" s="6" t="s">
        <v>53</v>
      </c>
      <c r="B31" s="6"/>
      <c r="C31" s="51"/>
      <c r="D31" s="6"/>
      <c r="E31" s="16">
        <v>204876693000</v>
      </c>
      <c r="F31" s="80"/>
      <c r="G31" s="80"/>
      <c r="H31" s="80"/>
      <c r="I31" s="16">
        <v>206613560000</v>
      </c>
    </row>
    <row r="32" spans="1:12" ht="15.75" customHeight="1" x14ac:dyDescent="0.2">
      <c r="A32" s="11" t="s">
        <v>54</v>
      </c>
      <c r="B32" s="11"/>
      <c r="C32" s="70"/>
      <c r="D32" s="11"/>
      <c r="E32" s="14">
        <v>3.27E-2</v>
      </c>
      <c r="F32" s="81"/>
      <c r="G32" s="81"/>
      <c r="H32" s="81"/>
      <c r="I32" s="14">
        <v>3.2399999999999998E-2</v>
      </c>
    </row>
    <row r="33" spans="1:9" ht="15.75" customHeight="1" x14ac:dyDescent="0.2">
      <c r="A33" s="6" t="s">
        <v>55</v>
      </c>
      <c r="B33" s="6"/>
      <c r="C33" s="51"/>
      <c r="D33" s="6"/>
      <c r="E33" s="16">
        <v>334000</v>
      </c>
      <c r="F33" s="80"/>
      <c r="G33" s="80"/>
      <c r="H33" s="80"/>
      <c r="I33" s="16">
        <v>335000</v>
      </c>
    </row>
    <row r="34" spans="1:9" ht="15.75" customHeight="1" x14ac:dyDescent="0.2">
      <c r="A34" s="21" t="s">
        <v>56</v>
      </c>
      <c r="B34" s="11"/>
      <c r="C34" s="70"/>
      <c r="D34" s="11"/>
      <c r="E34" s="55">
        <v>760</v>
      </c>
      <c r="F34" s="81"/>
      <c r="G34" s="81"/>
      <c r="H34" s="81"/>
      <c r="I34" s="55">
        <v>760</v>
      </c>
    </row>
    <row r="35" spans="1:9" ht="15.75" customHeight="1" x14ac:dyDescent="0.2">
      <c r="A35" s="6" t="s">
        <v>57</v>
      </c>
      <c r="B35" s="6"/>
      <c r="C35" s="51"/>
      <c r="D35" s="6"/>
      <c r="E35" s="56">
        <v>0.71709999999999996</v>
      </c>
      <c r="F35" s="80"/>
      <c r="G35" s="80"/>
      <c r="H35" s="80"/>
      <c r="I35" s="56">
        <v>0.71599999999999997</v>
      </c>
    </row>
    <row r="36" spans="1:9" ht="15.75" customHeight="1" x14ac:dyDescent="0.2">
      <c r="A36" s="11" t="s">
        <v>58</v>
      </c>
      <c r="B36" s="11"/>
      <c r="C36" s="70"/>
      <c r="D36" s="11"/>
      <c r="E36" s="14">
        <v>7.7000000000000002E-3</v>
      </c>
      <c r="F36" s="81"/>
      <c r="G36" s="81"/>
      <c r="H36" s="81"/>
      <c r="I36" s="57">
        <v>7.0000000000000001E-3</v>
      </c>
    </row>
    <row r="37" spans="1:9" ht="16.7" customHeight="1" x14ac:dyDescent="0.2">
      <c r="A37" s="6" t="s">
        <v>59</v>
      </c>
      <c r="B37" s="6"/>
      <c r="C37" s="51"/>
      <c r="D37" s="6"/>
      <c r="E37" s="58">
        <v>26.48</v>
      </c>
      <c r="F37" s="80"/>
      <c r="G37" s="80"/>
      <c r="H37" s="80"/>
      <c r="I37" s="59">
        <v>26.4</v>
      </c>
    </row>
    <row r="38" spans="1:9" ht="16.7" customHeight="1" x14ac:dyDescent="0.2">
      <c r="A38" s="11"/>
      <c r="B38" s="11"/>
      <c r="C38" s="82"/>
      <c r="D38" s="82"/>
      <c r="E38" s="82"/>
      <c r="F38" s="81"/>
      <c r="G38" s="81"/>
      <c r="H38" s="81"/>
      <c r="I38" s="81"/>
    </row>
    <row r="39" spans="1:9" ht="25.9" customHeight="1" x14ac:dyDescent="0.2">
      <c r="A39" s="6"/>
      <c r="B39" s="6"/>
      <c r="C39" s="180" t="s">
        <v>2</v>
      </c>
      <c r="D39" s="180"/>
      <c r="E39" s="180"/>
      <c r="F39" s="80"/>
      <c r="G39" s="180" t="s">
        <v>3</v>
      </c>
      <c r="H39" s="180"/>
      <c r="I39" s="180"/>
    </row>
    <row r="40" spans="1:9" ht="14.1" customHeight="1" x14ac:dyDescent="0.2">
      <c r="A40" s="11"/>
      <c r="B40" s="11"/>
      <c r="C40" s="196" t="s">
        <v>29</v>
      </c>
      <c r="D40" s="197"/>
      <c r="E40" s="197"/>
      <c r="F40" s="81"/>
      <c r="G40" s="196" t="s">
        <v>29</v>
      </c>
      <c r="H40" s="199"/>
      <c r="I40" s="197"/>
    </row>
    <row r="41" spans="1:9" ht="15.75" customHeight="1" x14ac:dyDescent="0.2">
      <c r="A41" s="6" t="s">
        <v>60</v>
      </c>
      <c r="B41" s="6"/>
      <c r="C41" s="51"/>
      <c r="D41" s="6"/>
      <c r="E41" s="16">
        <v>-64085000</v>
      </c>
      <c r="F41" s="83"/>
      <c r="G41" s="83"/>
      <c r="H41" s="83"/>
      <c r="I41" s="16">
        <v>-6720000</v>
      </c>
    </row>
    <row r="42" spans="1:9" ht="15.75" customHeight="1" x14ac:dyDescent="0.2">
      <c r="A42" s="11" t="s">
        <v>61</v>
      </c>
      <c r="B42" s="11"/>
      <c r="C42" s="70"/>
      <c r="D42" s="11"/>
      <c r="E42" s="12">
        <v>160926000</v>
      </c>
      <c r="F42" s="84"/>
      <c r="G42" s="84"/>
      <c r="H42" s="84"/>
      <c r="I42" s="12">
        <v>148833000</v>
      </c>
    </row>
    <row r="43" spans="1:9" ht="15.75" customHeight="1" x14ac:dyDescent="0.2">
      <c r="A43" s="6" t="s">
        <v>62</v>
      </c>
      <c r="B43" s="6"/>
      <c r="C43" s="51"/>
      <c r="D43" s="31"/>
      <c r="E43" s="16">
        <v>24542000</v>
      </c>
      <c r="F43" s="83"/>
      <c r="G43" s="83"/>
      <c r="H43" s="83"/>
      <c r="I43" s="16">
        <v>22144000</v>
      </c>
    </row>
    <row r="44" spans="1:9" ht="15.75" customHeight="1" x14ac:dyDescent="0.2">
      <c r="A44" s="11" t="s">
        <v>63</v>
      </c>
      <c r="B44" s="11"/>
      <c r="C44" s="70"/>
      <c r="D44" s="22"/>
      <c r="E44" s="12">
        <v>713000</v>
      </c>
      <c r="F44" s="84"/>
      <c r="G44" s="84"/>
      <c r="H44" s="84"/>
      <c r="I44" s="12">
        <v>-1005000</v>
      </c>
    </row>
    <row r="45" spans="1:9" ht="16.7" customHeight="1" x14ac:dyDescent="0.2">
      <c r="A45" s="51"/>
      <c r="B45" s="51"/>
      <c r="C45" s="51"/>
      <c r="D45" s="51"/>
      <c r="E45" s="51"/>
      <c r="F45" s="80"/>
      <c r="G45" s="80"/>
      <c r="H45" s="80"/>
      <c r="I45" s="80"/>
    </row>
    <row r="46" spans="1:9" ht="16.7" customHeight="1" x14ac:dyDescent="0.2">
      <c r="A46" s="85"/>
      <c r="B46" s="85"/>
      <c r="C46" s="85"/>
      <c r="D46" s="85"/>
      <c r="E46" s="85"/>
      <c r="F46" s="85"/>
      <c r="G46" s="85"/>
      <c r="H46" s="85"/>
      <c r="I46" s="85"/>
    </row>
    <row r="47" spans="1:9" ht="9.1999999999999993" customHeight="1" x14ac:dyDescent="0.2">
      <c r="A47" s="86"/>
      <c r="B47" s="77"/>
      <c r="C47" s="3"/>
      <c r="D47" s="3"/>
      <c r="E47" s="3"/>
      <c r="F47" s="80"/>
      <c r="G47" s="3"/>
      <c r="H47" s="3"/>
      <c r="I47" s="3"/>
    </row>
    <row r="48" spans="1:9" ht="15.75" customHeight="1" x14ac:dyDescent="0.2">
      <c r="A48" s="5" t="s">
        <v>64</v>
      </c>
      <c r="B48" s="78"/>
      <c r="C48" s="200" t="s">
        <v>27</v>
      </c>
      <c r="D48" s="200"/>
      <c r="E48" s="200"/>
      <c r="F48" s="81"/>
      <c r="G48" s="200" t="s">
        <v>28</v>
      </c>
      <c r="H48" s="200"/>
      <c r="I48" s="200"/>
    </row>
    <row r="49" spans="1:9" ht="14.1" customHeight="1" x14ac:dyDescent="0.2">
      <c r="A49" s="60" t="s">
        <v>65</v>
      </c>
      <c r="B49" s="6"/>
      <c r="C49" s="194" t="s">
        <v>45</v>
      </c>
      <c r="D49" s="195"/>
      <c r="E49" s="195"/>
      <c r="F49" s="80"/>
      <c r="G49" s="194" t="s">
        <v>45</v>
      </c>
      <c r="H49" s="194"/>
      <c r="I49" s="195"/>
    </row>
    <row r="50" spans="1:9" ht="15.75" customHeight="1" x14ac:dyDescent="0.2">
      <c r="A50" s="21" t="s">
        <v>66</v>
      </c>
      <c r="B50" s="11"/>
      <c r="C50" s="70"/>
      <c r="D50" s="11"/>
      <c r="E50" s="61">
        <v>3826000000</v>
      </c>
      <c r="F50" s="81"/>
      <c r="G50" s="81"/>
      <c r="H50" s="81"/>
      <c r="I50" s="61">
        <v>4154000000</v>
      </c>
    </row>
    <row r="51" spans="1:9" ht="15.75" hidden="1" customHeight="1" x14ac:dyDescent="0.2">
      <c r="A51" s="62" t="s">
        <v>67</v>
      </c>
      <c r="E51" s="63">
        <v>-18285452000</v>
      </c>
      <c r="I51" s="63">
        <v>-15296550000</v>
      </c>
    </row>
    <row r="52" spans="1:9" ht="15.75" hidden="1" customHeight="1" x14ac:dyDescent="0.2">
      <c r="A52" s="62" t="s">
        <v>68</v>
      </c>
      <c r="E52" s="64">
        <v>0</v>
      </c>
      <c r="I52" s="65">
        <v>0</v>
      </c>
    </row>
    <row r="53" spans="1:9" ht="15.75" customHeight="1" x14ac:dyDescent="0.2">
      <c r="A53" s="6" t="s">
        <v>69</v>
      </c>
      <c r="B53" s="77"/>
      <c r="C53" s="51"/>
      <c r="D53" s="6"/>
      <c r="E53" s="66">
        <f>SUM(E51:E52)</f>
        <v>-18285452000</v>
      </c>
      <c r="F53" s="80"/>
      <c r="G53" s="80"/>
      <c r="H53" s="80"/>
      <c r="I53" s="66">
        <f>SUM(I51:I52)</f>
        <v>-15296550000</v>
      </c>
    </row>
    <row r="54" spans="1:9" ht="15.75" hidden="1" customHeight="1" x14ac:dyDescent="0.2">
      <c r="A54" s="67" t="s">
        <v>70</v>
      </c>
      <c r="E54" s="63">
        <v>0</v>
      </c>
      <c r="I54" s="63">
        <v>0</v>
      </c>
    </row>
    <row r="55" spans="1:9" ht="15.75" hidden="1" customHeight="1" x14ac:dyDescent="0.2">
      <c r="A55" s="67" t="s">
        <v>71</v>
      </c>
      <c r="E55" s="64">
        <v>0</v>
      </c>
      <c r="I55" s="64">
        <v>0</v>
      </c>
    </row>
    <row r="56" spans="1:9" ht="15.75" hidden="1" customHeight="1" x14ac:dyDescent="0.2">
      <c r="A56" s="68" t="s">
        <v>72</v>
      </c>
      <c r="E56" s="69">
        <f>SUM(E54:E55)</f>
        <v>0</v>
      </c>
      <c r="I56" s="69">
        <f>SUM(I54:I55)</f>
        <v>0</v>
      </c>
    </row>
    <row r="57" spans="1:9" ht="16.7" customHeight="1" x14ac:dyDescent="0.2">
      <c r="E57" s="87"/>
      <c r="I57" s="87"/>
    </row>
    <row r="58" spans="1:9" ht="14.1" customHeight="1" x14ac:dyDescent="0.2">
      <c r="A58" s="202" t="s">
        <v>241</v>
      </c>
      <c r="B58" s="202"/>
      <c r="C58" s="202"/>
      <c r="D58" s="202"/>
      <c r="E58" s="202"/>
      <c r="F58" s="202"/>
      <c r="G58" s="202"/>
      <c r="H58" s="202"/>
      <c r="I58" s="202"/>
    </row>
    <row r="59" spans="1:9" ht="14.1" customHeight="1" x14ac:dyDescent="0.2">
      <c r="A59" s="185" t="s">
        <v>73</v>
      </c>
      <c r="B59" s="186"/>
      <c r="C59" s="186"/>
      <c r="D59" s="186"/>
      <c r="E59" s="186"/>
      <c r="F59" s="186"/>
      <c r="G59" s="186"/>
      <c r="H59" s="186"/>
      <c r="I59" s="186"/>
    </row>
    <row r="60" spans="1:9" ht="23.25" customHeight="1" x14ac:dyDescent="0.2">
      <c r="A60" s="185" t="s">
        <v>74</v>
      </c>
      <c r="B60" s="186"/>
      <c r="C60" s="186"/>
      <c r="D60" s="186"/>
      <c r="E60" s="186"/>
      <c r="F60" s="186"/>
      <c r="G60" s="186"/>
      <c r="H60" s="186"/>
      <c r="I60" s="186"/>
    </row>
    <row r="61" spans="1:9" ht="44.25" customHeight="1" x14ac:dyDescent="0.2">
      <c r="A61" s="201" t="s">
        <v>242</v>
      </c>
      <c r="B61" s="186"/>
      <c r="C61" s="186"/>
      <c r="D61" s="186"/>
      <c r="E61" s="186"/>
      <c r="F61" s="186"/>
      <c r="G61" s="186"/>
      <c r="H61" s="186"/>
      <c r="I61" s="186"/>
    </row>
    <row r="62" spans="1:9" ht="55.5" customHeight="1" x14ac:dyDescent="0.2">
      <c r="A62" s="185" t="s">
        <v>75</v>
      </c>
      <c r="B62" s="186"/>
      <c r="C62" s="186"/>
      <c r="D62" s="186"/>
      <c r="E62" s="186"/>
      <c r="F62" s="186"/>
      <c r="G62" s="186"/>
      <c r="H62" s="186"/>
      <c r="I62" s="186"/>
    </row>
    <row r="63" spans="1:9" ht="14.1" customHeight="1" x14ac:dyDescent="0.2">
      <c r="A63" s="185" t="s">
        <v>76</v>
      </c>
      <c r="B63" s="186"/>
      <c r="C63" s="186"/>
      <c r="D63" s="186"/>
      <c r="E63" s="186"/>
      <c r="F63" s="186"/>
      <c r="G63" s="186"/>
      <c r="H63" s="186"/>
      <c r="I63" s="186"/>
    </row>
    <row r="64" spans="1:9" ht="33" customHeight="1" x14ac:dyDescent="0.2">
      <c r="A64" s="185" t="s">
        <v>247</v>
      </c>
      <c r="B64" s="186"/>
      <c r="C64" s="186"/>
      <c r="D64" s="186"/>
      <c r="E64" s="186"/>
      <c r="F64" s="186"/>
      <c r="G64" s="186"/>
      <c r="H64" s="186"/>
      <c r="I64" s="186"/>
    </row>
    <row r="65" spans="1:9" ht="14.1" customHeight="1" x14ac:dyDescent="0.2">
      <c r="A65" s="185" t="s">
        <v>77</v>
      </c>
      <c r="B65" s="186"/>
      <c r="C65" s="186"/>
      <c r="D65" s="186"/>
      <c r="E65" s="186"/>
      <c r="F65" s="186"/>
      <c r="G65" s="186"/>
      <c r="H65" s="186"/>
      <c r="I65" s="186"/>
    </row>
    <row r="66" spans="1:9" ht="14.1" customHeight="1" x14ac:dyDescent="0.2">
      <c r="A66" s="185" t="s">
        <v>78</v>
      </c>
      <c r="B66" s="186"/>
      <c r="C66" s="186"/>
      <c r="D66" s="186"/>
      <c r="E66" s="186"/>
      <c r="F66" s="186"/>
      <c r="G66" s="186"/>
      <c r="H66" s="186"/>
      <c r="I66" s="186"/>
    </row>
    <row r="67" spans="1:9" ht="14.1" customHeight="1" x14ac:dyDescent="0.2"/>
    <row r="68" spans="1:9" ht="14.1" customHeight="1" x14ac:dyDescent="0.2"/>
  </sheetData>
  <mergeCells count="36">
    <mergeCell ref="A64:I64"/>
    <mergeCell ref="A65:I65"/>
    <mergeCell ref="A66:I66"/>
    <mergeCell ref="C49:E49"/>
    <mergeCell ref="G49:I49"/>
    <mergeCell ref="A63:I63"/>
    <mergeCell ref="A62:I62"/>
    <mergeCell ref="A61:I61"/>
    <mergeCell ref="A60:I60"/>
    <mergeCell ref="A58:I58"/>
    <mergeCell ref="A59:I59"/>
    <mergeCell ref="G40:I40"/>
    <mergeCell ref="G39:I39"/>
    <mergeCell ref="C39:E39"/>
    <mergeCell ref="C40:E40"/>
    <mergeCell ref="G48:I48"/>
    <mergeCell ref="C48:E48"/>
    <mergeCell ref="G22:I22"/>
    <mergeCell ref="G23:I23"/>
    <mergeCell ref="C23:E23"/>
    <mergeCell ref="C22:E22"/>
    <mergeCell ref="C30:E30"/>
    <mergeCell ref="C29:E29"/>
    <mergeCell ref="G30:I30"/>
    <mergeCell ref="G29:I29"/>
    <mergeCell ref="A2:I2"/>
    <mergeCell ref="A1:I1"/>
    <mergeCell ref="G16:I16"/>
    <mergeCell ref="C16:E16"/>
    <mergeCell ref="C17:E17"/>
    <mergeCell ref="G17:I17"/>
    <mergeCell ref="C4:E4"/>
    <mergeCell ref="C5:E5"/>
    <mergeCell ref="G5:I5"/>
    <mergeCell ref="G4:I4"/>
    <mergeCell ref="A3:I3"/>
  </mergeCells>
  <pageMargins left="0.75" right="0.75" top="1" bottom="1" header="0.5" footer="0.5"/>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8"/>
  <sheetViews>
    <sheetView showGridLines="0" showRuler="0" topLeftCell="A30" zoomScaleNormal="100" workbookViewId="0">
      <selection sqref="A1:I1"/>
    </sheetView>
  </sheetViews>
  <sheetFormatPr defaultColWidth="13.7109375" defaultRowHeight="12.75" x14ac:dyDescent="0.2"/>
  <cols>
    <col min="1" max="1" width="59" customWidth="1"/>
    <col min="2" max="2" width="0" hidden="1" customWidth="1"/>
    <col min="3" max="3" width="22.42578125" customWidth="1"/>
    <col min="4" max="4" width="0" hidden="1" customWidth="1"/>
    <col min="5" max="5" width="22.42578125" customWidth="1"/>
    <col min="6" max="6" width="0" hidden="1" customWidth="1"/>
    <col min="7" max="7" width="22.42578125" customWidth="1"/>
    <col min="8" max="8" width="0" hidden="1" customWidth="1"/>
    <col min="9" max="9" width="22.42578125" customWidth="1"/>
    <col min="10" max="26" width="20.140625" customWidth="1"/>
  </cols>
  <sheetData>
    <row r="1" spans="1:9" ht="15.75" customHeight="1" x14ac:dyDescent="0.2">
      <c r="A1" s="203" t="s">
        <v>79</v>
      </c>
      <c r="B1" s="203"/>
      <c r="C1" s="203"/>
      <c r="D1" s="203"/>
      <c r="E1" s="203"/>
      <c r="F1" s="203"/>
      <c r="G1" s="203"/>
      <c r="H1" s="203"/>
      <c r="I1" s="203"/>
    </row>
    <row r="2" spans="1:9" ht="27.6" customHeight="1" x14ac:dyDescent="0.2">
      <c r="A2" s="88">
        <v>44926</v>
      </c>
      <c r="C2" s="89" t="s">
        <v>80</v>
      </c>
      <c r="E2" s="89" t="s">
        <v>81</v>
      </c>
      <c r="G2" s="89" t="s">
        <v>82</v>
      </c>
      <c r="I2" s="89" t="s">
        <v>83</v>
      </c>
    </row>
    <row r="3" spans="1:9" ht="14.1" customHeight="1" x14ac:dyDescent="0.2">
      <c r="A3" s="90" t="s">
        <v>84</v>
      </c>
      <c r="C3" s="106"/>
      <c r="E3" s="106"/>
      <c r="G3" s="106"/>
      <c r="I3" s="106"/>
    </row>
    <row r="4" spans="1:9" ht="15.75" customHeight="1" x14ac:dyDescent="0.2">
      <c r="A4" s="67" t="s">
        <v>85</v>
      </c>
      <c r="C4" s="91">
        <v>7405716000</v>
      </c>
      <c r="E4" s="92">
        <v>3.8100000000000002E-2</v>
      </c>
      <c r="G4" s="93">
        <v>1.56</v>
      </c>
      <c r="I4" s="94">
        <v>20</v>
      </c>
    </row>
    <row r="5" spans="1:9" ht="15.75" customHeight="1" x14ac:dyDescent="0.2">
      <c r="A5" s="67" t="s">
        <v>86</v>
      </c>
      <c r="C5" s="95">
        <v>309000000</v>
      </c>
      <c r="E5" s="92">
        <v>7.9100000000000004E-2</v>
      </c>
      <c r="G5" s="93">
        <v>11.93</v>
      </c>
      <c r="I5" s="94">
        <v>1</v>
      </c>
    </row>
    <row r="6" spans="1:9" ht="15.75" customHeight="1" x14ac:dyDescent="0.2">
      <c r="A6" s="62" t="s">
        <v>87</v>
      </c>
      <c r="B6" s="96"/>
      <c r="C6" s="64">
        <v>888295000</v>
      </c>
      <c r="D6" s="96"/>
      <c r="E6" s="97">
        <v>4.4900000000000002E-2</v>
      </c>
      <c r="F6" s="96"/>
      <c r="G6" s="98">
        <v>1.95</v>
      </c>
      <c r="H6" s="96"/>
      <c r="I6" s="99">
        <v>3</v>
      </c>
    </row>
    <row r="7" spans="1:9" ht="15.75" customHeight="1" x14ac:dyDescent="0.2">
      <c r="A7" s="67" t="s">
        <v>88</v>
      </c>
      <c r="C7" s="100">
        <f>SUM(C4:C6)</f>
        <v>8603011000</v>
      </c>
      <c r="E7" s="101">
        <v>3.95E-2</v>
      </c>
      <c r="G7" s="102">
        <v>1.93</v>
      </c>
      <c r="I7" s="103">
        <v>20</v>
      </c>
    </row>
    <row r="8" spans="1:9" ht="25.9" customHeight="1" x14ac:dyDescent="0.2">
      <c r="A8" s="67" t="s">
        <v>89</v>
      </c>
      <c r="C8" s="95">
        <v>1118831000</v>
      </c>
      <c r="E8" s="92">
        <v>7.6799999999999993E-2</v>
      </c>
      <c r="G8" s="93">
        <v>13.4794520547945</v>
      </c>
      <c r="I8" s="94">
        <v>4</v>
      </c>
    </row>
    <row r="9" spans="1:9" ht="15.75" customHeight="1" x14ac:dyDescent="0.2">
      <c r="A9" s="67" t="s">
        <v>90</v>
      </c>
      <c r="B9" s="96"/>
      <c r="C9" s="95">
        <v>398011000</v>
      </c>
      <c r="D9" s="96"/>
      <c r="E9" s="92">
        <v>7.1900000000000006E-2</v>
      </c>
      <c r="F9" s="96"/>
      <c r="G9" s="93">
        <v>17.819178082191801</v>
      </c>
      <c r="H9" s="96"/>
      <c r="I9" s="96" t="s">
        <v>91</v>
      </c>
    </row>
    <row r="10" spans="1:9" ht="15.75" customHeight="1" x14ac:dyDescent="0.2">
      <c r="A10" s="67" t="s">
        <v>92</v>
      </c>
      <c r="C10" s="64">
        <v>282496000</v>
      </c>
      <c r="E10" s="92">
        <v>6.25E-2</v>
      </c>
      <c r="G10" s="93">
        <v>36.5260273972603</v>
      </c>
      <c r="I10" s="96" t="s">
        <v>91</v>
      </c>
    </row>
    <row r="11" spans="1:9" ht="15.75" customHeight="1" x14ac:dyDescent="0.2">
      <c r="A11" s="104" t="s">
        <v>93</v>
      </c>
      <c r="C11" s="69">
        <f>SUM(C7:C10)</f>
        <v>10402349000</v>
      </c>
    </row>
    <row r="12" spans="1:9" ht="16.7" customHeight="1" x14ac:dyDescent="0.2">
      <c r="C12" s="87"/>
    </row>
    <row r="13" spans="1:9" ht="27.6" customHeight="1" x14ac:dyDescent="0.2">
      <c r="A13" s="88">
        <v>44834</v>
      </c>
      <c r="B13" s="1"/>
      <c r="C13" s="89" t="s">
        <v>80</v>
      </c>
      <c r="D13" s="1"/>
      <c r="E13" s="89" t="s">
        <v>81</v>
      </c>
      <c r="F13" s="1"/>
      <c r="G13" s="89" t="s">
        <v>82</v>
      </c>
      <c r="H13" s="1"/>
      <c r="I13" s="89" t="s">
        <v>83</v>
      </c>
    </row>
    <row r="14" spans="1:9" ht="15.75" customHeight="1" x14ac:dyDescent="0.2">
      <c r="A14" s="90" t="s">
        <v>84</v>
      </c>
      <c r="B14" s="96"/>
      <c r="C14" s="105"/>
      <c r="D14" s="96"/>
      <c r="E14" s="106"/>
      <c r="F14" s="96"/>
      <c r="G14" s="106"/>
      <c r="H14" s="96"/>
      <c r="I14" s="106"/>
    </row>
    <row r="15" spans="1:9" ht="15.75" customHeight="1" x14ac:dyDescent="0.2">
      <c r="A15" s="67" t="s">
        <v>85</v>
      </c>
      <c r="B15" s="96"/>
      <c r="C15" s="91">
        <v>9640018000</v>
      </c>
      <c r="D15" s="96"/>
      <c r="E15" s="92">
        <v>3.1899999999999998E-2</v>
      </c>
      <c r="F15" s="96"/>
      <c r="G15" s="93">
        <v>3.15</v>
      </c>
      <c r="H15" s="96"/>
      <c r="I15" s="107">
        <v>21</v>
      </c>
    </row>
    <row r="16" spans="1:9" ht="15.75" customHeight="1" x14ac:dyDescent="0.2">
      <c r="A16" s="67" t="s">
        <v>86</v>
      </c>
      <c r="B16" s="108"/>
      <c r="C16" s="95">
        <v>394000000</v>
      </c>
      <c r="D16" s="96"/>
      <c r="E16" s="92">
        <v>6.5699999999999995E-2</v>
      </c>
      <c r="F16" s="96"/>
      <c r="G16" s="93">
        <v>4.3099999999999996</v>
      </c>
      <c r="H16" s="96"/>
      <c r="I16" s="107">
        <v>1</v>
      </c>
    </row>
    <row r="17" spans="1:9" ht="15.75" hidden="1" customHeight="1" x14ac:dyDescent="0.2">
      <c r="A17" s="62" t="s">
        <v>87</v>
      </c>
      <c r="B17" s="108"/>
      <c r="C17" s="64">
        <v>0</v>
      </c>
      <c r="D17" s="96"/>
      <c r="E17" s="97">
        <v>0</v>
      </c>
      <c r="F17" s="96"/>
      <c r="G17" s="98">
        <v>0</v>
      </c>
      <c r="H17" s="96"/>
      <c r="I17" s="99">
        <v>0</v>
      </c>
    </row>
    <row r="18" spans="1:9" ht="15.75" customHeight="1" x14ac:dyDescent="0.2">
      <c r="A18" s="67" t="s">
        <v>88</v>
      </c>
      <c r="B18" s="108"/>
      <c r="C18" s="100">
        <f>SUM(C15:C17)</f>
        <v>10034018000</v>
      </c>
      <c r="D18" s="96"/>
      <c r="E18" s="101">
        <v>3.32E-2</v>
      </c>
      <c r="F18" s="96"/>
      <c r="G18" s="102">
        <v>3.19</v>
      </c>
      <c r="H18" s="108"/>
      <c r="I18" s="103">
        <v>21</v>
      </c>
    </row>
    <row r="19" spans="1:9" ht="25.9" customHeight="1" x14ac:dyDescent="0.2">
      <c r="A19" s="109" t="s">
        <v>89</v>
      </c>
      <c r="C19" s="95">
        <v>1131161000</v>
      </c>
      <c r="E19" s="92">
        <v>6.4000000000000001E-2</v>
      </c>
      <c r="G19" s="93">
        <v>16.5369863013699</v>
      </c>
      <c r="I19" s="94">
        <v>4</v>
      </c>
    </row>
    <row r="20" spans="1:9" ht="15.75" customHeight="1" x14ac:dyDescent="0.2">
      <c r="A20" s="67" t="s">
        <v>90</v>
      </c>
      <c r="C20" s="95">
        <v>397697000</v>
      </c>
      <c r="E20" s="92">
        <v>5.8799999999999998E-2</v>
      </c>
      <c r="G20" s="93">
        <v>20.843835616438401</v>
      </c>
      <c r="I20" s="96" t="s">
        <v>91</v>
      </c>
    </row>
    <row r="21" spans="1:9" ht="15.75" customHeight="1" x14ac:dyDescent="0.2">
      <c r="A21" s="67" t="s">
        <v>92</v>
      </c>
      <c r="C21" s="64">
        <v>282096000</v>
      </c>
      <c r="E21" s="92">
        <v>6.25E-2</v>
      </c>
      <c r="G21" s="110">
        <v>39.5506849315069</v>
      </c>
      <c r="I21" s="96" t="s">
        <v>91</v>
      </c>
    </row>
    <row r="22" spans="1:9" ht="15.75" customHeight="1" x14ac:dyDescent="0.2">
      <c r="A22" s="104" t="s">
        <v>93</v>
      </c>
      <c r="C22" s="69">
        <f>SUM(C18:C21)</f>
        <v>11844972000</v>
      </c>
    </row>
    <row r="23" spans="1:9" ht="16.7" customHeight="1" x14ac:dyDescent="0.2">
      <c r="C23" s="87"/>
    </row>
    <row r="24" spans="1:9" ht="15.75" customHeight="1" x14ac:dyDescent="0.2">
      <c r="A24" s="89" t="s">
        <v>94</v>
      </c>
      <c r="C24" s="111" t="s">
        <v>27</v>
      </c>
      <c r="E24" s="111" t="s">
        <v>28</v>
      </c>
    </row>
    <row r="25" spans="1:9" ht="16.7" customHeight="1" x14ac:dyDescent="0.2">
      <c r="A25" s="90" t="s">
        <v>25</v>
      </c>
      <c r="C25" s="112" t="s">
        <v>29</v>
      </c>
      <c r="E25" s="112" t="s">
        <v>29</v>
      </c>
    </row>
    <row r="26" spans="1:9" ht="15.75" customHeight="1" x14ac:dyDescent="0.2">
      <c r="A26" s="67" t="s">
        <v>95</v>
      </c>
      <c r="C26" s="91">
        <v>7334907000</v>
      </c>
      <c r="E26" s="91">
        <v>9563755000</v>
      </c>
    </row>
    <row r="27" spans="1:9" ht="15.75" customHeight="1" x14ac:dyDescent="0.2">
      <c r="A27" s="67" t="s">
        <v>96</v>
      </c>
      <c r="C27" s="95">
        <v>1825842000</v>
      </c>
      <c r="E27" s="95">
        <v>1922858000</v>
      </c>
    </row>
    <row r="28" spans="1:9" ht="15.75" customHeight="1" x14ac:dyDescent="0.2">
      <c r="A28" s="67" t="s">
        <v>97</v>
      </c>
      <c r="C28" s="95">
        <v>70809000</v>
      </c>
      <c r="E28" s="95">
        <v>76263000</v>
      </c>
    </row>
    <row r="29" spans="1:9" ht="15.75" customHeight="1" x14ac:dyDescent="0.2">
      <c r="A29" s="109" t="s">
        <v>98</v>
      </c>
      <c r="C29" s="64">
        <v>282496000</v>
      </c>
      <c r="E29" s="64">
        <v>282096000</v>
      </c>
    </row>
    <row r="30" spans="1:9" ht="15.75" customHeight="1" x14ac:dyDescent="0.2">
      <c r="A30" s="113" t="s">
        <v>99</v>
      </c>
      <c r="C30" s="100">
        <f>SUM(C26:C29)</f>
        <v>9514054000</v>
      </c>
      <c r="E30" s="100">
        <f>SUM(E26:E29)</f>
        <v>11844972000</v>
      </c>
    </row>
    <row r="31" spans="1:9" ht="15.75" customHeight="1" x14ac:dyDescent="0.2">
      <c r="A31" s="67" t="s">
        <v>100</v>
      </c>
      <c r="C31" s="95">
        <v>3923298000</v>
      </c>
      <c r="E31" s="95">
        <v>4153582000</v>
      </c>
    </row>
    <row r="32" spans="1:9" ht="15.75" customHeight="1" x14ac:dyDescent="0.2">
      <c r="A32" s="67" t="s">
        <v>101</v>
      </c>
      <c r="B32" s="109"/>
      <c r="C32" s="64">
        <v>342964000</v>
      </c>
      <c r="D32" s="67"/>
      <c r="E32" s="64">
        <v>34576000</v>
      </c>
    </row>
    <row r="33" spans="1:5" ht="15.75" customHeight="1" x14ac:dyDescent="0.2">
      <c r="A33" s="113" t="s">
        <v>102</v>
      </c>
      <c r="C33" s="69">
        <f>SUM(C30:C32)</f>
        <v>13780316000</v>
      </c>
      <c r="E33" s="69">
        <f>SUM(E30:E32)</f>
        <v>16033130000</v>
      </c>
    </row>
    <row r="34" spans="1:5" ht="16.7" customHeight="1" x14ac:dyDescent="0.2">
      <c r="C34" s="117"/>
      <c r="E34" s="117"/>
    </row>
    <row r="35" spans="1:5" ht="15.75" customHeight="1" x14ac:dyDescent="0.2">
      <c r="A35" s="109" t="s">
        <v>103</v>
      </c>
      <c r="C35" s="114">
        <v>4.3571994824881797</v>
      </c>
      <c r="E35" s="114">
        <v>5.5234782186985498</v>
      </c>
    </row>
    <row r="36" spans="1:5" ht="15.75" customHeight="1" x14ac:dyDescent="0.2">
      <c r="A36" s="109" t="s">
        <v>104</v>
      </c>
      <c r="C36" s="114">
        <v>6.3110410918125499</v>
      </c>
      <c r="E36" s="114">
        <v>7.4764756161991901</v>
      </c>
    </row>
    <row r="37" spans="1:5" ht="16.7" customHeight="1" x14ac:dyDescent="0.2"/>
    <row r="38" spans="1:5" ht="25.9" customHeight="1" x14ac:dyDescent="0.2">
      <c r="A38" s="89" t="s">
        <v>105</v>
      </c>
      <c r="C38" s="111" t="s">
        <v>2</v>
      </c>
      <c r="E38" s="111" t="s">
        <v>3</v>
      </c>
    </row>
    <row r="39" spans="1:5" ht="14.1" customHeight="1" x14ac:dyDescent="0.2">
      <c r="A39" s="118"/>
      <c r="C39" s="112" t="s">
        <v>29</v>
      </c>
      <c r="E39" s="112" t="s">
        <v>29</v>
      </c>
    </row>
    <row r="40" spans="1:5" ht="15.75" customHeight="1" x14ac:dyDescent="0.2">
      <c r="A40" s="67" t="s">
        <v>95</v>
      </c>
      <c r="C40" s="92">
        <v>3.5643382793680102E-2</v>
      </c>
      <c r="E40" s="92">
        <v>2.3012988971161202E-2</v>
      </c>
    </row>
    <row r="41" spans="1:5" ht="15.75" customHeight="1" x14ac:dyDescent="0.2">
      <c r="A41" s="109" t="s">
        <v>106</v>
      </c>
      <c r="C41" s="92">
        <v>7.7071821619357495E-2</v>
      </c>
      <c r="E41" s="92">
        <v>6.1853270981276902E-2</v>
      </c>
    </row>
    <row r="42" spans="1:5" ht="15.75" customHeight="1" x14ac:dyDescent="0.2">
      <c r="A42" s="67" t="s">
        <v>97</v>
      </c>
      <c r="C42" s="92">
        <v>5.3999999999999999E-2</v>
      </c>
      <c r="E42" s="92">
        <v>0.04</v>
      </c>
    </row>
    <row r="43" spans="1:5" ht="15.75" customHeight="1" x14ac:dyDescent="0.2">
      <c r="A43" s="109" t="s">
        <v>107</v>
      </c>
      <c r="C43" s="97">
        <v>6.9300864490035904E-2</v>
      </c>
      <c r="E43" s="97">
        <v>6.9186873361918894E-2</v>
      </c>
    </row>
    <row r="44" spans="1:5" ht="15.75" customHeight="1" x14ac:dyDescent="0.2">
      <c r="A44" s="113" t="s">
        <v>108</v>
      </c>
      <c r="C44" s="101">
        <v>4.4562028355219399E-2</v>
      </c>
      <c r="E44" s="101">
        <v>3.0370076784189601E-2</v>
      </c>
    </row>
    <row r="45" spans="1:5" ht="15.75" customHeight="1" x14ac:dyDescent="0.2">
      <c r="A45" s="62" t="s">
        <v>109</v>
      </c>
      <c r="C45" s="92">
        <v>0</v>
      </c>
      <c r="E45" s="92">
        <v>-6.4884079852618398E-5</v>
      </c>
    </row>
    <row r="46" spans="1:5" ht="15.75" customHeight="1" x14ac:dyDescent="0.2">
      <c r="A46" s="62" t="s">
        <v>110</v>
      </c>
      <c r="C46" s="92">
        <v>2.4712387797834298E-3</v>
      </c>
      <c r="E46" s="92">
        <v>6.0666614662198198E-3</v>
      </c>
    </row>
    <row r="47" spans="1:5" ht="15.75" customHeight="1" x14ac:dyDescent="0.2">
      <c r="A47" s="62" t="s">
        <v>111</v>
      </c>
      <c r="C47" s="97">
        <v>2.0320286228921701E-2</v>
      </c>
      <c r="E47" s="97">
        <v>1.3149332451343299E-2</v>
      </c>
    </row>
    <row r="48" spans="1:5" ht="27.6" customHeight="1" x14ac:dyDescent="0.2">
      <c r="A48" s="62" t="s">
        <v>112</v>
      </c>
      <c r="C48" s="115">
        <v>3.9530706185368199E-2</v>
      </c>
      <c r="E48" s="115">
        <v>2.8383841389491099E-2</v>
      </c>
    </row>
    <row r="49" spans="1:9" ht="16.7" customHeight="1" x14ac:dyDescent="0.2">
      <c r="C49" s="117"/>
      <c r="E49" s="117"/>
    </row>
    <row r="50" spans="1:9" ht="14.1" customHeight="1" x14ac:dyDescent="0.2">
      <c r="A50" s="204" t="s">
        <v>113</v>
      </c>
      <c r="B50" s="204"/>
      <c r="C50" s="204"/>
      <c r="D50" s="204"/>
      <c r="E50" s="204"/>
      <c r="F50" s="204"/>
      <c r="G50" s="204"/>
      <c r="H50" s="204"/>
      <c r="I50" s="204"/>
    </row>
    <row r="51" spans="1:9" ht="14.1" customHeight="1" x14ac:dyDescent="0.2">
      <c r="A51" s="204" t="s">
        <v>114</v>
      </c>
      <c r="B51" s="204"/>
      <c r="C51" s="204"/>
      <c r="D51" s="204"/>
      <c r="E51" s="204"/>
      <c r="F51" s="204"/>
      <c r="G51" s="204"/>
      <c r="H51" s="204"/>
      <c r="I51" s="204"/>
    </row>
    <row r="52" spans="1:9" ht="14.1" customHeight="1" x14ac:dyDescent="0.2">
      <c r="A52" s="204" t="s">
        <v>115</v>
      </c>
      <c r="B52" s="186"/>
      <c r="C52" s="186"/>
      <c r="D52" s="186"/>
      <c r="E52" s="186"/>
      <c r="F52" s="186"/>
      <c r="G52" s="186"/>
      <c r="H52" s="186"/>
      <c r="I52" s="186"/>
    </row>
    <row r="53" spans="1:9" ht="14.1" customHeight="1" x14ac:dyDescent="0.2">
      <c r="A53" s="204" t="s">
        <v>116</v>
      </c>
      <c r="B53" s="186"/>
      <c r="C53" s="186"/>
      <c r="D53" s="186"/>
      <c r="E53" s="186"/>
      <c r="F53" s="186"/>
      <c r="G53" s="186"/>
      <c r="H53" s="186"/>
      <c r="I53" s="186"/>
    </row>
    <row r="54" spans="1:9" ht="25.9" customHeight="1" x14ac:dyDescent="0.2">
      <c r="A54" s="205" t="s">
        <v>243</v>
      </c>
      <c r="B54" s="186"/>
      <c r="C54" s="186"/>
      <c r="D54" s="186"/>
      <c r="E54" s="186"/>
      <c r="F54" s="186"/>
      <c r="G54" s="186"/>
      <c r="H54" s="186"/>
      <c r="I54" s="186"/>
    </row>
    <row r="55" spans="1:9" ht="14.1" customHeight="1" x14ac:dyDescent="0.2">
      <c r="A55" s="204" t="s">
        <v>117</v>
      </c>
      <c r="B55" s="186"/>
      <c r="C55" s="186"/>
      <c r="D55" s="186"/>
      <c r="E55" s="186"/>
      <c r="F55" s="186"/>
      <c r="G55" s="186"/>
      <c r="H55" s="186"/>
      <c r="I55" s="186"/>
    </row>
    <row r="56" spans="1:9" ht="23.25" customHeight="1" x14ac:dyDescent="0.2">
      <c r="A56" s="204" t="s">
        <v>118</v>
      </c>
      <c r="B56" s="186"/>
      <c r="C56" s="186"/>
      <c r="D56" s="186"/>
      <c r="E56" s="186"/>
      <c r="F56" s="186"/>
      <c r="G56" s="186"/>
      <c r="H56" s="186"/>
      <c r="I56" s="186"/>
    </row>
    <row r="57" spans="1:9" ht="25.5" customHeight="1" x14ac:dyDescent="0.2">
      <c r="A57" s="204" t="s">
        <v>119</v>
      </c>
      <c r="B57" s="186"/>
      <c r="C57" s="186"/>
      <c r="D57" s="186"/>
      <c r="E57" s="186"/>
      <c r="F57" s="186"/>
      <c r="G57" s="186"/>
      <c r="H57" s="186"/>
      <c r="I57" s="186"/>
    </row>
    <row r="58" spans="1:9" ht="23.25" customHeight="1" x14ac:dyDescent="0.2">
      <c r="A58" s="204" t="s">
        <v>120</v>
      </c>
      <c r="B58" s="186"/>
      <c r="C58" s="186"/>
      <c r="D58" s="186"/>
      <c r="E58" s="186"/>
      <c r="F58" s="186"/>
      <c r="G58" s="186"/>
      <c r="H58" s="186"/>
      <c r="I58" s="186"/>
    </row>
  </sheetData>
  <mergeCells count="10">
    <mergeCell ref="A1:I1"/>
    <mergeCell ref="A52:I52"/>
    <mergeCell ref="A57:I57"/>
    <mergeCell ref="A58:I58"/>
    <mergeCell ref="A56:I56"/>
    <mergeCell ref="A55:I55"/>
    <mergeCell ref="A51:I51"/>
    <mergeCell ref="A54:I54"/>
    <mergeCell ref="A50:I50"/>
    <mergeCell ref="A53:I53"/>
  </mergeCells>
  <pageMargins left="0.75" right="0.75" top="1" bottom="1" header="0.5" footer="0.5"/>
  <pageSetup scale="48"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0"/>
  <sheetViews>
    <sheetView showGridLines="0" showRuler="0" zoomScaleNormal="100" workbookViewId="0">
      <selection activeCell="G17" sqref="G17"/>
    </sheetView>
  </sheetViews>
  <sheetFormatPr defaultColWidth="13.7109375" defaultRowHeight="12.75" x14ac:dyDescent="0.2"/>
  <cols>
    <col min="1" max="1" width="80.42578125" customWidth="1"/>
    <col min="2" max="2" width="17.42578125" bestFit="1" customWidth="1"/>
    <col min="3" max="3" width="0.5703125" hidden="1" customWidth="1"/>
    <col min="4" max="4" width="17.42578125" bestFit="1" customWidth="1"/>
    <col min="5" max="27" width="20.140625" customWidth="1"/>
  </cols>
  <sheetData>
    <row r="1" spans="1:4" ht="16.7" customHeight="1" x14ac:dyDescent="0.2">
      <c r="A1" s="207" t="s">
        <v>121</v>
      </c>
      <c r="B1" s="188"/>
      <c r="C1" s="188"/>
      <c r="D1" s="188"/>
    </row>
    <row r="2" spans="1:4" ht="16.7" customHeight="1" x14ac:dyDescent="0.2">
      <c r="A2" s="206" t="s">
        <v>122</v>
      </c>
      <c r="B2" s="188"/>
      <c r="C2" s="188"/>
      <c r="D2" s="188"/>
    </row>
    <row r="3" spans="1:4" ht="16.7" customHeight="1" x14ac:dyDescent="0.2">
      <c r="A3" s="184" t="s">
        <v>123</v>
      </c>
      <c r="B3" s="188"/>
      <c r="C3" s="188"/>
      <c r="D3" s="188"/>
    </row>
    <row r="4" spans="1:4" ht="30" customHeight="1" x14ac:dyDescent="0.2">
      <c r="A4" s="70"/>
      <c r="B4" s="120">
        <v>44926</v>
      </c>
      <c r="D4" s="120">
        <v>44561</v>
      </c>
    </row>
    <row r="5" spans="1:4" ht="16.7" customHeight="1" x14ac:dyDescent="0.2">
      <c r="A5" s="51"/>
      <c r="B5" s="112" t="s">
        <v>29</v>
      </c>
      <c r="D5" s="116"/>
    </row>
    <row r="6" spans="1:4" ht="16.7" customHeight="1" x14ac:dyDescent="0.2">
      <c r="A6" s="73" t="s">
        <v>124</v>
      </c>
    </row>
    <row r="7" spans="1:4" ht="27.6" customHeight="1" x14ac:dyDescent="0.2">
      <c r="A7" s="15" t="s">
        <v>125</v>
      </c>
      <c r="B7" s="121">
        <v>7778734000</v>
      </c>
      <c r="D7" s="121">
        <v>7161703000</v>
      </c>
    </row>
    <row r="8" spans="1:4" ht="16.7" customHeight="1" x14ac:dyDescent="0.2">
      <c r="A8" s="70" t="s">
        <v>126</v>
      </c>
      <c r="B8" s="122">
        <v>2984937000</v>
      </c>
      <c r="D8" s="122">
        <v>2191578000</v>
      </c>
    </row>
    <row r="9" spans="1:4" ht="16.7" customHeight="1" x14ac:dyDescent="0.2">
      <c r="A9" s="51" t="s">
        <v>127</v>
      </c>
      <c r="B9" s="122">
        <v>683479000</v>
      </c>
      <c r="D9" s="122">
        <v>1153856000</v>
      </c>
    </row>
    <row r="10" spans="1:4" ht="16.7" customHeight="1" x14ac:dyDescent="0.2">
      <c r="A10" s="70" t="s">
        <v>128</v>
      </c>
      <c r="B10" s="122">
        <v>443026000</v>
      </c>
      <c r="D10" s="122">
        <v>934814000</v>
      </c>
    </row>
    <row r="11" spans="1:4" ht="16.7" customHeight="1" x14ac:dyDescent="0.2">
      <c r="A11" s="51" t="s">
        <v>129</v>
      </c>
      <c r="B11" s="122">
        <v>36018000</v>
      </c>
      <c r="D11" s="122">
        <v>26266000</v>
      </c>
    </row>
    <row r="12" spans="1:4" ht="16.7" customHeight="1" x14ac:dyDescent="0.2">
      <c r="A12" s="70" t="s">
        <v>130</v>
      </c>
      <c r="B12" s="122">
        <v>253374000</v>
      </c>
      <c r="D12" s="122">
        <v>168449000</v>
      </c>
    </row>
    <row r="13" spans="1:4" ht="16.7" customHeight="1" x14ac:dyDescent="0.2">
      <c r="A13" s="51" t="s">
        <v>131</v>
      </c>
      <c r="B13" s="122">
        <v>26438000</v>
      </c>
      <c r="D13" s="122">
        <v>80134000</v>
      </c>
    </row>
    <row r="14" spans="1:4" ht="16.7" customHeight="1" x14ac:dyDescent="0.2">
      <c r="A14" s="70" t="s">
        <v>132</v>
      </c>
      <c r="B14" s="122">
        <v>1066935000</v>
      </c>
      <c r="D14" s="122">
        <v>134682000</v>
      </c>
    </row>
    <row r="15" spans="1:4" ht="16.7" customHeight="1" x14ac:dyDescent="0.2">
      <c r="A15" s="51" t="s">
        <v>133</v>
      </c>
      <c r="B15" s="123">
        <v>193219000</v>
      </c>
      <c r="D15" s="123">
        <v>262823000</v>
      </c>
    </row>
    <row r="16" spans="1:4" ht="16.7" customHeight="1" x14ac:dyDescent="0.2">
      <c r="A16" s="124" t="s">
        <v>134</v>
      </c>
      <c r="B16" s="125">
        <f>SUM(B7:B15)</f>
        <v>13466160000</v>
      </c>
      <c r="C16" s="131"/>
      <c r="D16" s="125">
        <f>SUM(D7:D15)</f>
        <v>12114305000</v>
      </c>
    </row>
    <row r="17" spans="1:4" ht="16.7" customHeight="1" x14ac:dyDescent="0.2">
      <c r="A17" s="119" t="s">
        <v>135</v>
      </c>
      <c r="B17" s="132"/>
      <c r="D17" s="132"/>
    </row>
    <row r="18" spans="1:4" ht="16.7" customHeight="1" x14ac:dyDescent="0.2">
      <c r="A18" s="126" t="s">
        <v>136</v>
      </c>
    </row>
    <row r="19" spans="1:4" ht="16.7" customHeight="1" x14ac:dyDescent="0.2">
      <c r="A19" s="51" t="s">
        <v>137</v>
      </c>
      <c r="B19" s="121">
        <v>8603011000</v>
      </c>
      <c r="D19" s="121">
        <v>7656445000</v>
      </c>
    </row>
    <row r="20" spans="1:4" ht="16.7" customHeight="1" x14ac:dyDescent="0.2">
      <c r="A20" s="70" t="s">
        <v>138</v>
      </c>
      <c r="B20" s="122">
        <v>1118831000</v>
      </c>
      <c r="D20" s="122">
        <v>420761000</v>
      </c>
    </row>
    <row r="21" spans="1:4" ht="16.7" customHeight="1" x14ac:dyDescent="0.2">
      <c r="A21" s="51" t="s">
        <v>139</v>
      </c>
      <c r="B21" s="122">
        <v>398011000</v>
      </c>
      <c r="D21" s="122">
        <v>396776000</v>
      </c>
    </row>
    <row r="22" spans="1:4" ht="16.7" customHeight="1" x14ac:dyDescent="0.2">
      <c r="A22" s="70" t="s">
        <v>140</v>
      </c>
      <c r="B22" s="122">
        <v>282496000</v>
      </c>
      <c r="D22" s="122">
        <v>424827000</v>
      </c>
    </row>
    <row r="23" spans="1:4" ht="16.7" customHeight="1" x14ac:dyDescent="0.2">
      <c r="A23" s="51" t="s">
        <v>141</v>
      </c>
      <c r="B23" s="122">
        <v>34048000</v>
      </c>
      <c r="D23" s="122">
        <v>53658000</v>
      </c>
    </row>
    <row r="24" spans="1:4" ht="16.7" customHeight="1" x14ac:dyDescent="0.2">
      <c r="A24" s="70" t="s">
        <v>142</v>
      </c>
      <c r="B24" s="122">
        <v>541709000</v>
      </c>
      <c r="D24" s="122">
        <v>196627000</v>
      </c>
    </row>
    <row r="25" spans="1:4" ht="16.7" customHeight="1" x14ac:dyDescent="0.2">
      <c r="A25" s="51" t="s">
        <v>143</v>
      </c>
      <c r="B25" s="122">
        <v>64504000</v>
      </c>
      <c r="D25" s="122">
        <v>72412000</v>
      </c>
    </row>
    <row r="26" spans="1:4" ht="16.7" customHeight="1" x14ac:dyDescent="0.2">
      <c r="A26" s="70" t="s">
        <v>144</v>
      </c>
      <c r="B26" s="122">
        <v>94034000</v>
      </c>
      <c r="D26" s="122">
        <v>18382000</v>
      </c>
    </row>
    <row r="27" spans="1:4" ht="16.7" customHeight="1" x14ac:dyDescent="0.2">
      <c r="A27" s="51" t="s">
        <v>145</v>
      </c>
      <c r="B27" s="123">
        <v>145991000</v>
      </c>
      <c r="D27" s="123">
        <v>130464000</v>
      </c>
    </row>
    <row r="28" spans="1:4" ht="16.7" customHeight="1" x14ac:dyDescent="0.2">
      <c r="A28" s="124" t="s">
        <v>146</v>
      </c>
      <c r="B28" s="127">
        <f>SUM(B19:B27)</f>
        <v>11282635000</v>
      </c>
      <c r="C28" s="118"/>
      <c r="D28" s="127">
        <f>SUM(D19:D27)</f>
        <v>9370352000</v>
      </c>
    </row>
    <row r="29" spans="1:4" ht="16.7" customHeight="1" x14ac:dyDescent="0.2">
      <c r="A29" s="128" t="s">
        <v>147</v>
      </c>
    </row>
    <row r="30" spans="1:4" ht="27" customHeight="1" x14ac:dyDescent="0.2">
      <c r="A30" s="70" t="s">
        <v>148</v>
      </c>
      <c r="B30" s="122">
        <v>630999000</v>
      </c>
      <c r="D30" s="122">
        <v>702550000</v>
      </c>
    </row>
    <row r="31" spans="1:4" ht="27.6" customHeight="1" x14ac:dyDescent="0.2">
      <c r="A31" s="51" t="s">
        <v>149</v>
      </c>
      <c r="B31" s="122">
        <v>864000</v>
      </c>
      <c r="D31" s="122">
        <v>859750</v>
      </c>
    </row>
    <row r="32" spans="1:4" ht="16.7" customHeight="1" x14ac:dyDescent="0.2">
      <c r="A32" s="70" t="s">
        <v>150</v>
      </c>
      <c r="B32" s="122">
        <v>5645998000</v>
      </c>
      <c r="D32" s="122">
        <v>5627758000</v>
      </c>
    </row>
    <row r="33" spans="1:4" ht="16.7" customHeight="1" x14ac:dyDescent="0.2">
      <c r="A33" s="51" t="s">
        <v>151</v>
      </c>
      <c r="B33" s="122">
        <v>-278711000</v>
      </c>
      <c r="D33" s="122">
        <v>186346000</v>
      </c>
    </row>
    <row r="34" spans="1:4" ht="16.7" customHeight="1" x14ac:dyDescent="0.2">
      <c r="A34" s="70" t="s">
        <v>152</v>
      </c>
      <c r="B34" s="122">
        <v>1453371000</v>
      </c>
      <c r="D34" s="122">
        <v>1212983000</v>
      </c>
    </row>
    <row r="35" spans="1:4" ht="16.7" customHeight="1" x14ac:dyDescent="0.2">
      <c r="A35" s="51" t="s">
        <v>153</v>
      </c>
      <c r="B35" s="123">
        <v>-5268996000</v>
      </c>
      <c r="D35" s="123">
        <v>-4986544000</v>
      </c>
    </row>
    <row r="36" spans="1:4" ht="16.7" customHeight="1" x14ac:dyDescent="0.2">
      <c r="A36" s="124" t="s">
        <v>154</v>
      </c>
      <c r="B36" s="129">
        <f>SUM(B30:B35)</f>
        <v>2183525000</v>
      </c>
      <c r="D36" s="129">
        <f>SUM(D30:D35)</f>
        <v>2743952750</v>
      </c>
    </row>
    <row r="37" spans="1:4" ht="16.7" customHeight="1" x14ac:dyDescent="0.2">
      <c r="A37" s="130" t="s">
        <v>155</v>
      </c>
      <c r="B37" s="125">
        <f>SUM(B28+B36)</f>
        <v>13466160000</v>
      </c>
      <c r="D37" s="125">
        <f>SUM(D28+D36)</f>
        <v>12114304750</v>
      </c>
    </row>
    <row r="38" spans="1:4" ht="16.7" customHeight="1" x14ac:dyDescent="0.2">
      <c r="B38" s="87"/>
      <c r="D38" s="87"/>
    </row>
    <row r="39" spans="1:4" ht="16.7" customHeight="1" x14ac:dyDescent="0.2"/>
    <row r="40" spans="1:4" ht="16.7" customHeight="1" x14ac:dyDescent="0.2"/>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3">
    <mergeCell ref="A2:D2"/>
    <mergeCell ref="A1:D1"/>
    <mergeCell ref="A3:D3"/>
  </mergeCells>
  <pageMargins left="0.75" right="0.75" top="1" bottom="1" header="0.5" footer="0.5"/>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2"/>
  <sheetViews>
    <sheetView showGridLines="0" showRuler="0" topLeftCell="A25" zoomScaleNormal="100" workbookViewId="0">
      <selection activeCell="J6" sqref="J6"/>
    </sheetView>
  </sheetViews>
  <sheetFormatPr defaultColWidth="13.7109375" defaultRowHeight="12.75" x14ac:dyDescent="0.2"/>
  <cols>
    <col min="1" max="1" width="62.140625" customWidth="1"/>
    <col min="2" max="2" width="11.85546875" customWidth="1"/>
    <col min="3" max="3" width="0" hidden="1" customWidth="1"/>
    <col min="4" max="4" width="11.85546875" customWidth="1"/>
    <col min="5" max="5" width="0" hidden="1" customWidth="1"/>
    <col min="6" max="6" width="11.85546875" customWidth="1"/>
    <col min="7" max="7" width="0" hidden="1" customWidth="1"/>
    <col min="8" max="8" width="11.85546875" customWidth="1"/>
    <col min="9" max="15" width="20.140625" customWidth="1"/>
  </cols>
  <sheetData>
    <row r="1" spans="1:8" ht="16.7" customHeight="1" x14ac:dyDescent="0.2">
      <c r="A1" s="207" t="s">
        <v>121</v>
      </c>
      <c r="B1" s="188"/>
      <c r="C1" s="188"/>
      <c r="D1" s="188"/>
      <c r="E1" s="188"/>
      <c r="F1" s="188"/>
      <c r="G1" s="188"/>
      <c r="H1" s="188"/>
    </row>
    <row r="2" spans="1:8" ht="16.7" customHeight="1" x14ac:dyDescent="0.2">
      <c r="A2" s="206" t="s">
        <v>156</v>
      </c>
      <c r="B2" s="188"/>
      <c r="C2" s="188"/>
      <c r="D2" s="188"/>
      <c r="E2" s="188"/>
      <c r="F2" s="188"/>
      <c r="G2" s="188"/>
      <c r="H2" s="188"/>
    </row>
    <row r="3" spans="1:8" ht="16.7" customHeight="1" x14ac:dyDescent="0.2">
      <c r="A3" s="184" t="s">
        <v>123</v>
      </c>
      <c r="B3" s="188"/>
      <c r="C3" s="188"/>
      <c r="D3" s="188"/>
      <c r="E3" s="188"/>
      <c r="F3" s="188"/>
      <c r="G3" s="188"/>
      <c r="H3" s="188"/>
    </row>
    <row r="4" spans="1:8" ht="16.7" customHeight="1" x14ac:dyDescent="0.2">
      <c r="A4" s="210" t="s">
        <v>157</v>
      </c>
      <c r="B4" s="188"/>
      <c r="C4" s="188"/>
      <c r="D4" s="188"/>
      <c r="E4" s="188"/>
      <c r="F4" s="188"/>
      <c r="G4" s="188"/>
      <c r="H4" s="188"/>
    </row>
    <row r="5" spans="1:8" ht="27.6" customHeight="1" x14ac:dyDescent="0.2">
      <c r="A5" s="51"/>
      <c r="B5" s="209" t="s">
        <v>158</v>
      </c>
      <c r="C5" s="188"/>
      <c r="D5" s="188"/>
      <c r="E5" s="160"/>
      <c r="F5" s="209" t="s">
        <v>159</v>
      </c>
      <c r="G5" s="207"/>
      <c r="H5" s="209"/>
    </row>
    <row r="6" spans="1:8" ht="16.7" customHeight="1" x14ac:dyDescent="0.2">
      <c r="A6" s="70"/>
      <c r="B6" s="133" t="s">
        <v>160</v>
      </c>
      <c r="C6" s="161"/>
      <c r="D6" s="134" t="s">
        <v>161</v>
      </c>
      <c r="E6" s="73"/>
      <c r="F6" s="133" t="s">
        <v>160</v>
      </c>
      <c r="G6" s="73"/>
      <c r="H6" s="133" t="s">
        <v>161</v>
      </c>
    </row>
    <row r="7" spans="1:8" ht="16.7" customHeight="1" x14ac:dyDescent="0.2">
      <c r="A7" s="51"/>
      <c r="B7" s="191" t="s">
        <v>29</v>
      </c>
      <c r="C7" s="188"/>
      <c r="D7" s="211"/>
      <c r="E7" s="162"/>
      <c r="F7" s="36" t="s">
        <v>29</v>
      </c>
      <c r="G7" s="162"/>
      <c r="H7" s="36"/>
    </row>
    <row r="8" spans="1:8" ht="16.7" customHeight="1" x14ac:dyDescent="0.2">
      <c r="A8" s="126" t="s">
        <v>162</v>
      </c>
      <c r="B8" s="208"/>
      <c r="C8" s="188"/>
      <c r="D8" s="188"/>
      <c r="E8" s="70"/>
      <c r="F8" s="70"/>
      <c r="G8" s="70"/>
      <c r="H8" s="70"/>
    </row>
    <row r="9" spans="1:8" ht="16.7" customHeight="1" x14ac:dyDescent="0.2">
      <c r="A9" s="51" t="s">
        <v>163</v>
      </c>
      <c r="B9" s="135">
        <v>83712000</v>
      </c>
      <c r="D9" s="121">
        <v>32729000</v>
      </c>
      <c r="E9" s="76"/>
      <c r="F9" s="135">
        <v>272230000</v>
      </c>
      <c r="G9" s="76"/>
      <c r="H9" s="135">
        <v>167310000</v>
      </c>
    </row>
    <row r="10" spans="1:8" ht="16.7" customHeight="1" x14ac:dyDescent="0.2">
      <c r="A10" s="70" t="s">
        <v>35</v>
      </c>
      <c r="B10" s="136">
        <v>15591000</v>
      </c>
      <c r="D10" s="123">
        <v>276000</v>
      </c>
      <c r="E10" s="75"/>
      <c r="F10" s="136">
        <v>23310000</v>
      </c>
      <c r="G10" s="75"/>
      <c r="H10" s="136">
        <v>1287000</v>
      </c>
    </row>
    <row r="11" spans="1:8" ht="16.7" customHeight="1" x14ac:dyDescent="0.2">
      <c r="A11" s="137" t="s">
        <v>164</v>
      </c>
      <c r="B11" s="138">
        <f>SUM(B9:B10)</f>
        <v>99303000</v>
      </c>
      <c r="D11" s="127">
        <f>SUM(D9:D10)</f>
        <v>33005000</v>
      </c>
      <c r="E11" s="76"/>
      <c r="F11" s="138">
        <f>SUM(F9:F10)</f>
        <v>295540000</v>
      </c>
      <c r="G11" s="76"/>
      <c r="H11" s="138">
        <f>SUM(H9:H10)</f>
        <v>168597000</v>
      </c>
    </row>
    <row r="12" spans="1:8" ht="16.7" customHeight="1" x14ac:dyDescent="0.2">
      <c r="A12" s="126" t="s">
        <v>165</v>
      </c>
      <c r="B12" s="75"/>
      <c r="E12" s="75"/>
      <c r="F12" s="75"/>
      <c r="G12" s="75"/>
      <c r="H12" s="75"/>
    </row>
    <row r="13" spans="1:8" ht="16.7" customHeight="1" x14ac:dyDescent="0.2">
      <c r="A13" s="51" t="s">
        <v>137</v>
      </c>
      <c r="B13" s="139">
        <v>81975000</v>
      </c>
      <c r="D13" s="122">
        <v>4562000</v>
      </c>
      <c r="E13" s="76"/>
      <c r="F13" s="139">
        <v>167455000</v>
      </c>
      <c r="G13" s="76"/>
      <c r="H13" s="139">
        <v>25774000</v>
      </c>
    </row>
    <row r="14" spans="1:8" ht="16.7" customHeight="1" x14ac:dyDescent="0.2">
      <c r="A14" s="70" t="s">
        <v>138</v>
      </c>
      <c r="B14" s="140">
        <v>21854000</v>
      </c>
      <c r="D14" s="122">
        <v>5050000</v>
      </c>
      <c r="E14" s="75"/>
      <c r="F14" s="140">
        <v>51814000</v>
      </c>
      <c r="G14" s="75"/>
      <c r="H14" s="140">
        <v>22425000</v>
      </c>
    </row>
    <row r="15" spans="1:8" ht="16.7" customHeight="1" x14ac:dyDescent="0.2">
      <c r="A15" s="51" t="s">
        <v>139</v>
      </c>
      <c r="B15" s="139">
        <v>6906000</v>
      </c>
      <c r="D15" s="122">
        <v>3251000</v>
      </c>
      <c r="E15" s="76"/>
      <c r="F15" s="139">
        <v>19514000</v>
      </c>
      <c r="G15" s="76"/>
      <c r="H15" s="139">
        <v>12936000</v>
      </c>
    </row>
    <row r="16" spans="1:8" ht="16.7" customHeight="1" x14ac:dyDescent="0.2">
      <c r="A16" s="70" t="s">
        <v>140</v>
      </c>
      <c r="B16" s="136">
        <v>4892000</v>
      </c>
      <c r="D16" s="123">
        <v>7295000</v>
      </c>
      <c r="E16" s="75"/>
      <c r="F16" s="136">
        <v>19612000</v>
      </c>
      <c r="G16" s="75"/>
      <c r="H16" s="136">
        <v>28038000</v>
      </c>
    </row>
    <row r="17" spans="1:8" ht="16.7" customHeight="1" x14ac:dyDescent="0.2">
      <c r="A17" s="137" t="s">
        <v>166</v>
      </c>
      <c r="B17" s="141">
        <f>SUM(B13:B16)</f>
        <v>115627000</v>
      </c>
      <c r="D17" s="129">
        <f>SUM(D13:D16)</f>
        <v>20158000</v>
      </c>
      <c r="E17" s="76"/>
      <c r="F17" s="141">
        <f>SUM(F13:F16)</f>
        <v>258395000</v>
      </c>
      <c r="G17" s="76"/>
      <c r="H17" s="141">
        <f>SUM(H13:H16)</f>
        <v>89173000</v>
      </c>
    </row>
    <row r="18" spans="1:8" ht="16.7" customHeight="1" x14ac:dyDescent="0.2">
      <c r="A18" s="142" t="s">
        <v>167</v>
      </c>
      <c r="B18" s="143">
        <f>B11-B17</f>
        <v>-16324000</v>
      </c>
      <c r="D18" s="127">
        <f>D11-D17</f>
        <v>12847000</v>
      </c>
      <c r="E18" s="75"/>
      <c r="F18" s="143">
        <f>F11-F17</f>
        <v>37145000</v>
      </c>
      <c r="G18" s="75"/>
      <c r="H18" s="143">
        <f>H11-H17</f>
        <v>79424000</v>
      </c>
    </row>
    <row r="19" spans="1:8" ht="16.7" customHeight="1" x14ac:dyDescent="0.2">
      <c r="A19" s="128" t="s">
        <v>168</v>
      </c>
      <c r="B19" s="51"/>
      <c r="E19" s="51"/>
      <c r="F19" s="51"/>
      <c r="G19" s="51"/>
      <c r="H19" s="51"/>
    </row>
    <row r="20" spans="1:8" ht="16.7" customHeight="1" x14ac:dyDescent="0.2">
      <c r="A20" s="70" t="s">
        <v>169</v>
      </c>
      <c r="B20" s="140">
        <v>-347450000</v>
      </c>
      <c r="D20" s="122">
        <v>1626000</v>
      </c>
      <c r="E20" s="75"/>
      <c r="F20" s="140">
        <v>-603937000</v>
      </c>
      <c r="G20" s="75"/>
      <c r="H20" s="140">
        <v>121617000</v>
      </c>
    </row>
    <row r="21" spans="1:8" ht="16.7" customHeight="1" x14ac:dyDescent="0.2">
      <c r="A21" s="51" t="s">
        <v>61</v>
      </c>
      <c r="B21" s="139">
        <v>160926000</v>
      </c>
      <c r="D21" s="122">
        <v>125511000</v>
      </c>
      <c r="E21" s="76"/>
      <c r="F21" s="139">
        <v>603911000</v>
      </c>
      <c r="G21" s="76"/>
      <c r="H21" s="139">
        <v>468406000</v>
      </c>
    </row>
    <row r="22" spans="1:8" ht="16.7" customHeight="1" x14ac:dyDescent="0.2">
      <c r="A22" s="70" t="s">
        <v>170</v>
      </c>
      <c r="B22" s="140">
        <v>-64085000</v>
      </c>
      <c r="D22" s="122">
        <v>-131828000</v>
      </c>
      <c r="E22" s="75"/>
      <c r="F22" s="140">
        <v>425376000</v>
      </c>
      <c r="G22" s="75"/>
      <c r="H22" s="140">
        <v>-114941000</v>
      </c>
    </row>
    <row r="23" spans="1:8" ht="16.7" customHeight="1" x14ac:dyDescent="0.2">
      <c r="A23" s="51" t="s">
        <v>171</v>
      </c>
      <c r="B23" s="139">
        <v>0</v>
      </c>
      <c r="D23" s="122">
        <v>36989000</v>
      </c>
      <c r="E23" s="76"/>
      <c r="F23" s="139">
        <v>29499000</v>
      </c>
      <c r="G23" s="76"/>
      <c r="H23" s="139">
        <v>42091000</v>
      </c>
    </row>
    <row r="24" spans="1:8" ht="16.7" customHeight="1" x14ac:dyDescent="0.2">
      <c r="A24" s="70" t="s">
        <v>172</v>
      </c>
      <c r="B24" s="140">
        <v>53301000</v>
      </c>
      <c r="D24" s="122">
        <v>-11565000</v>
      </c>
      <c r="E24" s="75"/>
      <c r="F24" s="140">
        <v>9310000</v>
      </c>
      <c r="G24" s="75"/>
      <c r="H24" s="140">
        <v>-251283000</v>
      </c>
    </row>
    <row r="25" spans="1:8" ht="16.7" customHeight="1" x14ac:dyDescent="0.2">
      <c r="A25" s="51" t="s">
        <v>173</v>
      </c>
      <c r="B25" s="144">
        <v>112000</v>
      </c>
      <c r="D25" s="123">
        <v>1856000</v>
      </c>
      <c r="E25" s="76"/>
      <c r="F25" s="144">
        <v>-5000</v>
      </c>
      <c r="G25" s="51"/>
      <c r="H25" s="144">
        <v>-3845000</v>
      </c>
    </row>
    <row r="26" spans="1:8" ht="16.7" customHeight="1" x14ac:dyDescent="0.2">
      <c r="A26" s="4" t="s">
        <v>174</v>
      </c>
      <c r="B26" s="143">
        <f>SUM(B20:B25)</f>
        <v>-197196000</v>
      </c>
      <c r="D26" s="127">
        <f>SUM(D20:D25)</f>
        <v>22589000</v>
      </c>
      <c r="E26" s="75"/>
      <c r="F26" s="143">
        <f>SUM(F20:F25)</f>
        <v>464154000</v>
      </c>
      <c r="G26" s="70"/>
      <c r="H26" s="143">
        <f>SUM(H20:H25)</f>
        <v>262045000</v>
      </c>
    </row>
    <row r="27" spans="1:8" ht="16.7" customHeight="1" x14ac:dyDescent="0.2">
      <c r="A27" s="128" t="s">
        <v>175</v>
      </c>
      <c r="B27" s="51"/>
      <c r="E27" s="51"/>
      <c r="F27" s="51"/>
      <c r="G27" s="51"/>
      <c r="H27" s="51"/>
    </row>
    <row r="28" spans="1:8" ht="16.7" customHeight="1" x14ac:dyDescent="0.2">
      <c r="A28" s="70" t="s">
        <v>62</v>
      </c>
      <c r="B28" s="140">
        <v>25272000</v>
      </c>
      <c r="D28" s="122">
        <v>21582000</v>
      </c>
      <c r="E28" s="75"/>
      <c r="F28" s="140">
        <v>94119000</v>
      </c>
      <c r="G28" s="75"/>
      <c r="H28" s="140">
        <v>86250000</v>
      </c>
    </row>
    <row r="29" spans="1:8" ht="16.7" customHeight="1" x14ac:dyDescent="0.2">
      <c r="A29" s="51" t="s">
        <v>176</v>
      </c>
      <c r="B29" s="139">
        <v>7411000</v>
      </c>
      <c r="D29" s="122">
        <v>6396000</v>
      </c>
      <c r="E29" s="76"/>
      <c r="F29" s="139">
        <v>40723000</v>
      </c>
      <c r="G29" s="76"/>
      <c r="H29" s="139">
        <v>35041000</v>
      </c>
    </row>
    <row r="30" spans="1:8" ht="16.7" customHeight="1" x14ac:dyDescent="0.2">
      <c r="A30" s="70" t="s">
        <v>177</v>
      </c>
      <c r="B30" s="136">
        <v>15540000</v>
      </c>
      <c r="D30" s="123">
        <v>6648000</v>
      </c>
      <c r="E30" s="75"/>
      <c r="F30" s="136">
        <v>42005000</v>
      </c>
      <c r="G30" s="75"/>
      <c r="H30" s="136">
        <v>28759000</v>
      </c>
    </row>
    <row r="31" spans="1:8" ht="16.7" customHeight="1" x14ac:dyDescent="0.2">
      <c r="A31" s="137" t="s">
        <v>178</v>
      </c>
      <c r="B31" s="138">
        <f>SUM(B28:B30)</f>
        <v>48223000</v>
      </c>
      <c r="D31" s="127">
        <f>SUM(D28:D30)</f>
        <v>34626000</v>
      </c>
      <c r="E31" s="76"/>
      <c r="F31" s="138">
        <f>SUM(F28:F30)</f>
        <v>176847000</v>
      </c>
      <c r="G31" s="76"/>
      <c r="H31" s="138">
        <f>SUM(H28:H30)</f>
        <v>150050000</v>
      </c>
    </row>
    <row r="32" spans="1:8" ht="16.7" customHeight="1" x14ac:dyDescent="0.2">
      <c r="A32" s="126" t="s">
        <v>179</v>
      </c>
      <c r="B32" s="140">
        <f>B18+B26-B31</f>
        <v>-261743000</v>
      </c>
      <c r="D32" s="122">
        <f>D18+D26-D31</f>
        <v>810000</v>
      </c>
      <c r="E32" s="75"/>
      <c r="F32" s="140">
        <f>F18+F26-F31</f>
        <v>324452000</v>
      </c>
      <c r="G32" s="75"/>
      <c r="H32" s="140">
        <f>H18+H26-H31</f>
        <v>191419000</v>
      </c>
    </row>
    <row r="33" spans="1:8" ht="16.7" customHeight="1" x14ac:dyDescent="0.2">
      <c r="A33" s="51" t="s">
        <v>180</v>
      </c>
      <c r="B33" s="144">
        <v>8480000</v>
      </c>
      <c r="D33" s="123">
        <v>2104000</v>
      </c>
      <c r="E33" s="76"/>
      <c r="F33" s="144">
        <v>104213000</v>
      </c>
      <c r="G33" s="76"/>
      <c r="H33" s="144">
        <v>4192000</v>
      </c>
    </row>
    <row r="34" spans="1:8" ht="16.7" customHeight="1" x14ac:dyDescent="0.2">
      <c r="A34" s="126" t="s">
        <v>181</v>
      </c>
      <c r="B34" s="143">
        <f>B32-B33</f>
        <v>-270223000</v>
      </c>
      <c r="D34" s="127">
        <f>D32-D33</f>
        <v>-1294000</v>
      </c>
      <c r="E34" s="75"/>
      <c r="F34" s="143">
        <f>F32-F33</f>
        <v>220239000</v>
      </c>
      <c r="G34" s="70"/>
      <c r="H34" s="143">
        <f>H32-H33</f>
        <v>187227000</v>
      </c>
    </row>
    <row r="35" spans="1:8" ht="16.7" customHeight="1" x14ac:dyDescent="0.2">
      <c r="A35" s="51" t="s">
        <v>182</v>
      </c>
      <c r="B35" s="139">
        <v>-12365000</v>
      </c>
      <c r="D35" s="122">
        <v>-13747000</v>
      </c>
      <c r="E35" s="76"/>
      <c r="F35" s="139">
        <v>-53607000</v>
      </c>
      <c r="G35" s="51"/>
      <c r="H35" s="139">
        <v>-58458000</v>
      </c>
    </row>
    <row r="36" spans="1:8" ht="16.7" customHeight="1" x14ac:dyDescent="0.2">
      <c r="A36" s="70" t="s">
        <v>183</v>
      </c>
      <c r="B36" s="136">
        <v>20149000</v>
      </c>
      <c r="C36" s="109"/>
      <c r="D36" s="123">
        <v>0</v>
      </c>
      <c r="E36" s="20"/>
      <c r="F36" s="136">
        <v>20149000</v>
      </c>
      <c r="G36" s="70"/>
      <c r="H36" s="136">
        <v>0</v>
      </c>
    </row>
    <row r="37" spans="1:8" ht="16.7" customHeight="1" x14ac:dyDescent="0.2">
      <c r="A37" s="128" t="s">
        <v>184</v>
      </c>
      <c r="B37" s="145">
        <f>SUM(B34:B36)</f>
        <v>-262439000</v>
      </c>
      <c r="D37" s="125">
        <f>SUM(D34:D36)</f>
        <v>-15041000</v>
      </c>
      <c r="E37" s="76"/>
      <c r="F37" s="145">
        <f>SUM(F34:F36)</f>
        <v>186781000</v>
      </c>
      <c r="G37" s="51"/>
      <c r="H37" s="145">
        <f>SUM(H34:H36)</f>
        <v>128769000</v>
      </c>
    </row>
    <row r="38" spans="1:8" ht="15" customHeight="1" x14ac:dyDescent="0.2">
      <c r="A38" s="20" t="s">
        <v>185</v>
      </c>
      <c r="B38" s="146">
        <v>-3.0410432611901599</v>
      </c>
      <c r="D38" s="147">
        <v>-0.181927383173518</v>
      </c>
      <c r="E38" s="75"/>
      <c r="F38" s="146">
        <v>2.1533911960277998</v>
      </c>
      <c r="G38" s="75"/>
      <c r="H38" s="146">
        <v>1.71994680493801</v>
      </c>
    </row>
    <row r="39" spans="1:8" ht="16.7" customHeight="1" x14ac:dyDescent="0.2">
      <c r="A39" s="15" t="s">
        <v>186</v>
      </c>
      <c r="B39" s="148">
        <v>-3.0410432611901599</v>
      </c>
      <c r="D39" s="147">
        <v>-0.181927383173518</v>
      </c>
      <c r="E39" s="76"/>
      <c r="F39" s="148">
        <v>2.13330724292469</v>
      </c>
      <c r="G39" s="76"/>
      <c r="H39" s="148">
        <v>1.7183798275698901</v>
      </c>
    </row>
    <row r="40" spans="1:8" ht="16.7" customHeight="1" x14ac:dyDescent="0.2">
      <c r="A40" s="70" t="s">
        <v>187</v>
      </c>
      <c r="B40" s="146">
        <v>0.6</v>
      </c>
      <c r="D40" s="147">
        <v>0.68</v>
      </c>
      <c r="E40" s="75"/>
      <c r="F40" s="146">
        <v>2.64</v>
      </c>
      <c r="G40" s="75"/>
      <c r="H40" s="146">
        <v>2.72</v>
      </c>
    </row>
    <row r="41" spans="1:8" ht="16.7" customHeight="1" x14ac:dyDescent="0.2">
      <c r="A41" s="128" t="s">
        <v>188</v>
      </c>
      <c r="B41" s="163"/>
      <c r="D41" s="132"/>
      <c r="E41" s="76"/>
      <c r="F41" s="163"/>
      <c r="G41" s="76"/>
      <c r="H41" s="163"/>
    </row>
    <row r="42" spans="1:8" ht="16.7" customHeight="1" x14ac:dyDescent="0.2">
      <c r="A42" s="4" t="s">
        <v>189</v>
      </c>
      <c r="B42" s="149">
        <v>86391405</v>
      </c>
      <c r="D42" s="150">
        <v>83775184</v>
      </c>
      <c r="E42" s="75"/>
      <c r="F42" s="149">
        <v>86179418</v>
      </c>
      <c r="G42" s="75"/>
      <c r="H42" s="149">
        <v>74443000</v>
      </c>
    </row>
    <row r="43" spans="1:8" ht="16.7" customHeight="1" x14ac:dyDescent="0.2">
      <c r="A43" s="151" t="s">
        <v>190</v>
      </c>
      <c r="B43" s="152">
        <v>86391405</v>
      </c>
      <c r="D43" s="153">
        <v>83775184</v>
      </c>
      <c r="E43" s="76"/>
      <c r="F43" s="152">
        <v>96076175</v>
      </c>
      <c r="G43" s="76"/>
      <c r="H43" s="152">
        <v>74510884</v>
      </c>
    </row>
    <row r="44" spans="1:8" ht="16.7" customHeight="1" x14ac:dyDescent="0.2">
      <c r="A44" s="154" t="s">
        <v>191</v>
      </c>
      <c r="B44" s="164"/>
      <c r="D44" s="132"/>
      <c r="E44" s="75"/>
      <c r="F44" s="164"/>
      <c r="G44" s="75"/>
      <c r="H44" s="164"/>
    </row>
    <row r="45" spans="1:8" ht="16.7" customHeight="1" x14ac:dyDescent="0.2">
      <c r="A45" s="128" t="s">
        <v>181</v>
      </c>
      <c r="B45" s="135">
        <v>-270223000</v>
      </c>
      <c r="D45" s="121">
        <v>-1294000</v>
      </c>
      <c r="E45" s="76"/>
      <c r="F45" s="135">
        <v>220239000</v>
      </c>
      <c r="G45" s="76"/>
      <c r="H45" s="135">
        <v>187227000</v>
      </c>
    </row>
    <row r="46" spans="1:8" ht="16.7" customHeight="1" x14ac:dyDescent="0.2">
      <c r="A46" s="126" t="s">
        <v>192</v>
      </c>
      <c r="B46" s="75"/>
      <c r="E46" s="75"/>
      <c r="F46" s="75"/>
      <c r="G46" s="75"/>
      <c r="H46" s="75"/>
    </row>
    <row r="47" spans="1:8" ht="16.7" customHeight="1" x14ac:dyDescent="0.2">
      <c r="A47" s="51" t="s">
        <v>193</v>
      </c>
      <c r="B47" s="144">
        <v>422672000</v>
      </c>
      <c r="D47" s="123">
        <v>-113553000</v>
      </c>
      <c r="E47" s="76"/>
      <c r="F47" s="144">
        <v>-465057000</v>
      </c>
      <c r="G47" s="76"/>
      <c r="H47" s="144">
        <v>-455255000</v>
      </c>
    </row>
    <row r="48" spans="1:8" ht="16.7" customHeight="1" x14ac:dyDescent="0.2">
      <c r="A48" s="155" t="s">
        <v>194</v>
      </c>
      <c r="B48" s="156">
        <f>B47</f>
        <v>422672000</v>
      </c>
      <c r="D48" s="129">
        <f>D47</f>
        <v>-113553000</v>
      </c>
      <c r="E48" s="75"/>
      <c r="F48" s="156">
        <f>F47</f>
        <v>-465057000</v>
      </c>
      <c r="G48" s="75"/>
      <c r="H48" s="156">
        <f>H47</f>
        <v>-455255000</v>
      </c>
    </row>
    <row r="49" spans="1:8" ht="16.7" customHeight="1" x14ac:dyDescent="0.2">
      <c r="A49" s="157" t="s">
        <v>195</v>
      </c>
      <c r="B49" s="138">
        <f>B48+B45</f>
        <v>152449000</v>
      </c>
      <c r="D49" s="127">
        <f>D48+D45</f>
        <v>-114847000</v>
      </c>
      <c r="E49" s="76"/>
      <c r="F49" s="138">
        <f>F48+F45</f>
        <v>-244818000</v>
      </c>
      <c r="G49" s="76"/>
      <c r="H49" s="138">
        <f>H48+H45</f>
        <v>-268028000</v>
      </c>
    </row>
    <row r="50" spans="1:8" ht="16.7" customHeight="1" x14ac:dyDescent="0.2">
      <c r="A50" s="70" t="s">
        <v>182</v>
      </c>
      <c r="B50" s="140">
        <v>-12365000</v>
      </c>
      <c r="D50" s="122">
        <v>-13747000</v>
      </c>
      <c r="E50" s="75"/>
      <c r="F50" s="140">
        <v>-53607000</v>
      </c>
      <c r="G50" s="75"/>
      <c r="H50" s="140">
        <v>-58458000</v>
      </c>
    </row>
    <row r="51" spans="1:8" ht="16.7" customHeight="1" x14ac:dyDescent="0.2">
      <c r="A51" s="51" t="s">
        <v>183</v>
      </c>
      <c r="B51" s="144">
        <v>20149000</v>
      </c>
      <c r="C51" s="158"/>
      <c r="D51" s="123">
        <v>0</v>
      </c>
      <c r="E51" s="15"/>
      <c r="F51" s="144">
        <v>20149000</v>
      </c>
      <c r="G51" s="76"/>
      <c r="H51" s="144">
        <v>0</v>
      </c>
    </row>
    <row r="52" spans="1:8" ht="16.7" customHeight="1" x14ac:dyDescent="0.2">
      <c r="A52" s="154" t="s">
        <v>196</v>
      </c>
      <c r="B52" s="159">
        <f>SUM(B49:B51)</f>
        <v>160233000</v>
      </c>
      <c r="C52" s="158"/>
      <c r="D52" s="125">
        <f>SUM(D49:D51)</f>
        <v>-128594000</v>
      </c>
      <c r="E52" s="20"/>
      <c r="F52" s="159">
        <f>SUM(F49:F51)</f>
        <v>-278276000</v>
      </c>
      <c r="G52" s="75"/>
      <c r="H52" s="159">
        <f>SUM(H49:H51)</f>
        <v>-326486000</v>
      </c>
    </row>
    <row r="53" spans="1:8" ht="15" customHeight="1" x14ac:dyDescent="0.2">
      <c r="B53" s="87"/>
      <c r="D53" s="87"/>
      <c r="F53" s="87"/>
      <c r="H53" s="87"/>
    </row>
    <row r="54" spans="1:8" ht="15" customHeight="1" x14ac:dyDescent="0.2"/>
    <row r="55" spans="1:8" ht="15" customHeight="1" x14ac:dyDescent="0.2"/>
    <row r="56" spans="1:8" ht="15" customHeight="1" x14ac:dyDescent="0.2"/>
    <row r="57" spans="1:8" ht="15" customHeight="1" x14ac:dyDescent="0.2"/>
    <row r="58" spans="1:8" ht="15" customHeight="1" x14ac:dyDescent="0.2"/>
    <row r="59" spans="1:8" ht="15" customHeight="1" x14ac:dyDescent="0.2"/>
    <row r="60" spans="1:8" ht="15" customHeight="1" x14ac:dyDescent="0.2"/>
    <row r="61" spans="1:8" ht="15" customHeight="1" x14ac:dyDescent="0.2"/>
    <row r="62" spans="1:8" ht="15" customHeight="1" x14ac:dyDescent="0.2"/>
    <row r="63" spans="1:8" ht="15" customHeight="1" x14ac:dyDescent="0.2"/>
    <row r="64" spans="1:8"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8">
    <mergeCell ref="B8:D8"/>
    <mergeCell ref="B5:D5"/>
    <mergeCell ref="F5:H5"/>
    <mergeCell ref="A1:H1"/>
    <mergeCell ref="A2:H2"/>
    <mergeCell ref="A3:H3"/>
    <mergeCell ref="A4:H4"/>
    <mergeCell ref="B7:D7"/>
  </mergeCells>
  <pageMargins left="0.75" right="0.75" top="1" bottom="1" header="0.5" footer="0.5"/>
  <pageSetup scale="54"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showGridLines="0" showRuler="0" topLeftCell="A13" zoomScaleNormal="100" workbookViewId="0">
      <selection activeCell="H5" sqref="H5"/>
    </sheetView>
  </sheetViews>
  <sheetFormatPr defaultColWidth="13.7109375" defaultRowHeight="12.75" x14ac:dyDescent="0.2"/>
  <cols>
    <col min="1" max="1" width="79.7109375" customWidth="1"/>
    <col min="2" max="2" width="16" bestFit="1" customWidth="1"/>
    <col min="3" max="3" width="0.28515625" customWidth="1"/>
    <col min="4" max="4" width="16.5703125" bestFit="1" customWidth="1"/>
    <col min="5" max="5" width="11" customWidth="1"/>
    <col min="6" max="6" width="0.28515625" customWidth="1"/>
    <col min="7" max="7" width="11" customWidth="1"/>
    <col min="8" max="20" width="20.140625" customWidth="1"/>
  </cols>
  <sheetData>
    <row r="1" spans="1:4" ht="16.7" customHeight="1" x14ac:dyDescent="0.2">
      <c r="A1" s="183" t="s">
        <v>121</v>
      </c>
      <c r="B1" s="183"/>
      <c r="C1" s="183"/>
      <c r="D1" s="183"/>
    </row>
    <row r="2" spans="1:4" ht="16.7" customHeight="1" x14ac:dyDescent="0.2">
      <c r="A2" s="213" t="s">
        <v>197</v>
      </c>
      <c r="B2" s="213"/>
      <c r="C2" s="213"/>
      <c r="D2" s="213"/>
    </row>
    <row r="3" spans="1:4" ht="16.7" customHeight="1" x14ac:dyDescent="0.2">
      <c r="A3" s="184" t="s">
        <v>198</v>
      </c>
      <c r="B3" s="184"/>
      <c r="C3" s="184"/>
      <c r="D3" s="184"/>
    </row>
    <row r="4" spans="1:4" ht="16.7" customHeight="1" x14ac:dyDescent="0.2">
      <c r="A4" s="212" t="s">
        <v>199</v>
      </c>
      <c r="B4" s="212"/>
      <c r="C4" s="212"/>
      <c r="D4" s="212"/>
    </row>
    <row r="5" spans="1:4" ht="25.9" customHeight="1" x14ac:dyDescent="0.2">
      <c r="A5" s="6"/>
      <c r="B5" s="2"/>
      <c r="C5" s="2"/>
      <c r="D5" s="2"/>
    </row>
    <row r="6" spans="1:4" ht="15.75" customHeight="1" x14ac:dyDescent="0.2">
      <c r="A6" s="11"/>
      <c r="B6" s="190" t="s">
        <v>200</v>
      </c>
      <c r="C6" s="190"/>
      <c r="D6" s="190"/>
    </row>
    <row r="7" spans="1:4" ht="25.9" customHeight="1" x14ac:dyDescent="0.2">
      <c r="A7" s="6"/>
      <c r="B7" s="165">
        <v>44926</v>
      </c>
      <c r="C7" s="166"/>
      <c r="D7" s="165">
        <v>44834</v>
      </c>
    </row>
    <row r="8" spans="1:4" ht="16.7" customHeight="1" x14ac:dyDescent="0.2">
      <c r="A8" s="11"/>
      <c r="B8" s="199" t="s">
        <v>201</v>
      </c>
      <c r="C8" s="182"/>
      <c r="D8" s="54" t="s">
        <v>201</v>
      </c>
    </row>
    <row r="9" spans="1:4" ht="16.7" customHeight="1" x14ac:dyDescent="0.2">
      <c r="A9" s="42" t="s">
        <v>202</v>
      </c>
      <c r="B9" s="6"/>
      <c r="C9" s="2"/>
      <c r="D9" s="6"/>
    </row>
    <row r="10" spans="1:4" ht="16.7" customHeight="1" x14ac:dyDescent="0.2">
      <c r="A10" s="21" t="s">
        <v>196</v>
      </c>
      <c r="B10" s="12">
        <v>160233000</v>
      </c>
      <c r="C10" s="82"/>
      <c r="D10" s="12">
        <v>-287808000</v>
      </c>
    </row>
    <row r="11" spans="1:4" ht="16.7" customHeight="1" x14ac:dyDescent="0.2">
      <c r="A11" s="42" t="s">
        <v>203</v>
      </c>
      <c r="B11" s="42"/>
      <c r="C11" s="2"/>
      <c r="D11" s="31"/>
    </row>
    <row r="12" spans="1:4" ht="16.7" customHeight="1" x14ac:dyDescent="0.2">
      <c r="A12" s="167" t="s">
        <v>204</v>
      </c>
      <c r="B12" s="37">
        <v>-422672000</v>
      </c>
      <c r="C12" s="82"/>
      <c r="D12" s="37">
        <v>551673000</v>
      </c>
    </row>
    <row r="13" spans="1:4" ht="16.7" customHeight="1" x14ac:dyDescent="0.2">
      <c r="A13" s="42" t="s">
        <v>184</v>
      </c>
      <c r="B13" s="168">
        <f>SUM(B10:B12)</f>
        <v>-262439000</v>
      </c>
      <c r="C13" s="2"/>
      <c r="D13" s="168">
        <f>SUM(D10:D12)</f>
        <v>263865000</v>
      </c>
    </row>
    <row r="14" spans="1:4" ht="16.7" customHeight="1" x14ac:dyDescent="0.2">
      <c r="A14" s="11"/>
      <c r="B14" s="174"/>
      <c r="C14" s="82"/>
      <c r="D14" s="174"/>
    </row>
    <row r="15" spans="1:4" ht="16.7" customHeight="1" x14ac:dyDescent="0.2">
      <c r="A15" s="6" t="s">
        <v>205</v>
      </c>
      <c r="B15" s="6"/>
      <c r="C15" s="2"/>
      <c r="D15" s="31"/>
    </row>
    <row r="16" spans="1:4" ht="16.7" customHeight="1" x14ac:dyDescent="0.2">
      <c r="A16" s="167" t="s">
        <v>206</v>
      </c>
      <c r="B16" s="41">
        <v>341316000</v>
      </c>
      <c r="C16" s="82"/>
      <c r="D16" s="41">
        <v>-18265000</v>
      </c>
    </row>
    <row r="17" spans="1:4" ht="16.7" customHeight="1" x14ac:dyDescent="0.2">
      <c r="A17" s="169" t="s">
        <v>207</v>
      </c>
      <c r="B17" s="170">
        <v>6453000</v>
      </c>
      <c r="C17" s="2"/>
      <c r="D17" s="170">
        <v>23294000</v>
      </c>
    </row>
    <row r="18" spans="1:4" ht="16.7" customHeight="1" x14ac:dyDescent="0.2">
      <c r="A18" s="167" t="s">
        <v>208</v>
      </c>
      <c r="B18" s="41">
        <v>-318000</v>
      </c>
      <c r="C18" s="82"/>
      <c r="D18" s="41">
        <v>1397000</v>
      </c>
    </row>
    <row r="19" spans="1:4" ht="16.7" customHeight="1" x14ac:dyDescent="0.2">
      <c r="A19" s="169" t="s">
        <v>209</v>
      </c>
      <c r="B19" s="170">
        <v>64084000</v>
      </c>
      <c r="C19" s="2"/>
      <c r="D19" s="170">
        <v>6720000</v>
      </c>
    </row>
    <row r="20" spans="1:4" ht="16.7" customHeight="1" x14ac:dyDescent="0.2">
      <c r="A20" s="167" t="s">
        <v>210</v>
      </c>
      <c r="B20" s="41">
        <v>0</v>
      </c>
      <c r="C20" s="82"/>
      <c r="D20" s="41">
        <v>146750000</v>
      </c>
    </row>
    <row r="21" spans="1:4" ht="16.7" customHeight="1" x14ac:dyDescent="0.2">
      <c r="A21" s="169" t="s">
        <v>211</v>
      </c>
      <c r="B21" s="170">
        <v>0</v>
      </c>
      <c r="C21" s="2"/>
      <c r="D21" s="170">
        <v>-181378000</v>
      </c>
    </row>
    <row r="22" spans="1:4" ht="16.7" customHeight="1" x14ac:dyDescent="0.2">
      <c r="A22" s="167" t="s">
        <v>212</v>
      </c>
      <c r="B22" s="41">
        <v>-53226000</v>
      </c>
      <c r="C22" s="82"/>
      <c r="D22" s="41">
        <v>-158891000</v>
      </c>
    </row>
    <row r="23" spans="1:4" ht="16.7" customHeight="1" x14ac:dyDescent="0.2">
      <c r="A23" s="169" t="s">
        <v>183</v>
      </c>
      <c r="B23" s="170">
        <v>-20149000</v>
      </c>
      <c r="C23" s="2"/>
      <c r="D23" s="170">
        <v>0</v>
      </c>
    </row>
    <row r="24" spans="1:4" ht="16.7" customHeight="1" x14ac:dyDescent="0.2">
      <c r="A24" s="167" t="s">
        <v>213</v>
      </c>
      <c r="B24" s="41">
        <v>-112000</v>
      </c>
      <c r="C24" s="82"/>
      <c r="D24" s="41">
        <v>0</v>
      </c>
    </row>
    <row r="25" spans="1:4" ht="16.7" customHeight="1" x14ac:dyDescent="0.2">
      <c r="A25" s="6" t="s">
        <v>214</v>
      </c>
      <c r="B25" s="31"/>
      <c r="C25" s="2"/>
      <c r="D25" s="31"/>
    </row>
    <row r="26" spans="1:4" ht="16.7" customHeight="1" x14ac:dyDescent="0.2">
      <c r="A26" s="20" t="s">
        <v>215</v>
      </c>
      <c r="B26" s="41">
        <v>-83190000</v>
      </c>
      <c r="C26" s="82"/>
      <c r="D26" s="41">
        <v>-75585000</v>
      </c>
    </row>
    <row r="27" spans="1:4" ht="16.7" customHeight="1" x14ac:dyDescent="0.2">
      <c r="A27" s="15" t="s">
        <v>216</v>
      </c>
      <c r="B27" s="170">
        <v>16193000</v>
      </c>
      <c r="C27" s="2"/>
      <c r="D27" s="170">
        <v>37832000</v>
      </c>
    </row>
    <row r="28" spans="1:4" ht="16.7" customHeight="1" x14ac:dyDescent="0.2">
      <c r="A28" s="20" t="s">
        <v>217</v>
      </c>
      <c r="B28" s="41">
        <v>-6408000</v>
      </c>
      <c r="C28" s="82"/>
      <c r="D28" s="41">
        <v>-16643000</v>
      </c>
    </row>
    <row r="29" spans="1:4" ht="16.7" customHeight="1" x14ac:dyDescent="0.2">
      <c r="A29" s="169" t="s">
        <v>63</v>
      </c>
      <c r="B29" s="170">
        <v>713000</v>
      </c>
      <c r="C29" s="2"/>
      <c r="D29" s="170">
        <v>-1005000</v>
      </c>
    </row>
    <row r="30" spans="1:4" ht="16.7" customHeight="1" x14ac:dyDescent="0.2">
      <c r="A30" s="167" t="s">
        <v>218</v>
      </c>
      <c r="B30" s="41">
        <v>1653000</v>
      </c>
      <c r="C30" s="82"/>
      <c r="D30" s="41">
        <v>2355000</v>
      </c>
    </row>
    <row r="31" spans="1:4" ht="16.7" customHeight="1" x14ac:dyDescent="0.2">
      <c r="A31" s="169" t="s">
        <v>219</v>
      </c>
      <c r="B31" s="170">
        <v>10836000</v>
      </c>
      <c r="C31" s="2"/>
      <c r="D31" s="170">
        <v>5029000</v>
      </c>
    </row>
    <row r="32" spans="1:4" ht="16.7" hidden="1" customHeight="1" x14ac:dyDescent="0.2">
      <c r="A32" s="171" t="s">
        <v>220</v>
      </c>
      <c r="B32" s="95">
        <v>0</v>
      </c>
      <c r="D32" s="95">
        <v>0</v>
      </c>
    </row>
    <row r="33" spans="1:4" ht="15.75" customHeight="1" x14ac:dyDescent="0.2">
      <c r="A33" s="167" t="s">
        <v>221</v>
      </c>
      <c r="B33" s="37">
        <v>6803000</v>
      </c>
      <c r="C33" s="11"/>
      <c r="D33" s="37">
        <v>19698000</v>
      </c>
    </row>
    <row r="34" spans="1:4" ht="16.7" customHeight="1" x14ac:dyDescent="0.2">
      <c r="A34" s="6" t="s">
        <v>222</v>
      </c>
      <c r="B34" s="66">
        <f>SUM(B13:B33)</f>
        <v>22209000</v>
      </c>
      <c r="C34" s="2"/>
      <c r="D34" s="66">
        <f>SUM(D13:D33)</f>
        <v>55173000</v>
      </c>
    </row>
    <row r="35" spans="1:4" ht="16.7" customHeight="1" x14ac:dyDescent="0.2">
      <c r="A35" s="11"/>
      <c r="B35" s="175"/>
      <c r="C35" s="11"/>
      <c r="D35" s="175"/>
    </row>
    <row r="36" spans="1:4" ht="16.7" customHeight="1" x14ac:dyDescent="0.2">
      <c r="A36" s="42" t="s">
        <v>223</v>
      </c>
      <c r="B36" s="172">
        <v>86391405</v>
      </c>
      <c r="C36" s="6"/>
      <c r="D36" s="172">
        <v>86252104</v>
      </c>
    </row>
    <row r="37" spans="1:4" ht="15.75" customHeight="1" x14ac:dyDescent="0.2">
      <c r="A37" s="173" t="s">
        <v>224</v>
      </c>
      <c r="B37" s="13">
        <v>0.26</v>
      </c>
      <c r="C37" s="11"/>
      <c r="D37" s="13">
        <v>0.64</v>
      </c>
    </row>
    <row r="38" spans="1:4" ht="16.7" customHeight="1" x14ac:dyDescent="0.2">
      <c r="A38" s="85"/>
      <c r="B38" s="85"/>
      <c r="C38" s="85"/>
      <c r="D38" s="85"/>
    </row>
    <row r="39" spans="1:4" ht="23.25" customHeight="1" x14ac:dyDescent="0.2">
      <c r="A39" s="185" t="s">
        <v>225</v>
      </c>
      <c r="B39" s="186"/>
      <c r="C39" s="186"/>
      <c r="D39" s="186"/>
    </row>
    <row r="40" spans="1:4" ht="14.1" customHeight="1" x14ac:dyDescent="0.2">
      <c r="A40" s="185" t="s">
        <v>226</v>
      </c>
      <c r="B40" s="186"/>
      <c r="C40" s="186"/>
      <c r="D40" s="186"/>
    </row>
    <row r="41" spans="1:4" ht="23.25" customHeight="1" x14ac:dyDescent="0.2">
      <c r="A41" s="185" t="s">
        <v>227</v>
      </c>
      <c r="B41" s="186"/>
      <c r="C41" s="186"/>
      <c r="D41" s="186"/>
    </row>
    <row r="42" spans="1:4" ht="79.5" customHeight="1" x14ac:dyDescent="0.2">
      <c r="A42" s="185" t="s">
        <v>228</v>
      </c>
      <c r="B42" s="186"/>
      <c r="C42" s="186"/>
      <c r="D42" s="186"/>
    </row>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10">
    <mergeCell ref="A40:D40"/>
    <mergeCell ref="A39:D39"/>
    <mergeCell ref="A42:D42"/>
    <mergeCell ref="A41:D41"/>
    <mergeCell ref="A2:D2"/>
    <mergeCell ref="A1:D1"/>
    <mergeCell ref="A4:D4"/>
    <mergeCell ref="A3:D3"/>
    <mergeCell ref="B8:C8"/>
    <mergeCell ref="B6:D6"/>
  </mergeCells>
  <pageMargins left="0.75" right="0.75" top="1" bottom="1" header="0.5" footer="0.5"/>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0"/>
  <sheetViews>
    <sheetView showGridLines="0" showRuler="0" zoomScaleNormal="100" workbookViewId="0">
      <selection activeCell="A32" sqref="A32"/>
    </sheetView>
  </sheetViews>
  <sheetFormatPr defaultColWidth="13.7109375" defaultRowHeight="12.75" x14ac:dyDescent="0.2"/>
  <cols>
    <col min="1" max="1" width="79.7109375" customWidth="1"/>
    <col min="2" max="2" width="28.7109375" customWidth="1"/>
  </cols>
  <sheetData>
    <row r="1" spans="1:2" ht="15" customHeight="1" x14ac:dyDescent="0.2">
      <c r="A1" s="183" t="s">
        <v>121</v>
      </c>
      <c r="B1" s="183"/>
    </row>
    <row r="2" spans="1:2" ht="15" customHeight="1" x14ac:dyDescent="0.2">
      <c r="A2" s="213" t="s">
        <v>197</v>
      </c>
      <c r="B2" s="213"/>
    </row>
    <row r="3" spans="1:2" ht="15" customHeight="1" x14ac:dyDescent="0.2">
      <c r="A3" s="184" t="s">
        <v>198</v>
      </c>
      <c r="B3" s="184"/>
    </row>
    <row r="4" spans="1:2" ht="15" customHeight="1" x14ac:dyDescent="0.2">
      <c r="A4" s="212" t="s">
        <v>199</v>
      </c>
      <c r="B4" s="212"/>
    </row>
    <row r="5" spans="1:2" ht="15" customHeight="1" x14ac:dyDescent="0.2">
      <c r="A5" s="42"/>
      <c r="B5" s="2"/>
    </row>
    <row r="6" spans="1:2" ht="15" customHeight="1" x14ac:dyDescent="0.2">
      <c r="A6" s="21"/>
      <c r="B6" s="35" t="s">
        <v>200</v>
      </c>
    </row>
    <row r="7" spans="1:2" ht="27.6" customHeight="1" x14ac:dyDescent="0.2">
      <c r="A7" s="6"/>
      <c r="B7" s="165">
        <v>44926</v>
      </c>
    </row>
    <row r="8" spans="1:2" ht="15" customHeight="1" x14ac:dyDescent="0.2">
      <c r="A8" s="21"/>
      <c r="B8" s="176" t="s">
        <v>201</v>
      </c>
    </row>
    <row r="9" spans="1:2" ht="15" customHeight="1" x14ac:dyDescent="0.2">
      <c r="A9" s="42" t="s">
        <v>229</v>
      </c>
      <c r="B9" s="6"/>
    </row>
    <row r="10" spans="1:2" ht="15" customHeight="1" x14ac:dyDescent="0.2">
      <c r="A10" s="21" t="s">
        <v>196</v>
      </c>
      <c r="B10" s="12">
        <v>160233000</v>
      </c>
    </row>
    <row r="11" spans="1:2" ht="15" customHeight="1" x14ac:dyDescent="0.2">
      <c r="A11" s="6"/>
      <c r="B11" s="6"/>
    </row>
    <row r="12" spans="1:2" ht="15" customHeight="1" x14ac:dyDescent="0.2">
      <c r="A12" s="11" t="s">
        <v>230</v>
      </c>
      <c r="B12" s="11"/>
    </row>
    <row r="13" spans="1:2" ht="15" customHeight="1" x14ac:dyDescent="0.2">
      <c r="A13" s="15" t="s">
        <v>231</v>
      </c>
      <c r="B13" s="170">
        <v>-62660000</v>
      </c>
    </row>
    <row r="14" spans="1:2" ht="15" customHeight="1" x14ac:dyDescent="0.2">
      <c r="A14" s="20" t="s">
        <v>232</v>
      </c>
      <c r="B14" s="41">
        <v>12989000</v>
      </c>
    </row>
    <row r="15" spans="1:2" ht="15" hidden="1" customHeight="1" x14ac:dyDescent="0.2">
      <c r="A15" s="62" t="s">
        <v>233</v>
      </c>
      <c r="B15" s="95">
        <v>0</v>
      </c>
    </row>
    <row r="16" spans="1:2" ht="15" customHeight="1" x14ac:dyDescent="0.2">
      <c r="A16" s="15" t="s">
        <v>234</v>
      </c>
      <c r="B16" s="170">
        <v>-32040000</v>
      </c>
    </row>
    <row r="17" spans="1:2" ht="15" customHeight="1" x14ac:dyDescent="0.2">
      <c r="A17" s="20" t="s">
        <v>235</v>
      </c>
      <c r="B17" s="41">
        <v>-11001000</v>
      </c>
    </row>
    <row r="18" spans="1:2" ht="15" customHeight="1" x14ac:dyDescent="0.2">
      <c r="A18" s="169" t="s">
        <v>219</v>
      </c>
      <c r="B18" s="170">
        <v>10836000</v>
      </c>
    </row>
    <row r="19" spans="1:2" ht="15" hidden="1" customHeight="1" x14ac:dyDescent="0.2">
      <c r="A19" s="171" t="s">
        <v>220</v>
      </c>
      <c r="B19" s="95">
        <v>0</v>
      </c>
    </row>
    <row r="20" spans="1:2" ht="15" customHeight="1" x14ac:dyDescent="0.2">
      <c r="A20" s="177" t="s">
        <v>183</v>
      </c>
      <c r="B20" s="41">
        <v>-20149000</v>
      </c>
    </row>
    <row r="21" spans="1:2" ht="15" customHeight="1" x14ac:dyDescent="0.2">
      <c r="A21" s="39" t="s">
        <v>236</v>
      </c>
      <c r="B21" s="43">
        <v>4498000</v>
      </c>
    </row>
    <row r="22" spans="1:2" ht="15" customHeight="1" x14ac:dyDescent="0.2">
      <c r="A22" s="20" t="s">
        <v>237</v>
      </c>
      <c r="B22" s="46">
        <v>62706000</v>
      </c>
    </row>
    <row r="23" spans="1:2" ht="15" customHeight="1" x14ac:dyDescent="0.2">
      <c r="A23" s="6"/>
      <c r="B23" s="178"/>
    </row>
    <row r="24" spans="1:2" ht="15" customHeight="1" x14ac:dyDescent="0.2">
      <c r="A24" s="21" t="s">
        <v>223</v>
      </c>
      <c r="B24" s="179">
        <v>86391405</v>
      </c>
    </row>
    <row r="25" spans="1:2" ht="15" customHeight="1" x14ac:dyDescent="0.2">
      <c r="A25" s="42" t="s">
        <v>238</v>
      </c>
      <c r="B25" s="17">
        <v>0.72583609445870201</v>
      </c>
    </row>
    <row r="26" spans="1:2" ht="15" customHeight="1" x14ac:dyDescent="0.2"/>
    <row r="27" spans="1:2" ht="93" customHeight="1" x14ac:dyDescent="0.2">
      <c r="A27" s="185" t="s">
        <v>245</v>
      </c>
      <c r="B27" s="186"/>
    </row>
    <row r="28" spans="1:2" ht="33.75" customHeight="1" x14ac:dyDescent="0.2">
      <c r="A28" s="185" t="s">
        <v>244</v>
      </c>
      <c r="B28" s="186"/>
    </row>
    <row r="29" spans="1:2" ht="14.1" customHeight="1" x14ac:dyDescent="0.2">
      <c r="A29" s="185" t="s">
        <v>239</v>
      </c>
      <c r="B29" s="186"/>
    </row>
    <row r="30" spans="1:2" ht="14.1" customHeight="1" x14ac:dyDescent="0.2">
      <c r="A30" s="185" t="s">
        <v>240</v>
      </c>
      <c r="B30" s="186"/>
    </row>
    <row r="31" spans="1:2" ht="114" customHeight="1" x14ac:dyDescent="0.2">
      <c r="A31" s="185" t="s">
        <v>246</v>
      </c>
      <c r="B31" s="186"/>
    </row>
    <row r="32" spans="1:2" ht="15" customHeight="1" x14ac:dyDescent="0.2">
      <c r="A32" s="1"/>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9">
    <mergeCell ref="A29:B29"/>
    <mergeCell ref="A30:B30"/>
    <mergeCell ref="A31:B31"/>
    <mergeCell ref="A2:B2"/>
    <mergeCell ref="A1:B1"/>
    <mergeCell ref="A4:B4"/>
    <mergeCell ref="A3:B3"/>
    <mergeCell ref="A27:B27"/>
    <mergeCell ref="A28:B28"/>
  </mergeCells>
  <pageMargins left="0.75" right="0.75" top="1" bottom="1" header="0.5" footer="0.5"/>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Operating Performance</vt:lpstr>
      <vt:lpstr>(2) Portfolio</vt:lpstr>
      <vt:lpstr>(3) Repurchase Agreements and C</vt:lpstr>
      <vt:lpstr>(4) Balance Sheet</vt:lpstr>
      <vt:lpstr>(5) Income Statement</vt:lpstr>
      <vt:lpstr>(6) GAAP to Non-GAAP Rec EAD</vt:lpstr>
      <vt:lpstr>(7) GAAP to Non-GAAP Rec IEMDVC</vt:lpstr>
      <vt:lpstr>'(1) Operating Performance'!Print_Area</vt:lpstr>
      <vt:lpstr>'(2) Portfolio'!Print_Area</vt:lpstr>
      <vt:lpstr>'(3) Repurchase Agreements and C'!Print_Area</vt:lpstr>
      <vt:lpstr>'(4) Balance Sheet'!Print_Area</vt:lpstr>
      <vt:lpstr>'(5) Income Statement'!Print_Area</vt:lpstr>
      <vt:lpstr>'(6) GAAP to Non-GAAP Rec EAD'!Print_Area</vt:lpstr>
      <vt:lpstr>'(7) GAAP to Non-GAAP Rec IEMDVC'!Print_Area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Brigitta Olsen</cp:lastModifiedBy>
  <cp:revision>2</cp:revision>
  <dcterms:created xsi:type="dcterms:W3CDTF">2023-02-01T19:10:21Z</dcterms:created>
  <dcterms:modified xsi:type="dcterms:W3CDTF">2023-02-06T18:49:30Z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{5936F95F-D425-44DE-9DF7-B256FC6C9AB5}</vt:lpwstr>
  </property>
</Properties>
</file>