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ec0d46f3c7c74a/Documents/"/>
    </mc:Choice>
  </mc:AlternateContent>
  <xr:revisionPtr revIDLastSave="60" documentId="8_{5B4FF7CA-BE9F-4BD9-AE02-F591DC7E282C}" xr6:coauthVersionLast="47" xr6:coauthVersionMax="47" xr10:uidLastSave="{82BE6DF9-3044-4CC6-ABEA-2D4EAAFD5ACC}"/>
  <bookViews>
    <workbookView xWindow="-120" yWindow="-120" windowWidth="29040" windowHeight="15720" xr2:uid="{B8538A75-9CCB-485D-96B0-908AF8C014E2}"/>
  </bookViews>
  <sheets>
    <sheet name="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E15" i="2"/>
  <c r="F15" i="2"/>
  <c r="G15" i="2"/>
  <c r="H15" i="2"/>
  <c r="I15" i="2"/>
  <c r="J15" i="2"/>
  <c r="K15" i="2"/>
  <c r="C15" i="2"/>
  <c r="D20" i="2"/>
  <c r="E20" i="2"/>
  <c r="F20" i="2"/>
  <c r="G20" i="2"/>
  <c r="H20" i="2"/>
  <c r="I20" i="2"/>
  <c r="J20" i="2"/>
  <c r="K20" i="2"/>
  <c r="C20" i="2"/>
  <c r="G47" i="2"/>
  <c r="D47" i="2"/>
  <c r="E47" i="2"/>
  <c r="F47" i="2"/>
  <c r="H47" i="2"/>
  <c r="I47" i="2"/>
  <c r="J47" i="2"/>
  <c r="K47" i="2"/>
  <c r="C47" i="2"/>
  <c r="G41" i="2"/>
  <c r="H41" i="2"/>
  <c r="I41" i="2"/>
  <c r="J41" i="2"/>
  <c r="K41" i="2"/>
  <c r="D41" i="2"/>
  <c r="E41" i="2"/>
  <c r="F41" i="2"/>
  <c r="C41" i="2"/>
  <c r="C29" i="2" l="1"/>
  <c r="K29" i="2"/>
  <c r="G29" i="2"/>
  <c r="C22" i="2"/>
  <c r="C33" i="2" l="1"/>
  <c r="F29" i="2"/>
  <c r="D29" i="2"/>
  <c r="E29" i="2"/>
  <c r="I29" i="2"/>
  <c r="H29" i="2"/>
  <c r="J29" i="2"/>
  <c r="G22" i="2"/>
  <c r="G33" i="2" s="1"/>
  <c r="K22" i="2"/>
  <c r="K33" i="2" s="1"/>
  <c r="J22" i="2" l="1"/>
  <c r="J33" i="2" s="1"/>
  <c r="H22" i="2"/>
  <c r="H33" i="2" s="1"/>
  <c r="I22" i="2"/>
  <c r="I33" i="2" s="1"/>
  <c r="E22" i="2"/>
  <c r="E33" i="2" s="1"/>
  <c r="D22" i="2"/>
  <c r="D33" i="2" s="1"/>
  <c r="F22" i="2"/>
  <c r="F33" i="2" s="1"/>
</calcChain>
</file>

<file path=xl/sharedStrings.xml><?xml version="1.0" encoding="utf-8"?>
<sst xmlns="http://schemas.openxmlformats.org/spreadsheetml/2006/main" count="42" uniqueCount="41">
  <si>
    <t>Revenue</t>
  </si>
  <si>
    <t>Gross Profit</t>
  </si>
  <si>
    <t>Operating expenses</t>
  </si>
  <si>
    <t xml:space="preserve">Net income </t>
  </si>
  <si>
    <t>Cost of Revenue</t>
  </si>
  <si>
    <t>Income Tax Benefit</t>
  </si>
  <si>
    <t>SG&amp;A</t>
  </si>
  <si>
    <t>Depreciation &amp; Amortization</t>
  </si>
  <si>
    <t>Total Operating Expenses</t>
  </si>
  <si>
    <t>Income from Operations</t>
  </si>
  <si>
    <t>Other Income (Expense)</t>
  </si>
  <si>
    <t>Interest Expense</t>
  </si>
  <si>
    <t>Foreign Currency Loss</t>
  </si>
  <si>
    <t>Total Other Income (Expense)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</si>
  <si>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</si>
  <si>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</si>
  <si>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</si>
  <si>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</si>
  <si>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</si>
  <si>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</si>
  <si>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</si>
  <si>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</si>
  <si>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</si>
  <si>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Profit &amp; Loss</t>
  </si>
  <si>
    <t>Balance Sheet</t>
  </si>
  <si>
    <t>KPI's</t>
  </si>
  <si>
    <t>Active Kiosk Count</t>
  </si>
  <si>
    <t>Median Transaction Size</t>
  </si>
  <si>
    <t>Cash and cash equivalents</t>
  </si>
  <si>
    <t>PP&amp;E</t>
  </si>
  <si>
    <t>Total Assets</t>
  </si>
  <si>
    <t>Other Assets</t>
  </si>
  <si>
    <t>Assets</t>
  </si>
  <si>
    <t>Liabilities</t>
  </si>
  <si>
    <t>A/P</t>
  </si>
  <si>
    <t>Other Liabilities</t>
  </si>
  <si>
    <t>Total Liabilities</t>
  </si>
  <si>
    <t>Finance Leases &amp; Long Term Debt</t>
  </si>
  <si>
    <t>Total Liabilities &amp; Equity</t>
  </si>
  <si>
    <t>Bitcoin Depot, Quarterly F/S</t>
  </si>
  <si>
    <t>Adjusted EBITDA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</si>
</sst>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;&quot;-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/>
    <xf numFmtId="0" fontId="0" fillId="0" borderId="1" xfId="0" applyBorder="1"/>
    <xf numFmtId="164" fontId="1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0" borderId="0" xfId="0" applyNumberFormat="1"/>
    <xf numFmtId="0" fontId="3" fillId="2" borderId="0" xfId="0" applyFont="1" applyFill="1"/>
    <xf numFmtId="0" fontId="1" fillId="0" borderId="2" xfId="0" applyFont="1" applyBorder="1"/>
    <xf numFmtId="164" fontId="1" fillId="0" borderId="2" xfId="0" applyNumberFormat="1" applyFont="1" applyBorder="1" applyAlignment="1">
      <alignment horizontal="left"/>
    </xf>
    <xf numFmtId="0" fontId="4" fillId="2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left"/>
    </xf>
    <xf numFmtId="39" fontId="0" fillId="0" borderId="1" xfId="0" applyNumberFormat="1" applyBorder="1" applyAlignment="1">
      <alignment horizontal="left"/>
    </xf>
    <xf numFmtId="3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94C13-92A1-49BA-B2D0-3C58052E3E15}">
  <dimension ref="B2:L54"/>
  <sheetViews>
    <sheetView showGridLines="0"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RowHeight="15" x14ac:dyDescent="0.25"/>
  <cols>
    <col min="1" max="1" width="2.7109375" customWidth="1"/>
    <col min="2" max="2" width="35.7109375" customWidth="1"/>
    <col min="3" max="11" width="20.7109375" style="1" customWidth="1"/>
    <col min="12" max="12" width="9.85546875" bestFit="1" customWidth="1"/>
  </cols>
  <sheetData>
    <row r="2" spans="2:11" ht="20.100000000000001" customHeight="1" x14ac:dyDescent="0.4">
      <c r="B2" s="12" t="s">
        <v>39</v>
      </c>
      <c r="C2" s="9" t="s">
        <v>14</v>
      </c>
      <c r="D2" s="9" t="s">
        <v>15</v>
      </c>
      <c r="E2" s="9" t="s">
        <v>16</v>
      </c>
      <c r="F2" s="9" t="s">
        <v>17</v>
      </c>
      <c r="G2" s="9" t="s">
        <v>18</v>
      </c>
      <c r="H2" s="9" t="s">
        <v>19</v>
      </c>
      <c r="I2" s="9" t="s">
        <v>20</v>
      </c>
      <c r="J2" s="9" t="s">
        <v>21</v>
      </c>
      <c r="K2" s="9" t="s">
        <v>22</v>
      </c>
    </row>
    <row r="4" spans="2:11" x14ac:dyDescent="0.25">
      <c r="B4" s="13" t="s">
        <v>25</v>
      </c>
      <c r="C4" s="14"/>
      <c r="D4" s="14"/>
      <c r="E4" s="14"/>
      <c r="F4" s="14"/>
      <c r="G4" s="14"/>
      <c r="H4" s="14"/>
      <c r="I4" s="14"/>
      <c r="J4" s="14"/>
      <c r="K4" s="14"/>
    </row>
    <row r="5" spans="2:11" x14ac:dyDescent="0.25">
      <c r="C5"/>
      <c r="D5"/>
      <c r="E5"/>
      <c r="F5"/>
      <c r="G5"/>
      <c r="H5"/>
      <c r="I5"/>
      <c r="J5"/>
      <c r="K5"/>
    </row>
    <row r="6" spans="2:11" x14ac:dyDescent="0.25">
      <c r="B6" t="s">
        <v>26</v>
      </c>
      <c r="C6" s="6">
        <v>1859</v>
      </c>
      <c r="D6" s="6">
        <v>2811</v>
      </c>
      <c r="E6" s="6">
        <v>4520</v>
      </c>
      <c r="F6" s="6">
        <v>6220</v>
      </c>
      <c r="G6" s="6">
        <v>6711</v>
      </c>
      <c r="H6" s="6">
        <v>6955</v>
      </c>
      <c r="I6" s="6">
        <v>6787</v>
      </c>
      <c r="J6" s="6">
        <v>6661</v>
      </c>
      <c r="K6" s="6">
        <v>6441</v>
      </c>
    </row>
    <row r="7" spans="2:11" x14ac:dyDescent="0.25">
      <c r="B7" t="s">
        <v>27</v>
      </c>
      <c r="C7" s="6">
        <v>140</v>
      </c>
      <c r="D7" s="6">
        <v>160</v>
      </c>
      <c r="E7" s="6">
        <v>160</v>
      </c>
      <c r="F7" s="6">
        <v>168</v>
      </c>
      <c r="G7" s="6">
        <v>176</v>
      </c>
      <c r="H7" s="6">
        <v>170</v>
      </c>
      <c r="I7" s="6">
        <v>180</v>
      </c>
      <c r="J7" s="6">
        <v>200</v>
      </c>
      <c r="K7" s="6">
        <v>200</v>
      </c>
    </row>
    <row r="9" spans="2:11" x14ac:dyDescent="0.25">
      <c r="B9" s="13" t="s">
        <v>23</v>
      </c>
      <c r="C9" s="14"/>
      <c r="D9" s="14"/>
      <c r="E9" s="14"/>
      <c r="F9" s="14"/>
      <c r="G9" s="14"/>
      <c r="H9" s="14"/>
      <c r="I9" s="14"/>
      <c r="J9" s="14"/>
      <c r="K9" s="14"/>
    </row>
    <row r="11" spans="2:11" x14ac:dyDescent="0.25">
      <c r="B11" s="2" t="s">
        <v>0</v>
      </c>
      <c r="C11" s="5">
        <v>100862290.01999998</v>
      </c>
      <c r="D11" s="5">
        <v>147009424.98000002</v>
      </c>
      <c r="E11" s="5">
        <v>149065151</v>
      </c>
      <c r="F11" s="5">
        <v>152043237</v>
      </c>
      <c r="G11" s="5">
        <v>154524319</v>
      </c>
      <c r="H11" s="5">
        <v>167866536</v>
      </c>
      <c r="I11" s="5">
        <v>174776167</v>
      </c>
      <c r="J11" s="5">
        <v>149663386</v>
      </c>
      <c r="K11" s="5">
        <v>163602924</v>
      </c>
    </row>
    <row r="12" spans="2:11" x14ac:dyDescent="0.25">
      <c r="C12" s="6"/>
      <c r="D12" s="6"/>
      <c r="E12" s="6"/>
      <c r="F12" s="6"/>
      <c r="G12" s="6"/>
      <c r="H12" s="6"/>
      <c r="I12" s="6"/>
      <c r="J12" s="6"/>
      <c r="K12" s="6"/>
    </row>
    <row r="13" spans="2:11" x14ac:dyDescent="0.25">
      <c r="B13" t="s">
        <v>4</v>
      </c>
      <c r="C13" s="6">
        <v>89630548.350000024</v>
      </c>
      <c r="D13" s="6">
        <v>134659867.64999998</v>
      </c>
      <c r="E13" s="6">
        <v>131066638</v>
      </c>
      <c r="F13" s="6">
        <v>137596758</v>
      </c>
      <c r="G13" s="6">
        <v>141269259</v>
      </c>
      <c r="H13" s="6">
        <v>149213053</v>
      </c>
      <c r="I13" s="6">
        <v>153456760</v>
      </c>
      <c r="J13" s="6">
        <v>130595431</v>
      </c>
      <c r="K13" s="6">
        <v>141300365</v>
      </c>
    </row>
    <row r="14" spans="2:11" x14ac:dyDescent="0.25">
      <c r="C14" s="6"/>
      <c r="D14" s="6"/>
      <c r="E14" s="6"/>
      <c r="F14" s="6"/>
      <c r="G14" s="6"/>
      <c r="H14" s="6"/>
      <c r="I14" s="6"/>
      <c r="J14" s="6"/>
      <c r="K14" s="6"/>
    </row>
    <row r="15" spans="2:11" x14ac:dyDescent="0.25">
      <c r="B15" s="2" t="s">
        <v>1</v>
      </c>
      <c r="C15" s="5">
        <f>C11-C13</f>
        <v>11231741.669999957</v>
      </c>
      <c r="D15" s="5">
        <f t="shared" ref="D15:K15" si="0">D11-D13</f>
        <v>12349557.330000043</v>
      </c>
      <c r="E15" s="5">
        <f t="shared" si="0"/>
        <v>17998513</v>
      </c>
      <c r="F15" s="5">
        <f t="shared" si="0"/>
        <v>14446479</v>
      </c>
      <c r="G15" s="5">
        <f t="shared" si="0"/>
        <v>13255060</v>
      </c>
      <c r="H15" s="5">
        <f t="shared" si="0"/>
        <v>18653483</v>
      </c>
      <c r="I15" s="5">
        <f t="shared" si="0"/>
        <v>21319407</v>
      </c>
      <c r="J15" s="5">
        <f t="shared" si="0"/>
        <v>19067955</v>
      </c>
      <c r="K15" s="5">
        <f t="shared" si="0"/>
        <v>22302559</v>
      </c>
    </row>
    <row r="16" spans="2:11" x14ac:dyDescent="0.25">
      <c r="C16" s="6"/>
      <c r="D16" s="6"/>
      <c r="E16" s="6"/>
      <c r="F16" s="6"/>
      <c r="G16" s="6"/>
      <c r="H16" s="6"/>
      <c r="I16" s="6"/>
      <c r="J16" s="6"/>
      <c r="K16" s="6"/>
    </row>
    <row r="17" spans="2:12" x14ac:dyDescent="0.25">
      <c r="B17" s="3" t="s">
        <v>2</v>
      </c>
      <c r="C17" s="6"/>
      <c r="D17" s="6"/>
      <c r="E17" s="6"/>
      <c r="F17" s="6"/>
      <c r="G17" s="6"/>
      <c r="H17" s="6"/>
      <c r="I17" s="6"/>
      <c r="J17" s="6"/>
      <c r="K17" s="6"/>
    </row>
    <row r="18" spans="2:12" x14ac:dyDescent="0.25">
      <c r="B18" t="s">
        <v>6</v>
      </c>
      <c r="C18" s="6">
        <v>4800329.4399999995</v>
      </c>
      <c r="D18" s="6">
        <v>5671629.5600000005</v>
      </c>
      <c r="E18" s="6">
        <v>7722692</v>
      </c>
      <c r="F18" s="6">
        <v>10942451</v>
      </c>
      <c r="G18" s="6">
        <v>7689762</v>
      </c>
      <c r="H18" s="6">
        <v>7240547</v>
      </c>
      <c r="I18" s="6">
        <v>11691973</v>
      </c>
      <c r="J18" s="6">
        <v>10368370</v>
      </c>
      <c r="K18" s="6">
        <v>10835250</v>
      </c>
    </row>
    <row r="19" spans="2:12" x14ac:dyDescent="0.25">
      <c r="B19" s="4" t="s">
        <v>7</v>
      </c>
      <c r="C19" s="7">
        <v>1743331.39</v>
      </c>
      <c r="D19" s="7">
        <v>2823489.6100000003</v>
      </c>
      <c r="E19" s="7">
        <v>3829432</v>
      </c>
      <c r="F19" s="7">
        <v>4644476</v>
      </c>
      <c r="G19" s="7">
        <v>4800119</v>
      </c>
      <c r="H19" s="7">
        <v>4801963</v>
      </c>
      <c r="I19" s="7">
        <v>4763187</v>
      </c>
      <c r="J19" s="7">
        <v>4417836</v>
      </c>
      <c r="K19" s="7">
        <v>2795566</v>
      </c>
    </row>
    <row r="20" spans="2:12" x14ac:dyDescent="0.25">
      <c r="B20" s="2" t="s">
        <v>8</v>
      </c>
      <c r="C20" s="5">
        <f t="shared" ref="C20" si="1">SUM(C18:C19)</f>
        <v>6543660.8299999991</v>
      </c>
      <c r="D20" s="5">
        <f t="shared" ref="D20" si="2">SUM(D18:D19)</f>
        <v>8495119.1700000018</v>
      </c>
      <c r="E20" s="5">
        <f t="shared" ref="E20" si="3">SUM(E18:E19)</f>
        <v>11552124</v>
      </c>
      <c r="F20" s="5">
        <f t="shared" ref="F20" si="4">SUM(F18:F19)</f>
        <v>15586927</v>
      </c>
      <c r="G20" s="5">
        <f t="shared" ref="G20" si="5">SUM(G18:G19)</f>
        <v>12489881</v>
      </c>
      <c r="H20" s="5">
        <f t="shared" ref="H20" si="6">SUM(H18:H19)</f>
        <v>12042510</v>
      </c>
      <c r="I20" s="5">
        <f t="shared" ref="I20" si="7">SUM(I18:I19)</f>
        <v>16455160</v>
      </c>
      <c r="J20" s="5">
        <f t="shared" ref="J20" si="8">SUM(J18:J19)</f>
        <v>14786206</v>
      </c>
      <c r="K20" s="5">
        <f t="shared" ref="K20" si="9">SUM(K18:K19)</f>
        <v>13630816</v>
      </c>
    </row>
    <row r="21" spans="2:12" x14ac:dyDescent="0.25">
      <c r="B21" s="2"/>
      <c r="C21" s="5"/>
      <c r="D21" s="5"/>
      <c r="E21" s="5"/>
      <c r="F21" s="5"/>
      <c r="G21" s="5"/>
      <c r="H21" s="5"/>
      <c r="I21" s="5"/>
      <c r="J21" s="5"/>
      <c r="K21" s="5"/>
    </row>
    <row r="22" spans="2:12" x14ac:dyDescent="0.25">
      <c r="B22" s="2" t="s">
        <v>9</v>
      </c>
      <c r="C22" s="5">
        <f>C15-C20</f>
        <v>4688080.8399999579</v>
      </c>
      <c r="D22" s="5">
        <f t="shared" ref="D22:K22" si="10">D15-D20</f>
        <v>3854438.1600000411</v>
      </c>
      <c r="E22" s="5">
        <f t="shared" si="10"/>
        <v>6446389</v>
      </c>
      <c r="F22" s="5">
        <f t="shared" si="10"/>
        <v>-1140448</v>
      </c>
      <c r="G22" s="5">
        <f t="shared" si="10"/>
        <v>765179</v>
      </c>
      <c r="H22" s="5">
        <f t="shared" si="10"/>
        <v>6610973</v>
      </c>
      <c r="I22" s="5">
        <f t="shared" si="10"/>
        <v>4864247</v>
      </c>
      <c r="J22" s="5">
        <f t="shared" si="10"/>
        <v>4281749</v>
      </c>
      <c r="K22" s="5">
        <f t="shared" si="10"/>
        <v>8671743</v>
      </c>
    </row>
    <row r="23" spans="2:12" x14ac:dyDescent="0.25">
      <c r="C23" s="6"/>
      <c r="D23" s="6"/>
      <c r="E23" s="6"/>
      <c r="F23" s="6"/>
      <c r="G23" s="6"/>
      <c r="H23" s="6"/>
      <c r="I23" s="6"/>
      <c r="J23" s="6"/>
      <c r="K23" s="6"/>
    </row>
    <row r="24" spans="2:12" x14ac:dyDescent="0.25">
      <c r="B24" s="3" t="s">
        <v>10</v>
      </c>
      <c r="C24" s="6"/>
      <c r="D24" s="6"/>
      <c r="E24" s="6"/>
      <c r="F24" s="6"/>
      <c r="G24" s="6"/>
      <c r="H24" s="6"/>
      <c r="I24" s="6"/>
      <c r="J24" s="6"/>
      <c r="K24" s="6"/>
    </row>
    <row r="25" spans="2:12" x14ac:dyDescent="0.25">
      <c r="B25" t="s">
        <v>11</v>
      </c>
      <c r="C25" s="6">
        <v>-1266423.8099999998</v>
      </c>
      <c r="D25" s="6">
        <v>-1688815.1900000002</v>
      </c>
      <c r="E25" s="6">
        <v>-2178794</v>
      </c>
      <c r="F25" s="6">
        <v>-2866244</v>
      </c>
      <c r="G25" s="6">
        <v>-3096861</v>
      </c>
      <c r="H25" s="6">
        <v>-2947329</v>
      </c>
      <c r="I25" s="6">
        <v>-3108881</v>
      </c>
      <c r="J25" s="6">
        <v>-3165276</v>
      </c>
      <c r="K25" s="6">
        <v>-2947223</v>
      </c>
    </row>
    <row r="26" spans="2:12" x14ac:dyDescent="0.25">
      <c r="B26" t="s">
        <v>10</v>
      </c>
      <c r="C26" s="6">
        <v>0</v>
      </c>
      <c r="D26" s="6">
        <v>78856</v>
      </c>
      <c r="E26" s="6">
        <v>-99965</v>
      </c>
      <c r="F26" s="6">
        <v>-76702</v>
      </c>
      <c r="G26" s="6">
        <v>101914</v>
      </c>
      <c r="H26" s="6">
        <v>-89218</v>
      </c>
      <c r="I26" s="6">
        <v>190258</v>
      </c>
      <c r="J26" s="6">
        <v>-84714</v>
      </c>
      <c r="K26" s="6">
        <v>-115106</v>
      </c>
    </row>
    <row r="27" spans="2:12" x14ac:dyDescent="0.25">
      <c r="B27" t="s">
        <v>12</v>
      </c>
      <c r="C27" s="6">
        <v>0</v>
      </c>
      <c r="D27" s="6">
        <v>0</v>
      </c>
      <c r="E27" s="6">
        <v>0</v>
      </c>
      <c r="F27" s="6">
        <v>0</v>
      </c>
      <c r="G27" s="6">
        <v>-831695</v>
      </c>
      <c r="H27" s="6">
        <v>643125</v>
      </c>
      <c r="I27" s="6">
        <v>112414</v>
      </c>
      <c r="J27" s="6">
        <v>-304014</v>
      </c>
      <c r="K27" s="6">
        <v>-148269</v>
      </c>
    </row>
    <row r="28" spans="2:12" x14ac:dyDescent="0.25">
      <c r="B28" s="4" t="s">
        <v>5</v>
      </c>
      <c r="C28" s="7">
        <v>0</v>
      </c>
      <c r="D28" s="7">
        <v>0</v>
      </c>
      <c r="E28" s="7">
        <v>198230</v>
      </c>
      <c r="F28" s="7">
        <v>-27066</v>
      </c>
      <c r="G28" s="7">
        <v>-311331</v>
      </c>
      <c r="H28" s="7">
        <v>-80358</v>
      </c>
      <c r="I28" s="7">
        <v>1250942</v>
      </c>
      <c r="J28" s="7">
        <v>-1254032</v>
      </c>
      <c r="K28" s="7">
        <v>621841</v>
      </c>
    </row>
    <row r="29" spans="2:12" x14ac:dyDescent="0.25">
      <c r="B29" s="2" t="s">
        <v>13</v>
      </c>
      <c r="C29" s="5">
        <f>SUM(C25:C27)</f>
        <v>-1266423.8099999998</v>
      </c>
      <c r="D29" s="5">
        <f t="shared" ref="D29:K29" si="11">SUM(D25:D28)</f>
        <v>-1609959.1900000002</v>
      </c>
      <c r="E29" s="5">
        <f t="shared" si="11"/>
        <v>-2080529</v>
      </c>
      <c r="F29" s="5">
        <f t="shared" si="11"/>
        <v>-2970012</v>
      </c>
      <c r="G29" s="5">
        <f t="shared" si="11"/>
        <v>-4137973</v>
      </c>
      <c r="H29" s="5">
        <f t="shared" si="11"/>
        <v>-2473780</v>
      </c>
      <c r="I29" s="5">
        <f t="shared" si="11"/>
        <v>-1555267</v>
      </c>
      <c r="J29" s="5">
        <f t="shared" si="11"/>
        <v>-4808036</v>
      </c>
      <c r="K29" s="5">
        <f t="shared" si="11"/>
        <v>-2588757</v>
      </c>
    </row>
    <row r="30" spans="2:12" x14ac:dyDescent="0.25">
      <c r="C30" s="8"/>
      <c r="D30" s="8"/>
      <c r="E30" s="8"/>
      <c r="F30" s="8"/>
      <c r="G30" s="8"/>
      <c r="H30" s="8"/>
      <c r="I30" s="8"/>
      <c r="J30" s="8"/>
      <c r="K30" s="8"/>
    </row>
    <row r="31" spans="2:12" x14ac:dyDescent="0.25">
      <c r="B31" t="s">
        <v>40</v>
      </c>
      <c r="C31" s="6">
        <v>6940000</v>
      </c>
      <c r="D31" s="6">
        <v>7170000</v>
      </c>
      <c r="E31" s="6">
        <v>11120000</v>
      </c>
      <c r="F31" s="6">
        <v>4487000</v>
      </c>
      <c r="G31" s="6">
        <v>5321000</v>
      </c>
      <c r="H31" s="6">
        <v>12870000</v>
      </c>
      <c r="I31" s="6">
        <v>11514000</v>
      </c>
      <c r="J31" s="6">
        <v>11447000</v>
      </c>
      <c r="K31" s="6">
        <v>13633000</v>
      </c>
      <c r="L31" s="8"/>
    </row>
    <row r="32" spans="2:12" x14ac:dyDescent="0.25">
      <c r="C32" s="8"/>
      <c r="D32" s="8"/>
      <c r="E32" s="8"/>
      <c r="F32" s="8"/>
      <c r="G32" s="8"/>
      <c r="H32" s="8"/>
      <c r="I32" s="8"/>
      <c r="J32" s="8"/>
      <c r="K32" s="8"/>
    </row>
    <row r="33" spans="2:12" ht="15.75" thickBot="1" x14ac:dyDescent="0.3">
      <c r="B33" s="10" t="s">
        <v>3</v>
      </c>
      <c r="C33" s="11">
        <f>C22+C29</f>
        <v>3421657.0299999584</v>
      </c>
      <c r="D33" s="11">
        <f>D22+D29</f>
        <v>2244478.9700000407</v>
      </c>
      <c r="E33" s="11">
        <f t="shared" ref="E33:K33" si="12">E22+E29</f>
        <v>4365860</v>
      </c>
      <c r="F33" s="11">
        <f t="shared" si="12"/>
        <v>-4110460</v>
      </c>
      <c r="G33" s="11">
        <f t="shared" si="12"/>
        <v>-3372794</v>
      </c>
      <c r="H33" s="11">
        <f t="shared" si="12"/>
        <v>4137193</v>
      </c>
      <c r="I33" s="11">
        <f t="shared" si="12"/>
        <v>3308980</v>
      </c>
      <c r="J33" s="11">
        <f t="shared" si="12"/>
        <v>-526287</v>
      </c>
      <c r="K33" s="11">
        <f t="shared" si="12"/>
        <v>6082986</v>
      </c>
      <c r="L33" s="8"/>
    </row>
    <row r="34" spans="2:12" ht="15.75" thickTop="1" x14ac:dyDescent="0.25"/>
    <row r="35" spans="2:12" x14ac:dyDescent="0.25">
      <c r="B35" s="13" t="s">
        <v>24</v>
      </c>
      <c r="C35" s="14"/>
      <c r="D35" s="14"/>
      <c r="E35" s="14"/>
      <c r="F35" s="14"/>
      <c r="G35" s="14"/>
      <c r="H35" s="14"/>
      <c r="I35" s="14"/>
      <c r="J35" s="14"/>
      <c r="K35" s="14"/>
    </row>
    <row r="37" spans="2:12" x14ac:dyDescent="0.25">
      <c r="B37" s="3" t="s">
        <v>32</v>
      </c>
    </row>
    <row r="38" spans="2:12" x14ac:dyDescent="0.25">
      <c r="B38" t="s">
        <v>28</v>
      </c>
      <c r="C38" s="6">
        <v>35731656.439999975</v>
      </c>
      <c r="D38" s="6">
        <v>39239844.429999955</v>
      </c>
      <c r="E38" s="6">
        <v>40845096.289999969</v>
      </c>
      <c r="F38" s="6">
        <v>38028200</v>
      </c>
      <c r="G38" s="6">
        <v>34968146.119999908</v>
      </c>
      <c r="H38" s="6">
        <v>37864482</v>
      </c>
      <c r="I38" s="6">
        <v>38329118</v>
      </c>
      <c r="J38" s="6">
        <v>37540337</v>
      </c>
      <c r="K38" s="6">
        <v>41664948</v>
      </c>
    </row>
    <row r="39" spans="2:12" x14ac:dyDescent="0.25">
      <c r="B39" t="s">
        <v>29</v>
      </c>
      <c r="C39" s="6">
        <v>20404115.809999999</v>
      </c>
      <c r="D39" s="6">
        <v>26076107.889999997</v>
      </c>
      <c r="E39" s="6">
        <v>36552729.640000001</v>
      </c>
      <c r="F39" s="6">
        <v>45624374</v>
      </c>
      <c r="G39" s="6">
        <v>42080133.780000009</v>
      </c>
      <c r="H39" s="6">
        <v>37468318</v>
      </c>
      <c r="I39" s="6">
        <v>33353930</v>
      </c>
      <c r="J39" s="6">
        <v>38654418</v>
      </c>
      <c r="K39" s="6">
        <v>35382832</v>
      </c>
    </row>
    <row r="40" spans="2:12" x14ac:dyDescent="0.25">
      <c r="B40" s="4" t="s">
        <v>31</v>
      </c>
      <c r="C40" s="7">
        <v>7642886.7100000083</v>
      </c>
      <c r="D40" s="7">
        <v>11893275.99000001</v>
      </c>
      <c r="E40" s="7">
        <v>42676784.439999998</v>
      </c>
      <c r="F40" s="7">
        <v>24677900</v>
      </c>
      <c r="G40" s="15">
        <v>23409435.49000001</v>
      </c>
      <c r="H40" s="7">
        <v>18290267</v>
      </c>
      <c r="I40" s="7">
        <v>17849125</v>
      </c>
      <c r="J40" s="7">
        <v>17206276</v>
      </c>
      <c r="K40" s="7">
        <v>19225016</v>
      </c>
    </row>
    <row r="41" spans="2:12" s="2" customFormat="1" x14ac:dyDescent="0.25">
      <c r="B41" s="2" t="s">
        <v>30</v>
      </c>
      <c r="C41" s="5">
        <f>SUM(C38:C40)</f>
        <v>63778658.959999979</v>
      </c>
      <c r="D41" s="5">
        <f t="shared" ref="D41:F41" si="13">SUM(D38:D40)</f>
        <v>77209228.309999958</v>
      </c>
      <c r="E41" s="5">
        <f t="shared" si="13"/>
        <v>120074610.36999997</v>
      </c>
      <c r="F41" s="5">
        <f t="shared" si="13"/>
        <v>108330474</v>
      </c>
      <c r="G41" s="5">
        <f t="shared" ref="G41" si="14">SUM(G38:G40)</f>
        <v>100457715.38999993</v>
      </c>
      <c r="H41" s="5">
        <f t="shared" ref="H41" si="15">SUM(H38:H40)</f>
        <v>93623067</v>
      </c>
      <c r="I41" s="5">
        <f t="shared" ref="I41" si="16">SUM(I38:I40)</f>
        <v>89532173</v>
      </c>
      <c r="J41" s="5">
        <f t="shared" ref="J41" si="17">SUM(J38:J40)</f>
        <v>93401031</v>
      </c>
      <c r="K41" s="5">
        <f t="shared" ref="K41" si="18">SUM(K38:K40)</f>
        <v>96272796</v>
      </c>
    </row>
    <row r="43" spans="2:12" x14ac:dyDescent="0.25">
      <c r="B43" s="3" t="s">
        <v>33</v>
      </c>
    </row>
    <row r="44" spans="2:12" x14ac:dyDescent="0.25">
      <c r="B44" t="s">
        <v>34</v>
      </c>
      <c r="C44" s="6">
        <v>3148852.8299999987</v>
      </c>
      <c r="D44" s="6">
        <v>5020141.4699999942</v>
      </c>
      <c r="E44" s="6">
        <v>9461015.3100000098</v>
      </c>
      <c r="F44" s="6">
        <v>10025302</v>
      </c>
      <c r="G44" s="6">
        <v>10874531.579999939</v>
      </c>
      <c r="H44" s="6">
        <v>6718788</v>
      </c>
      <c r="I44" s="6">
        <v>7563127</v>
      </c>
      <c r="J44" s="6">
        <v>8119155</v>
      </c>
      <c r="K44" s="6">
        <v>8111599</v>
      </c>
    </row>
    <row r="45" spans="2:12" x14ac:dyDescent="0.25">
      <c r="B45" t="s">
        <v>37</v>
      </c>
      <c r="C45" s="6">
        <v>41178117.200000003</v>
      </c>
      <c r="D45" s="6">
        <v>51134456.449999996</v>
      </c>
      <c r="E45" s="6">
        <v>67105567.99000001</v>
      </c>
      <c r="F45" s="6">
        <v>69307171</v>
      </c>
      <c r="G45" s="6">
        <v>74177885.620000005</v>
      </c>
      <c r="H45" s="6">
        <v>64422504</v>
      </c>
      <c r="I45" s="6">
        <v>57271355</v>
      </c>
      <c r="J45" s="6">
        <v>62148688</v>
      </c>
      <c r="K45" s="6">
        <v>57335310</v>
      </c>
    </row>
    <row r="46" spans="2:12" x14ac:dyDescent="0.25">
      <c r="B46" s="4" t="s">
        <v>35</v>
      </c>
      <c r="C46" s="7">
        <v>0</v>
      </c>
      <c r="D46" s="7">
        <v>0</v>
      </c>
      <c r="E46" s="7">
        <v>2405072.1099999994</v>
      </c>
      <c r="F46" s="7">
        <v>10022241</v>
      </c>
      <c r="G46" s="7">
        <v>5360513.4800000042</v>
      </c>
      <c r="H46" s="7">
        <v>12102907</v>
      </c>
      <c r="I46" s="7">
        <v>11538658</v>
      </c>
      <c r="J46" s="7">
        <v>13689053</v>
      </c>
      <c r="K46" s="7">
        <v>15612519</v>
      </c>
    </row>
    <row r="47" spans="2:12" s="2" customFormat="1" x14ac:dyDescent="0.25">
      <c r="B47" s="2" t="s">
        <v>36</v>
      </c>
      <c r="C47" s="5">
        <f>SUM(C44:C46)</f>
        <v>44326970.030000001</v>
      </c>
      <c r="D47" s="5">
        <f t="shared" ref="D47:K47" si="19">SUM(D44:D46)</f>
        <v>56154597.919999987</v>
      </c>
      <c r="E47" s="5">
        <f t="shared" si="19"/>
        <v>78971655.410000011</v>
      </c>
      <c r="F47" s="5">
        <f t="shared" si="19"/>
        <v>89354714</v>
      </c>
      <c r="G47" s="5">
        <f>SUM(G44:G46)</f>
        <v>90412930.679999948</v>
      </c>
      <c r="H47" s="5">
        <f t="shared" si="19"/>
        <v>83244199</v>
      </c>
      <c r="I47" s="5">
        <f t="shared" si="19"/>
        <v>76373140</v>
      </c>
      <c r="J47" s="5">
        <f t="shared" si="19"/>
        <v>83956896</v>
      </c>
      <c r="K47" s="5">
        <f t="shared" si="19"/>
        <v>81059428</v>
      </c>
    </row>
    <row r="49" spans="2:11" ht="15.75" thickBot="1" x14ac:dyDescent="0.3">
      <c r="B49" s="10" t="s">
        <v>38</v>
      </c>
      <c r="C49" s="11">
        <v>63778658.959999979</v>
      </c>
      <c r="D49" s="11">
        <v>77209228.309999958</v>
      </c>
      <c r="E49" s="11">
        <v>120074610.36999997</v>
      </c>
      <c r="F49" s="11">
        <v>108330474</v>
      </c>
      <c r="G49" s="11">
        <v>100457715.38999993</v>
      </c>
      <c r="H49" s="11">
        <v>93623067</v>
      </c>
      <c r="I49" s="11">
        <v>89532173</v>
      </c>
      <c r="J49" s="11">
        <v>93401031</v>
      </c>
      <c r="K49" s="11">
        <v>96272796</v>
      </c>
    </row>
    <row r="50" spans="2:11" ht="15.75" thickTop="1" x14ac:dyDescent="0.25">
      <c r="C50" s="6"/>
      <c r="D50" s="6"/>
      <c r="E50" s="6"/>
      <c r="F50" s="6"/>
      <c r="G50" s="6"/>
      <c r="H50" s="6"/>
      <c r="I50" s="6"/>
      <c r="J50" s="6"/>
      <c r="K50" s="6"/>
    </row>
    <row r="51" spans="2:11" x14ac:dyDescent="0.25">
      <c r="C51" s="6"/>
      <c r="D51" s="6"/>
      <c r="E51" s="6"/>
      <c r="G51" s="16"/>
    </row>
    <row r="52" spans="2:11" x14ac:dyDescent="0.25">
      <c r="C52" s="6"/>
      <c r="D52" s="6"/>
      <c r="E52" s="6"/>
      <c r="F52" s="6"/>
      <c r="G52" s="6"/>
      <c r="H52" s="6"/>
      <c r="I52" s="6"/>
      <c r="J52" s="6"/>
      <c r="K52" s="6"/>
    </row>
    <row r="53" spans="2:11" x14ac:dyDescent="0.25">
      <c r="D53" s="6"/>
    </row>
    <row r="54" spans="2:11" x14ac:dyDescent="0.25">
      <c r="D5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Gray</dc:creator>
  <cp:lastModifiedBy>Max Gray</cp:lastModifiedBy>
  <dcterms:created xsi:type="dcterms:W3CDTF">2023-08-02T13:21:35Z</dcterms:created>
  <dcterms:modified xsi:type="dcterms:W3CDTF">2023-08-03T17:38:18Z</dcterms:modified>
</cp:coreProperties>
</file>