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E8B1E3ED-C4BC-46B7-8C1F-4F6811347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</externalReferences>
  <definedNames>
    <definedName name="_xlnm._FilterDatabase" localSheetId="0" hidden="1">'Owned Retail Properties'!$A$2:$AJ$122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5" l="1"/>
  <c r="M50" i="5"/>
  <c r="M49" i="5"/>
  <c r="L50" i="5"/>
  <c r="L49" i="5"/>
  <c r="X51" i="5" s="1"/>
  <c r="P50" i="5"/>
  <c r="Q50" i="5"/>
  <c r="Q49" i="5"/>
  <c r="U50" i="5"/>
  <c r="U49" i="5"/>
  <c r="V49" i="5"/>
  <c r="V50" i="5"/>
  <c r="W50" i="5"/>
  <c r="W49" i="5"/>
  <c r="X49" i="5"/>
  <c r="X50" i="5"/>
  <c r="Y49" i="5"/>
  <c r="Y50" i="5"/>
  <c r="Z50" i="5"/>
  <c r="Z49" i="5"/>
  <c r="AH49" i="5"/>
  <c r="AH50" i="5" s="1"/>
  <c r="AL50" i="5"/>
  <c r="AK50" i="5"/>
  <c r="AJ51" i="5" l="1"/>
  <c r="V51" i="5"/>
  <c r="AI51" i="5"/>
  <c r="W51" i="5"/>
  <c r="AL51" i="5"/>
  <c r="AK51" i="5"/>
  <c r="AH51" i="5"/>
  <c r="U51" i="5"/>
  <c r="Z51" i="5"/>
  <c r="Y51" i="5"/>
  <c r="Q51" i="5"/>
  <c r="P51" i="5"/>
  <c r="AM50" i="5"/>
  <c r="AJ50" i="5"/>
  <c r="AJ49" i="5"/>
  <c r="AM49" i="5"/>
  <c r="AM47" i="5"/>
  <c r="AL47" i="5"/>
  <c r="AK47" i="5"/>
  <c r="AM46" i="5"/>
  <c r="AL46" i="5"/>
  <c r="AK46" i="5"/>
  <c r="AJ46" i="5"/>
  <c r="AJ47" i="5"/>
  <c r="AJ44" i="5" l="1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Q121" i="1"/>
  <c r="Q120" i="1"/>
  <c r="AM39" i="5"/>
  <c r="AL39" i="5"/>
  <c r="AK39" i="5"/>
  <c r="AJ39" i="5"/>
  <c r="Z121" i="1" l="1"/>
  <c r="Y121" i="1"/>
  <c r="X121" i="1"/>
  <c r="W121" i="1"/>
  <c r="V121" i="1"/>
  <c r="U121" i="1"/>
  <c r="P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Q122" i="1"/>
  <c r="P122" i="1"/>
  <c r="U122" i="1"/>
  <c r="V122" i="1"/>
  <c r="Z122" i="1"/>
  <c r="Y122" i="1"/>
  <c r="X122" i="1"/>
  <c r="W122" i="1"/>
  <c r="AJ27" i="5"/>
  <c r="R6" i="6"/>
  <c r="AI50" i="5" l="1"/>
</calcChain>
</file>

<file path=xl/sharedStrings.xml><?xml version="1.0" encoding="utf-8"?>
<sst xmlns="http://schemas.openxmlformats.org/spreadsheetml/2006/main" count="2674" uniqueCount="1044">
  <si>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</si>
  <si>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</si>
  <si>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</si>
  <si>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</si>
  <si>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</si>
  <si>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</si>
  <si>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</si>
  <si>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</si>
  <si>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</si>
  <si>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</si>
  <si>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</si>
  <si>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</si>
  <si>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</si>
  <si>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</si>
  <si>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</si>
  <si>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</si>
  <si>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</si>
  <si>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</si>
  <si>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</si>
  <si>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</si>
  <si>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</si>
  <si>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</si>
  <si>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</si>
  <si>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</si>
  <si>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</si>
  <si>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</si>
  <si>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</si>
  <si>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</si>
  <si>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</si>
  <si>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</si>
  <si>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</si>
  <si>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</si>
  <si>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</si>
  <si>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</si>
  <si>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</si>
  <si>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</si>
  <si>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</si>
  <si>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</si>
  <si>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</si>
  <si>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</si>
  <si>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</si>
  <si>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</si>
  <si>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</si>
  <si>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</si>
  <si>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</si>
  <si>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</si>
  <si>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</si>
  <si>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</si>
  <si>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</si>
  <si>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</si>
  <si>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</si>
  <si>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</si>
  <si>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</si>
  <si>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</si>
  <si>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</si>
  <si>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</si>
  <si>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</si>
  <si>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</si>
  <si>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</si>
  <si>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</si>
  <si>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</si>
  <si>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</si>
  <si>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</si>
  <si>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</si>
  <si>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</si>
  <si>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</si>
  <si>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</si>
  <si>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</si>
  <si>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</si>
  <si>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</si>
  <si>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</si>
  <si>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</si>
  <si>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</si>
  <si>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</si>
  <si>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</si>
  <si>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</si>
  <si>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</si>
  <si>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</si>
  <si>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</si>
  <si>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</si>
  <si>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</si>
  <si>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</si>
  <si>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</si>
  <si>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</si>
  <si>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</si>
  <si>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</si>
  <si>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</si>
  <si>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</si>
  <si>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</si>
  <si>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</si>
  <si>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</si>
  <si>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</si>
  <si>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</si>
  <si>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</si>
  <si>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</si>
  <si>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</si>
  <si>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</si>
  <si>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</si>
  <si>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</si>
  <si>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</si>
  <si>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</si>
  <si>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</si>
  <si>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</si>
  <si>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</si>
  <si>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</si>
  <si>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</si>
  <si>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</si>
  <si>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</si>
  <si>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</si>
  <si>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</si>
  <si>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</si>
  <si>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</si>
  <si>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</si>
  <si>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</si>
  <si>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</si>
  <si>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</si>
  <si>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</si>
  <si>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</si>
  <si>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</si>
  <si>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</si>
  <si>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</si>
  <si>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</si>
  <si>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</si>
  <si>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</si>
  <si>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</si>
  <si>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</si>
  <si>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</si>
  <si>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</si>
  <si>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</si>
  <si>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</si>
  <si>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</si>
  <si>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</si>
  <si>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</si>
  <si>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</si>
  <si>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</si>
  <si>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</si>
  <si>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</si>
  <si>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</si>
  <si>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</si>
  <si>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</si>
  <si>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</si>
  <si>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</si>
  <si>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</si>
  <si>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</si>
  <si>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</si>
  <si>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</si>
  <si>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</si>
  <si>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</si>
  <si>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</si>
  <si>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</si>
  <si>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</si>
  <si>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</si>
  <si>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</si>
  <si>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</si>
  <si>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</si>
  <si>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</si>
  <si>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</si>
  <si>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</si>
  <si>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</si>
  <si>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</si>
  <si>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</si>
  <si>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</si>
  <si>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</si>
  <si>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</si>
  <si>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</si>
  <si>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</si>
  <si>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</si>
  <si>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</si>
  <si>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</si>
  <si>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</si>
  <si>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</si>
  <si>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</si>
  <si>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</si>
  <si>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</si>
  <si>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</si>
  <si>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</si>
  <si>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</si>
  <si>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</si>
  <si>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</si>
  <si>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</si>
  <si>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</si>
  <si>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</si>
  <si>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</si>
  <si>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</si>
  <si>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</si>
  <si>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</si>
  <si>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</si>
  <si>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</si>
  <si>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</si>
  <si>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</si>
  <si>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</si>
  <si>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</si>
  <si>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</si>
  <si>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</si>
  <si>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</si>
  <si>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</si>
  <si>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</si>
  <si>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</si>
  <si>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</si>
  <si>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</si>
  <si>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</si>
  <si>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</si>
  <si>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</si>
  <si>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</si>
  <si>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</si>
  <si>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</si>
  <si>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</si>
  <si>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</si>
  <si>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</si>
  <si>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</si>
  <si>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</si>
  <si>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</si>
  <si>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</si>
  <si>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</si>
  <si>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</si>
  <si>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</si>
  <si>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</si>
  <si>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</si>
  <si>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</si>
  <si>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</si>
  <si>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</si>
  <si>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</si>
  <si>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</si>
  <si>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</si>
  <si>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</si>
  <si>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</si>
  <si>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</si>
  <si>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</si>
  <si>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</si>
  <si>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</si>
  <si>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</si>
  <si>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</si>
  <si>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</si>
  <si>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</si>
  <si>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</si>
  <si>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</si>
  <si>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</si>
  <si>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</si>
  <si>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</si>
  <si>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</si>
  <si>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</si>
  <si>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</si>
  <si>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</si>
  <si>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</si>
  <si>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</si>
  <si>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</si>
  <si>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</si>
  <si>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</si>
  <si>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</si>
  <si>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</si>
  <si>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</si>
  <si>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</si>
  <si>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</si>
  <si>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</si>
  <si>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</si>
  <si>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</si>
  <si>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</si>
  <si>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</si>
  <si>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</si>
  <si>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</si>
  <si>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</si>
  <si>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</si>
  <si>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</si>
  <si>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</si>
  <si>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</si>
  <si>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</si>
  <si>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</si>
  <si>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</si>
  <si>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</si>
  <si>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</si>
  <si>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</si>
  <si>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</si>
  <si>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</si>
  <si>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</si>
  <si>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</si>
  <si>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</si>
  <si>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</si>
  <si>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</si>
  <si>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</si>
  <si>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</si>
  <si>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</si>
  <si>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</si>
  <si>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</si>
  <si>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</si>
  <si>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</si>
  <si>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</si>
  <si>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</si>
  <si>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</si>
  <si>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</si>
  <si>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</si>
  <si>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</si>
  <si>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</si>
  <si>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</si>
  <si>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</si>
  <si>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</si>
  <si>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</si>
  <si>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</si>
  <si>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</si>
  <si>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</si>
  <si>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</si>
  <si>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</si>
  <si>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</si>
  <si>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</si>
  <si>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</si>
  <si>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</si>
  <si>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</si>
  <si>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</si>
  <si>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</si>
  <si>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</si>
  <si>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</si>
  <si>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</si>
  <si>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</si>
  <si>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</si>
  <si>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</si>
  <si>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</si>
  <si>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</si>
  <si>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</si>
  <si>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</si>
  <si>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</si>
  <si>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</si>
  <si>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</si>
  <si>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</si>
  <si>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</si>
  <si>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</si>
  <si>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</si>
  <si>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</si>
  <si>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</si>
  <si>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</si>
  <si>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</si>
  <si>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</si>
  <si>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</si>
  <si>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</si>
  <si>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</si>
  <si>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</si>
  <si>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</si>
  <si>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</si>
  <si>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</si>
  <si>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</si>
  <si>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</si>
  <si>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</si>
  <si>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</si>
  <si>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</si>
  <si>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</si>
  <si>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</si>
  <si>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</si>
  <si>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</si>
  <si>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</si>
  <si>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</si>
  <si>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</si>
  <si>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</si>
  <si>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</si>
  <si>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</si>
  <si>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</si>
  <si>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</si>
  <si>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</si>
  <si>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</si>
  <si>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</si>
  <si>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</si>
  <si>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</si>
  <si>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</si>
  <si>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</si>
  <si>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</si>
  <si>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</si>
  <si>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</si>
  <si>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</si>
  <si>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</si>
  <si>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</si>
  <si>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</si>
  <si>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</si>
  <si>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</si>
  <si>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</si>
  <si>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</si>
  <si>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</si>
  <si>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</si>
  <si>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</si>
  <si>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</si>
  <si>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</si>
  <si>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</si>
  <si>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</si>
  <si>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</si>
  <si>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</si>
  <si>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</si>
  <si>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</si>
  <si>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</si>
  <si>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</si>
  <si>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</si>
  <si>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</si>
  <si>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</si>
  <si>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</si>
  <si>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</si>
  <si>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</si>
  <si>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</si>
  <si>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</si>
  <si>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</si>
  <si>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</si>
  <si>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</si>
  <si>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</si>
  <si>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</si>
  <si>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</si>
  <si>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</si>
  <si>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</si>
  <si>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</si>
  <si>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</si>
  <si>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</si>
  <si>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</si>
  <si>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</si>
  <si>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</si>
  <si>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</si>
  <si>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</si>
  <si>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</si>
  <si>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</si>
  <si>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</si>
  <si>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</si>
  <si>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</si>
  <si>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</si>
  <si>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</si>
  <si>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</si>
  <si>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</si>
  <si>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</si>
  <si>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</si>
  <si>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</si>
  <si>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</si>
  <si>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</si>
  <si>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</si>
  <si>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</si>
  <si>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</si>
  <si>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</si>
  <si>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</si>
  <si>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</si>
  <si>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</si>
  <si>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</si>
  <si>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</si>
  <si>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</si>
  <si>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</si>
  <si>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</si>
  <si>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</si>
  <si>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</si>
  <si>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</si>
  <si>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</si>
  <si>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</si>
  <si>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</si>
  <si>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</si>
  <si>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</si>
  <si>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</si>
  <si>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</si>
  <si>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</si>
  <si>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</si>
  <si>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</si>
  <si>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</si>
  <si>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</si>
  <si>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</si>
  <si>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</si>
  <si>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</si>
  <si>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</si>
  <si>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</si>
  <si>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</si>
  <si>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</si>
  <si>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</si>
  <si>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</si>
  <si>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</si>
  <si>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</si>
  <si>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</si>
  <si>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</si>
  <si>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</si>
  <si>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</si>
  <si>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</si>
  <si>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</si>
  <si>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</si>
  <si>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</si>
  <si>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</si>
  <si>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</si>
  <si>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</si>
  <si>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</si>
  <si>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</si>
  <si>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</si>
  <si>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</si>
  <si>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</si>
  <si>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</si>
  <si>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</si>
  <si>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</si>
  <si>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</si>
  <si>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</si>
  <si>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</si>
  <si>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</si>
  <si>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</si>
  <si>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</si>
  <si>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</si>
  <si>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</si>
  <si>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</si>
  <si>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</si>
  <si>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</si>
  <si>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</si>
  <si>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</si>
  <si>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</si>
  <si>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</si>
  <si>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</si>
  <si>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</si>
  <si>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</si>
  <si>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</si>
  <si>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</si>
  <si>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</si>
  <si>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</si>
  <si>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</si>
  <si>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</si>
  <si>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</si>
  <si>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</si>
  <si>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</si>
  <si>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</si>
  <si>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</si>
  <si>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</si>
  <si>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</si>
  <si>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</si>
  <si>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</si>
  <si>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</si>
  <si>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</si>
  <si>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</si>
  <si>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</si>
  <si>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</si>
  <si>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</si>
  <si>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</si>
  <si>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</si>
  <si>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</si>
  <si>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</si>
  <si>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</si>
  <si>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</si>
  <si>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</si>
  <si>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</si>
  <si>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</si>
  <si>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</si>
  <si>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</si>
  <si>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</si>
  <si>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</si>
  <si>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</si>
  <si>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</si>
  <si>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</si>
  <si>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</si>
  <si>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</si>
  <si>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</si>
  <si>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</si>
  <si>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</si>
  <si>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</si>
  <si>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</si>
  <si>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</si>
  <si>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</si>
  <si>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</si>
  <si>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</si>
  <si>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</si>
  <si>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</si>
  <si>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</si>
  <si>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</si>
  <si>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</si>
  <si>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</si>
  <si>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</si>
  <si>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</si>
  <si>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</si>
  <si>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</si>
  <si>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</si>
  <si>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</si>
  <si>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</si>
  <si>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</si>
  <si>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</si>
  <si>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</si>
  <si>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</si>
  <si>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</si>
  <si>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</si>
  <si>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</si>
  <si>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</si>
  <si>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</si>
  <si>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</si>
  <si>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</si>
  <si>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</si>
  <si>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</si>
  <si>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</si>
  <si>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</si>
  <si>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</si>
  <si>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</si>
  <si>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</si>
  <si>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</si>
  <si>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</si>
  <si>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</si>
  <si>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</si>
  <si>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</si>
  <si>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</si>
  <si>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</si>
  <si>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</si>
  <si>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</si>
  <si>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</si>
  <si>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</si>
  <si>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</si>
  <si>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</si>
  <si>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</si>
  <si>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</si>
  <si>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</si>
  <si>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</si>
  <si>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</si>
  <si>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</si>
  <si>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</si>
  <si>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</si>
  <si>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</si>
  <si>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</si>
  <si>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</si>
  <si>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</si>
  <si>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</si>
  <si>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</si>
  <si>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</si>
  <si>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</si>
  <si>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</si>
  <si>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</si>
  <si>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</si>
  <si>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</si>
  <si>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</si>
  <si>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</si>
  <si>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</si>
  <si>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</si>
  <si>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</si>
  <si>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</si>
  <si>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</si>
  <si>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</si>
  <si>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</si>
  <si>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</si>
  <si>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</si>
  <si>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</si>
  <si>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</si>
  <si>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</si>
  <si>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</si>
  <si>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</si>
  <si>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</si>
  <si>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</si>
  <si>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</si>
  <si>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</si>
  <si>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</si>
  <si>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</si>
  <si>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</si>
  <si>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</si>
  <si>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</si>
  <si>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</si>
  <si>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</si>
  <si>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</si>
  <si>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</si>
  <si>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</si>
  <si>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</si>
  <si>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</si>
  <si>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</si>
  <si>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</si>
  <si>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</si>
  <si>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</si>
  <si>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</si>
  <si>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</si>
  <si>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</si>
  <si>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</si>
  <si>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</si>
  <si>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</si>
  <si>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</si>
  <si>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</si>
  <si>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</si>
  <si>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</si>
  <si>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</si>
  <si>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</si>
  <si>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</si>
  <si>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</si>
  <si>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</si>
  <si>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</si>
  <si>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</si>
  <si>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</si>
  <si>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</si>
  <si>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</si>
  <si>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</si>
  <si>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</si>
  <si>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</si>
  <si>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</si>
  <si>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</si>
  <si>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</si>
  <si>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</si>
  <si>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</si>
  <si>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</si>
  <si>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</si>
  <si>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</si>
  <si>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</si>
  <si>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</si>
  <si>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</si>
  <si>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</si>
  <si>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</si>
  <si>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</si>
  <si>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</si>
  <si>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</si>
  <si>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</si>
  <si>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</si>
  <si>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</si>
  <si>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</si>
  <si>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</si>
  <si>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</si>
  <si>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</si>
  <si>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</si>
  <si>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</si>
  <si>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</si>
  <si>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</si>
  <si>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</si>
  <si>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</si>
  <si>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</si>
  <si>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</si>
  <si>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</si>
  <si>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</si>
  <si>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</si>
  <si>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</si>
  <si>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</si>
  <si>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</si>
  <si>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</si>
  <si>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</si>
  <si>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</si>
  <si>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</si>
  <si>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</si>
  <si>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</si>
  <si>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</si>
  <si>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</si>
  <si>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</si>
  <si>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</si>
  <si>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</si>
  <si>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</si>
  <si>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</si>
  <si>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</si>
  <si>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</si>
  <si>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</si>
  <si>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</si>
  <si>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</si>
  <si>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</si>
  <si>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</si>
  <si>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</si>
  <si>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</si>
  <si>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</si>
  <si>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</si>
  <si>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</si>
  <si>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</si>
  <si>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</si>
  <si>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</si>
  <si>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</si>
  <si>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</si>
  <si>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</si>
  <si>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</si>
  <si>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</si>
  <si>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</si>
  <si>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</si>
  <si>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</si>
  <si>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</si>
  <si>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</si>
  <si>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</si>
  <si>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</si>
  <si>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</si>
  <si>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</si>
  <si>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</si>
  <si>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</si>
  <si>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</si>
  <si>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</si>
  <si>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</si>
  <si>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</si>
  <si>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</si>
  <si>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</si>
  <si>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</si>
  <si>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</si>
  <si>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</si>
  <si>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</si>
  <si>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</si>
  <si>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</si>
  <si>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</si>
  <si>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</si>
  <si>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</si>
  <si>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</si>
  <si>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</si>
  <si>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</si>
  <si>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</si>
  <si>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</si>
  <si>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</si>
  <si>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</si>
  <si>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</si>
  <si>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</si>
  <si>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</si>
  <si>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</si>
  <si>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</si>
  <si>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</si>
  <si>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</si>
  <si>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</si>
  <si>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</si>
  <si>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</si>
  <si>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</si>
  <si>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</si>
  <si>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</si>
  <si>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</si>
  <si>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</si>
  <si>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</si>
  <si>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</si>
  <si>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</si>
  <si>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</si>
  <si>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</si>
  <si>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</si>
  <si>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</si>
  <si>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</si>
  <si>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</si>
  <si>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</si>
  <si>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</si>
  <si>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</si>
  <si>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</si>
  <si>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</si>
  <si>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</si>
  <si>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</si>
  <si>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</si>
  <si>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</si>
  <si>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</si>
  <si>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</si>
  <si>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</si>
  <si>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</si>
  <si>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</si>
  <si>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</si>
  <si>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</si>
  <si>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</si>
  <si>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</si>
  <si>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</si>
  <si>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</si>
  <si>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</si>
  <si>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</si>
  <si>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</si>
  <si>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</si>
  <si>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</si>
  <si>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</si>
  <si>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</si>
  <si>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</si>
  <si>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</si>
  <si>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</si>
  <si>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</si>
  <si>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</si>
  <si>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</si>
  <si>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</si>
  <si>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</si>
  <si>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</si>
  <si>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</si>
  <si>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</si>
  <si>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</si>
  <si>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</si>
  <si>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</si>
  <si>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</si>
  <si>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</si>
  <si>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</si>
  <si>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</si>
  <si>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</si>
  <si>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</si>
  <si>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</si>
  <si>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</si>
  <si>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</si>
  <si>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</si>
  <si>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</si>
  <si>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</si>
  <si>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</si>
  <si>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</si>
  <si>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</si>
  <si>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</si>
  <si>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</si>
  <si>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</si>
  <si>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</si>
  <si>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</si>
  <si>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</si>
  <si>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</si>
  <si>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</si>
  <si>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</si>
  <si>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</si>
  <si>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</si>
  <si>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</si>
  <si>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</si>
  <si>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</si>
  <si>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</si>
  <si>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</si>
  <si>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</si>
  <si>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</si>
  <si>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</si>
  <si>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</si>
  <si>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</si>
  <si>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</si>
  <si>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</si>
  <si>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</si>
  <si>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</si>
  <si>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</si>
  <si>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</si>
  <si>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</si>
  <si>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</si>
  <si>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</si>
  <si>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</si>
  <si>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</si>
  <si>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</si>
  <si>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</si>
  <si>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</si>
  <si>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</si>
  <si>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</si>
  <si>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</si>
  <si>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</si>
  <si>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</si>
  <si>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</si>
  <si>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</si>
  <si>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</si>
  <si>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</si>
  <si>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</si>
  <si>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</si>
  <si>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</si>
  <si>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</si>
  <si>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</si>
  <si>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</si>
  <si>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</si>
  <si>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</si>
  <si>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</si>
  <si>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</si>
  <si>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</si>
  <si>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</si>
  <si>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</si>
  <si>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</si>
  <si>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</si>
  <si>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</si>
  <si>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</si>
  <si>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</si>
  <si>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</si>
  <si>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</si>
  <si>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</si>
  <si>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</si>
  <si>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</si>
  <si>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</si>
  <si>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</si>
  <si>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</si>
  <si>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</si>
  <si>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</si>
  <si>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</si>
  <si>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</si>
  <si>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</si>
  <si>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</si>
  <si>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</si>
  <si>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</si>
  <si>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</si>
  <si>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</si>
  <si>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</si>
  <si>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</si>
  <si>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</si>
  <si>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</si>
  <si>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</si>
  <si>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</si>
  <si>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</si>
  <si>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</si>
  <si>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</si>
  <si>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</si>
  <si>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</si>
  <si>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</si>
  <si>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</si>
  <si>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</si>
  <si>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</si>
  <si>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</si>
  <si>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</si>
  <si>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</si>
  <si>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</si>
  <si>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</si>
  <si>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</si>
  <si>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</si>
  <si>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</si>
  <si>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</si>
  <si>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</si>
  <si>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</si>
  <si>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</si>
  <si>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</si>
  <si>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</si>
  <si>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</si>
  <si>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</si>
  <si>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</si>
  <si>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</si>
  <si>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</si>
  <si>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</si>
  <si>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</si>
  <si>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</si>
  <si>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</si>
  <si>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</si>
  <si>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</si>
  <si>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</si>
  <si>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</si>
  <si>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</si>
  <si>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</si>
  <si>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</si>
  <si>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</si>
  <si>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</si>
  <si>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</si>
  <si>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</si>
  <si>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</si>
  <si>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</si>
  <si>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</si>
  <si>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</si>
  <si>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</si>
  <si>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</si>
  <si>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</si>
  <si>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</si>
  <si>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</si>
  <si>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</si>
  <si>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</si>
  <si>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</si>
  <si>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</si>
  <si>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</si>
  <si>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</si>
  <si>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</si>
  <si>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</si>
  <si>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</si>
  <si>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</si>
  <si>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</si>
  <si>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</si>
  <si>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</si>
  <si>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</si>
  <si>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</si>
  <si>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</si>
  <si>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</si>
  <si>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</si>
  <si>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</si>
  <si>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</si>
  <si>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</si>
  <si>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</si>
  <si>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</si>
  <si>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</si>
  <si>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</si>
  <si>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</si>
  <si>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</si>
  <si>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</si>
  <si>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</si>
  <si>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</si>
  <si>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</si>
  <si>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</si>
  <si>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</si>
  <si>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</si>
  <si>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</si>
  <si>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</si>
  <si>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</si>
  <si>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</si>
  <si>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</si>
  <si>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</si>
  <si>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</si>
  <si>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</si>
  <si>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</si>
  <si>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</si>
  <si>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</si>
  <si>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</si>
  <si>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</si>
  <si>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</si>
  <si>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</si>
  <si>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Spinoso Real Estate Group</t>
  </si>
  <si>
    <t>Declined</t>
  </si>
  <si>
    <t>2026 Annual Rent (3)</t>
  </si>
  <si>
    <t>2026 Rent PSF (3)</t>
  </si>
  <si>
    <t>As of 4/30/2026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</si>
</sst>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CPT%20DDS%20Report%20-JUN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E130"/>
  <sheetViews>
    <sheetView tabSelected="1"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A2" sqref="A2"/>
    </sheetView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29.7109375" style="1" bestFit="1" customWidth="1"/>
    <col min="4" max="4" width="35.42578125" style="1" customWidth="1"/>
    <col min="5" max="5" width="23.42578125" style="1" customWidth="1"/>
    <col min="6" max="6" width="4.140625" style="1" customWidth="1"/>
    <col min="7" max="7" width="8.7109375" style="1" customWidth="1"/>
    <col min="8" max="8" width="54.42578125" style="1" bestFit="1" customWidth="1"/>
    <col min="9" max="9" width="14.28515625" style="1" customWidth="1"/>
    <col min="10" max="10" width="52.42578125" style="1" bestFit="1" customWidth="1"/>
    <col min="11" max="11" width="52" style="1" customWidth="1"/>
    <col min="12" max="12" width="17.140625" style="1" bestFit="1" customWidth="1"/>
    <col min="13" max="13" width="14.28515625" style="1" customWidth="1"/>
    <col min="14" max="14" width="14.140625" style="1" customWidth="1"/>
    <col min="15" max="15" width="9.7109375" style="1" customWidth="1"/>
    <col min="16" max="16" width="12.28515625" style="1" customWidth="1"/>
    <col min="17" max="17" width="21" style="1" bestFit="1" customWidth="1"/>
    <col min="18" max="18" width="13.7109375" style="83" bestFit="1" customWidth="1"/>
    <col min="19" max="19" width="19.42578125" style="1" bestFit="1" customWidth="1"/>
    <col min="20" max="20" width="15" style="1" bestFit="1" customWidth="1"/>
    <col min="21" max="21" width="11.7109375" style="1" customWidth="1"/>
    <col min="22" max="22" width="13.140625" style="1" customWidth="1"/>
    <col min="23" max="23" width="15.42578125" style="1" customWidth="1"/>
    <col min="24" max="24" width="14.42578125" style="1" customWidth="1"/>
    <col min="25" max="25" width="13.28515625" style="1" customWidth="1"/>
    <col min="26" max="26" width="14.140625" style="1" customWidth="1"/>
    <col min="27" max="27" width="18" style="1" customWidth="1"/>
    <col min="28" max="28" width="11.42578125" style="1" bestFit="1" customWidth="1"/>
    <col min="29" max="29" width="13.140625" style="1" customWidth="1"/>
    <col min="30" max="31" width="15.85546875" style="1" bestFit="1" customWidth="1"/>
    <col min="32" max="32" width="60" style="1" bestFit="1" customWidth="1"/>
    <col min="33" max="34" width="8.7109375" style="1"/>
    <col min="35" max="35" width="17.140625" style="1" bestFit="1" customWidth="1"/>
    <col min="36" max="36" width="25.7109375" style="1" bestFit="1" customWidth="1"/>
    <col min="37" max="16384" width="8.7109375" style="1"/>
  </cols>
  <sheetData>
    <row r="1" spans="1:31" s="68" customFormat="1" ht="18.600000000000001" customHeight="1" thickBot="1" x14ac:dyDescent="0.35">
      <c r="A1" s="123" t="s">
        <v>1043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1"/>
      <c r="P1" s="4"/>
      <c r="Q1" s="4"/>
      <c r="R1" s="77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22" t="s">
        <v>0</v>
      </c>
      <c r="AC1" s="20"/>
      <c r="AD1" s="20"/>
      <c r="AE1" s="21"/>
    </row>
    <row r="2" spans="1:31" s="68" customFormat="1" ht="52.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1042</v>
      </c>
      <c r="Q2" s="8" t="s">
        <v>1041</v>
      </c>
      <c r="R2" s="7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</row>
    <row r="3" spans="1:31" x14ac:dyDescent="0.2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 s="23">
        <v>457380</v>
      </c>
      <c r="N3" s="50" t="s">
        <v>893</v>
      </c>
      <c r="O3" s="49">
        <v>0.34528838165201803</v>
      </c>
      <c r="P3" s="30">
        <v>6.3672496327440351</v>
      </c>
      <c r="Q3" s="24">
        <v>1005567</v>
      </c>
      <c r="R3" s="79" t="s">
        <v>1040</v>
      </c>
      <c r="S3" s="67" t="s">
        <v>972</v>
      </c>
      <c r="T3" s="67" t="s">
        <v>867</v>
      </c>
      <c r="U3" s="23">
        <v>117397.046875</v>
      </c>
      <c r="V3" s="23">
        <v>307343.8125</v>
      </c>
      <c r="W3" s="23">
        <v>1050000</v>
      </c>
      <c r="X3" s="24">
        <v>79904.3125</v>
      </c>
      <c r="Y3" s="37">
        <v>77394.6875</v>
      </c>
      <c r="Z3" s="24">
        <v>79550.6796875</v>
      </c>
      <c r="AA3" s="25" t="s">
        <v>643</v>
      </c>
      <c r="AB3" s="24">
        <v>0</v>
      </c>
      <c r="AC3" s="51"/>
      <c r="AD3" s="45" t="s">
        <v>867</v>
      </c>
      <c r="AE3" s="45" t="s">
        <v>867</v>
      </c>
    </row>
    <row r="4" spans="1:31" x14ac:dyDescent="0.2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 s="23">
        <v>207346</v>
      </c>
      <c r="N4" s="50" t="s">
        <v>894</v>
      </c>
      <c r="O4" s="49">
        <v>0.60770885379992867</v>
      </c>
      <c r="P4" s="30">
        <v>6.3672523530625522</v>
      </c>
      <c r="Q4" s="24">
        <v>802312</v>
      </c>
      <c r="R4" s="79" t="s">
        <v>1040</v>
      </c>
      <c r="S4" s="67" t="s">
        <v>972</v>
      </c>
      <c r="T4" s="67" t="s">
        <v>867</v>
      </c>
      <c r="U4" s="23">
        <v>32360.994140625</v>
      </c>
      <c r="V4" s="23">
        <v>107777.1328125</v>
      </c>
      <c r="W4" s="23">
        <v>483972.875</v>
      </c>
      <c r="X4" s="24">
        <v>95543.6796875</v>
      </c>
      <c r="Y4" s="24">
        <v>87430.609375</v>
      </c>
      <c r="Z4" s="24">
        <v>82295.0625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</row>
    <row r="5" spans="1:31" x14ac:dyDescent="0.2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 s="23">
        <v>363682</v>
      </c>
      <c r="N5" s="50" t="s">
        <v>895</v>
      </c>
      <c r="O5" s="49">
        <v>0.35372385765586417</v>
      </c>
      <c r="P5" s="30">
        <v>2.1224162993711277</v>
      </c>
      <c r="Q5" s="24">
        <v>273034</v>
      </c>
      <c r="R5" s="79" t="s">
        <v>1040</v>
      </c>
      <c r="S5" s="67" t="s">
        <v>972</v>
      </c>
      <c r="T5" s="67" t="s">
        <v>867</v>
      </c>
      <c r="U5" s="23">
        <v>63012.98046875</v>
      </c>
      <c r="V5" s="23">
        <v>126849.0859375</v>
      </c>
      <c r="W5" s="23">
        <v>441731.90625</v>
      </c>
      <c r="X5" s="24">
        <v>75369.3359375</v>
      </c>
      <c r="Y5" s="24">
        <v>79009.2578125</v>
      </c>
      <c r="Z5" s="24">
        <v>71452.4375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</row>
    <row r="6" spans="1:31" x14ac:dyDescent="0.2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 s="23">
        <v>167057</v>
      </c>
      <c r="N6" s="50" t="s">
        <v>897</v>
      </c>
      <c r="O6" s="49">
        <v>0.74191443638997467</v>
      </c>
      <c r="P6" s="30">
        <v>2.1224201642703844</v>
      </c>
      <c r="Q6" s="24">
        <v>263057</v>
      </c>
      <c r="R6" s="79" t="s">
        <v>1040</v>
      </c>
      <c r="S6" s="67" t="s">
        <v>979</v>
      </c>
      <c r="T6" s="67" t="s">
        <v>842</v>
      </c>
      <c r="U6" s="23">
        <v>561403</v>
      </c>
      <c r="V6" s="23">
        <v>1720000</v>
      </c>
      <c r="W6" s="23">
        <v>5850000</v>
      </c>
      <c r="X6" s="24">
        <v>53558.8359375</v>
      </c>
      <c r="Y6" s="24">
        <v>62390.40234375</v>
      </c>
      <c r="Z6" s="24">
        <v>80080.953125</v>
      </c>
      <c r="AA6" s="1" t="s">
        <v>644</v>
      </c>
      <c r="AB6" s="24">
        <v>1191565.7599999998</v>
      </c>
      <c r="AC6" s="51" t="s">
        <v>842</v>
      </c>
      <c r="AD6" s="45">
        <v>49187</v>
      </c>
      <c r="AE6" s="45">
        <v>69276</v>
      </c>
    </row>
    <row r="7" spans="1:31" x14ac:dyDescent="0.2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 s="23">
        <v>691733</v>
      </c>
      <c r="N7" s="50" t="s">
        <v>897</v>
      </c>
      <c r="O7" s="49">
        <v>0.3310251209643027</v>
      </c>
      <c r="P7" s="30">
        <v>6.3672488110367231</v>
      </c>
      <c r="Q7" s="24">
        <v>1457979</v>
      </c>
      <c r="R7" s="79" t="s">
        <v>1040</v>
      </c>
      <c r="S7" s="67" t="s">
        <v>972</v>
      </c>
      <c r="T7" s="67" t="s">
        <v>867</v>
      </c>
      <c r="U7" s="23">
        <v>72450.796875</v>
      </c>
      <c r="V7" s="23">
        <v>169922.859375</v>
      </c>
      <c r="W7" s="23">
        <v>705940.375</v>
      </c>
      <c r="X7" s="24">
        <v>89390.1015625</v>
      </c>
      <c r="Y7" s="24">
        <v>88889.1171875</v>
      </c>
      <c r="Z7" s="24">
        <v>79307.578125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</row>
    <row r="8" spans="1:31" x14ac:dyDescent="0.2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 s="23">
        <v>448668</v>
      </c>
      <c r="N8" s="50" t="s">
        <v>899</v>
      </c>
      <c r="O8" s="49">
        <v>0.32744256332076277</v>
      </c>
      <c r="P8" s="30">
        <v>6.367251366454977</v>
      </c>
      <c r="Q8" s="24">
        <v>935432</v>
      </c>
      <c r="R8" s="79" t="s">
        <v>867</v>
      </c>
      <c r="S8" s="67" t="s">
        <v>972</v>
      </c>
      <c r="T8" s="67" t="s">
        <v>867</v>
      </c>
      <c r="U8" s="23">
        <v>111604.9453125</v>
      </c>
      <c r="V8" s="23">
        <v>285979.875</v>
      </c>
      <c r="W8" s="23">
        <v>1050000</v>
      </c>
      <c r="X8" s="24">
        <v>78885.296875</v>
      </c>
      <c r="Y8" s="24">
        <v>72755.359375</v>
      </c>
      <c r="Z8" s="24">
        <v>65937.5078125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</row>
    <row r="9" spans="1:31" x14ac:dyDescent="0.2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 s="23">
        <v>482209</v>
      </c>
      <c r="N9" s="50" t="s">
        <v>900</v>
      </c>
      <c r="O9" s="49">
        <v>0.33815212905607317</v>
      </c>
      <c r="P9" s="30">
        <v>3.7142278915736537</v>
      </c>
      <c r="Q9" s="24">
        <v>605642</v>
      </c>
      <c r="R9" s="79" t="s">
        <v>867</v>
      </c>
      <c r="S9" s="67" t="s">
        <v>972</v>
      </c>
      <c r="T9" s="67" t="s">
        <v>867</v>
      </c>
      <c r="U9" s="23">
        <v>98606.90625</v>
      </c>
      <c r="V9" s="23">
        <v>123822.0546875</v>
      </c>
      <c r="W9" s="23">
        <v>249801.921875</v>
      </c>
      <c r="X9" s="24">
        <v>78451.84375</v>
      </c>
      <c r="Y9" s="24">
        <v>84284.828125</v>
      </c>
      <c r="Z9" s="24">
        <v>90191.7734375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</row>
    <row r="10" spans="1:31" x14ac:dyDescent="0.2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 s="23">
        <v>499198</v>
      </c>
      <c r="N10" s="50" t="s">
        <v>902</v>
      </c>
      <c r="O10" s="49">
        <v>0.31485302425089845</v>
      </c>
      <c r="P10" s="30">
        <v>9.5508671917747208</v>
      </c>
      <c r="Q10" s="24">
        <v>1501148</v>
      </c>
      <c r="R10" s="79" t="s">
        <v>867</v>
      </c>
      <c r="S10" s="67" t="s">
        <v>972</v>
      </c>
      <c r="T10" s="67" t="s">
        <v>867</v>
      </c>
      <c r="U10" s="23">
        <v>72005.90625</v>
      </c>
      <c r="V10" s="23">
        <v>176165.828125</v>
      </c>
      <c r="W10" s="23">
        <v>375463.96875</v>
      </c>
      <c r="X10" s="24">
        <v>60245.62109375</v>
      </c>
      <c r="Y10" s="24">
        <v>65027.1171875</v>
      </c>
      <c r="Z10" s="24">
        <v>69332.5625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</row>
    <row r="11" spans="1:31" x14ac:dyDescent="0.2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 s="23">
        <v>335412</v>
      </c>
      <c r="N11" s="50" t="s">
        <v>897</v>
      </c>
      <c r="O11" s="49">
        <v>0.51866957652081624</v>
      </c>
      <c r="P11" s="30">
        <v>6.3672514485422607</v>
      </c>
      <c r="Q11" s="24">
        <v>1107698</v>
      </c>
      <c r="R11" s="79" t="s">
        <v>867</v>
      </c>
      <c r="S11" s="67" t="s">
        <v>972</v>
      </c>
      <c r="T11" s="67" t="s">
        <v>867</v>
      </c>
      <c r="U11" s="23">
        <v>84465.96875</v>
      </c>
      <c r="V11" s="23">
        <v>342322.96875</v>
      </c>
      <c r="W11" s="23">
        <v>1220000</v>
      </c>
      <c r="X11" s="24">
        <v>77410.015625</v>
      </c>
      <c r="Y11" s="24">
        <v>63435.28125</v>
      </c>
      <c r="Z11" s="24">
        <v>69492.6484375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</row>
    <row r="12" spans="1:31" x14ac:dyDescent="0.2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 s="23">
        <v>626393</v>
      </c>
      <c r="N12" s="50" t="s">
        <v>903</v>
      </c>
      <c r="O12" s="49">
        <v>0.31208203156804115</v>
      </c>
      <c r="P12" s="30">
        <v>6.3672488055410614</v>
      </c>
      <c r="Q12" s="24">
        <v>1244708</v>
      </c>
      <c r="R12" s="79" t="s">
        <v>1040</v>
      </c>
      <c r="S12" s="67" t="s">
        <v>972</v>
      </c>
      <c r="T12" s="67" t="s">
        <v>867</v>
      </c>
      <c r="U12" s="23">
        <v>61680.12890625</v>
      </c>
      <c r="V12" s="23">
        <v>107653.6875</v>
      </c>
      <c r="W12" s="23">
        <v>350664.15625</v>
      </c>
      <c r="X12" s="24">
        <v>91852.1875</v>
      </c>
      <c r="Y12" s="24">
        <v>105639.328125</v>
      </c>
      <c r="Z12" s="24">
        <v>117432.3203125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</row>
    <row r="13" spans="1:31" x14ac:dyDescent="0.2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 s="23">
        <v>95396</v>
      </c>
      <c r="N13" s="50" t="s">
        <v>897</v>
      </c>
      <c r="O13" s="49">
        <v>1.5890498553398464</v>
      </c>
      <c r="P13" s="30">
        <v>6.36724960254372</v>
      </c>
      <c r="Q13" s="24">
        <v>965205</v>
      </c>
      <c r="R13" s="79" t="s">
        <v>867</v>
      </c>
      <c r="S13" s="67" t="s">
        <v>972</v>
      </c>
      <c r="T13" s="67" t="s">
        <v>867</v>
      </c>
      <c r="U13" s="23">
        <v>200596.046875</v>
      </c>
      <c r="V13" s="23">
        <v>473999.65625</v>
      </c>
      <c r="W13" s="23">
        <v>1290000</v>
      </c>
      <c r="X13" s="24">
        <v>65673.53125</v>
      </c>
      <c r="Y13" s="24">
        <v>68145.90625</v>
      </c>
      <c r="Z13" s="24">
        <v>73470.8984375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</row>
    <row r="14" spans="1:31" x14ac:dyDescent="0.2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 s="23">
        <v>390572</v>
      </c>
      <c r="N14" s="50" t="s">
        <v>897</v>
      </c>
      <c r="O14" s="49">
        <v>0.32317728869453005</v>
      </c>
      <c r="P14" s="30">
        <v>9.5508698821143359</v>
      </c>
      <c r="Q14" s="24">
        <v>1205549</v>
      </c>
      <c r="R14" s="79" t="s">
        <v>867</v>
      </c>
      <c r="S14" s="67" t="s">
        <v>972</v>
      </c>
      <c r="T14" s="67" t="s">
        <v>867</v>
      </c>
      <c r="U14" s="23">
        <v>104267.7578125</v>
      </c>
      <c r="V14" s="23">
        <v>185717.875</v>
      </c>
      <c r="W14" s="23">
        <v>266086.03125</v>
      </c>
      <c r="X14" s="24">
        <v>44551.0078125</v>
      </c>
      <c r="Y14" s="24">
        <v>52493.27734375</v>
      </c>
      <c r="Z14" s="24">
        <v>50765.140625</v>
      </c>
      <c r="AA14" s="1" t="s">
        <v>643</v>
      </c>
      <c r="AB14" s="24">
        <v>0</v>
      </c>
      <c r="AC14" s="51"/>
      <c r="AD14" s="45" t="s">
        <v>867</v>
      </c>
      <c r="AE14" s="45" t="s">
        <v>867</v>
      </c>
    </row>
    <row r="15" spans="1:31" x14ac:dyDescent="0.2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 s="23">
        <v>92526</v>
      </c>
      <c r="N15" s="50" t="s">
        <v>904</v>
      </c>
      <c r="O15" s="49">
        <v>2.9178933488965262</v>
      </c>
      <c r="P15" s="30">
        <v>6.3672480656046169</v>
      </c>
      <c r="Q15" s="24">
        <v>1719036</v>
      </c>
      <c r="R15" s="79" t="s">
        <v>867</v>
      </c>
      <c r="S15" s="67" t="s">
        <v>972</v>
      </c>
      <c r="T15" s="67" t="s">
        <v>867</v>
      </c>
      <c r="U15" s="23">
        <v>78513.9453125</v>
      </c>
      <c r="V15" s="23">
        <v>281095.03125</v>
      </c>
      <c r="W15" s="23">
        <v>837649.875</v>
      </c>
      <c r="X15" s="24">
        <v>67156.1796875</v>
      </c>
      <c r="Y15" s="24">
        <v>75227.6640625</v>
      </c>
      <c r="Z15" s="24">
        <v>90766.875</v>
      </c>
      <c r="AA15" s="1" t="s">
        <v>644</v>
      </c>
      <c r="AB15" s="24">
        <v>106920</v>
      </c>
      <c r="AC15" s="51" t="s">
        <v>842</v>
      </c>
      <c r="AD15" s="45">
        <v>46965</v>
      </c>
      <c r="AE15" s="45">
        <v>64131</v>
      </c>
    </row>
    <row r="16" spans="1:31" x14ac:dyDescent="0.2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 s="23">
        <v>97139</v>
      </c>
      <c r="N16" s="50" t="s">
        <v>905</v>
      </c>
      <c r="O16" s="49">
        <v>2.1180473342323887</v>
      </c>
      <c r="P16" s="30">
        <v>9.5508712240880698</v>
      </c>
      <c r="Q16" s="24">
        <v>1965044</v>
      </c>
      <c r="R16" s="79" t="s">
        <v>1040</v>
      </c>
      <c r="S16" s="67" t="s">
        <v>972</v>
      </c>
      <c r="T16" s="67" t="s">
        <v>867</v>
      </c>
      <c r="U16" s="23">
        <v>237715.078125</v>
      </c>
      <c r="V16" s="23">
        <v>598006</v>
      </c>
      <c r="W16" s="23">
        <v>2650000</v>
      </c>
      <c r="X16" s="24">
        <v>72006.0625</v>
      </c>
      <c r="Y16" s="24">
        <v>73993.6796875</v>
      </c>
      <c r="Z16" s="24">
        <v>68998.296875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</row>
    <row r="17" spans="1:31" x14ac:dyDescent="0.2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 s="23">
        <v>407495</v>
      </c>
      <c r="N17" s="50" t="s">
        <v>906</v>
      </c>
      <c r="O17" s="49">
        <v>0.36303758328323049</v>
      </c>
      <c r="P17" s="30">
        <v>9.5508733506381134</v>
      </c>
      <c r="Q17" s="24">
        <v>1412918</v>
      </c>
      <c r="R17" s="79" t="s">
        <v>867</v>
      </c>
      <c r="S17" s="67" t="s">
        <v>972</v>
      </c>
      <c r="T17" s="67" t="s">
        <v>867</v>
      </c>
      <c r="U17" s="23">
        <v>98971.015625</v>
      </c>
      <c r="V17" s="23">
        <v>216225.09375</v>
      </c>
      <c r="W17" s="23">
        <v>637118.375</v>
      </c>
      <c r="X17" s="24">
        <v>60305.8125</v>
      </c>
      <c r="Y17" s="24">
        <v>61773.80859375</v>
      </c>
      <c r="Z17" s="24">
        <v>63994.984375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</row>
    <row r="18" spans="1:31" x14ac:dyDescent="0.2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 s="23">
        <v>487872</v>
      </c>
      <c r="N18" s="50" t="s">
        <v>897</v>
      </c>
      <c r="O18" s="49">
        <v>0.30096008789190609</v>
      </c>
      <c r="P18" s="30">
        <v>6.367247837635361</v>
      </c>
      <c r="Q18" s="24">
        <v>934903</v>
      </c>
      <c r="R18" s="79" t="s">
        <v>1040</v>
      </c>
      <c r="S18" s="67" t="s">
        <v>972</v>
      </c>
      <c r="T18" s="67" t="s">
        <v>867</v>
      </c>
      <c r="U18" s="23">
        <v>63871.0390625</v>
      </c>
      <c r="V18" s="23">
        <v>140328.890625</v>
      </c>
      <c r="W18" s="23">
        <v>377719.0625</v>
      </c>
      <c r="X18" s="24">
        <v>65988.828125</v>
      </c>
      <c r="Y18" s="24">
        <v>76161.15625</v>
      </c>
      <c r="Z18" s="24">
        <v>70590.8984375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</row>
    <row r="19" spans="1:31" x14ac:dyDescent="0.2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 s="23">
        <v>98280</v>
      </c>
      <c r="N19" s="50" t="s">
        <v>907</v>
      </c>
      <c r="O19" s="49">
        <v>2.0315832315832316</v>
      </c>
      <c r="P19" s="30">
        <v>2.1224156583059539</v>
      </c>
      <c r="Q19" s="24">
        <v>423770</v>
      </c>
      <c r="R19" s="79" t="s">
        <v>1040</v>
      </c>
      <c r="S19" s="67" t="s">
        <v>972</v>
      </c>
      <c r="T19" s="67" t="s">
        <v>867</v>
      </c>
      <c r="U19" s="23">
        <v>71231.078125</v>
      </c>
      <c r="V19" s="23">
        <v>253673.03125</v>
      </c>
      <c r="W19" s="23">
        <v>605199.75</v>
      </c>
      <c r="X19" s="24">
        <v>83635.375</v>
      </c>
      <c r="Y19" s="24">
        <v>67181.6875</v>
      </c>
      <c r="Z19" s="24">
        <v>74089.6484375</v>
      </c>
      <c r="AA19" s="1" t="s">
        <v>644</v>
      </c>
      <c r="AB19" s="24">
        <v>124999.92000000003</v>
      </c>
      <c r="AC19" s="51" t="s">
        <v>842</v>
      </c>
      <c r="AD19" s="45">
        <v>44834</v>
      </c>
      <c r="AE19" s="45">
        <v>55792</v>
      </c>
    </row>
    <row r="20" spans="1:31" x14ac:dyDescent="0.2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 s="23">
        <v>14810</v>
      </c>
      <c r="N20" s="50" t="s">
        <v>908</v>
      </c>
      <c r="O20" s="49">
        <v>4.321404456448346</v>
      </c>
      <c r="P20" s="30">
        <v>6.3672500000000003</v>
      </c>
      <c r="Q20" s="24">
        <v>407504</v>
      </c>
      <c r="R20" s="79" t="s">
        <v>867</v>
      </c>
      <c r="S20" s="67" t="s">
        <v>972</v>
      </c>
      <c r="T20" s="67" t="s">
        <v>867</v>
      </c>
      <c r="U20" s="23">
        <v>424288.875</v>
      </c>
      <c r="V20" s="23">
        <v>1150000</v>
      </c>
      <c r="W20" s="23">
        <v>3760000</v>
      </c>
      <c r="X20" s="24">
        <v>48279.4765625</v>
      </c>
      <c r="Y20" s="24">
        <v>49500.94140625</v>
      </c>
      <c r="Z20" s="24">
        <v>59809.5859375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</row>
    <row r="21" spans="1:31" x14ac:dyDescent="0.2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 s="23">
        <v>466772</v>
      </c>
      <c r="N21" s="50" t="s">
        <v>897</v>
      </c>
      <c r="O21" s="49">
        <v>0.21390528994884012</v>
      </c>
      <c r="P21" s="30">
        <v>6.3672392207922277</v>
      </c>
      <c r="Q21" s="24">
        <v>635737</v>
      </c>
      <c r="R21" s="79" t="s">
        <v>867</v>
      </c>
      <c r="S21" s="67" t="s">
        <v>972</v>
      </c>
      <c r="T21" s="67" t="s">
        <v>867</v>
      </c>
      <c r="U21" s="23">
        <v>90390.9765625</v>
      </c>
      <c r="V21" s="23">
        <v>159132.8125</v>
      </c>
      <c r="W21" s="23">
        <v>310318.53125</v>
      </c>
      <c r="X21" s="24">
        <v>62415.84765625</v>
      </c>
      <c r="Y21" s="24">
        <v>69196.2109375</v>
      </c>
      <c r="Z21" s="24">
        <v>88456.609375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</row>
    <row r="22" spans="1:31" x14ac:dyDescent="0.2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 s="23">
        <v>82764</v>
      </c>
      <c r="N22" s="50" t="s">
        <v>897</v>
      </c>
      <c r="O22" s="49">
        <v>1.5376733845633368</v>
      </c>
      <c r="P22" s="30">
        <v>9.5508706311289924</v>
      </c>
      <c r="Q22" s="24">
        <v>1215482</v>
      </c>
      <c r="R22" s="79" t="s">
        <v>867</v>
      </c>
      <c r="S22" s="67" t="s">
        <v>972</v>
      </c>
      <c r="T22" s="67" t="s">
        <v>867</v>
      </c>
      <c r="U22" s="23">
        <v>35386.98046875</v>
      </c>
      <c r="V22" s="23">
        <v>57491.05078125</v>
      </c>
      <c r="W22" s="23">
        <v>153966.921875</v>
      </c>
      <c r="X22" s="24">
        <v>60660.83984375</v>
      </c>
      <c r="Y22" s="24">
        <v>63522.51171875</v>
      </c>
      <c r="Z22" s="24">
        <v>64888.24609375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</row>
    <row r="23" spans="1:31" x14ac:dyDescent="0.2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 s="23">
        <v>398047</v>
      </c>
      <c r="N23" s="50" t="s">
        <v>909</v>
      </c>
      <c r="O23" s="49">
        <v>0.39918150369177507</v>
      </c>
      <c r="P23" s="30">
        <v>3.7142290723946303</v>
      </c>
      <c r="Q23" s="24">
        <v>590165</v>
      </c>
      <c r="R23" s="79" t="s">
        <v>867</v>
      </c>
      <c r="S23" s="67" t="s">
        <v>972</v>
      </c>
      <c r="T23" s="67" t="s">
        <v>867</v>
      </c>
      <c r="U23" s="23">
        <v>181781.046875</v>
      </c>
      <c r="V23" s="23">
        <v>406925.625</v>
      </c>
      <c r="W23" s="23">
        <v>1100000</v>
      </c>
      <c r="X23" s="24">
        <v>56621.1640625</v>
      </c>
      <c r="Y23" s="24">
        <v>65568.3046875</v>
      </c>
      <c r="Z23" s="24">
        <v>79492.546875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</row>
    <row r="24" spans="1:31" x14ac:dyDescent="0.2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 s="23">
        <v>585882</v>
      </c>
      <c r="N24" s="50" t="s">
        <v>900</v>
      </c>
      <c r="O24" s="49">
        <v>0.29489214551735676</v>
      </c>
      <c r="P24" s="30">
        <v>9.5508705114254617</v>
      </c>
      <c r="Q24" s="24">
        <v>1650123</v>
      </c>
      <c r="R24" s="79" t="s">
        <v>1040</v>
      </c>
      <c r="S24" s="67" t="s">
        <v>972</v>
      </c>
      <c r="T24" s="67" t="s">
        <v>867</v>
      </c>
      <c r="U24" s="23">
        <v>57904.90625</v>
      </c>
      <c r="V24" s="23">
        <v>150276.375</v>
      </c>
      <c r="W24" s="23">
        <v>261010.96875</v>
      </c>
      <c r="X24" s="24">
        <v>78943.28125</v>
      </c>
      <c r="Y24" s="24">
        <v>76465.5</v>
      </c>
      <c r="Z24" s="24">
        <v>76183.5078125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</row>
    <row r="25" spans="1:31" x14ac:dyDescent="0.2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 s="23">
        <v>751410</v>
      </c>
      <c r="N25" s="50" t="s">
        <v>911</v>
      </c>
      <c r="O25" s="49">
        <v>0.27658801453267856</v>
      </c>
      <c r="P25" s="30">
        <v>3.7142293498082575</v>
      </c>
      <c r="Q25" s="24">
        <v>771932</v>
      </c>
      <c r="R25" s="79" t="s">
        <v>867</v>
      </c>
      <c r="S25" s="67" t="s">
        <v>972</v>
      </c>
      <c r="T25" s="67" t="s">
        <v>867</v>
      </c>
      <c r="U25" s="23">
        <v>109958.90625</v>
      </c>
      <c r="V25" s="23">
        <v>291440</v>
      </c>
      <c r="W25" s="23">
        <v>1130000</v>
      </c>
      <c r="X25" s="24">
        <v>71716.6171875</v>
      </c>
      <c r="Y25" s="24">
        <v>76624.1484375</v>
      </c>
      <c r="Z25" s="24">
        <v>67330.3984375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</row>
    <row r="26" spans="1:31" x14ac:dyDescent="0.2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 s="23">
        <v>716126</v>
      </c>
      <c r="N26" s="50" t="s">
        <v>897</v>
      </c>
      <c r="O26" s="49">
        <v>0.3420054571402239</v>
      </c>
      <c r="P26" s="30">
        <v>6.3672479472805295</v>
      </c>
      <c r="Q26" s="24">
        <v>1559460</v>
      </c>
      <c r="R26" s="79" t="s">
        <v>867</v>
      </c>
      <c r="S26" s="67" t="s">
        <v>972</v>
      </c>
      <c r="T26" s="67" t="s">
        <v>867</v>
      </c>
      <c r="U26" s="23">
        <v>225198.765625</v>
      </c>
      <c r="V26" s="23">
        <v>602119.1875</v>
      </c>
      <c r="W26" s="23">
        <v>2490000</v>
      </c>
      <c r="X26" s="24">
        <v>69373.453125</v>
      </c>
      <c r="Y26" s="24">
        <v>67075.6953125</v>
      </c>
      <c r="Z26" s="24">
        <v>72792.4921875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</row>
    <row r="27" spans="1:31" x14ac:dyDescent="0.2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 s="23">
        <v>460076</v>
      </c>
      <c r="N27" s="50" t="s">
        <v>897</v>
      </c>
      <c r="O27" s="49">
        <v>0.45543562367956597</v>
      </c>
      <c r="P27" s="30">
        <v>6.3672465220607535</v>
      </c>
      <c r="Q27" s="24">
        <v>1334161</v>
      </c>
      <c r="R27" s="79" t="s">
        <v>867</v>
      </c>
      <c r="S27" s="67" t="s">
        <v>972</v>
      </c>
      <c r="T27" s="67" t="s">
        <v>867</v>
      </c>
      <c r="U27" s="23">
        <v>99281.921875</v>
      </c>
      <c r="V27" s="23">
        <v>239881.765625</v>
      </c>
      <c r="W27" s="23">
        <v>713578.9375</v>
      </c>
      <c r="X27" s="24">
        <v>72572.890625</v>
      </c>
      <c r="Y27" s="24">
        <v>78687.9453125</v>
      </c>
      <c r="Z27" s="24">
        <v>87315.0703125</v>
      </c>
      <c r="AA27" s="1" t="s">
        <v>644</v>
      </c>
      <c r="AB27" s="24">
        <v>1</v>
      </c>
      <c r="AC27" s="51" t="s">
        <v>842</v>
      </c>
      <c r="AD27" s="45">
        <v>46477</v>
      </c>
      <c r="AE27" s="45">
        <v>57435</v>
      </c>
    </row>
    <row r="28" spans="1:31" x14ac:dyDescent="0.2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 s="23">
        <v>674309</v>
      </c>
      <c r="N28" s="50" t="s">
        <v>913</v>
      </c>
      <c r="O28" s="49">
        <v>0.30336685406838704</v>
      </c>
      <c r="P28" s="30">
        <v>3.7142298460620933</v>
      </c>
      <c r="Q28" s="24">
        <v>759794</v>
      </c>
      <c r="R28" s="79" t="s">
        <v>1040</v>
      </c>
      <c r="S28" s="67" t="s">
        <v>979</v>
      </c>
      <c r="T28" s="67" t="s">
        <v>842</v>
      </c>
      <c r="U28" s="23">
        <v>180478.890625</v>
      </c>
      <c r="V28" s="23">
        <v>441984.09375</v>
      </c>
      <c r="W28" s="23">
        <v>1550000</v>
      </c>
      <c r="X28" s="24">
        <v>86570.7890625</v>
      </c>
      <c r="Y28" s="24">
        <v>79881.5859375</v>
      </c>
      <c r="Z28" s="24">
        <v>75146.78125</v>
      </c>
      <c r="AA28" s="1" t="s">
        <v>644</v>
      </c>
      <c r="AB28" s="24">
        <v>148496.75999999998</v>
      </c>
      <c r="AC28" s="51" t="s">
        <v>842</v>
      </c>
      <c r="AD28" s="45">
        <v>46679</v>
      </c>
      <c r="AE28" s="45">
        <v>59463</v>
      </c>
    </row>
    <row r="29" spans="1:31" x14ac:dyDescent="0.2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 s="23">
        <v>180338</v>
      </c>
      <c r="N29" s="50" t="s">
        <v>914</v>
      </c>
      <c r="O29" s="49">
        <v>1.262651243775577</v>
      </c>
      <c r="P29" s="30">
        <v>3.714225485718301</v>
      </c>
      <c r="Q29" s="24">
        <v>845744</v>
      </c>
      <c r="R29" s="79" t="s">
        <v>867</v>
      </c>
      <c r="S29" s="67" t="s">
        <v>972</v>
      </c>
      <c r="T29" s="67" t="s">
        <v>867</v>
      </c>
      <c r="U29" s="23">
        <v>112726.109375</v>
      </c>
      <c r="V29" s="23">
        <v>259672.71875</v>
      </c>
      <c r="W29" s="23">
        <v>819566.25</v>
      </c>
      <c r="X29" s="24">
        <v>68832.84375</v>
      </c>
      <c r="Y29" s="24">
        <v>73770.9375</v>
      </c>
      <c r="Z29" s="24">
        <v>72661.3359375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</row>
    <row r="30" spans="1:31" x14ac:dyDescent="0.2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 s="23">
        <v>518978</v>
      </c>
      <c r="N30" s="50" t="s">
        <v>897</v>
      </c>
      <c r="O30" s="49">
        <v>0.30885509597709343</v>
      </c>
      <c r="P30" s="30">
        <v>6.3672491562115932</v>
      </c>
      <c r="Q30" s="24">
        <v>1020600</v>
      </c>
      <c r="R30" s="79" t="s">
        <v>867</v>
      </c>
      <c r="S30" s="67" t="s">
        <v>972</v>
      </c>
      <c r="T30" s="67" t="s">
        <v>867</v>
      </c>
      <c r="U30" s="23">
        <v>107458.0859375</v>
      </c>
      <c r="V30" s="23">
        <v>236335.109375</v>
      </c>
      <c r="W30" s="23">
        <v>559602.75</v>
      </c>
      <c r="X30" s="24">
        <v>60658.9921875</v>
      </c>
      <c r="Y30" s="24">
        <v>58268.42578125</v>
      </c>
      <c r="Z30" s="24">
        <v>62223.87109375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</row>
    <row r="31" spans="1:31" x14ac:dyDescent="0.2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 s="23">
        <v>126324</v>
      </c>
      <c r="N31" s="50" t="s">
        <v>917</v>
      </c>
      <c r="O31" s="49">
        <v>1.6073113580950571</v>
      </c>
      <c r="P31" s="30">
        <v>6.3672442154825113</v>
      </c>
      <c r="Q31" s="24">
        <v>1292818</v>
      </c>
      <c r="R31" s="79" t="s">
        <v>867</v>
      </c>
      <c r="S31" s="67" t="s">
        <v>972</v>
      </c>
      <c r="T31" s="67" t="s">
        <v>867</v>
      </c>
      <c r="U31" s="23">
        <v>236979.953125</v>
      </c>
      <c r="V31" s="23">
        <v>509997.84375</v>
      </c>
      <c r="W31" s="23">
        <v>1430000</v>
      </c>
      <c r="X31" s="24">
        <v>75724.234375</v>
      </c>
      <c r="Y31" s="24">
        <v>74723.59375</v>
      </c>
      <c r="Z31" s="24">
        <v>78718.0078125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</row>
    <row r="32" spans="1:31" x14ac:dyDescent="0.2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 s="23">
        <v>480467</v>
      </c>
      <c r="N32" s="50" t="s">
        <v>919</v>
      </c>
      <c r="O32" s="49">
        <v>0.32428241689855913</v>
      </c>
      <c r="P32" s="30">
        <v>3.7142297842844032</v>
      </c>
      <c r="Q32" s="24">
        <v>578703</v>
      </c>
      <c r="R32" s="79" t="s">
        <v>1040</v>
      </c>
      <c r="S32" s="67" t="s">
        <v>979</v>
      </c>
      <c r="T32" s="67" t="s">
        <v>842</v>
      </c>
      <c r="U32" s="23">
        <v>55338.94140625</v>
      </c>
      <c r="V32" s="23">
        <v>163651.015625</v>
      </c>
      <c r="W32" s="23">
        <v>541771.875</v>
      </c>
      <c r="X32" s="24">
        <v>91801.7109375</v>
      </c>
      <c r="Y32" s="24">
        <v>93802.78125</v>
      </c>
      <c r="Z32" s="24">
        <v>89191.21875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</row>
    <row r="33" spans="1:31" x14ac:dyDescent="0.2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 s="23">
        <v>496584</v>
      </c>
      <c r="N33" s="50" t="s">
        <v>920</v>
      </c>
      <c r="O33" s="49">
        <v>0.31267620382452921</v>
      </c>
      <c r="P33" s="30">
        <v>9.5508726734076124</v>
      </c>
      <c r="Q33" s="24">
        <v>1482964</v>
      </c>
      <c r="R33" s="79" t="s">
        <v>1040</v>
      </c>
      <c r="S33" s="67" t="s">
        <v>972</v>
      </c>
      <c r="T33" s="67" t="s">
        <v>867</v>
      </c>
      <c r="U33" s="23">
        <v>181062.125</v>
      </c>
      <c r="V33" s="23">
        <v>516616.875</v>
      </c>
      <c r="W33" s="23">
        <v>1620000</v>
      </c>
      <c r="X33" s="24">
        <v>44427.75</v>
      </c>
      <c r="Y33" s="24">
        <v>47667</v>
      </c>
      <c r="Z33" s="24">
        <v>59150.578125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</row>
    <row r="34" spans="1:31" x14ac:dyDescent="0.2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1039</v>
      </c>
      <c r="K34" t="s">
        <v>744</v>
      </c>
      <c r="L34" s="23">
        <v>135531</v>
      </c>
      <c r="M34" s="23">
        <v>561053</v>
      </c>
      <c r="N34" s="50" t="s">
        <v>921</v>
      </c>
      <c r="O34" s="49">
        <v>0.24156541360620121</v>
      </c>
      <c r="P34" s="30">
        <v>6.3672517726571778</v>
      </c>
      <c r="Q34" s="24">
        <v>862960</v>
      </c>
      <c r="R34" s="79" t="s">
        <v>1040</v>
      </c>
      <c r="S34" s="67" t="s">
        <v>972</v>
      </c>
      <c r="T34" s="67" t="s">
        <v>867</v>
      </c>
      <c r="U34" s="23">
        <v>96589.8046875</v>
      </c>
      <c r="V34" s="23">
        <v>229225.09375</v>
      </c>
      <c r="W34" s="23">
        <v>794490.875</v>
      </c>
      <c r="X34" s="24">
        <v>77842.6640625</v>
      </c>
      <c r="Y34" s="24">
        <v>73957.4453125</v>
      </c>
      <c r="Z34" s="24">
        <v>69906.296875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</row>
    <row r="35" spans="1:31" x14ac:dyDescent="0.2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 s="23">
        <v>471511</v>
      </c>
      <c r="N35" s="50" t="s">
        <v>923</v>
      </c>
      <c r="O35" s="49">
        <v>0.33932824472811873</v>
      </c>
      <c r="P35" s="30">
        <v>9.5508728288655416</v>
      </c>
      <c r="Q35" s="24">
        <v>1528111</v>
      </c>
      <c r="R35" s="79" t="s">
        <v>867</v>
      </c>
      <c r="S35" s="67" t="s">
        <v>972</v>
      </c>
      <c r="T35" s="67" t="s">
        <v>867</v>
      </c>
      <c r="U35" s="23">
        <v>144332.234375</v>
      </c>
      <c r="V35" s="23">
        <v>405769.25</v>
      </c>
      <c r="W35" s="23">
        <v>1370000</v>
      </c>
      <c r="X35" s="24">
        <v>71641.0859375</v>
      </c>
      <c r="Y35" s="24">
        <v>63647.21484375</v>
      </c>
      <c r="Z35" s="24">
        <v>65493.015625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</row>
    <row r="36" spans="1:31" x14ac:dyDescent="0.2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 s="23">
        <v>452850</v>
      </c>
      <c r="N36" s="50" t="s">
        <v>897</v>
      </c>
      <c r="O36" s="49">
        <v>0.37709175223583968</v>
      </c>
      <c r="P36" s="30">
        <v>6.3672510921377796</v>
      </c>
      <c r="Q36" s="24">
        <v>1087310</v>
      </c>
      <c r="R36" s="79" t="s">
        <v>1040</v>
      </c>
      <c r="S36" s="67" t="s">
        <v>972</v>
      </c>
      <c r="T36" s="67" t="s">
        <v>867</v>
      </c>
      <c r="U36" s="23">
        <v>148175.796875</v>
      </c>
      <c r="V36" s="23">
        <v>263979.0625</v>
      </c>
      <c r="W36" s="23">
        <v>830371.8125</v>
      </c>
      <c r="X36" s="24">
        <v>68823.109375</v>
      </c>
      <c r="Y36" s="24">
        <v>73108.53125</v>
      </c>
      <c r="Z36" s="24">
        <v>83478.5859375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</row>
    <row r="37" spans="1:31" x14ac:dyDescent="0.2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 s="23">
        <v>585011</v>
      </c>
      <c r="N37" s="50" t="s">
        <v>924</v>
      </c>
      <c r="O37" s="49">
        <v>0.29261842939705407</v>
      </c>
      <c r="P37" s="30">
        <v>6.3672459619709674</v>
      </c>
      <c r="Q37" s="24">
        <v>1089977</v>
      </c>
      <c r="R37" s="79" t="s">
        <v>1040</v>
      </c>
      <c r="S37" s="67" t="s">
        <v>972</v>
      </c>
      <c r="T37" s="67" t="s">
        <v>867</v>
      </c>
      <c r="U37" s="23">
        <v>140225.015625</v>
      </c>
      <c r="V37" s="23">
        <v>337223.84375</v>
      </c>
      <c r="W37" s="23">
        <v>1330000</v>
      </c>
      <c r="X37" s="24">
        <v>90112.71875</v>
      </c>
      <c r="Y37" s="24">
        <v>92036.796875</v>
      </c>
      <c r="Z37" s="24">
        <v>89612.3125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</row>
    <row r="38" spans="1:31" x14ac:dyDescent="0.2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 s="23">
        <v>388337</v>
      </c>
      <c r="N38" s="50" t="s">
        <v>926</v>
      </c>
      <c r="O38" s="49">
        <v>0.24962854427983941</v>
      </c>
      <c r="P38" s="30">
        <v>9.5508665153703323</v>
      </c>
      <c r="Q38" s="24">
        <v>925861</v>
      </c>
      <c r="R38" s="79" t="s">
        <v>1040</v>
      </c>
      <c r="S38" s="67" t="s">
        <v>972</v>
      </c>
      <c r="T38" s="67" t="s">
        <v>867</v>
      </c>
      <c r="U38" s="23">
        <v>82544.1640625</v>
      </c>
      <c r="V38" s="23">
        <v>143631.578125</v>
      </c>
      <c r="W38" s="23">
        <v>169319.234375</v>
      </c>
      <c r="X38" s="24">
        <v>99572.140625</v>
      </c>
      <c r="Y38" s="24">
        <v>88826.5859375</v>
      </c>
      <c r="Z38" s="24">
        <v>86232.703125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</row>
    <row r="39" spans="1:31" x14ac:dyDescent="0.2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 s="23">
        <v>317117</v>
      </c>
      <c r="N39" s="50" t="s">
        <v>897</v>
      </c>
      <c r="O39" s="49">
        <v>0.28874516345702061</v>
      </c>
      <c r="P39" s="30">
        <v>6.3672542209990608</v>
      </c>
      <c r="Q39" s="24">
        <v>583024</v>
      </c>
      <c r="R39" s="79" t="s">
        <v>867</v>
      </c>
      <c r="S39" s="67" t="s">
        <v>972</v>
      </c>
      <c r="T39" s="67" t="s">
        <v>867</v>
      </c>
      <c r="U39" s="23">
        <v>41229.00390625</v>
      </c>
      <c r="V39" s="23">
        <v>69514.0234375</v>
      </c>
      <c r="W39" s="23">
        <v>280272.0625</v>
      </c>
      <c r="X39" s="24">
        <v>65965.0078125</v>
      </c>
      <c r="Y39" s="24">
        <v>72957.8515625</v>
      </c>
      <c r="Z39" s="24">
        <v>66704.6171875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</row>
    <row r="40" spans="1:31" x14ac:dyDescent="0.2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 s="23">
        <v>338461</v>
      </c>
      <c r="N40" s="50" t="s">
        <v>897</v>
      </c>
      <c r="O40" s="49">
        <v>0.19592803897642563</v>
      </c>
      <c r="P40" s="30">
        <v>6.3672527671381607</v>
      </c>
      <c r="Q40" s="24">
        <v>422238</v>
      </c>
      <c r="R40" s="79" t="s">
        <v>867</v>
      </c>
      <c r="S40" s="67" t="s">
        <v>972</v>
      </c>
      <c r="T40" s="67" t="s">
        <v>867</v>
      </c>
      <c r="U40" s="23">
        <v>94436.8984375</v>
      </c>
      <c r="V40" s="23">
        <v>186944.125</v>
      </c>
      <c r="W40" s="23">
        <v>232259.234375</v>
      </c>
      <c r="X40" s="24">
        <v>48648.71484375</v>
      </c>
      <c r="Y40" s="24">
        <v>55254.67578125</v>
      </c>
      <c r="Z40" s="24">
        <v>56970.8828125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</row>
    <row r="41" spans="1:31" x14ac:dyDescent="0.2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 s="23">
        <v>316246</v>
      </c>
      <c r="N41" s="50" t="s">
        <v>914</v>
      </c>
      <c r="O41" s="49">
        <v>0.27126667214763189</v>
      </c>
      <c r="P41" s="30">
        <v>6.3672467856435127</v>
      </c>
      <c r="Q41" s="24">
        <v>546227</v>
      </c>
      <c r="R41" s="79" t="s">
        <v>867</v>
      </c>
      <c r="S41" s="67" t="s">
        <v>972</v>
      </c>
      <c r="T41" s="67" t="s">
        <v>867</v>
      </c>
      <c r="U41" s="23">
        <v>54518.86328125</v>
      </c>
      <c r="V41" s="23">
        <v>93085.8984375</v>
      </c>
      <c r="W41" s="23">
        <v>156850.703125</v>
      </c>
      <c r="X41" s="24">
        <v>42280.18359375</v>
      </c>
      <c r="Y41" s="24">
        <v>45804.75390625</v>
      </c>
      <c r="Z41" s="24">
        <v>43383.1171875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</row>
    <row r="42" spans="1:31" x14ac:dyDescent="0.2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 s="23">
        <v>451282</v>
      </c>
      <c r="N42" s="50" t="s">
        <v>897</v>
      </c>
      <c r="O42" s="49">
        <v>0.341566913814422</v>
      </c>
      <c r="P42" s="30">
        <v>6.3672434038522674</v>
      </c>
      <c r="Q42" s="24">
        <v>981466</v>
      </c>
      <c r="R42" s="79" t="s">
        <v>867</v>
      </c>
      <c r="S42" s="67" t="s">
        <v>972</v>
      </c>
      <c r="T42" s="67" t="s">
        <v>867</v>
      </c>
      <c r="U42" s="23">
        <v>52509.3671875</v>
      </c>
      <c r="V42" s="23">
        <v>181492.421875</v>
      </c>
      <c r="W42" s="23">
        <v>525782.25</v>
      </c>
      <c r="X42" s="24">
        <v>97415.15625</v>
      </c>
      <c r="Y42" s="24">
        <v>89311.9296875</v>
      </c>
      <c r="Z42" s="24">
        <v>103078.171875</v>
      </c>
      <c r="AA42" s="1" t="s">
        <v>644</v>
      </c>
      <c r="AB42" s="24">
        <v>10</v>
      </c>
      <c r="AC42" s="51" t="s">
        <v>842</v>
      </c>
      <c r="AD42" s="45">
        <v>44500</v>
      </c>
      <c r="AE42" s="45">
        <v>50586</v>
      </c>
    </row>
    <row r="43" spans="1:31" x14ac:dyDescent="0.2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 s="23">
        <v>415650</v>
      </c>
      <c r="N43" s="50" t="s">
        <v>928</v>
      </c>
      <c r="O43" s="49">
        <v>0.33514976542764346</v>
      </c>
      <c r="P43" s="30">
        <v>9.5508703923046561</v>
      </c>
      <c r="Q43" s="24">
        <v>1330484</v>
      </c>
      <c r="R43" s="79" t="s">
        <v>867</v>
      </c>
      <c r="S43" s="67" t="s">
        <v>972</v>
      </c>
      <c r="T43" s="67" t="s">
        <v>867</v>
      </c>
      <c r="U43" s="23">
        <v>200633.078125</v>
      </c>
      <c r="V43" s="23">
        <v>610480.9375</v>
      </c>
      <c r="W43" s="23">
        <v>2560000</v>
      </c>
      <c r="X43" s="24">
        <v>63267.484375</v>
      </c>
      <c r="Y43" s="24">
        <v>63233.6640625</v>
      </c>
      <c r="Z43" s="24">
        <v>69124.625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</row>
    <row r="44" spans="1:31" x14ac:dyDescent="0.2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 s="23">
        <v>306662</v>
      </c>
      <c r="N44" s="50" t="s">
        <v>897</v>
      </c>
      <c r="O44" s="49">
        <v>0.28077492483581273</v>
      </c>
      <c r="P44" s="30">
        <v>6.3672462051264187</v>
      </c>
      <c r="Q44" s="24">
        <v>548239</v>
      </c>
      <c r="R44" s="79" t="s">
        <v>867</v>
      </c>
      <c r="S44" s="67" t="s">
        <v>972</v>
      </c>
      <c r="T44" s="67" t="s">
        <v>867</v>
      </c>
      <c r="U44" s="23">
        <v>89679.9296875</v>
      </c>
      <c r="V44" s="23">
        <v>162410.953125</v>
      </c>
      <c r="W44" s="23">
        <v>225547.109375</v>
      </c>
      <c r="X44" s="24">
        <v>43477.53515625</v>
      </c>
      <c r="Y44" s="24">
        <v>49305.27734375</v>
      </c>
      <c r="Z44" s="24">
        <v>54194.375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</row>
    <row r="45" spans="1:31" x14ac:dyDescent="0.2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 s="23">
        <v>402930</v>
      </c>
      <c r="N45" s="50" t="s">
        <v>897</v>
      </c>
      <c r="O45" s="49">
        <v>0.21338942248033158</v>
      </c>
      <c r="P45" s="30">
        <v>6.3672555564601483</v>
      </c>
      <c r="Q45" s="24">
        <v>547463</v>
      </c>
      <c r="R45" s="79" t="s">
        <v>1040</v>
      </c>
      <c r="S45" s="67" t="s">
        <v>972</v>
      </c>
      <c r="T45" s="67" t="s">
        <v>867</v>
      </c>
      <c r="U45" s="23">
        <v>46116</v>
      </c>
      <c r="V45" s="23">
        <v>126678.96875</v>
      </c>
      <c r="W45" s="23">
        <v>246027.984375</v>
      </c>
      <c r="X45" s="24">
        <v>63184.56640625</v>
      </c>
      <c r="Y45" s="24">
        <v>65065.89453125</v>
      </c>
      <c r="Z45" s="24">
        <v>69843.265625</v>
      </c>
      <c r="AA45" s="1" t="s">
        <v>643</v>
      </c>
      <c r="AB45" s="24">
        <v>0</v>
      </c>
      <c r="AC45" s="51"/>
      <c r="AD45" s="45" t="s">
        <v>867</v>
      </c>
      <c r="AE45" s="45" t="s">
        <v>867</v>
      </c>
    </row>
    <row r="46" spans="1:31" x14ac:dyDescent="0.2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 s="23">
        <v>91912</v>
      </c>
      <c r="N46" s="50" t="s">
        <v>897</v>
      </c>
      <c r="O46" s="49">
        <v>1.6855796849160065</v>
      </c>
      <c r="P46" s="30">
        <v>9.5508730030660001</v>
      </c>
      <c r="Q46" s="24">
        <v>1479669</v>
      </c>
      <c r="R46" s="79" t="s">
        <v>1040</v>
      </c>
      <c r="S46" s="67" t="s">
        <v>972</v>
      </c>
      <c r="T46" s="67" t="s">
        <v>867</v>
      </c>
      <c r="U46" s="23">
        <v>152024.875</v>
      </c>
      <c r="V46" s="23">
        <v>319411.6875</v>
      </c>
      <c r="W46" s="23">
        <v>577203.0625</v>
      </c>
      <c r="X46" s="24">
        <v>48447.22265625</v>
      </c>
      <c r="Y46" s="24">
        <v>54816.625</v>
      </c>
      <c r="Z46" s="24">
        <v>65301.24609375</v>
      </c>
      <c r="AA46" s="1" t="s">
        <v>644</v>
      </c>
      <c r="AB46" s="24">
        <v>49999.920000000013</v>
      </c>
      <c r="AC46" s="51" t="s">
        <v>842</v>
      </c>
      <c r="AD46" s="45">
        <v>44530</v>
      </c>
      <c r="AE46" s="45">
        <v>53661</v>
      </c>
    </row>
    <row r="47" spans="1:31" x14ac:dyDescent="0.2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 s="23">
        <v>300564</v>
      </c>
      <c r="N47" s="50" t="s">
        <v>930</v>
      </c>
      <c r="O47" s="49">
        <v>0.45373032033111083</v>
      </c>
      <c r="P47" s="30">
        <v>2.1224124656278645</v>
      </c>
      <c r="Q47" s="24">
        <v>289444</v>
      </c>
      <c r="R47" s="79" t="s">
        <v>1040</v>
      </c>
      <c r="S47" s="67" t="s">
        <v>979</v>
      </c>
      <c r="T47" s="67" t="s">
        <v>842</v>
      </c>
      <c r="U47" s="23">
        <v>62638.97265625</v>
      </c>
      <c r="V47" s="23">
        <v>107761.984375</v>
      </c>
      <c r="W47" s="23">
        <v>226413.21875</v>
      </c>
      <c r="X47" s="24">
        <v>73665.21875</v>
      </c>
      <c r="Y47" s="24">
        <v>86246.7734375</v>
      </c>
      <c r="Z47" s="24">
        <v>106648.765625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</row>
    <row r="48" spans="1:31" x14ac:dyDescent="0.2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 s="23">
        <v>386813</v>
      </c>
      <c r="N48" s="50" t="s">
        <v>931</v>
      </c>
      <c r="O48" s="49">
        <v>0.27695036102716297</v>
      </c>
      <c r="P48" s="30">
        <v>6.3672522589799119</v>
      </c>
      <c r="Q48" s="24">
        <v>682111</v>
      </c>
      <c r="R48" s="79" t="s">
        <v>867</v>
      </c>
      <c r="S48" s="67" t="s">
        <v>972</v>
      </c>
      <c r="T48" s="67" t="s">
        <v>867</v>
      </c>
      <c r="U48" s="23">
        <v>40988.0390625</v>
      </c>
      <c r="V48" s="23">
        <v>89092.171875</v>
      </c>
      <c r="W48" s="23">
        <v>196270.75</v>
      </c>
      <c r="X48" s="24">
        <v>49283.0703125</v>
      </c>
      <c r="Y48" s="24">
        <v>49965.3203125</v>
      </c>
      <c r="Z48" s="24">
        <v>62876.79296875</v>
      </c>
      <c r="AA48" s="1" t="s">
        <v>643</v>
      </c>
      <c r="AB48" s="24">
        <v>0</v>
      </c>
      <c r="AC48" s="51"/>
      <c r="AD48" s="45" t="s">
        <v>867</v>
      </c>
      <c r="AE48" s="45" t="s">
        <v>867</v>
      </c>
    </row>
    <row r="49" spans="1:31" x14ac:dyDescent="0.2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 s="23">
        <v>89429</v>
      </c>
      <c r="N49" s="50" t="s">
        <v>897</v>
      </c>
      <c r="O49" s="49">
        <v>2.0723702602064207</v>
      </c>
      <c r="P49" s="30">
        <v>3.7142286731775753</v>
      </c>
      <c r="Q49" s="24">
        <v>688358</v>
      </c>
      <c r="R49" s="79" t="s">
        <v>1040</v>
      </c>
      <c r="S49" s="67" t="s">
        <v>979</v>
      </c>
      <c r="T49" s="67" t="s">
        <v>842</v>
      </c>
      <c r="U49" s="23">
        <v>722815</v>
      </c>
      <c r="V49" s="23">
        <v>1740000</v>
      </c>
      <c r="W49" s="23">
        <v>6880000</v>
      </c>
      <c r="X49" s="24">
        <v>109570.1171875</v>
      </c>
      <c r="Y49" s="24">
        <v>104809.7265625</v>
      </c>
      <c r="Z49" s="24">
        <v>77696.5234375</v>
      </c>
      <c r="AA49" s="1" t="s">
        <v>643</v>
      </c>
      <c r="AB49" s="24">
        <v>0</v>
      </c>
      <c r="AC49" s="51"/>
      <c r="AD49" s="45" t="s">
        <v>867</v>
      </c>
      <c r="AE49" s="45" t="s">
        <v>867</v>
      </c>
    </row>
    <row r="50" spans="1:31" x14ac:dyDescent="0.2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 s="23">
        <v>413820</v>
      </c>
      <c r="N50" s="50" t="s">
        <v>932</v>
      </c>
      <c r="O50" s="49">
        <v>0.36727321057464596</v>
      </c>
      <c r="P50" s="30">
        <v>9.5508767312563734</v>
      </c>
      <c r="Q50" s="24">
        <v>1451590</v>
      </c>
      <c r="R50" s="79" t="s">
        <v>1040</v>
      </c>
      <c r="S50" s="67" t="s">
        <v>972</v>
      </c>
      <c r="T50" s="67" t="s">
        <v>867</v>
      </c>
      <c r="U50" s="23">
        <v>98231.8828125</v>
      </c>
      <c r="V50" s="23">
        <v>247747.4375</v>
      </c>
      <c r="W50" s="23">
        <v>448068.40625</v>
      </c>
      <c r="X50" s="24">
        <v>55550.48046875</v>
      </c>
      <c r="Y50" s="24">
        <v>60966.30078125</v>
      </c>
      <c r="Z50" s="24">
        <v>69919.4453125</v>
      </c>
      <c r="AA50" s="1" t="s">
        <v>643</v>
      </c>
      <c r="AB50" s="24">
        <v>0</v>
      </c>
      <c r="AC50" s="51"/>
      <c r="AD50" s="45" t="s">
        <v>867</v>
      </c>
      <c r="AE50" s="45" t="s">
        <v>867</v>
      </c>
    </row>
    <row r="51" spans="1:31" x14ac:dyDescent="0.2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 s="23">
        <v>217800</v>
      </c>
      <c r="N51" s="50" t="s">
        <v>914</v>
      </c>
      <c r="O51" s="49">
        <v>0.29107438016528925</v>
      </c>
      <c r="P51" s="30">
        <v>6.3672471449302792</v>
      </c>
      <c r="Q51" s="24">
        <v>403658</v>
      </c>
      <c r="R51" s="79" t="s">
        <v>1040</v>
      </c>
      <c r="S51" s="67" t="s">
        <v>972</v>
      </c>
      <c r="T51" s="67" t="s">
        <v>867</v>
      </c>
      <c r="U51" s="23">
        <v>55547.09765625</v>
      </c>
      <c r="V51" s="23">
        <v>107614.21875</v>
      </c>
      <c r="W51" s="23">
        <v>163320.140625</v>
      </c>
      <c r="X51" s="24">
        <v>53514.61328125</v>
      </c>
      <c r="Y51" s="24">
        <v>59414.140625</v>
      </c>
      <c r="Z51" s="24">
        <v>64687.1640625</v>
      </c>
      <c r="AA51" s="1" t="s">
        <v>643</v>
      </c>
      <c r="AB51" s="24">
        <v>0</v>
      </c>
      <c r="AC51" s="51"/>
      <c r="AD51" s="45" t="s">
        <v>867</v>
      </c>
      <c r="AE51" s="45" t="s">
        <v>867</v>
      </c>
    </row>
    <row r="52" spans="1:31" x14ac:dyDescent="0.2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 s="23">
        <v>271379</v>
      </c>
      <c r="N52" s="50" t="s">
        <v>897</v>
      </c>
      <c r="O52" s="49">
        <v>0.22976354102565047</v>
      </c>
      <c r="P52" s="30">
        <v>6.3672477667473899</v>
      </c>
      <c r="Q52" s="24">
        <v>397017</v>
      </c>
      <c r="R52" s="79" t="s">
        <v>1040</v>
      </c>
      <c r="S52" s="67" t="s">
        <v>972</v>
      </c>
      <c r="T52" s="67" t="s">
        <v>867</v>
      </c>
      <c r="U52" s="23">
        <v>27280.953125</v>
      </c>
      <c r="V52" s="23">
        <v>47903.78515625</v>
      </c>
      <c r="W52" s="23">
        <v>85802</v>
      </c>
      <c r="X52" s="24">
        <v>52672.81640625</v>
      </c>
      <c r="Y52" s="24">
        <v>61575.25</v>
      </c>
      <c r="Z52" s="24">
        <v>67377.96875</v>
      </c>
      <c r="AA52" s="1" t="s">
        <v>643</v>
      </c>
      <c r="AB52" s="24">
        <v>0</v>
      </c>
      <c r="AC52" s="51"/>
      <c r="AD52" s="45" t="s">
        <v>867</v>
      </c>
      <c r="AE52" s="45" t="s">
        <v>867</v>
      </c>
    </row>
    <row r="53" spans="1:31" x14ac:dyDescent="0.2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 s="23">
        <v>379843</v>
      </c>
      <c r="N53" s="50" t="s">
        <v>933</v>
      </c>
      <c r="O53" s="49">
        <v>0.29972120060130109</v>
      </c>
      <c r="P53" s="30">
        <v>9.550870905689214</v>
      </c>
      <c r="Q53" s="24">
        <v>1087338</v>
      </c>
      <c r="R53" s="79" t="s">
        <v>867</v>
      </c>
      <c r="S53" s="67" t="s">
        <v>972</v>
      </c>
      <c r="T53" s="67" t="s">
        <v>867</v>
      </c>
      <c r="U53" s="23">
        <v>49508.140625</v>
      </c>
      <c r="V53" s="23">
        <v>128523.8203125</v>
      </c>
      <c r="W53" s="23">
        <v>348667.875</v>
      </c>
      <c r="X53" s="24">
        <v>73636.1796875</v>
      </c>
      <c r="Y53" s="24">
        <v>68172.5625</v>
      </c>
      <c r="Z53" s="24">
        <v>64773.15625</v>
      </c>
      <c r="AA53" s="1" t="s">
        <v>643</v>
      </c>
      <c r="AB53" s="24">
        <v>0</v>
      </c>
      <c r="AC53" s="51"/>
      <c r="AD53" s="45" t="s">
        <v>867</v>
      </c>
      <c r="AE53" s="45" t="s">
        <v>867</v>
      </c>
    </row>
    <row r="54" spans="1:31" x14ac:dyDescent="0.2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 s="23"/>
      <c r="N54" s="50"/>
      <c r="O54" s="49"/>
      <c r="P54" s="30">
        <v>6.3672451394366849</v>
      </c>
      <c r="Q54" s="24">
        <v>548882</v>
      </c>
      <c r="R54" s="79" t="s">
        <v>867</v>
      </c>
      <c r="S54" s="67" t="s">
        <v>972</v>
      </c>
      <c r="T54" s="67" t="s">
        <v>867</v>
      </c>
      <c r="U54" s="50" t="s">
        <v>867</v>
      </c>
      <c r="V54" s="50" t="s">
        <v>867</v>
      </c>
      <c r="W54" s="50" t="s">
        <v>867</v>
      </c>
      <c r="X54" s="85" t="s">
        <v>867</v>
      </c>
      <c r="Y54" s="85" t="s">
        <v>867</v>
      </c>
      <c r="Z54" s="85" t="s">
        <v>867</v>
      </c>
      <c r="AA54" s="1" t="s">
        <v>644</v>
      </c>
      <c r="AB54" s="24">
        <v>39999.960000000014</v>
      </c>
      <c r="AC54" s="51"/>
      <c r="AD54" s="45">
        <v>46053</v>
      </c>
      <c r="AE54" s="45">
        <v>66142</v>
      </c>
    </row>
    <row r="55" spans="1:31" x14ac:dyDescent="0.2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 s="23">
        <v>590639</v>
      </c>
      <c r="N55" s="50" t="s">
        <v>934</v>
      </c>
      <c r="O55" s="49">
        <v>0.25991172272741897</v>
      </c>
      <c r="P55" s="30">
        <v>6.3672498925179459</v>
      </c>
      <c r="Q55" s="24">
        <v>977462</v>
      </c>
      <c r="R55" s="79" t="s">
        <v>867</v>
      </c>
      <c r="S55" s="67" t="s">
        <v>972</v>
      </c>
      <c r="T55" s="67" t="s">
        <v>867</v>
      </c>
      <c r="U55" s="23">
        <v>112911.1484375</v>
      </c>
      <c r="V55" s="23">
        <v>289708.09375</v>
      </c>
      <c r="W55" s="23">
        <v>850715.1875</v>
      </c>
      <c r="X55" s="24">
        <v>61555.75</v>
      </c>
      <c r="Y55" s="24">
        <v>69600.1328125</v>
      </c>
      <c r="Z55" s="24">
        <v>73479.8515625</v>
      </c>
      <c r="AA55" s="1" t="s">
        <v>643</v>
      </c>
      <c r="AB55" s="24">
        <v>0</v>
      </c>
      <c r="AC55" s="51"/>
      <c r="AD55" s="45" t="s">
        <v>867</v>
      </c>
      <c r="AE55" s="45" t="s">
        <v>867</v>
      </c>
    </row>
    <row r="56" spans="1:31" x14ac:dyDescent="0.2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 s="23">
        <v>346607</v>
      </c>
      <c r="N56" s="50" t="s">
        <v>897</v>
      </c>
      <c r="O56" s="49">
        <v>0.40332711110854658</v>
      </c>
      <c r="P56" s="30">
        <v>9.5508741308764193</v>
      </c>
      <c r="Q56" s="24">
        <v>1335174</v>
      </c>
      <c r="R56" s="79" t="s">
        <v>1040</v>
      </c>
      <c r="S56" s="67" t="s">
        <v>972</v>
      </c>
      <c r="T56" s="67" t="s">
        <v>867</v>
      </c>
      <c r="U56" s="23">
        <v>143828.90625</v>
      </c>
      <c r="V56" s="23">
        <v>317860.09375</v>
      </c>
      <c r="W56" s="23">
        <v>580219.875</v>
      </c>
      <c r="X56" s="24">
        <v>47527.484375</v>
      </c>
      <c r="Y56" s="24">
        <v>53678.9296875</v>
      </c>
      <c r="Z56" s="24">
        <v>58021.46875</v>
      </c>
      <c r="AA56" s="1" t="s">
        <v>643</v>
      </c>
      <c r="AB56" s="24">
        <v>0</v>
      </c>
      <c r="AC56" s="51"/>
      <c r="AD56" s="45" t="s">
        <v>867</v>
      </c>
      <c r="AE56" s="45" t="s">
        <v>867</v>
      </c>
    </row>
    <row r="57" spans="1:31" x14ac:dyDescent="0.2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 s="23">
        <v>370260</v>
      </c>
      <c r="N57" s="50" t="s">
        <v>909</v>
      </c>
      <c r="O57" s="49">
        <v>0.34043374925727865</v>
      </c>
      <c r="P57" s="30">
        <v>2.1224206459392776</v>
      </c>
      <c r="Q57" s="24">
        <v>267529</v>
      </c>
      <c r="R57" s="79" t="s">
        <v>1040</v>
      </c>
      <c r="S57" s="67" t="s">
        <v>972</v>
      </c>
      <c r="T57" s="67" t="s">
        <v>867</v>
      </c>
      <c r="U57" s="23">
        <v>73313.296875</v>
      </c>
      <c r="V57" s="23">
        <v>97012.984375</v>
      </c>
      <c r="W57" s="23">
        <v>197202.890625</v>
      </c>
      <c r="X57" s="24">
        <v>92807.8203125</v>
      </c>
      <c r="Y57" s="24">
        <v>99614.0234375</v>
      </c>
      <c r="Z57" s="24">
        <v>108576.1328125</v>
      </c>
      <c r="AA57" s="1" t="s">
        <v>643</v>
      </c>
      <c r="AB57" s="24">
        <v>0</v>
      </c>
      <c r="AC57" s="51"/>
      <c r="AD57" s="45" t="s">
        <v>867</v>
      </c>
      <c r="AE57" s="45" t="s">
        <v>867</v>
      </c>
    </row>
    <row r="58" spans="1:31" x14ac:dyDescent="0.2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 s="23">
        <v>401266</v>
      </c>
      <c r="N58" s="50" t="s">
        <v>911</v>
      </c>
      <c r="O58" s="49">
        <v>0.36862330723260878</v>
      </c>
      <c r="P58" s="30">
        <v>9.5508734687254933</v>
      </c>
      <c r="Q58" s="24">
        <v>1412727</v>
      </c>
      <c r="R58" s="79" t="s">
        <v>1040</v>
      </c>
      <c r="S58" s="67" t="s">
        <v>972</v>
      </c>
      <c r="T58" s="67" t="s">
        <v>867</v>
      </c>
      <c r="U58" s="23">
        <v>145770.09375</v>
      </c>
      <c r="V58" s="23">
        <v>394921.625</v>
      </c>
      <c r="W58" s="23">
        <v>1360000</v>
      </c>
      <c r="X58" s="24">
        <v>70660.796875</v>
      </c>
      <c r="Y58" s="24">
        <v>73737.484375</v>
      </c>
      <c r="Z58" s="24">
        <v>66419.8984375</v>
      </c>
      <c r="AA58" s="1" t="s">
        <v>643</v>
      </c>
      <c r="AB58" s="24">
        <v>0</v>
      </c>
      <c r="AC58" s="51"/>
      <c r="AD58" s="45" t="s">
        <v>867</v>
      </c>
      <c r="AE58" s="45" t="s">
        <v>867</v>
      </c>
    </row>
    <row r="59" spans="1:31" x14ac:dyDescent="0.2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 s="23">
        <v>728759</v>
      </c>
      <c r="N59" s="50" t="s">
        <v>935</v>
      </c>
      <c r="O59" s="49">
        <v>0.24589747776699841</v>
      </c>
      <c r="P59" s="30">
        <v>2.1224162946428571</v>
      </c>
      <c r="Q59" s="24">
        <v>380337</v>
      </c>
      <c r="R59" s="79" t="s">
        <v>1040</v>
      </c>
      <c r="S59" s="67" t="s">
        <v>972</v>
      </c>
      <c r="T59" s="67" t="s">
        <v>867</v>
      </c>
      <c r="U59" s="23">
        <v>185287.9375</v>
      </c>
      <c r="V59" s="23">
        <v>433248.09375</v>
      </c>
      <c r="W59" s="23">
        <v>1790000</v>
      </c>
      <c r="X59" s="24">
        <v>93974.84375</v>
      </c>
      <c r="Y59" s="24">
        <v>85809.296875</v>
      </c>
      <c r="Z59" s="24">
        <v>71965.296875</v>
      </c>
      <c r="AA59" s="1" t="s">
        <v>643</v>
      </c>
      <c r="AB59" s="24">
        <v>0</v>
      </c>
      <c r="AC59" s="51"/>
      <c r="AD59" s="45" t="s">
        <v>867</v>
      </c>
      <c r="AE59" s="45" t="s">
        <v>867</v>
      </c>
    </row>
    <row r="60" spans="1:31" x14ac:dyDescent="0.2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 s="23">
        <v>59237</v>
      </c>
      <c r="N60" s="50" t="s">
        <v>936</v>
      </c>
      <c r="O60" s="49">
        <v>2.6764353360230935</v>
      </c>
      <c r="P60" s="30">
        <v>6.367248208699162</v>
      </c>
      <c r="Q60" s="24">
        <v>1009489</v>
      </c>
      <c r="R60" s="79" t="s">
        <v>867</v>
      </c>
      <c r="S60" s="67" t="s">
        <v>972</v>
      </c>
      <c r="T60" s="67" t="s">
        <v>867</v>
      </c>
      <c r="U60" s="23">
        <v>146633.125</v>
      </c>
      <c r="V60" s="23">
        <v>374359.0625</v>
      </c>
      <c r="W60" s="23">
        <v>1140000</v>
      </c>
      <c r="X60" s="24">
        <v>60145.12890625</v>
      </c>
      <c r="Y60" s="24">
        <v>65406.4375</v>
      </c>
      <c r="Z60" s="24">
        <v>67723.96875</v>
      </c>
      <c r="AA60" s="1" t="s">
        <v>643</v>
      </c>
      <c r="AB60" s="24">
        <v>0</v>
      </c>
      <c r="AC60" s="51"/>
      <c r="AD60" s="45" t="s">
        <v>867</v>
      </c>
      <c r="AE60" s="45" t="s">
        <v>867</v>
      </c>
    </row>
    <row r="61" spans="1:31" x14ac:dyDescent="0.2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 s="23">
        <v>416434</v>
      </c>
      <c r="N61" s="50" t="s">
        <v>937</v>
      </c>
      <c r="O61" s="49">
        <v>0.35925981067828278</v>
      </c>
      <c r="P61" s="30">
        <v>2.1224132399336932</v>
      </c>
      <c r="Q61" s="24">
        <v>317530</v>
      </c>
      <c r="R61" s="79" t="s">
        <v>1040</v>
      </c>
      <c r="S61" s="67" t="s">
        <v>979</v>
      </c>
      <c r="T61" s="67" t="s">
        <v>842</v>
      </c>
      <c r="U61" s="23">
        <v>45522.0078125</v>
      </c>
      <c r="V61" s="23">
        <v>100932.9921875</v>
      </c>
      <c r="W61" s="23">
        <v>302789.125</v>
      </c>
      <c r="X61" s="24">
        <v>110447.5546875</v>
      </c>
      <c r="Y61" s="24">
        <v>118191.5546875</v>
      </c>
      <c r="Z61" s="24">
        <v>118471.0234375</v>
      </c>
      <c r="AA61" s="1" t="s">
        <v>643</v>
      </c>
      <c r="AB61" s="24">
        <v>0</v>
      </c>
      <c r="AC61" s="51"/>
      <c r="AD61" s="45" t="s">
        <v>867</v>
      </c>
      <c r="AE61" s="45" t="s">
        <v>867</v>
      </c>
    </row>
    <row r="62" spans="1:31" x14ac:dyDescent="0.2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 s="23">
        <v>339332</v>
      </c>
      <c r="N62" s="50" t="s">
        <v>939</v>
      </c>
      <c r="O62" s="49">
        <v>0.30700022396944587</v>
      </c>
      <c r="P62" s="30">
        <v>6.3672474202063833</v>
      </c>
      <c r="Q62" s="24">
        <v>663308</v>
      </c>
      <c r="R62" s="79" t="s">
        <v>867</v>
      </c>
      <c r="S62" s="67" t="s">
        <v>972</v>
      </c>
      <c r="T62" s="67" t="s">
        <v>867</v>
      </c>
      <c r="U62" s="23">
        <v>42665.23828125</v>
      </c>
      <c r="V62" s="23">
        <v>59906.19921875</v>
      </c>
      <c r="W62" s="23">
        <v>146237.171875</v>
      </c>
      <c r="X62" s="24">
        <v>75631.265625</v>
      </c>
      <c r="Y62" s="24">
        <v>79300.53125</v>
      </c>
      <c r="Z62" s="24">
        <v>61524.4609375</v>
      </c>
      <c r="AA62" s="1" t="s">
        <v>644</v>
      </c>
      <c r="AB62" s="24">
        <v>94029</v>
      </c>
      <c r="AC62" s="51" t="s">
        <v>870</v>
      </c>
      <c r="AD62" s="45">
        <v>47177</v>
      </c>
      <c r="AE62" s="45">
        <v>74570</v>
      </c>
    </row>
    <row r="63" spans="1:31" x14ac:dyDescent="0.2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 s="23">
        <v>187744</v>
      </c>
      <c r="N63" s="50" t="s">
        <v>940</v>
      </c>
      <c r="O63" s="49">
        <v>0.55639061701039716</v>
      </c>
      <c r="P63" s="30">
        <v>9.550866847279794</v>
      </c>
      <c r="Q63" s="24">
        <v>997674</v>
      </c>
      <c r="R63" s="79" t="s">
        <v>867</v>
      </c>
      <c r="S63" s="67" t="s">
        <v>972</v>
      </c>
      <c r="T63" s="67" t="s">
        <v>867</v>
      </c>
      <c r="U63" s="23">
        <v>31586.890625</v>
      </c>
      <c r="V63" s="23">
        <v>60332.0390625</v>
      </c>
      <c r="W63" s="23">
        <v>111118.1484375</v>
      </c>
      <c r="X63" s="24">
        <v>43891.7734375</v>
      </c>
      <c r="Y63" s="24">
        <v>46606.75</v>
      </c>
      <c r="Z63" s="24">
        <v>48449.40234375</v>
      </c>
      <c r="AA63" s="1" t="s">
        <v>644</v>
      </c>
      <c r="AB63" s="24">
        <v>210000</v>
      </c>
      <c r="AC63" s="51" t="s">
        <v>842</v>
      </c>
      <c r="AD63" s="45">
        <v>46965</v>
      </c>
      <c r="AE63" s="45">
        <v>74357</v>
      </c>
    </row>
    <row r="64" spans="1:31" x14ac:dyDescent="0.2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 s="23">
        <v>352836</v>
      </c>
      <c r="N64" s="50" t="s">
        <v>941</v>
      </c>
      <c r="O64" s="49">
        <v>0.35566948950787336</v>
      </c>
      <c r="P64" s="30">
        <v>9.5508673790569993</v>
      </c>
      <c r="Q64" s="24">
        <v>1198567</v>
      </c>
      <c r="R64" s="79" t="s">
        <v>867</v>
      </c>
      <c r="S64" s="67" t="s">
        <v>972</v>
      </c>
      <c r="T64" s="67" t="s">
        <v>867</v>
      </c>
      <c r="U64" s="23">
        <v>140334.15625</v>
      </c>
      <c r="V64" s="23">
        <v>322076.15625</v>
      </c>
      <c r="W64" s="23">
        <v>1020000</v>
      </c>
      <c r="X64" s="24">
        <v>61588.5078125</v>
      </c>
      <c r="Y64" s="24">
        <v>63290.1015625</v>
      </c>
      <c r="Z64" s="24">
        <v>58728.20703125</v>
      </c>
      <c r="AA64" s="1" t="s">
        <v>644</v>
      </c>
      <c r="AB64" s="24">
        <v>1</v>
      </c>
      <c r="AC64" s="51" t="s">
        <v>842</v>
      </c>
      <c r="AD64" s="45">
        <v>53386</v>
      </c>
      <c r="AE64" s="45">
        <v>71649</v>
      </c>
    </row>
    <row r="65" spans="1:31" x14ac:dyDescent="0.2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 s="23">
        <v>354143</v>
      </c>
      <c r="N65" s="50" t="s">
        <v>942</v>
      </c>
      <c r="O65" s="49">
        <v>0.35664406750945238</v>
      </c>
      <c r="P65" s="30">
        <v>6.3672517675748006</v>
      </c>
      <c r="Q65" s="24">
        <v>804203</v>
      </c>
      <c r="R65" s="79" t="s">
        <v>867</v>
      </c>
      <c r="S65" s="67" t="s">
        <v>972</v>
      </c>
      <c r="T65" s="67" t="s">
        <v>867</v>
      </c>
      <c r="U65" s="23">
        <v>57784.96484375</v>
      </c>
      <c r="V65" s="23">
        <v>154958.15625</v>
      </c>
      <c r="W65" s="23">
        <v>351890.625</v>
      </c>
      <c r="X65" s="24">
        <v>81429.4609375</v>
      </c>
      <c r="Y65" s="24">
        <v>82948.65625</v>
      </c>
      <c r="Z65" s="24">
        <v>86487.5234375</v>
      </c>
      <c r="AA65" s="1" t="s">
        <v>643</v>
      </c>
      <c r="AB65" s="24">
        <v>0</v>
      </c>
      <c r="AC65" s="51"/>
      <c r="AD65" s="45" t="s">
        <v>867</v>
      </c>
      <c r="AE65" s="45" t="s">
        <v>867</v>
      </c>
    </row>
    <row r="66" spans="1:31" x14ac:dyDescent="0.2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 s="23">
        <v>331927</v>
      </c>
      <c r="N66" s="50" t="s">
        <v>943</v>
      </c>
      <c r="O66" s="49">
        <v>0.42687699403784568</v>
      </c>
      <c r="P66" s="30">
        <v>3.7142252209016742</v>
      </c>
      <c r="Q66" s="24">
        <v>526276</v>
      </c>
      <c r="R66" s="79" t="s">
        <v>1040</v>
      </c>
      <c r="S66" s="67" t="s">
        <v>972</v>
      </c>
      <c r="T66" s="67" t="s">
        <v>867</v>
      </c>
      <c r="U66" s="23">
        <v>97891.28125</v>
      </c>
      <c r="V66" s="23">
        <v>241964.015625</v>
      </c>
      <c r="W66" s="23">
        <v>606282.0625</v>
      </c>
      <c r="X66" s="24">
        <v>75273.546875</v>
      </c>
      <c r="Y66" s="24">
        <v>82266.65625</v>
      </c>
      <c r="Z66" s="24">
        <v>88026.6953125</v>
      </c>
      <c r="AA66" s="1" t="s">
        <v>643</v>
      </c>
      <c r="AB66" s="24">
        <v>0</v>
      </c>
      <c r="AC66" s="51"/>
      <c r="AD66" s="45" t="s">
        <v>867</v>
      </c>
      <c r="AE66" s="45" t="s">
        <v>867</v>
      </c>
    </row>
    <row r="67" spans="1:31" x14ac:dyDescent="0.2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 s="23">
        <v>83635</v>
      </c>
      <c r="N67" s="50" t="s">
        <v>897</v>
      </c>
      <c r="O67" s="49">
        <v>1.6917678005619656</v>
      </c>
      <c r="P67" s="30">
        <v>6.3672459732421141</v>
      </c>
      <c r="Q67" s="24">
        <v>900908</v>
      </c>
      <c r="R67" s="79" t="s">
        <v>1040</v>
      </c>
      <c r="S67" s="67" t="s">
        <v>972</v>
      </c>
      <c r="T67" s="67" t="s">
        <v>867</v>
      </c>
      <c r="U67" s="23">
        <v>124178.90625</v>
      </c>
      <c r="V67" s="23">
        <v>358876.21875</v>
      </c>
      <c r="W67" s="23">
        <v>1160000</v>
      </c>
      <c r="X67" s="24">
        <v>97368.15625</v>
      </c>
      <c r="Y67" s="24">
        <v>91774.2421875</v>
      </c>
      <c r="Z67" s="24">
        <v>87674.8671875</v>
      </c>
      <c r="AA67" s="1" t="s">
        <v>644</v>
      </c>
      <c r="AB67" s="24">
        <v>1</v>
      </c>
      <c r="AC67" s="51" t="s">
        <v>842</v>
      </c>
      <c r="AD67" s="45">
        <v>46164</v>
      </c>
      <c r="AE67" s="45">
        <v>64427</v>
      </c>
    </row>
    <row r="68" spans="1:31" x14ac:dyDescent="0.2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 s="23">
        <v>494497</v>
      </c>
      <c r="N68" s="50" t="s">
        <v>897</v>
      </c>
      <c r="O68" s="49">
        <v>0.33220423986394254</v>
      </c>
      <c r="P68" s="30">
        <v>2.1224113371562146</v>
      </c>
      <c r="Q68" s="24">
        <v>348657</v>
      </c>
      <c r="R68" s="79" t="s">
        <v>867</v>
      </c>
      <c r="S68" s="67" t="s">
        <v>972</v>
      </c>
      <c r="T68" s="67" t="s">
        <v>867</v>
      </c>
      <c r="U68" s="23">
        <v>57836.29296875</v>
      </c>
      <c r="V68" s="23">
        <v>125387.90625</v>
      </c>
      <c r="W68" s="23">
        <v>589837.9375</v>
      </c>
      <c r="X68" s="24">
        <v>115725.7421875</v>
      </c>
      <c r="Y68" s="24">
        <v>130784.2265625</v>
      </c>
      <c r="Z68" s="24">
        <v>106408.921875</v>
      </c>
      <c r="AA68" s="1" t="s">
        <v>643</v>
      </c>
      <c r="AB68" s="24">
        <v>0</v>
      </c>
      <c r="AC68" s="51"/>
      <c r="AD68" s="45" t="s">
        <v>867</v>
      </c>
      <c r="AE68" s="45" t="s">
        <v>867</v>
      </c>
    </row>
    <row r="69" spans="1:31" x14ac:dyDescent="0.2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 s="23">
        <v>75359</v>
      </c>
      <c r="N69" s="50" t="s">
        <v>945</v>
      </c>
      <c r="O69" s="49">
        <v>1.6541620775222601</v>
      </c>
      <c r="P69" s="30">
        <v>6.3672506738544472</v>
      </c>
      <c r="Q69" s="24">
        <v>793716</v>
      </c>
      <c r="R69" s="79" t="s">
        <v>867</v>
      </c>
      <c r="S69" s="67" t="s">
        <v>972</v>
      </c>
      <c r="T69" s="67" t="s">
        <v>867</v>
      </c>
      <c r="U69" s="23">
        <v>61734.99609375</v>
      </c>
      <c r="V69" s="23">
        <v>140165.03125</v>
      </c>
      <c r="W69" s="23">
        <v>374412</v>
      </c>
      <c r="X69" s="24">
        <v>82000.0625</v>
      </c>
      <c r="Y69" s="24">
        <v>83259.3125</v>
      </c>
      <c r="Z69" s="24">
        <v>78528.3359375</v>
      </c>
      <c r="AA69" s="1" t="s">
        <v>643</v>
      </c>
      <c r="AB69" s="24">
        <v>0</v>
      </c>
      <c r="AC69" s="51"/>
      <c r="AD69" s="45" t="s">
        <v>867</v>
      </c>
      <c r="AE69" s="45" t="s">
        <v>867</v>
      </c>
    </row>
    <row r="70" spans="1:31" x14ac:dyDescent="0.2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 s="23">
        <v>298386</v>
      </c>
      <c r="N70" s="50" t="s">
        <v>946</v>
      </c>
      <c r="O70" s="49">
        <v>0.77345116727996621</v>
      </c>
      <c r="P70" s="30">
        <v>6.3672477219254118</v>
      </c>
      <c r="Q70" s="24">
        <v>1469478</v>
      </c>
      <c r="R70" s="79" t="s">
        <v>1040</v>
      </c>
      <c r="S70" s="67" t="s">
        <v>972</v>
      </c>
      <c r="T70" s="67" t="s">
        <v>867</v>
      </c>
      <c r="U70" s="23">
        <v>217631.28125</v>
      </c>
      <c r="V70" s="23">
        <v>499256.03125</v>
      </c>
      <c r="W70" s="23">
        <v>1370000</v>
      </c>
      <c r="X70" s="24">
        <v>76940.5859375</v>
      </c>
      <c r="Y70" s="24">
        <v>79875.953125</v>
      </c>
      <c r="Z70" s="24">
        <v>79695.28125</v>
      </c>
      <c r="AA70" s="1" t="s">
        <v>643</v>
      </c>
      <c r="AB70" s="24">
        <v>0</v>
      </c>
      <c r="AC70" s="51"/>
      <c r="AD70" s="45" t="s">
        <v>867</v>
      </c>
      <c r="AE70" s="45" t="s">
        <v>867</v>
      </c>
    </row>
    <row r="71" spans="1:31" x14ac:dyDescent="0.2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 s="23">
        <v>952657</v>
      </c>
      <c r="N71" s="50" t="s">
        <v>897</v>
      </c>
      <c r="O71" s="49">
        <v>0.13085087287449731</v>
      </c>
      <c r="P71" s="30">
        <v>2.122416891284816</v>
      </c>
      <c r="Q71" s="24">
        <v>264572</v>
      </c>
      <c r="R71" s="79" t="s">
        <v>1040</v>
      </c>
      <c r="S71" s="67" t="s">
        <v>972</v>
      </c>
      <c r="T71" s="67" t="s">
        <v>867</v>
      </c>
      <c r="U71" s="23">
        <v>88080.9921875</v>
      </c>
      <c r="V71" s="23">
        <v>211074.109375</v>
      </c>
      <c r="W71" s="23">
        <v>648753.3125</v>
      </c>
      <c r="X71" s="24">
        <v>61070.37109375</v>
      </c>
      <c r="Y71" s="24">
        <v>52139.828125</v>
      </c>
      <c r="Z71" s="24">
        <v>57978.3046875</v>
      </c>
      <c r="AA71" s="1" t="s">
        <v>644</v>
      </c>
      <c r="AB71" s="24">
        <v>8000</v>
      </c>
      <c r="AC71" s="51" t="s">
        <v>842</v>
      </c>
      <c r="AD71" s="45">
        <v>46022</v>
      </c>
      <c r="AE71" s="45">
        <v>56979</v>
      </c>
    </row>
    <row r="72" spans="1:31" x14ac:dyDescent="0.2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 s="23">
        <v>524637</v>
      </c>
      <c r="N72" s="50" t="s">
        <v>947</v>
      </c>
      <c r="O72" s="49">
        <v>0.28073124846322312</v>
      </c>
      <c r="P72" s="30">
        <v>3.7142284868483588</v>
      </c>
      <c r="Q72" s="24">
        <v>547039</v>
      </c>
      <c r="R72" s="79" t="s">
        <v>867</v>
      </c>
      <c r="S72" s="67" t="s">
        <v>972</v>
      </c>
      <c r="T72" s="67" t="s">
        <v>867</v>
      </c>
      <c r="U72" s="23">
        <v>53159.96484375</v>
      </c>
      <c r="V72" s="23">
        <v>137033.90625</v>
      </c>
      <c r="W72" s="23">
        <v>471845.15625</v>
      </c>
      <c r="X72" s="24">
        <v>86978.6953125</v>
      </c>
      <c r="Y72" s="24">
        <v>77594.6875</v>
      </c>
      <c r="Z72" s="24">
        <v>70420.390625</v>
      </c>
      <c r="AA72" s="1" t="s">
        <v>643</v>
      </c>
      <c r="AB72" s="24">
        <v>0</v>
      </c>
      <c r="AC72" s="51"/>
      <c r="AD72" s="45" t="s">
        <v>867</v>
      </c>
      <c r="AE72" s="45" t="s">
        <v>867</v>
      </c>
    </row>
    <row r="73" spans="1:31" x14ac:dyDescent="0.2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 s="23">
        <v>376489</v>
      </c>
      <c r="N73" s="50" t="s">
        <v>897</v>
      </c>
      <c r="O73" s="49">
        <v>0.39601157005915177</v>
      </c>
      <c r="P73" s="30">
        <v>6.3672448254121559</v>
      </c>
      <c r="Q73" s="24">
        <v>949318</v>
      </c>
      <c r="R73" s="79" t="s">
        <v>1040</v>
      </c>
      <c r="S73" s="67" t="s">
        <v>972</v>
      </c>
      <c r="T73" s="67" t="s">
        <v>867</v>
      </c>
      <c r="U73" s="23">
        <v>125730.15625</v>
      </c>
      <c r="V73" s="23">
        <v>343508.15625</v>
      </c>
      <c r="W73" s="23">
        <v>895247.0625</v>
      </c>
      <c r="X73" s="24">
        <v>67197.25</v>
      </c>
      <c r="Y73" s="24">
        <v>69297.421875</v>
      </c>
      <c r="Z73" s="24">
        <v>67776.9296875</v>
      </c>
      <c r="AA73" s="1" t="s">
        <v>643</v>
      </c>
      <c r="AB73" s="24">
        <v>0</v>
      </c>
      <c r="AC73" s="51"/>
      <c r="AD73" s="45" t="s">
        <v>867</v>
      </c>
      <c r="AE73" s="45" t="s">
        <v>867</v>
      </c>
    </row>
    <row r="74" spans="1:31" x14ac:dyDescent="0.2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 s="23">
        <v>359806</v>
      </c>
      <c r="N74" s="50" t="s">
        <v>897</v>
      </c>
      <c r="O74" s="49">
        <v>0.35050555021317042</v>
      </c>
      <c r="P74" s="30">
        <v>2.122413054855131</v>
      </c>
      <c r="Q74" s="24">
        <v>267666</v>
      </c>
      <c r="R74" s="79" t="s">
        <v>1040</v>
      </c>
      <c r="S74" s="67" t="s">
        <v>972</v>
      </c>
      <c r="T74" s="67" t="s">
        <v>867</v>
      </c>
      <c r="U74" s="23">
        <v>106524.5625</v>
      </c>
      <c r="V74" s="23">
        <v>202659.953125</v>
      </c>
      <c r="W74" s="23">
        <v>650527.875</v>
      </c>
      <c r="X74" s="24">
        <v>91371.515625</v>
      </c>
      <c r="Y74" s="24">
        <v>98584.4453125</v>
      </c>
      <c r="Z74" s="24">
        <v>89498.1640625</v>
      </c>
      <c r="AA74" s="1" t="s">
        <v>643</v>
      </c>
      <c r="AB74" s="24">
        <v>0</v>
      </c>
      <c r="AC74" s="51"/>
      <c r="AD74" s="45" t="s">
        <v>867</v>
      </c>
      <c r="AE74" s="45" t="s">
        <v>867</v>
      </c>
    </row>
    <row r="75" spans="1:31" x14ac:dyDescent="0.2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 s="23">
        <v>314155</v>
      </c>
      <c r="N75" s="50" t="s">
        <v>897</v>
      </c>
      <c r="O75" s="49">
        <v>0.39679775906797599</v>
      </c>
      <c r="P75" s="30">
        <v>6.3672506738544472</v>
      </c>
      <c r="Q75" s="24">
        <v>793716</v>
      </c>
      <c r="R75" s="79" t="s">
        <v>1040</v>
      </c>
      <c r="S75" s="67" t="s">
        <v>972</v>
      </c>
      <c r="T75" s="67" t="s">
        <v>867</v>
      </c>
      <c r="U75" s="23">
        <v>85567.9140625</v>
      </c>
      <c r="V75" s="23">
        <v>224211.8125</v>
      </c>
      <c r="W75" s="23">
        <v>974200.6875</v>
      </c>
      <c r="X75" s="24">
        <v>126277.7109375</v>
      </c>
      <c r="Y75" s="24">
        <v>108676.375</v>
      </c>
      <c r="Z75" s="24">
        <v>75797.5625</v>
      </c>
      <c r="AA75" s="1" t="s">
        <v>643</v>
      </c>
      <c r="AB75" s="24">
        <v>0</v>
      </c>
      <c r="AC75" s="51"/>
      <c r="AD75" s="45" t="s">
        <v>867</v>
      </c>
      <c r="AE75" s="45" t="s">
        <v>867</v>
      </c>
    </row>
    <row r="76" spans="1:31" x14ac:dyDescent="0.2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 s="23">
        <v>402930</v>
      </c>
      <c r="N76" s="50" t="s">
        <v>897</v>
      </c>
      <c r="O76" s="49">
        <v>0.36914600550964188</v>
      </c>
      <c r="P76" s="30">
        <v>6.3672515799381468</v>
      </c>
      <c r="Q76" s="24">
        <v>947065</v>
      </c>
      <c r="R76" s="79" t="s">
        <v>1040</v>
      </c>
      <c r="S76" s="67" t="s">
        <v>972</v>
      </c>
      <c r="T76" s="67" t="s">
        <v>867</v>
      </c>
      <c r="U76" s="23">
        <v>82834.359375</v>
      </c>
      <c r="V76" s="23">
        <v>211678.890625</v>
      </c>
      <c r="W76" s="23">
        <v>754377.75</v>
      </c>
      <c r="X76" s="24">
        <v>86483.0625</v>
      </c>
      <c r="Y76" s="24">
        <v>93725.6640625</v>
      </c>
      <c r="Z76" s="24">
        <v>77139.9609375</v>
      </c>
      <c r="AA76" s="1" t="s">
        <v>643</v>
      </c>
      <c r="AB76" s="24">
        <v>0</v>
      </c>
      <c r="AC76" s="51"/>
      <c r="AD76" s="45" t="s">
        <v>867</v>
      </c>
      <c r="AE76" s="45" t="s">
        <v>867</v>
      </c>
    </row>
    <row r="77" spans="1:31" x14ac:dyDescent="0.2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 s="23">
        <v>430808</v>
      </c>
      <c r="N77" s="50" t="s">
        <v>948</v>
      </c>
      <c r="O77" s="49">
        <v>0.33848953594176523</v>
      </c>
      <c r="P77" s="30">
        <v>2.122421549264867</v>
      </c>
      <c r="Q77" s="24">
        <v>309500</v>
      </c>
      <c r="R77" s="79" t="s">
        <v>1040</v>
      </c>
      <c r="S77" s="67" t="s">
        <v>972</v>
      </c>
      <c r="T77" s="67" t="s">
        <v>867</v>
      </c>
      <c r="U77" s="23">
        <v>60551.41015625</v>
      </c>
      <c r="V77" s="23">
        <v>154213.375</v>
      </c>
      <c r="W77" s="23">
        <v>404435.40625</v>
      </c>
      <c r="X77" s="24">
        <v>73945.5703125</v>
      </c>
      <c r="Y77" s="24">
        <v>74273.4453125</v>
      </c>
      <c r="Z77" s="24">
        <v>75812.25</v>
      </c>
      <c r="AA77" s="1" t="s">
        <v>643</v>
      </c>
      <c r="AB77" s="24">
        <v>0</v>
      </c>
      <c r="AC77" s="51"/>
      <c r="AD77" s="45" t="s">
        <v>867</v>
      </c>
      <c r="AE77" s="45" t="s">
        <v>867</v>
      </c>
    </row>
    <row r="78" spans="1:31" x14ac:dyDescent="0.2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 s="23">
        <v>422968</v>
      </c>
      <c r="N78" s="50" t="s">
        <v>897</v>
      </c>
      <c r="O78" s="49">
        <v>0.29816440014374612</v>
      </c>
      <c r="P78" s="30">
        <v>6.367247093899171</v>
      </c>
      <c r="Q78" s="24">
        <v>802999</v>
      </c>
      <c r="R78" s="79" t="s">
        <v>867</v>
      </c>
      <c r="S78" s="67" t="s">
        <v>972</v>
      </c>
      <c r="T78" s="67" t="s">
        <v>867</v>
      </c>
      <c r="U78" s="23">
        <v>69204.1796875</v>
      </c>
      <c r="V78" s="23">
        <v>179096.6875</v>
      </c>
      <c r="W78" s="23">
        <v>574633.8125</v>
      </c>
      <c r="X78" s="24">
        <v>71400.6328125</v>
      </c>
      <c r="Y78" s="24">
        <v>69861.3828125</v>
      </c>
      <c r="Z78" s="24">
        <v>60926.3359375</v>
      </c>
      <c r="AA78" s="1" t="s">
        <v>643</v>
      </c>
      <c r="AB78" s="24">
        <v>0</v>
      </c>
      <c r="AC78" s="51"/>
      <c r="AD78" s="45" t="s">
        <v>867</v>
      </c>
      <c r="AE78" s="45" t="s">
        <v>867</v>
      </c>
    </row>
    <row r="79" spans="1:31" x14ac:dyDescent="0.2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 s="23">
        <v>59085</v>
      </c>
      <c r="N79" s="50" t="s">
        <v>949</v>
      </c>
      <c r="O79" s="49">
        <v>2.8149276466108151</v>
      </c>
      <c r="P79" s="30">
        <v>6.3672498797498793</v>
      </c>
      <c r="Q79" s="24">
        <v>1059001</v>
      </c>
      <c r="R79" s="79" t="s">
        <v>867</v>
      </c>
      <c r="S79" s="67" t="s">
        <v>972</v>
      </c>
      <c r="T79" s="67" t="s">
        <v>867</v>
      </c>
      <c r="U79" s="23">
        <v>501786.84375</v>
      </c>
      <c r="V79" s="23">
        <v>1410000</v>
      </c>
      <c r="W79" s="23">
        <v>4420000</v>
      </c>
      <c r="X79" s="24">
        <v>56613.16015625</v>
      </c>
      <c r="Y79" s="24">
        <v>51569.02734375</v>
      </c>
      <c r="Z79" s="24">
        <v>72168.140625</v>
      </c>
      <c r="AA79" s="1" t="s">
        <v>644</v>
      </c>
      <c r="AB79" s="24">
        <v>350000.03999999986</v>
      </c>
      <c r="AC79" s="51" t="s">
        <v>842</v>
      </c>
      <c r="AD79" s="45">
        <v>53447</v>
      </c>
      <c r="AE79" s="45">
        <v>71710</v>
      </c>
    </row>
    <row r="80" spans="1:31" x14ac:dyDescent="0.2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 s="23">
        <v>312325</v>
      </c>
      <c r="N80" s="50" t="s">
        <v>897</v>
      </c>
      <c r="O80" s="49">
        <v>0.3302297286480429</v>
      </c>
      <c r="P80" s="30">
        <v>9.5508682457654235</v>
      </c>
      <c r="Q80" s="24">
        <v>985067</v>
      </c>
      <c r="R80" s="79" t="s">
        <v>1040</v>
      </c>
      <c r="S80" s="67" t="s">
        <v>972</v>
      </c>
      <c r="T80" s="67" t="s">
        <v>867</v>
      </c>
      <c r="U80" s="23">
        <v>43591.9921875</v>
      </c>
      <c r="V80" s="23">
        <v>128598.0078125</v>
      </c>
      <c r="W80" s="23">
        <v>575631.1875</v>
      </c>
      <c r="X80" s="24">
        <v>58722.8125</v>
      </c>
      <c r="Y80" s="24">
        <v>67728.546875</v>
      </c>
      <c r="Z80" s="24">
        <v>69178.203125</v>
      </c>
      <c r="AA80" s="1" t="s">
        <v>643</v>
      </c>
      <c r="AB80" s="24">
        <v>0</v>
      </c>
      <c r="AC80" s="51"/>
      <c r="AD80" s="45" t="s">
        <v>867</v>
      </c>
      <c r="AE80" s="45" t="s">
        <v>867</v>
      </c>
    </row>
    <row r="81" spans="1:31" x14ac:dyDescent="0.2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 s="23">
        <v>375130</v>
      </c>
      <c r="N81" s="50" t="s">
        <v>897</v>
      </c>
      <c r="O81" s="49">
        <v>0.33230080238850535</v>
      </c>
      <c r="P81" s="30">
        <v>9.5508760107816713</v>
      </c>
      <c r="Q81" s="24">
        <v>1190574</v>
      </c>
      <c r="R81" s="79" t="s">
        <v>1040</v>
      </c>
      <c r="S81" s="67" t="s">
        <v>972</v>
      </c>
      <c r="T81" s="67" t="s">
        <v>867</v>
      </c>
      <c r="U81" s="23">
        <v>64512.87890625</v>
      </c>
      <c r="V81" s="23">
        <v>163124</v>
      </c>
      <c r="W81" s="23">
        <v>401910.9375</v>
      </c>
      <c r="X81" s="24">
        <v>74924.765625</v>
      </c>
      <c r="Y81" s="24">
        <v>72039.3359375</v>
      </c>
      <c r="Z81" s="24">
        <v>63112.87890625</v>
      </c>
      <c r="AA81" s="1" t="s">
        <v>643</v>
      </c>
      <c r="AB81" s="24">
        <v>0</v>
      </c>
      <c r="AC81" s="51"/>
      <c r="AD81" s="45" t="s">
        <v>867</v>
      </c>
      <c r="AE81" s="45" t="s">
        <v>867</v>
      </c>
    </row>
    <row r="82" spans="1:31" x14ac:dyDescent="0.2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 s="23">
        <v>405173</v>
      </c>
      <c r="N82" s="50" t="s">
        <v>897</v>
      </c>
      <c r="O82" s="49">
        <v>0.21047305718791726</v>
      </c>
      <c r="P82" s="30">
        <v>3.7142287577100777</v>
      </c>
      <c r="Q82" s="24">
        <v>316742</v>
      </c>
      <c r="R82" s="79" t="s">
        <v>1040</v>
      </c>
      <c r="S82" s="67" t="s">
        <v>972</v>
      </c>
      <c r="T82" s="67" t="s">
        <v>867</v>
      </c>
      <c r="U82" s="23">
        <v>34052.75390625</v>
      </c>
      <c r="V82" s="23">
        <v>98365.828125</v>
      </c>
      <c r="W82" s="23">
        <v>145226.921875</v>
      </c>
      <c r="X82" s="24">
        <v>73074.0625</v>
      </c>
      <c r="Y82" s="24">
        <v>63869.9140625</v>
      </c>
      <c r="Z82" s="24">
        <v>66779.640625</v>
      </c>
      <c r="AA82" s="1" t="s">
        <v>643</v>
      </c>
      <c r="AB82" s="24">
        <v>0</v>
      </c>
      <c r="AC82" s="51"/>
      <c r="AD82" s="45" t="s">
        <v>867</v>
      </c>
      <c r="AE82" s="45" t="s">
        <v>867</v>
      </c>
    </row>
    <row r="83" spans="1:31" x14ac:dyDescent="0.2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 s="23"/>
      <c r="N83" s="50"/>
      <c r="O83" s="49"/>
      <c r="P83" s="30">
        <v>6.3672474985462495</v>
      </c>
      <c r="Q83" s="24">
        <v>635082</v>
      </c>
      <c r="R83" s="79" t="s">
        <v>867</v>
      </c>
      <c r="S83" s="67" t="s">
        <v>972</v>
      </c>
      <c r="T83" s="67" t="s">
        <v>867</v>
      </c>
      <c r="U83" s="50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1" t="s">
        <v>644</v>
      </c>
      <c r="AB83" s="24">
        <v>392784</v>
      </c>
      <c r="AC83" s="51" t="s">
        <v>842</v>
      </c>
      <c r="AD83" s="45">
        <v>45716</v>
      </c>
      <c r="AE83" s="45">
        <v>54847</v>
      </c>
    </row>
    <row r="84" spans="1:31" x14ac:dyDescent="0.2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 s="23">
        <v>304049</v>
      </c>
      <c r="N84" s="50" t="s">
        <v>897</v>
      </c>
      <c r="O84" s="49">
        <v>0.34794391693444149</v>
      </c>
      <c r="P84" s="30">
        <v>6.367248941318814</v>
      </c>
      <c r="Q84" s="24">
        <v>673604</v>
      </c>
      <c r="R84" s="79" t="s">
        <v>1040</v>
      </c>
      <c r="S84" s="67" t="s">
        <v>972</v>
      </c>
      <c r="T84" s="67" t="s">
        <v>867</v>
      </c>
      <c r="U84" s="23">
        <v>58941.9609375</v>
      </c>
      <c r="V84" s="23">
        <v>140116.390625</v>
      </c>
      <c r="W84" s="23">
        <v>502868.21875</v>
      </c>
      <c r="X84" s="24">
        <v>66383.3671875</v>
      </c>
      <c r="Y84" s="24">
        <v>64851.015625</v>
      </c>
      <c r="Z84" s="24">
        <v>63517.3046875</v>
      </c>
      <c r="AA84" s="1" t="s">
        <v>643</v>
      </c>
      <c r="AB84" s="24">
        <v>0</v>
      </c>
      <c r="AC84" s="51"/>
      <c r="AD84" s="45" t="s">
        <v>867</v>
      </c>
      <c r="AE84" s="45" t="s">
        <v>867</v>
      </c>
    </row>
    <row r="85" spans="1:31" x14ac:dyDescent="0.2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 s="23">
        <v>518172</v>
      </c>
      <c r="N85" s="50" t="s">
        <v>953</v>
      </c>
      <c r="O85" s="49">
        <v>0.2854708475178126</v>
      </c>
      <c r="P85" s="30">
        <v>9.5508744414323665</v>
      </c>
      <c r="Q85" s="24">
        <v>1412794</v>
      </c>
      <c r="R85" s="79" t="s">
        <v>867</v>
      </c>
      <c r="S85" s="67" t="s">
        <v>972</v>
      </c>
      <c r="T85" s="67" t="s">
        <v>867</v>
      </c>
      <c r="U85" s="23">
        <v>67871.0859375</v>
      </c>
      <c r="V85" s="23">
        <v>199223.9375</v>
      </c>
      <c r="W85" s="23">
        <v>668908.125</v>
      </c>
      <c r="X85" s="24">
        <v>96601.3203125</v>
      </c>
      <c r="Y85" s="24">
        <v>75216.3359375</v>
      </c>
      <c r="Z85" s="24">
        <v>66569.6015625</v>
      </c>
      <c r="AA85" s="1" t="s">
        <v>643</v>
      </c>
      <c r="AB85" s="24">
        <v>0</v>
      </c>
      <c r="AC85" s="51"/>
      <c r="AD85" s="45" t="s">
        <v>867</v>
      </c>
      <c r="AE85" s="45" t="s">
        <v>867</v>
      </c>
    </row>
    <row r="86" spans="1:31" x14ac:dyDescent="0.2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 s="23">
        <v>385942</v>
      </c>
      <c r="N86" s="50" t="s">
        <v>897</v>
      </c>
      <c r="O86" s="49">
        <v>0.38086033652725021</v>
      </c>
      <c r="P86" s="30">
        <v>6.3672426695693582</v>
      </c>
      <c r="Q86" s="24">
        <v>935921</v>
      </c>
      <c r="R86" s="79" t="s">
        <v>867</v>
      </c>
      <c r="S86" s="67" t="s">
        <v>980</v>
      </c>
      <c r="T86" s="67" t="s">
        <v>842</v>
      </c>
      <c r="U86" s="23">
        <v>72872.84375</v>
      </c>
      <c r="V86" s="23">
        <v>194517.15625</v>
      </c>
      <c r="W86" s="23">
        <v>651915.0625</v>
      </c>
      <c r="X86" s="24">
        <v>95212.8125</v>
      </c>
      <c r="Y86" s="24">
        <v>93302.9765625</v>
      </c>
      <c r="Z86" s="24">
        <v>85766.2890625</v>
      </c>
      <c r="AA86" s="1" t="s">
        <v>643</v>
      </c>
      <c r="AB86" s="24">
        <v>0</v>
      </c>
      <c r="AC86" s="51"/>
      <c r="AD86" s="45" t="s">
        <v>867</v>
      </c>
      <c r="AE86" s="45" t="s">
        <v>867</v>
      </c>
    </row>
    <row r="87" spans="1:31" x14ac:dyDescent="0.2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 s="23">
        <v>112250</v>
      </c>
      <c r="N87" s="50" t="s">
        <v>897</v>
      </c>
      <c r="O87" s="49">
        <v>1.3066013363028954</v>
      </c>
      <c r="P87" s="30">
        <v>6.367249396588166</v>
      </c>
      <c r="Q87" s="24">
        <v>933859</v>
      </c>
      <c r="R87" s="79" t="s">
        <v>867</v>
      </c>
      <c r="S87" s="67" t="s">
        <v>972</v>
      </c>
      <c r="T87" s="67" t="s">
        <v>867</v>
      </c>
      <c r="U87" s="23">
        <v>25138.923828125</v>
      </c>
      <c r="V87" s="23">
        <v>88543.8828125</v>
      </c>
      <c r="W87" s="23">
        <v>484673.875</v>
      </c>
      <c r="X87" s="24">
        <v>86661.875</v>
      </c>
      <c r="Y87" s="24">
        <v>71432.296875</v>
      </c>
      <c r="Z87" s="24">
        <v>68547</v>
      </c>
      <c r="AA87" s="1" t="s">
        <v>643</v>
      </c>
      <c r="AB87" s="24">
        <v>0</v>
      </c>
      <c r="AC87" s="51"/>
      <c r="AD87" s="45" t="s">
        <v>867</v>
      </c>
      <c r="AE87" s="45" t="s">
        <v>867</v>
      </c>
    </row>
    <row r="88" spans="1:31" x14ac:dyDescent="0.2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 s="23">
        <v>294135</v>
      </c>
      <c r="N88" s="50" t="s">
        <v>954</v>
      </c>
      <c r="O88" s="49">
        <v>0.35425229911435224</v>
      </c>
      <c r="P88" s="30">
        <v>2.1224111787174418</v>
      </c>
      <c r="Q88" s="24">
        <v>221151</v>
      </c>
      <c r="R88" s="79" t="s">
        <v>1040</v>
      </c>
      <c r="S88" s="67" t="s">
        <v>972</v>
      </c>
      <c r="T88" s="67" t="s">
        <v>867</v>
      </c>
      <c r="U88" s="23">
        <v>53263.9921875</v>
      </c>
      <c r="V88" s="23">
        <v>116319.9375</v>
      </c>
      <c r="W88" s="23">
        <v>480920.5</v>
      </c>
      <c r="X88" s="24">
        <v>88969.0078125</v>
      </c>
      <c r="Y88" s="24">
        <v>77239.3203125</v>
      </c>
      <c r="Z88" s="24">
        <v>81156.8046875</v>
      </c>
      <c r="AA88" s="1" t="s">
        <v>643</v>
      </c>
      <c r="AB88" s="24">
        <v>0</v>
      </c>
      <c r="AC88" s="51"/>
      <c r="AD88" s="45" t="s">
        <v>867</v>
      </c>
      <c r="AE88" s="45" t="s">
        <v>867</v>
      </c>
    </row>
    <row r="89" spans="1:31" x14ac:dyDescent="0.2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 s="23">
        <v>311018</v>
      </c>
      <c r="N89" s="50" t="s">
        <v>914</v>
      </c>
      <c r="O89" s="49">
        <v>0.31717456867448185</v>
      </c>
      <c r="P89" s="30">
        <v>9.5508733159650063</v>
      </c>
      <c r="Q89" s="24">
        <v>942165</v>
      </c>
      <c r="R89" s="79" t="s">
        <v>867</v>
      </c>
      <c r="S89" s="67" t="s">
        <v>972</v>
      </c>
      <c r="T89" s="67" t="s">
        <v>867</v>
      </c>
      <c r="U89" s="23">
        <v>101723.9296875</v>
      </c>
      <c r="V89" s="23">
        <v>171174.921875</v>
      </c>
      <c r="W89" s="23">
        <v>234089.078125</v>
      </c>
      <c r="X89" s="24">
        <v>45433.88671875</v>
      </c>
      <c r="Y89" s="24">
        <v>41641.2578125</v>
      </c>
      <c r="Z89" s="24">
        <v>41943.0078125</v>
      </c>
      <c r="AA89" s="1" t="s">
        <v>643</v>
      </c>
      <c r="AB89" s="24">
        <v>0</v>
      </c>
      <c r="AC89" s="51"/>
      <c r="AD89" s="45" t="s">
        <v>867</v>
      </c>
      <c r="AE89" s="45" t="s">
        <v>867</v>
      </c>
    </row>
    <row r="90" spans="1:31" x14ac:dyDescent="0.2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 s="23">
        <v>284011</v>
      </c>
      <c r="N90" s="50" t="s">
        <v>897</v>
      </c>
      <c r="O90" s="49">
        <v>0.2842953265894631</v>
      </c>
      <c r="P90" s="30">
        <v>9.5508712829595144</v>
      </c>
      <c r="Q90" s="24">
        <v>771166</v>
      </c>
      <c r="R90" s="79" t="s">
        <v>867</v>
      </c>
      <c r="S90" s="67" t="s">
        <v>972</v>
      </c>
      <c r="T90" s="67" t="s">
        <v>867</v>
      </c>
      <c r="U90" s="23">
        <v>37937.9921875</v>
      </c>
      <c r="V90" s="23">
        <v>60891.88671875</v>
      </c>
      <c r="W90" s="23">
        <v>126947.8359375</v>
      </c>
      <c r="X90" s="24">
        <v>56360.76171875</v>
      </c>
      <c r="Y90" s="24">
        <v>58887.74609375</v>
      </c>
      <c r="Z90" s="24">
        <v>57447.6328125</v>
      </c>
      <c r="AA90" s="1" t="s">
        <v>643</v>
      </c>
      <c r="AB90" s="24">
        <v>0</v>
      </c>
      <c r="AC90" s="51"/>
      <c r="AD90" s="45" t="s">
        <v>867</v>
      </c>
      <c r="AE90" s="45" t="s">
        <v>867</v>
      </c>
    </row>
    <row r="91" spans="1:31" x14ac:dyDescent="0.2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 s="23">
        <v>91912</v>
      </c>
      <c r="N91" s="50" t="s">
        <v>897</v>
      </c>
      <c r="O91" s="49">
        <v>1.4452628601270781</v>
      </c>
      <c r="P91" s="30">
        <v>6.3672470772450449</v>
      </c>
      <c r="Q91" s="24">
        <v>845806</v>
      </c>
      <c r="R91" s="79" t="s">
        <v>867</v>
      </c>
      <c r="S91" s="67" t="s">
        <v>972</v>
      </c>
      <c r="T91" s="67" t="s">
        <v>867</v>
      </c>
      <c r="U91" s="23">
        <v>111906.1640625</v>
      </c>
      <c r="V91" s="23">
        <v>284858.1875</v>
      </c>
      <c r="W91" s="23">
        <v>962677.0625</v>
      </c>
      <c r="X91" s="24">
        <v>96377.1015625</v>
      </c>
      <c r="Y91" s="24">
        <v>90045.828125</v>
      </c>
      <c r="Z91" s="24">
        <v>79563.3359375</v>
      </c>
      <c r="AA91" s="1" t="s">
        <v>643</v>
      </c>
      <c r="AB91" s="24">
        <v>0</v>
      </c>
      <c r="AC91" s="51"/>
      <c r="AD91" s="45" t="s">
        <v>867</v>
      </c>
      <c r="AE91" s="45" t="s">
        <v>867</v>
      </c>
    </row>
    <row r="92" spans="1:31" x14ac:dyDescent="0.2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 s="23">
        <v>357192</v>
      </c>
      <c r="N92" s="50" t="s">
        <v>897</v>
      </c>
      <c r="O92" s="49">
        <v>0.27827050997782704</v>
      </c>
      <c r="P92" s="30">
        <v>9.5508672381182347</v>
      </c>
      <c r="Q92" s="24">
        <v>949318</v>
      </c>
      <c r="R92" s="79" t="s">
        <v>867</v>
      </c>
      <c r="S92" s="67" t="s">
        <v>972</v>
      </c>
      <c r="T92" s="67" t="s">
        <v>867</v>
      </c>
      <c r="U92" s="23">
        <v>54494.9296875</v>
      </c>
      <c r="V92" s="23">
        <v>134576.484375</v>
      </c>
      <c r="W92" s="23">
        <v>433376.8125</v>
      </c>
      <c r="X92" s="24">
        <v>50310.171875</v>
      </c>
      <c r="Y92" s="24">
        <v>49934.41015625</v>
      </c>
      <c r="Z92" s="24">
        <v>47738.77734375</v>
      </c>
      <c r="AA92" s="1" t="s">
        <v>643</v>
      </c>
      <c r="AB92" s="24">
        <v>0</v>
      </c>
      <c r="AC92" s="51"/>
      <c r="AD92" s="45" t="s">
        <v>867</v>
      </c>
      <c r="AE92" s="45" t="s">
        <v>867</v>
      </c>
    </row>
    <row r="93" spans="1:31" x14ac:dyDescent="0.2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 s="23">
        <v>341510</v>
      </c>
      <c r="N93" s="50" t="s">
        <v>897</v>
      </c>
      <c r="O93" s="49">
        <v>0.24114081578870311</v>
      </c>
      <c r="P93" s="30">
        <v>6.3672406256071499</v>
      </c>
      <c r="Q93" s="24">
        <v>524355</v>
      </c>
      <c r="R93" s="79" t="s">
        <v>1040</v>
      </c>
      <c r="S93" s="67" t="s">
        <v>972</v>
      </c>
      <c r="T93" s="67" t="s">
        <v>867</v>
      </c>
      <c r="U93" s="23">
        <v>45478.02734375</v>
      </c>
      <c r="V93" s="23">
        <v>73541.0703125</v>
      </c>
      <c r="W93" s="23">
        <v>100639.0234375</v>
      </c>
      <c r="X93" s="24">
        <v>38996.72265625</v>
      </c>
      <c r="Y93" s="24">
        <v>49245.07421875</v>
      </c>
      <c r="Z93" s="24">
        <v>52337.05078125</v>
      </c>
      <c r="AA93" s="1" t="s">
        <v>643</v>
      </c>
      <c r="AB93" s="24">
        <v>0</v>
      </c>
      <c r="AC93" s="51"/>
      <c r="AD93" s="45" t="s">
        <v>867</v>
      </c>
      <c r="AE93" s="45" t="s">
        <v>867</v>
      </c>
    </row>
    <row r="94" spans="1:31" x14ac:dyDescent="0.2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 s="23">
        <v>331927</v>
      </c>
      <c r="N94" s="50" t="s">
        <v>956</v>
      </c>
      <c r="O94" s="49">
        <v>0.28294775658503224</v>
      </c>
      <c r="P94" s="30">
        <v>9.5508741668263806</v>
      </c>
      <c r="Q94" s="24">
        <v>896999</v>
      </c>
      <c r="R94" s="79" t="s">
        <v>867</v>
      </c>
      <c r="S94" s="67" t="s">
        <v>972</v>
      </c>
      <c r="T94" s="67" t="s">
        <v>867</v>
      </c>
      <c r="U94" s="23">
        <v>54091.0234375</v>
      </c>
      <c r="V94" s="23">
        <v>98737.0859375</v>
      </c>
      <c r="W94" s="23">
        <v>146724.25</v>
      </c>
      <c r="X94" s="24">
        <v>42180.2421875</v>
      </c>
      <c r="Y94" s="24">
        <v>48315.2734375</v>
      </c>
      <c r="Z94" s="24">
        <v>50954.6796875</v>
      </c>
      <c r="AA94" s="1" t="s">
        <v>643</v>
      </c>
      <c r="AB94" s="24">
        <v>0</v>
      </c>
      <c r="AC94" s="51"/>
      <c r="AD94" s="45" t="s">
        <v>867</v>
      </c>
      <c r="AE94" s="45" t="s">
        <v>867</v>
      </c>
    </row>
    <row r="95" spans="1:31" x14ac:dyDescent="0.2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 s="23">
        <v>338971</v>
      </c>
      <c r="N95" s="50" t="s">
        <v>899</v>
      </c>
      <c r="O95" s="49">
        <v>0.28940823846287733</v>
      </c>
      <c r="P95" s="30">
        <v>9.5508812346459262</v>
      </c>
      <c r="Q95" s="24">
        <v>936951</v>
      </c>
      <c r="R95" s="79" t="s">
        <v>867</v>
      </c>
      <c r="S95" s="67" t="s">
        <v>972</v>
      </c>
      <c r="T95" s="67" t="s">
        <v>867</v>
      </c>
      <c r="U95" s="23">
        <v>88781.8828125</v>
      </c>
      <c r="V95" s="23">
        <v>197423</v>
      </c>
      <c r="W95" s="23">
        <v>639213</v>
      </c>
      <c r="X95" s="24">
        <v>72781.6015625</v>
      </c>
      <c r="Y95" s="24">
        <v>75372.8984375</v>
      </c>
      <c r="Z95" s="24">
        <v>67216.734375</v>
      </c>
      <c r="AA95" s="1" t="s">
        <v>643</v>
      </c>
      <c r="AB95" s="24">
        <v>0</v>
      </c>
      <c r="AC95" s="51"/>
      <c r="AD95" s="45" t="s">
        <v>867</v>
      </c>
      <c r="AE95" s="45" t="s">
        <v>867</v>
      </c>
    </row>
    <row r="96" spans="1:31" x14ac:dyDescent="0.2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 s="23">
        <v>305212</v>
      </c>
      <c r="N96" s="50" t="s">
        <v>897</v>
      </c>
      <c r="O96" s="49">
        <v>0.32384047809391503</v>
      </c>
      <c r="P96" s="30">
        <v>6.3672501011736138</v>
      </c>
      <c r="Q96" s="24">
        <v>629339</v>
      </c>
      <c r="R96" s="79" t="s">
        <v>1040</v>
      </c>
      <c r="S96" s="67" t="s">
        <v>972</v>
      </c>
      <c r="T96" s="67" t="s">
        <v>867</v>
      </c>
      <c r="U96" s="23">
        <v>81442.078125</v>
      </c>
      <c r="V96" s="23">
        <v>203115.75</v>
      </c>
      <c r="W96" s="23">
        <v>658789.1875</v>
      </c>
      <c r="X96" s="24">
        <v>69587.1171875</v>
      </c>
      <c r="Y96" s="24">
        <v>86178.28125</v>
      </c>
      <c r="Z96" s="24">
        <v>79288.3984375</v>
      </c>
      <c r="AA96" s="1" t="s">
        <v>644</v>
      </c>
      <c r="AB96" s="24">
        <v>324999.96000000014</v>
      </c>
      <c r="AC96" s="51" t="s">
        <v>842</v>
      </c>
      <c r="AD96" s="45">
        <v>45991</v>
      </c>
      <c r="AE96" s="45">
        <v>56948</v>
      </c>
    </row>
    <row r="97" spans="1:31" x14ac:dyDescent="0.2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 s="23">
        <v>315967</v>
      </c>
      <c r="N97" s="50" t="s">
        <v>957</v>
      </c>
      <c r="O97" s="49">
        <v>0.33190807900825087</v>
      </c>
      <c r="P97" s="30">
        <v>9.550871538637578</v>
      </c>
      <c r="Q97" s="24">
        <v>1001619</v>
      </c>
      <c r="R97" s="79" t="s">
        <v>867</v>
      </c>
      <c r="S97" s="67" t="s">
        <v>972</v>
      </c>
      <c r="T97" s="67" t="s">
        <v>867</v>
      </c>
      <c r="U97" s="23">
        <v>32089.66015625</v>
      </c>
      <c r="V97" s="23">
        <v>71638.890625</v>
      </c>
      <c r="W97" s="23">
        <v>229776.59375</v>
      </c>
      <c r="X97" s="24">
        <v>60611.99609375</v>
      </c>
      <c r="Y97" s="24">
        <v>72686.4375</v>
      </c>
      <c r="Z97" s="24">
        <v>72515.4375</v>
      </c>
      <c r="AA97" s="1" t="s">
        <v>643</v>
      </c>
      <c r="AB97" s="24">
        <v>0</v>
      </c>
      <c r="AC97" s="51"/>
      <c r="AD97" s="45" t="s">
        <v>867</v>
      </c>
      <c r="AE97" s="45" t="s">
        <v>867</v>
      </c>
    </row>
    <row r="98" spans="1:31" x14ac:dyDescent="0.2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 s="23">
        <v>401623</v>
      </c>
      <c r="N98" s="50" t="s">
        <v>897</v>
      </c>
      <c r="O98" s="49">
        <v>0.24672142780667441</v>
      </c>
      <c r="P98" s="30">
        <v>6.3672456074841808</v>
      </c>
      <c r="Q98" s="24">
        <v>630924</v>
      </c>
      <c r="R98" s="79" t="s">
        <v>867</v>
      </c>
      <c r="S98" s="67" t="s">
        <v>972</v>
      </c>
      <c r="T98" s="67" t="s">
        <v>867</v>
      </c>
      <c r="U98" s="23">
        <v>59510.9140625</v>
      </c>
      <c r="V98" s="23">
        <v>153958.953125</v>
      </c>
      <c r="W98" s="23">
        <v>370194.90625</v>
      </c>
      <c r="X98" s="24">
        <v>56035.6484375</v>
      </c>
      <c r="Y98" s="24">
        <v>59243.609375</v>
      </c>
      <c r="Z98" s="24">
        <v>68547.4140625</v>
      </c>
      <c r="AA98" s="1" t="s">
        <v>643</v>
      </c>
      <c r="AB98" s="24">
        <v>0</v>
      </c>
      <c r="AC98" s="51"/>
      <c r="AD98" s="45" t="s">
        <v>867</v>
      </c>
      <c r="AE98" s="45" t="s">
        <v>867</v>
      </c>
    </row>
    <row r="99" spans="1:31" x14ac:dyDescent="0.2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 s="23">
        <v>582833</v>
      </c>
      <c r="N99" s="50" t="s">
        <v>959</v>
      </c>
      <c r="O99" s="49">
        <v>0.17019626548256533</v>
      </c>
      <c r="P99" s="30">
        <v>9.5508790677043436</v>
      </c>
      <c r="Q99" s="24">
        <v>947409</v>
      </c>
      <c r="R99" s="79" t="s">
        <v>867</v>
      </c>
      <c r="S99" s="67" t="s">
        <v>972</v>
      </c>
      <c r="T99" s="67" t="s">
        <v>867</v>
      </c>
      <c r="U99" s="23">
        <v>87223.8671875</v>
      </c>
      <c r="V99" s="23">
        <v>287550.21875</v>
      </c>
      <c r="W99" s="23">
        <v>780720.0625</v>
      </c>
      <c r="X99" s="24">
        <v>61682.890625</v>
      </c>
      <c r="Y99" s="24">
        <v>63712.23828125</v>
      </c>
      <c r="Z99" s="24">
        <v>64663.6015625</v>
      </c>
      <c r="AA99" s="1" t="s">
        <v>644</v>
      </c>
      <c r="AB99" s="24">
        <v>197970.96000000008</v>
      </c>
      <c r="AC99" s="51" t="s">
        <v>842</v>
      </c>
      <c r="AD99" s="45">
        <v>46326</v>
      </c>
      <c r="AE99" s="45">
        <v>64681</v>
      </c>
    </row>
    <row r="100" spans="1:31" x14ac:dyDescent="0.2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 s="23">
        <v>324574</v>
      </c>
      <c r="N100" s="50" t="s">
        <v>897</v>
      </c>
      <c r="O100" s="49">
        <v>0.30548965721222276</v>
      </c>
      <c r="P100" s="30">
        <v>6.3672469088488617</v>
      </c>
      <c r="Q100" s="24">
        <v>631338</v>
      </c>
      <c r="R100" s="79" t="s">
        <v>867</v>
      </c>
      <c r="S100" s="67" t="s">
        <v>972</v>
      </c>
      <c r="T100" s="67" t="s">
        <v>867</v>
      </c>
      <c r="U100" s="23">
        <v>96342.015625</v>
      </c>
      <c r="V100" s="23">
        <v>206583.03125</v>
      </c>
      <c r="W100" s="23">
        <v>585981.125</v>
      </c>
      <c r="X100" s="24">
        <v>69870.8203125</v>
      </c>
      <c r="Y100" s="24">
        <v>73072.0390625</v>
      </c>
      <c r="Z100" s="24">
        <v>78678.4296875</v>
      </c>
      <c r="AA100" s="1" t="s">
        <v>644</v>
      </c>
      <c r="AB100" s="24">
        <v>107945.15999999997</v>
      </c>
      <c r="AC100" s="51" t="s">
        <v>842</v>
      </c>
      <c r="AD100" s="45">
        <v>46326</v>
      </c>
      <c r="AE100" s="45">
        <v>64589</v>
      </c>
    </row>
    <row r="101" spans="1:31" x14ac:dyDescent="0.2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 s="23">
        <v>290959</v>
      </c>
      <c r="N101" s="50" t="s">
        <v>897</v>
      </c>
      <c r="O101" s="49">
        <v>0.35643853601366515</v>
      </c>
      <c r="P101" s="30">
        <v>6.3672487440819987</v>
      </c>
      <c r="Q101" s="24">
        <v>660341</v>
      </c>
      <c r="R101" s="79" t="s">
        <v>867</v>
      </c>
      <c r="S101" s="67" t="s">
        <v>972</v>
      </c>
      <c r="T101" s="67" t="s">
        <v>867</v>
      </c>
      <c r="U101" s="23">
        <v>107116.6875</v>
      </c>
      <c r="V101" s="23">
        <v>257725.953125</v>
      </c>
      <c r="W101" s="23">
        <v>679383.0625</v>
      </c>
      <c r="X101" s="24">
        <v>99942.6640625</v>
      </c>
      <c r="Y101" s="24">
        <v>94200.078125</v>
      </c>
      <c r="Z101" s="24">
        <v>91857.3203125</v>
      </c>
      <c r="AA101" s="1" t="s">
        <v>643</v>
      </c>
      <c r="AB101" s="24">
        <v>0</v>
      </c>
      <c r="AC101" s="51"/>
      <c r="AD101" s="45" t="s">
        <v>867</v>
      </c>
      <c r="AE101" s="45" t="s">
        <v>867</v>
      </c>
    </row>
    <row r="102" spans="1:31" x14ac:dyDescent="0.2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 s="23">
        <v>129517</v>
      </c>
      <c r="N102" s="50" t="s">
        <v>897</v>
      </c>
      <c r="O102" s="49">
        <v>0.75636402943242975</v>
      </c>
      <c r="P102" s="30">
        <v>6.3672444417223009</v>
      </c>
      <c r="Q102" s="24">
        <v>623748</v>
      </c>
      <c r="R102" s="79" t="s">
        <v>867</v>
      </c>
      <c r="S102" s="67" t="s">
        <v>972</v>
      </c>
      <c r="T102" s="67" t="s">
        <v>867</v>
      </c>
      <c r="U102" s="23">
        <v>64877.4609375</v>
      </c>
      <c r="V102" s="23">
        <v>155475.78125</v>
      </c>
      <c r="W102" s="23">
        <v>249795.84375</v>
      </c>
      <c r="X102" s="24">
        <v>59235.90234375</v>
      </c>
      <c r="Y102" s="24">
        <v>67246.0859375</v>
      </c>
      <c r="Z102" s="24">
        <v>70349.796875</v>
      </c>
      <c r="AA102" s="1" t="s">
        <v>643</v>
      </c>
      <c r="AB102" s="24">
        <v>0</v>
      </c>
      <c r="AC102" s="51"/>
      <c r="AD102" s="45" t="s">
        <v>867</v>
      </c>
      <c r="AE102" s="45" t="s">
        <v>867</v>
      </c>
    </row>
    <row r="103" spans="1:31" x14ac:dyDescent="0.2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 s="23">
        <v>430808</v>
      </c>
      <c r="N103" s="50" t="s">
        <v>962</v>
      </c>
      <c r="O103" s="49">
        <v>0.24231908413957029</v>
      </c>
      <c r="P103" s="30">
        <v>6.3672468460528959</v>
      </c>
      <c r="Q103" s="24">
        <v>664696</v>
      </c>
      <c r="R103" s="79" t="s">
        <v>867</v>
      </c>
      <c r="S103" s="67" t="s">
        <v>972</v>
      </c>
      <c r="T103" s="67" t="s">
        <v>867</v>
      </c>
      <c r="U103" s="23">
        <v>58798.9296875</v>
      </c>
      <c r="V103" s="23">
        <v>136817.890625</v>
      </c>
      <c r="W103" s="23">
        <v>309445.875</v>
      </c>
      <c r="X103" s="24">
        <v>59403.67578125</v>
      </c>
      <c r="Y103" s="24">
        <v>63262.77734375</v>
      </c>
      <c r="Z103" s="24">
        <v>60729.15234375</v>
      </c>
      <c r="AA103" s="1" t="s">
        <v>643</v>
      </c>
      <c r="AB103" s="24">
        <v>0</v>
      </c>
      <c r="AC103" s="51"/>
      <c r="AD103" s="45" t="s">
        <v>867</v>
      </c>
      <c r="AE103" s="45" t="s">
        <v>867</v>
      </c>
    </row>
    <row r="104" spans="1:31" x14ac:dyDescent="0.2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 s="23">
        <v>262667</v>
      </c>
      <c r="N104" s="50" t="s">
        <v>963</v>
      </c>
      <c r="O104" s="49">
        <v>0.37810992625643874</v>
      </c>
      <c r="P104" s="30">
        <v>9.5508724588942471</v>
      </c>
      <c r="Q104" s="24">
        <v>948564</v>
      </c>
      <c r="R104" s="79" t="s">
        <v>1040</v>
      </c>
      <c r="S104" s="67" t="s">
        <v>972</v>
      </c>
      <c r="T104" s="67" t="s">
        <v>867</v>
      </c>
      <c r="U104" s="23">
        <v>45644.671875</v>
      </c>
      <c r="V104" s="23">
        <v>105448.125</v>
      </c>
      <c r="W104" s="23">
        <v>317182.75</v>
      </c>
      <c r="X104" s="24">
        <v>104400.8203125</v>
      </c>
      <c r="Y104" s="24">
        <v>109700.1796875</v>
      </c>
      <c r="Z104" s="24">
        <v>96016.15625</v>
      </c>
      <c r="AA104" s="1" t="s">
        <v>643</v>
      </c>
      <c r="AB104" s="24">
        <v>0</v>
      </c>
      <c r="AC104" s="51"/>
      <c r="AD104" s="45" t="s">
        <v>867</v>
      </c>
      <c r="AE104" s="45" t="s">
        <v>867</v>
      </c>
    </row>
    <row r="105" spans="1:31" x14ac:dyDescent="0.2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 s="23">
        <v>367646</v>
      </c>
      <c r="N105" s="50" t="s">
        <v>964</v>
      </c>
      <c r="O105" s="49">
        <v>0.27077405982929231</v>
      </c>
      <c r="P105" s="30">
        <v>6.3672563260303967</v>
      </c>
      <c r="Q105" s="24">
        <v>633854</v>
      </c>
      <c r="R105" s="79" t="s">
        <v>867</v>
      </c>
      <c r="S105" s="67" t="s">
        <v>972</v>
      </c>
      <c r="T105" s="67" t="s">
        <v>867</v>
      </c>
      <c r="U105" s="23">
        <v>23118.134765625</v>
      </c>
      <c r="V105" s="23">
        <v>74733.03125</v>
      </c>
      <c r="W105" s="23">
        <v>249783.203125</v>
      </c>
      <c r="X105" s="24">
        <v>98504.734375</v>
      </c>
      <c r="Y105" s="24">
        <v>77664.1953125</v>
      </c>
      <c r="Z105" s="24">
        <v>65251.125</v>
      </c>
      <c r="AA105" s="1" t="s">
        <v>643</v>
      </c>
      <c r="AB105" s="24">
        <v>0</v>
      </c>
      <c r="AC105" s="51"/>
      <c r="AD105" s="45" t="s">
        <v>867</v>
      </c>
      <c r="AE105" s="45" t="s">
        <v>867</v>
      </c>
    </row>
    <row r="106" spans="1:31" x14ac:dyDescent="0.2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 s="23">
        <v>304920</v>
      </c>
      <c r="N106" s="50" t="s">
        <v>944</v>
      </c>
      <c r="O106" s="49">
        <v>0.34213564213564213</v>
      </c>
      <c r="P106" s="30">
        <v>6.3672501054407427</v>
      </c>
      <c r="Q106" s="24">
        <v>664257</v>
      </c>
      <c r="R106" s="79" t="s">
        <v>867</v>
      </c>
      <c r="S106" s="67" t="s">
        <v>972</v>
      </c>
      <c r="T106" s="67" t="s">
        <v>867</v>
      </c>
      <c r="U106" s="23">
        <v>80093.0390625</v>
      </c>
      <c r="V106" s="23">
        <v>197381.109375</v>
      </c>
      <c r="W106" s="23">
        <v>341669.09375</v>
      </c>
      <c r="X106" s="24">
        <v>53592.9765625</v>
      </c>
      <c r="Y106" s="24">
        <v>56134.5625</v>
      </c>
      <c r="Z106" s="24">
        <v>62751.50390625</v>
      </c>
      <c r="AA106" s="1" t="s">
        <v>643</v>
      </c>
      <c r="AB106" s="24">
        <v>0</v>
      </c>
      <c r="AC106" s="51"/>
      <c r="AD106" s="45" t="s">
        <v>867</v>
      </c>
      <c r="AE106" s="45" t="s">
        <v>867</v>
      </c>
    </row>
    <row r="107" spans="1:31" x14ac:dyDescent="0.2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 s="23">
        <v>299257</v>
      </c>
      <c r="N107" s="50" t="s">
        <v>965</v>
      </c>
      <c r="O107" s="49">
        <v>0.34549567762825933</v>
      </c>
      <c r="P107" s="30">
        <v>6.3672431135871248</v>
      </c>
      <c r="Q107" s="24">
        <v>658322</v>
      </c>
      <c r="R107" s="79" t="s">
        <v>867</v>
      </c>
      <c r="S107" s="67" t="s">
        <v>972</v>
      </c>
      <c r="T107" s="67" t="s">
        <v>867</v>
      </c>
      <c r="U107" s="23">
        <v>68246.984375</v>
      </c>
      <c r="V107" s="23">
        <v>125809.234375</v>
      </c>
      <c r="W107" s="23">
        <v>410741.125</v>
      </c>
      <c r="X107" s="24">
        <v>70469.2421875</v>
      </c>
      <c r="Y107" s="24">
        <v>73708.390625</v>
      </c>
      <c r="Z107" s="24">
        <v>58227.9609375</v>
      </c>
      <c r="AA107" s="1" t="s">
        <v>643</v>
      </c>
      <c r="AB107" s="24">
        <v>0</v>
      </c>
      <c r="AC107" s="51"/>
      <c r="AD107" s="45" t="s">
        <v>867</v>
      </c>
      <c r="AE107" s="45" t="s">
        <v>867</v>
      </c>
    </row>
    <row r="108" spans="1:31" x14ac:dyDescent="0.2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 s="23">
        <v>294553</v>
      </c>
      <c r="N108" s="50" t="s">
        <v>966</v>
      </c>
      <c r="O108" s="49">
        <v>0.34929537298890184</v>
      </c>
      <c r="P108" s="30">
        <v>6.3672511323212095</v>
      </c>
      <c r="Q108" s="24">
        <v>655101</v>
      </c>
      <c r="R108" s="79" t="s">
        <v>867</v>
      </c>
      <c r="S108" s="67" t="s">
        <v>972</v>
      </c>
      <c r="T108" s="67" t="s">
        <v>867</v>
      </c>
      <c r="U108" s="23">
        <v>53313.015625</v>
      </c>
      <c r="V108" s="23">
        <v>147055.90625</v>
      </c>
      <c r="W108" s="23">
        <v>563499.875</v>
      </c>
      <c r="X108" s="24">
        <v>61053.30859375</v>
      </c>
      <c r="Y108" s="24">
        <v>62183.9453125</v>
      </c>
      <c r="Z108" s="24">
        <v>56807.58984375</v>
      </c>
      <c r="AA108" s="1" t="s">
        <v>643</v>
      </c>
      <c r="AB108" s="24">
        <v>0</v>
      </c>
      <c r="AC108" s="51"/>
      <c r="AD108" s="45" t="s">
        <v>867</v>
      </c>
      <c r="AE108" s="45" t="s">
        <v>867</v>
      </c>
    </row>
    <row r="109" spans="1:31" x14ac:dyDescent="0.2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 s="23">
        <v>296996</v>
      </c>
      <c r="N109" s="50" t="s">
        <v>897</v>
      </c>
      <c r="O109" s="49">
        <v>0.28099705046532614</v>
      </c>
      <c r="P109" s="30">
        <v>6.3672398298484216</v>
      </c>
      <c r="Q109" s="24">
        <v>531378</v>
      </c>
      <c r="R109" s="79" t="s">
        <v>867</v>
      </c>
      <c r="S109" s="67" t="s">
        <v>972</v>
      </c>
      <c r="T109" s="67" t="s">
        <v>867</v>
      </c>
      <c r="U109" s="23">
        <v>33966.98046875</v>
      </c>
      <c r="V109" s="23">
        <v>46996.9765625</v>
      </c>
      <c r="W109" s="23">
        <v>141503.953125</v>
      </c>
      <c r="X109" s="24">
        <v>72293.7578125</v>
      </c>
      <c r="Y109" s="24">
        <v>73755.6640625</v>
      </c>
      <c r="Z109" s="24">
        <v>83969.9609375</v>
      </c>
      <c r="AA109" s="1" t="s">
        <v>643</v>
      </c>
      <c r="AB109" s="24">
        <v>0</v>
      </c>
      <c r="AC109" s="51"/>
      <c r="AD109" s="45" t="s">
        <v>867</v>
      </c>
      <c r="AE109" s="45" t="s">
        <v>867</v>
      </c>
    </row>
    <row r="110" spans="1:31" x14ac:dyDescent="0.2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 s="23">
        <v>379225</v>
      </c>
      <c r="N110" s="50" t="s">
        <v>897</v>
      </c>
      <c r="O110" s="49">
        <v>0.27299096842244053</v>
      </c>
      <c r="P110" s="30">
        <v>6.3672446269017149</v>
      </c>
      <c r="Q110" s="24">
        <v>659169</v>
      </c>
      <c r="R110" s="79" t="s">
        <v>867</v>
      </c>
      <c r="S110" s="67" t="s">
        <v>972</v>
      </c>
      <c r="T110" s="67" t="s">
        <v>867</v>
      </c>
      <c r="U110" s="23">
        <v>62019.75390625</v>
      </c>
      <c r="V110" s="23">
        <v>149555.921875</v>
      </c>
      <c r="W110" s="23">
        <v>378139.65625</v>
      </c>
      <c r="X110" s="24">
        <v>105373.9921875</v>
      </c>
      <c r="Y110" s="24">
        <v>99017.25</v>
      </c>
      <c r="Z110" s="24">
        <v>90539.84375</v>
      </c>
      <c r="AA110" s="1" t="s">
        <v>643</v>
      </c>
      <c r="AB110" s="24">
        <v>0</v>
      </c>
      <c r="AC110" s="51"/>
      <c r="AD110" s="45" t="s">
        <v>867</v>
      </c>
      <c r="AE110" s="45" t="s">
        <v>867</v>
      </c>
    </row>
    <row r="111" spans="1:31" x14ac:dyDescent="0.2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 s="23">
        <v>958320</v>
      </c>
      <c r="N111" s="50" t="s">
        <v>968</v>
      </c>
      <c r="O111" s="49">
        <v>0.10802758994907755</v>
      </c>
      <c r="P111" s="30">
        <v>6.3672446269017149</v>
      </c>
      <c r="Q111" s="24">
        <v>659169</v>
      </c>
      <c r="R111" s="79" t="s">
        <v>867</v>
      </c>
      <c r="S111" s="67" t="s">
        <v>972</v>
      </c>
      <c r="T111" s="67" t="s">
        <v>867</v>
      </c>
      <c r="U111" s="23">
        <v>49030.953125</v>
      </c>
      <c r="V111" s="23">
        <v>104587.078125</v>
      </c>
      <c r="W111" s="23">
        <v>298970.78125</v>
      </c>
      <c r="X111" s="24">
        <v>87028.2109375</v>
      </c>
      <c r="Y111" s="24">
        <v>85604.9453125</v>
      </c>
      <c r="Z111" s="24">
        <v>70928.09375</v>
      </c>
      <c r="AA111" s="1" t="s">
        <v>643</v>
      </c>
      <c r="AB111" s="24">
        <v>0</v>
      </c>
      <c r="AC111" s="51"/>
      <c r="AD111" s="45" t="s">
        <v>867</v>
      </c>
      <c r="AE111" s="45" t="s">
        <v>867</v>
      </c>
    </row>
    <row r="112" spans="1:31" x14ac:dyDescent="0.2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 s="23">
        <v>409028</v>
      </c>
      <c r="N112" s="50" t="s">
        <v>897</v>
      </c>
      <c r="O112" s="49">
        <v>0.25759361217324978</v>
      </c>
      <c r="P112" s="30">
        <v>6.3672446684319919</v>
      </c>
      <c r="Q112" s="24">
        <v>670872</v>
      </c>
      <c r="R112" s="79" t="s">
        <v>867</v>
      </c>
      <c r="S112" s="67" t="s">
        <v>972</v>
      </c>
      <c r="T112" s="67" t="s">
        <v>867</v>
      </c>
      <c r="U112" s="23">
        <v>116140.8828125</v>
      </c>
      <c r="V112" s="23">
        <v>187474.03125</v>
      </c>
      <c r="W112" s="23">
        <v>296583.15625</v>
      </c>
      <c r="X112" s="24">
        <v>105277.8359375</v>
      </c>
      <c r="Y112" s="24">
        <v>100004.890625</v>
      </c>
      <c r="Z112" s="24">
        <v>91173.765625</v>
      </c>
      <c r="AA112" s="1" t="s">
        <v>643</v>
      </c>
      <c r="AB112" s="24">
        <v>0</v>
      </c>
      <c r="AC112" s="51"/>
      <c r="AD112" s="45" t="s">
        <v>867</v>
      </c>
      <c r="AE112" s="45" t="s">
        <v>867</v>
      </c>
    </row>
    <row r="113" spans="1:31" x14ac:dyDescent="0.2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 s="23">
        <v>344316</v>
      </c>
      <c r="N113" s="50" t="s">
        <v>928</v>
      </c>
      <c r="O113" s="49">
        <v>0.30061048571660914</v>
      </c>
      <c r="P113" s="30">
        <v>9.5508719385536924</v>
      </c>
      <c r="Q113" s="24">
        <v>988563</v>
      </c>
      <c r="R113" s="79" t="s">
        <v>867</v>
      </c>
      <c r="S113" s="67" t="s">
        <v>972</v>
      </c>
      <c r="T113" s="67" t="s">
        <v>867</v>
      </c>
      <c r="U113" s="23">
        <v>154203.75</v>
      </c>
      <c r="V113" s="23">
        <v>254117.5</v>
      </c>
      <c r="W113" s="23">
        <v>468609.0625</v>
      </c>
      <c r="X113" s="24">
        <v>60954.50390625</v>
      </c>
      <c r="Y113" s="24">
        <v>57938.7734375</v>
      </c>
      <c r="Z113" s="24">
        <v>50487.5</v>
      </c>
      <c r="AA113" s="1" t="s">
        <v>644</v>
      </c>
      <c r="AB113" s="24">
        <v>231999.96000000008</v>
      </c>
      <c r="AC113" s="51" t="s">
        <v>842</v>
      </c>
      <c r="AD113" s="45">
        <v>50436</v>
      </c>
      <c r="AE113" s="45">
        <v>65046</v>
      </c>
    </row>
    <row r="114" spans="1:31" x14ac:dyDescent="0.2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 s="23">
        <v>415127</v>
      </c>
      <c r="N114" s="50" t="s">
        <v>969</v>
      </c>
      <c r="O114" s="49">
        <v>0.24988979276221493</v>
      </c>
      <c r="P114" s="30">
        <v>6.3672495565666694</v>
      </c>
      <c r="Q114" s="24">
        <v>660513</v>
      </c>
      <c r="R114" s="79" t="s">
        <v>867</v>
      </c>
      <c r="S114" s="67" t="s">
        <v>972</v>
      </c>
      <c r="T114" s="67" t="s">
        <v>867</v>
      </c>
      <c r="U114" s="23">
        <v>123657.390625</v>
      </c>
      <c r="V114" s="23">
        <v>257214.65625</v>
      </c>
      <c r="W114" s="23">
        <v>560457.8125</v>
      </c>
      <c r="X114" s="24">
        <v>73041.9765625</v>
      </c>
      <c r="Y114" s="24">
        <v>69786.28125</v>
      </c>
      <c r="Z114" s="24">
        <v>71698.453125</v>
      </c>
      <c r="AA114" s="1" t="s">
        <v>644</v>
      </c>
      <c r="AB114" s="24">
        <v>473000.03999999986</v>
      </c>
      <c r="AC114" s="51" t="s">
        <v>842</v>
      </c>
      <c r="AD114" s="45">
        <v>46783</v>
      </c>
      <c r="AE114" s="45">
        <v>61393</v>
      </c>
    </row>
    <row r="115" spans="1:31" x14ac:dyDescent="0.2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 s="23">
        <v>346607</v>
      </c>
      <c r="N115" s="50" t="s">
        <v>936</v>
      </c>
      <c r="O115" s="49">
        <v>0.29868121532456066</v>
      </c>
      <c r="P115" s="30">
        <v>6.3672446269017149</v>
      </c>
      <c r="Q115" s="24">
        <v>659169</v>
      </c>
      <c r="R115" s="79" t="s">
        <v>867</v>
      </c>
      <c r="S115" s="67" t="s">
        <v>972</v>
      </c>
      <c r="T115" s="67" t="s">
        <v>867</v>
      </c>
      <c r="U115" s="23">
        <v>47661.3359375</v>
      </c>
      <c r="V115" s="23">
        <v>106795.046875</v>
      </c>
      <c r="W115" s="23">
        <v>379868.125</v>
      </c>
      <c r="X115" s="24">
        <v>77763.828125</v>
      </c>
      <c r="Y115" s="24">
        <v>80073.5859375</v>
      </c>
      <c r="Z115" s="24">
        <v>74272.921875</v>
      </c>
      <c r="AA115" s="1" t="s">
        <v>643</v>
      </c>
      <c r="AB115" s="24">
        <v>0</v>
      </c>
      <c r="AC115" s="51"/>
      <c r="AD115" s="45" t="s">
        <v>867</v>
      </c>
      <c r="AE115" s="45" t="s">
        <v>867</v>
      </c>
    </row>
    <row r="116" spans="1:31" x14ac:dyDescent="0.2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 s="23">
        <v>374180</v>
      </c>
      <c r="N116" s="50" t="s">
        <v>897</v>
      </c>
      <c r="O116" s="49">
        <v>0.22259340424394677</v>
      </c>
      <c r="P116" s="30">
        <v>6.3672469684235802</v>
      </c>
      <c r="Q116" s="24">
        <v>530328</v>
      </c>
      <c r="R116" s="79" t="s">
        <v>867</v>
      </c>
      <c r="S116" s="67" t="s">
        <v>972</v>
      </c>
      <c r="T116" s="67" t="s">
        <v>867</v>
      </c>
      <c r="U116" s="23">
        <v>21958.974609375</v>
      </c>
      <c r="V116" s="23">
        <v>49400.94921875</v>
      </c>
      <c r="W116" s="23">
        <v>87002.1796875</v>
      </c>
      <c r="X116" s="24">
        <v>55951.07421875</v>
      </c>
      <c r="Y116" s="24">
        <v>55481.62109375</v>
      </c>
      <c r="Z116" s="24">
        <v>56036.203125</v>
      </c>
      <c r="AA116" s="1" t="s">
        <v>643</v>
      </c>
      <c r="AB116" s="24">
        <v>0</v>
      </c>
      <c r="AC116" s="51"/>
      <c r="AD116" s="45" t="s">
        <v>867</v>
      </c>
      <c r="AE116" s="45" t="s">
        <v>867</v>
      </c>
    </row>
    <row r="117" spans="1:31" x14ac:dyDescent="0.2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 s="23">
        <v>297079</v>
      </c>
      <c r="N117" s="50" t="s">
        <v>897</v>
      </c>
      <c r="O117" s="49">
        <v>0.34847633121156324</v>
      </c>
      <c r="P117" s="30">
        <v>6.3672446269017149</v>
      </c>
      <c r="Q117" s="24">
        <v>659169</v>
      </c>
      <c r="R117" s="79" t="s">
        <v>867</v>
      </c>
      <c r="S117" s="67" t="s">
        <v>972</v>
      </c>
      <c r="T117" s="67" t="s">
        <v>867</v>
      </c>
      <c r="U117" s="23">
        <v>41370.87109375</v>
      </c>
      <c r="V117" s="23">
        <v>96882.8125</v>
      </c>
      <c r="W117" s="23">
        <v>379007.9375</v>
      </c>
      <c r="X117" s="24">
        <v>115141.390625</v>
      </c>
      <c r="Y117" s="24">
        <v>111879.578125</v>
      </c>
      <c r="Z117" s="24">
        <v>89575.2265625</v>
      </c>
      <c r="AA117" s="1" t="s">
        <v>643</v>
      </c>
      <c r="AB117" s="24">
        <v>0</v>
      </c>
      <c r="AC117" s="51"/>
      <c r="AD117" s="45" t="s">
        <v>867</v>
      </c>
      <c r="AE117" s="45" t="s">
        <v>867</v>
      </c>
    </row>
    <row r="118" spans="1:31" x14ac:dyDescent="0.2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 s="23">
        <v>438649</v>
      </c>
      <c r="N118" s="50" t="s">
        <v>963</v>
      </c>
      <c r="O118" s="49">
        <v>0.23749056762924342</v>
      </c>
      <c r="P118" s="30">
        <v>6.3672474202063833</v>
      </c>
      <c r="Q118" s="24">
        <v>663308</v>
      </c>
      <c r="R118" s="79" t="s">
        <v>867</v>
      </c>
      <c r="S118" s="67" t="s">
        <v>972</v>
      </c>
      <c r="T118" s="67" t="s">
        <v>867</v>
      </c>
      <c r="U118" s="23">
        <v>39768.91796875</v>
      </c>
      <c r="V118" s="23">
        <v>104623.3125</v>
      </c>
      <c r="W118" s="23">
        <v>345794.84375</v>
      </c>
      <c r="X118" s="24">
        <v>78576.453125</v>
      </c>
      <c r="Y118" s="24">
        <v>74002.1796875</v>
      </c>
      <c r="Z118" s="24">
        <v>90125.1953125</v>
      </c>
      <c r="AA118" s="1" t="s">
        <v>643</v>
      </c>
      <c r="AB118" s="24">
        <v>0</v>
      </c>
      <c r="AC118" s="51"/>
      <c r="AD118" s="45" t="s">
        <v>867</v>
      </c>
      <c r="AE118" s="45" t="s">
        <v>867</v>
      </c>
    </row>
    <row r="119" spans="1:31" x14ac:dyDescent="0.2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 s="23">
        <v>314416</v>
      </c>
      <c r="N119" s="50" t="s">
        <v>971</v>
      </c>
      <c r="O119" s="49">
        <v>0.26694570250877819</v>
      </c>
      <c r="P119" s="61">
        <v>6.3672496783110137</v>
      </c>
      <c r="Q119" s="24">
        <v>534416</v>
      </c>
      <c r="R119" s="79" t="s">
        <v>1040</v>
      </c>
      <c r="S119" s="67" t="s">
        <v>972</v>
      </c>
      <c r="T119" s="67" t="s">
        <v>867</v>
      </c>
      <c r="U119" s="23">
        <v>7862.90478515625</v>
      </c>
      <c r="V119" s="23">
        <v>17435.00390625</v>
      </c>
      <c r="W119" s="23">
        <v>48461.046875</v>
      </c>
      <c r="X119" s="24">
        <v>66829.203125</v>
      </c>
      <c r="Y119" s="24">
        <v>63220.5625</v>
      </c>
      <c r="Z119" s="24">
        <v>62619.53125</v>
      </c>
      <c r="AA119" s="1" t="s">
        <v>643</v>
      </c>
      <c r="AB119" s="24">
        <v>0</v>
      </c>
      <c r="AC119" s="51"/>
      <c r="AD119" s="45" t="s">
        <v>867</v>
      </c>
      <c r="AE119" s="45" t="s">
        <v>867</v>
      </c>
    </row>
    <row r="120" spans="1:31" x14ac:dyDescent="0.2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25"/>
      <c r="O120" s="25"/>
      <c r="P120" s="64"/>
      <c r="Q120" s="43">
        <f>SUM(Q3:Q119)</f>
        <v>98530647</v>
      </c>
      <c r="R120" s="80"/>
      <c r="S120" s="43"/>
      <c r="T120" s="43"/>
      <c r="U120" s="41"/>
      <c r="V120" s="41"/>
      <c r="W120" s="41"/>
      <c r="X120" s="41"/>
      <c r="Y120" s="41"/>
      <c r="Z120" s="41"/>
      <c r="AA120" s="42"/>
      <c r="AB120" s="25"/>
      <c r="AC120" s="25"/>
      <c r="AD120" s="25"/>
      <c r="AE120" s="25"/>
    </row>
    <row r="121" spans="1:31" x14ac:dyDescent="0.25">
      <c r="B121" s="15" t="s">
        <v>888</v>
      </c>
      <c r="L121" s="63">
        <f>AVERAGE(L3:L119)</f>
        <v>132242.21367521369</v>
      </c>
      <c r="M121" s="63"/>
      <c r="P121" s="44">
        <f>AVERAGE(P3:P119)</f>
        <v>6.4942301443774451</v>
      </c>
      <c r="Q121" s="88">
        <f>AVERAGE(Q3:Q119)</f>
        <v>842142.282051282</v>
      </c>
      <c r="R121" s="81"/>
      <c r="S121" s="44"/>
      <c r="T121" s="44"/>
      <c r="U121" s="46">
        <f t="shared" ref="U121:Z121" si="0">AVERAGE(U3:U119)</f>
        <v>103972.93650220789</v>
      </c>
      <c r="V121" s="46">
        <f t="shared" si="0"/>
        <v>252988.94911684783</v>
      </c>
      <c r="W121" s="46">
        <f t="shared" si="0"/>
        <v>782257.74334239133</v>
      </c>
      <c r="X121" s="88">
        <f t="shared" si="0"/>
        <v>72791.46946331521</v>
      </c>
      <c r="Y121" s="88">
        <f t="shared" si="0"/>
        <v>73436.634952445645</v>
      </c>
      <c r="Z121" s="88">
        <f t="shared" si="0"/>
        <v>73000.456046195657</v>
      </c>
      <c r="AA121" s="15"/>
    </row>
    <row r="122" spans="1:31" x14ac:dyDescent="0.25">
      <c r="B122" s="15" t="s">
        <v>889</v>
      </c>
      <c r="P122" s="44">
        <f>SUMPRODUCT(P3:P119,$L$3:$L$119)/$L$120</f>
        <v>6.3681804670903341</v>
      </c>
      <c r="Q122" s="88">
        <f>SUMPRODUCT(Q3:Q119,$L$3:$L$119)/$L$120</f>
        <v>904440.81780531048</v>
      </c>
      <c r="R122" s="82"/>
      <c r="S122" s="15"/>
      <c r="T122" s="15"/>
      <c r="U122" s="46">
        <f t="shared" ref="U122:Z122" si="1">SUMPRODUCT(U3:U119,$L$3:$L$119)/$L$120</f>
        <v>112020.95817082196</v>
      </c>
      <c r="V122" s="46">
        <f t="shared" si="1"/>
        <v>275610.37850533542</v>
      </c>
      <c r="W122" s="46">
        <f t="shared" si="1"/>
        <v>875967.03857660922</v>
      </c>
      <c r="X122" s="88">
        <f t="shared" si="1"/>
        <v>73304.870048545024</v>
      </c>
      <c r="Y122" s="88">
        <f t="shared" si="1"/>
        <v>73856.620577677066</v>
      </c>
      <c r="Z122" s="88">
        <f t="shared" si="1"/>
        <v>73570.26070723217</v>
      </c>
      <c r="AA122" s="15"/>
    </row>
    <row r="124" spans="1:31" x14ac:dyDescent="0.25">
      <c r="Q124" s="30"/>
      <c r="U124" s="73"/>
      <c r="V124" s="73"/>
      <c r="W124" s="73"/>
      <c r="X124" s="73"/>
      <c r="Y124" s="73"/>
      <c r="Z124" s="73"/>
    </row>
    <row r="125" spans="1:31" x14ac:dyDescent="0.25">
      <c r="B125" s="15" t="s">
        <v>16</v>
      </c>
      <c r="Q125" s="30"/>
    </row>
    <row r="126" spans="1:31" x14ac:dyDescent="0.25">
      <c r="B126" s="109" t="s">
        <v>881</v>
      </c>
    </row>
    <row r="127" spans="1:31" x14ac:dyDescent="0.25">
      <c r="B127" s="110" t="s">
        <v>884</v>
      </c>
    </row>
    <row r="128" spans="1:31" x14ac:dyDescent="0.25">
      <c r="B128" s="109" t="s">
        <v>886</v>
      </c>
    </row>
    <row r="129" spans="2:2" x14ac:dyDescent="0.25">
      <c r="B129" s="109" t="s">
        <v>871</v>
      </c>
    </row>
    <row r="130" spans="2:2" x14ac:dyDescent="0.25">
      <c r="B130" s="109" t="s">
        <v>878</v>
      </c>
    </row>
  </sheetData>
  <autoFilter ref="A2:AJ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sqref="A1:C1"/>
    </sheetView>
  </sheetViews>
  <sheetFormatPr defaultColWidth="8.7109375" defaultRowHeight="15" x14ac:dyDescent="0.25"/>
  <cols>
    <col min="1" max="1" width="6" style="1" bestFit="1" customWidth="1"/>
    <col min="2" max="2" width="7.7109375" style="1" bestFit="1" customWidth="1"/>
    <col min="3" max="3" width="29.7109375" style="1" bestFit="1" customWidth="1"/>
    <col min="4" max="4" width="35.42578125" style="1" bestFit="1" customWidth="1"/>
    <col min="5" max="5" width="23.42578125" style="1" customWidth="1"/>
    <col min="6" max="6" width="4.140625" style="1" bestFit="1" customWidth="1"/>
    <col min="7" max="7" width="8.7109375" style="1" customWidth="1"/>
    <col min="8" max="8" width="33.28515625" style="1" customWidth="1"/>
    <col min="9" max="9" width="14.28515625" style="1" customWidth="1"/>
    <col min="10" max="10" width="23" style="1" customWidth="1"/>
    <col min="11" max="11" width="44.42578125" style="1" customWidth="1"/>
    <col min="12" max="12" width="17.140625" style="1" bestFit="1" customWidth="1"/>
    <col min="13" max="13" width="15" style="1" customWidth="1"/>
    <col min="14" max="14" width="17.140625" style="1" customWidth="1"/>
    <col min="15" max="15" width="9.7109375" style="1" customWidth="1"/>
    <col min="16" max="16" width="12.28515625" style="1" customWidth="1"/>
    <col min="17" max="17" width="18.7109375" style="1" customWidth="1"/>
    <col min="18" max="18" width="14.28515625" style="1" customWidth="1"/>
    <col min="19" max="19" width="17.140625" style="1" customWidth="1"/>
    <col min="20" max="20" width="13.140625" style="1" customWidth="1"/>
    <col min="21" max="22" width="15.7109375" style="1" bestFit="1" customWidth="1"/>
    <col min="23" max="23" width="16.42578125" style="1" bestFit="1" customWidth="1"/>
    <col min="24" max="25" width="16" style="1" bestFit="1" customWidth="1"/>
    <col min="26" max="26" width="16.42578125" style="1" bestFit="1" customWidth="1"/>
    <col min="27" max="27" width="14.28515625" style="1" customWidth="1"/>
    <col min="28" max="28" width="11.28515625" style="1" customWidth="1"/>
    <col min="29" max="29" width="8.7109375" style="1" customWidth="1"/>
    <col min="30" max="31" width="11.42578125" style="1" customWidth="1"/>
    <col min="32" max="32" width="12.7109375" style="1" customWidth="1"/>
    <col min="33" max="33" width="27.140625" style="1" customWidth="1"/>
    <col min="34" max="34" width="20.140625" style="1" bestFit="1" customWidth="1"/>
    <col min="35" max="35" width="18.140625" style="1" bestFit="1" customWidth="1"/>
    <col min="36" max="36" width="14.42578125" style="1" customWidth="1"/>
    <col min="37" max="39" width="10.42578125" style="1" bestFit="1" customWidth="1"/>
    <col min="40" max="40" width="11" style="1" bestFit="1" customWidth="1"/>
    <col min="41" max="41" width="21.7109375" style="95" bestFit="1" customWidth="1"/>
    <col min="42" max="42" width="13" style="1" customWidth="1"/>
    <col min="43" max="43" width="13.5703125" style="95" bestFit="1" customWidth="1"/>
    <col min="44" max="44" width="14.140625" style="1" bestFit="1" customWidth="1"/>
    <col min="45" max="16384" width="8.7109375" style="1"/>
  </cols>
  <sheetData>
    <row r="1" spans="1:44" ht="19.5" customHeight="1" thickBot="1" x14ac:dyDescent="0.35">
      <c r="A1" s="123" t="str">
        <f>+'Owned Retail Properties'!$A$1</f>
        <v>As of 4/30/2026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" customHeight="1" x14ac:dyDescent="0.2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2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VLOOKUP(B3,'[1]4 -REPORT'!$T$20:$AD$59,11,FALSE)-AI3</f>
        <v>0</v>
      </c>
      <c r="AP3" s="112"/>
      <c r="AR3" s="75"/>
    </row>
    <row r="4" spans="1:44" x14ac:dyDescent="0.2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VLOOKUP(B4,'[1]4 -REPORT'!$T$20:$AD$59,11,FALSE)-AI4</f>
        <v>0</v>
      </c>
      <c r="AP4" s="112"/>
      <c r="AR4" s="75"/>
    </row>
    <row r="5" spans="1:44" x14ac:dyDescent="0.2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VLOOKUP(B5,'[1]4 -REPORT'!$T$20:$AD$59,11,FALSE)-AI5</f>
        <v>0</v>
      </c>
      <c r="AP5" s="112"/>
      <c r="AR5" s="75"/>
    </row>
    <row r="6" spans="1:44" x14ac:dyDescent="0.2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VLOOKUP(B6,'[1]4 -REPORT'!$T$20:$AD$59,11,FALSE)-AI6</f>
        <v>0</v>
      </c>
      <c r="AP6" s="112"/>
      <c r="AR6" s="75"/>
    </row>
    <row r="7" spans="1:44" x14ac:dyDescent="0.2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VLOOKUP(B7,'[1]4 -REPORT'!$T$20:$AD$59,11,FALSE)-AI7</f>
        <v>0</v>
      </c>
      <c r="AP7" s="112"/>
      <c r="AR7" s="75"/>
    </row>
    <row r="8" spans="1:44" x14ac:dyDescent="0.2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VLOOKUP(B8,'[1]4 -REPORT'!$T$20:$AD$59,11,FALSE)-AI8</f>
        <v>0</v>
      </c>
      <c r="AP8" s="112"/>
      <c r="AR8" s="75"/>
    </row>
    <row r="9" spans="1:44" x14ac:dyDescent="0.2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2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2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2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2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2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2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2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2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2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2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2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2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2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2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2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2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2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2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2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2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94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2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2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2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2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2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2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2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2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2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2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170793.13</v>
      </c>
      <c r="AJ39" s="84">
        <f t="shared" si="6"/>
        <v>1.3943647437510883E-2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2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2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2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2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2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2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327476.37</v>
      </c>
      <c r="AJ45" s="84">
        <f t="shared" si="17"/>
        <v>2.1024471554309133E-2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2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2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2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2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 t="shared" ref="U49:Z49" si="24">SUM(U3:U48)</f>
        <v>5067850.208984375</v>
      </c>
      <c r="V49" s="41">
        <f t="shared" si="24"/>
        <v>12752034.7109375</v>
      </c>
      <c r="W49" s="41">
        <f t="shared" si="24"/>
        <v>43488551.4375</v>
      </c>
      <c r="X49" s="41">
        <f t="shared" si="24"/>
        <v>3948239.875</v>
      </c>
      <c r="Y49" s="41">
        <f t="shared" si="24"/>
        <v>4000704.3359375</v>
      </c>
      <c r="Z49" s="41">
        <f t="shared" si="24"/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19893341.761571433</v>
      </c>
      <c r="AJ49" s="111">
        <f>+AI49/AH49</f>
        <v>3.6303763147104824E-2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2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 t="shared" ref="U50:Z50" si="25">AVERAGE(U3:U48)</f>
        <v>117856.98160428779</v>
      </c>
      <c r="V50" s="46">
        <f t="shared" si="25"/>
        <v>296558.94676598837</v>
      </c>
      <c r="W50" s="46">
        <f t="shared" si="25"/>
        <v>1011361.6613372093</v>
      </c>
      <c r="X50" s="46">
        <f t="shared" si="25"/>
        <v>91819.531976744183</v>
      </c>
      <c r="Y50" s="46">
        <f t="shared" si="25"/>
        <v>93039.635719476748</v>
      </c>
      <c r="Z50" s="46">
        <f t="shared" si="25"/>
        <v>89218.362827034885</v>
      </c>
      <c r="AH50" s="66">
        <f>AH49/$A$47</f>
        <v>12743468.302325582</v>
      </c>
      <c r="AI50" s="66">
        <f>+AI49/A47</f>
        <v>462635.85492026591</v>
      </c>
      <c r="AJ50" s="89">
        <f>+AI50/AH50</f>
        <v>3.6303763147104824E-2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2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 t="shared" ref="U51:Z51" si="26">((SUMPRODUCT($L$3:$L$13,U3:U13)+SUMPRODUCT($L$15:$L$26,U15:U26)+SUMPRODUCT($L$28:$L$47,U28:U47))/$L$49)</f>
        <v>133027.4748087847</v>
      </c>
      <c r="V51" s="46">
        <f t="shared" si="26"/>
        <v>340757.54768812825</v>
      </c>
      <c r="W51" s="46">
        <f t="shared" si="26"/>
        <v>1175979.927515774</v>
      </c>
      <c r="X51" s="46">
        <f t="shared" si="26"/>
        <v>92082.872158589904</v>
      </c>
      <c r="Y51" s="46">
        <f t="shared" si="26"/>
        <v>93310.370154271659</v>
      </c>
      <c r="Z51" s="46">
        <f t="shared" si="26"/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793502.71782878891</v>
      </c>
      <c r="AJ51" s="89">
        <f>((SUMPRODUCT($L$3:$L$10,AJ3:AJ10))+(SUMPRODUCT($L$14:$L$21,AJ14:AJ21))+(SUMPRODUCT($L$27:$L$47,AJ27:AJ47)))/$L$49</f>
        <v>3.4292712785404994E-2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25">
      <c r="L52" s="15"/>
      <c r="M52" s="15"/>
      <c r="N52" s="15"/>
      <c r="AJ52" s="89"/>
      <c r="AM52" s="84"/>
    </row>
    <row r="53" spans="2:44" x14ac:dyDescent="0.25">
      <c r="L53" s="15"/>
      <c r="M53" s="15"/>
      <c r="N53" s="15"/>
      <c r="Q53" s="112"/>
      <c r="AH53" s="112"/>
      <c r="AI53" s="24"/>
      <c r="AJ53" s="95"/>
      <c r="AK53" s="75"/>
    </row>
    <row r="54" spans="2:44" x14ac:dyDescent="0.2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25">
      <c r="B55" s="91" t="s">
        <v>881</v>
      </c>
      <c r="L55" s="15"/>
      <c r="M55" s="15"/>
      <c r="N55" s="15"/>
      <c r="AI55" s="95"/>
    </row>
    <row r="56" spans="2:44" x14ac:dyDescent="0.25">
      <c r="B56" s="92" t="s">
        <v>884</v>
      </c>
      <c r="AI56" s="95"/>
    </row>
    <row r="57" spans="2:44" x14ac:dyDescent="0.25">
      <c r="B57" s="91" t="s">
        <v>886</v>
      </c>
      <c r="AI57" s="95"/>
    </row>
    <row r="58" spans="2:44" x14ac:dyDescent="0.25">
      <c r="B58" s="91" t="s">
        <v>871</v>
      </c>
      <c r="AI58" s="96"/>
    </row>
    <row r="59" spans="2:44" x14ac:dyDescent="0.25">
      <c r="B59" s="91" t="s">
        <v>878</v>
      </c>
      <c r="AI59" s="95"/>
    </row>
    <row r="60" spans="2:44" x14ac:dyDescent="0.25">
      <c r="B60" s="91" t="s">
        <v>988</v>
      </c>
      <c r="AI60" s="95"/>
    </row>
    <row r="61" spans="2:44" x14ac:dyDescent="0.25">
      <c r="AI61" s="95"/>
    </row>
    <row r="62" spans="2:44" x14ac:dyDescent="0.25">
      <c r="AI62" s="95"/>
    </row>
    <row r="63" spans="2:44" x14ac:dyDescent="0.2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1" width="9.42578125" style="1" customWidth="1"/>
    <col min="2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11" width="11.42578125" style="1"/>
    <col min="12" max="12" width="13.42578125" style="1" bestFit="1" customWidth="1"/>
    <col min="13" max="13" width="11.42578125" style="1"/>
    <col min="14" max="14" width="19.42578125" style="1" bestFit="1" customWidth="1"/>
    <col min="15" max="16384" width="11.42578125" style="1"/>
  </cols>
  <sheetData>
    <row r="1" spans="1:16" ht="18" customHeight="1" x14ac:dyDescent="0.3">
      <c r="A1" s="133" t="str">
        <f>+'Owned Retail Properties'!$A$1</f>
        <v>As of 4/30/2026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3.9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25">
      <c r="I3" s="23"/>
      <c r="J3" s="23"/>
      <c r="K3" s="30"/>
      <c r="L3" s="35"/>
      <c r="M3" s="48"/>
      <c r="N3" s="73"/>
      <c r="O3" s="23"/>
      <c r="P3" s="76"/>
    </row>
    <row r="4" spans="1:16" x14ac:dyDescent="0.25">
      <c r="I4" s="23"/>
      <c r="J4" s="23"/>
      <c r="K4" s="30"/>
      <c r="L4" s="33"/>
      <c r="M4" s="48"/>
      <c r="N4" s="73"/>
      <c r="O4" s="23"/>
      <c r="P4" s="76"/>
    </row>
    <row r="5" spans="1:16" x14ac:dyDescent="0.25">
      <c r="I5" s="23"/>
      <c r="J5" s="23"/>
      <c r="K5" s="30"/>
      <c r="L5" s="33"/>
      <c r="M5" s="48"/>
      <c r="N5" s="73"/>
      <c r="O5" s="23"/>
      <c r="P5" s="76"/>
    </row>
    <row r="6" spans="1:16" x14ac:dyDescent="0.25">
      <c r="I6" s="23"/>
      <c r="J6" s="23"/>
      <c r="K6" s="30"/>
      <c r="L6" s="33"/>
      <c r="M6" s="48"/>
      <c r="N6" s="73"/>
      <c r="O6" s="23"/>
      <c r="P6" s="76"/>
    </row>
    <row r="7" spans="1:16" x14ac:dyDescent="0.25">
      <c r="I7" s="23"/>
      <c r="J7" s="23"/>
      <c r="K7" s="30"/>
      <c r="L7" s="33"/>
      <c r="M7" s="48"/>
      <c r="N7" s="73"/>
      <c r="O7" s="23"/>
      <c r="P7" s="76"/>
    </row>
    <row r="8" spans="1:16" x14ac:dyDescent="0.25">
      <c r="I8" s="60"/>
      <c r="J8" s="60"/>
      <c r="K8" s="61"/>
      <c r="L8" s="62"/>
      <c r="M8" s="48"/>
      <c r="N8" s="73"/>
      <c r="O8" s="23"/>
      <c r="P8" s="76"/>
    </row>
    <row r="9" spans="1:16" x14ac:dyDescent="0.2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25">
      <c r="B10" s="15" t="s">
        <v>865</v>
      </c>
      <c r="I10" s="63"/>
      <c r="J10" s="63"/>
      <c r="K10" s="65"/>
      <c r="L10" s="66"/>
    </row>
    <row r="12" spans="1:16" x14ac:dyDescent="0.25">
      <c r="B12" s="15"/>
      <c r="N12" s="74"/>
    </row>
    <row r="13" spans="1:16" x14ac:dyDescent="0.25">
      <c r="N13" s="75"/>
    </row>
    <row r="14" spans="1:16" x14ac:dyDescent="0.25">
      <c r="B14" s="90"/>
    </row>
    <row r="15" spans="1:16" x14ac:dyDescent="0.25">
      <c r="B15" s="90" t="s">
        <v>16</v>
      </c>
    </row>
    <row r="16" spans="1:16" x14ac:dyDescent="0.25">
      <c r="B16" s="91" t="s">
        <v>881</v>
      </c>
    </row>
    <row r="17" spans="2:2" x14ac:dyDescent="0.25">
      <c r="B17" s="92" t="s">
        <v>885</v>
      </c>
    </row>
    <row r="18" spans="2:2" x14ac:dyDescent="0.25">
      <c r="B18" s="91" t="s">
        <v>892</v>
      </c>
    </row>
    <row r="19" spans="2:2" x14ac:dyDescent="0.25">
      <c r="B19" s="91" t="s">
        <v>879</v>
      </c>
    </row>
    <row r="20" spans="2:2" x14ac:dyDescent="0.25">
      <c r="B20" s="90"/>
    </row>
    <row r="21" spans="2:2" x14ac:dyDescent="0.25">
      <c r="B21" s="90"/>
    </row>
    <row r="22" spans="2:2" x14ac:dyDescent="0.25">
      <c r="B22" s="90"/>
    </row>
    <row r="23" spans="2:2" x14ac:dyDescent="0.25">
      <c r="B23" s="90"/>
    </row>
    <row r="24" spans="2:2" x14ac:dyDescent="0.25">
      <c r="B24" s="90"/>
    </row>
    <row r="25" spans="2:2" x14ac:dyDescent="0.2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2" sqref="D32"/>
    </sheetView>
  </sheetViews>
  <sheetFormatPr defaultColWidth="11.42578125" defaultRowHeight="15" x14ac:dyDescent="0.25"/>
  <cols>
    <col min="1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9" width="11.42578125" style="1"/>
    <col min="10" max="10" width="12.42578125" style="1" bestFit="1" customWidth="1"/>
    <col min="11" max="11" width="11.42578125" style="1"/>
    <col min="12" max="13" width="12.42578125" style="1" bestFit="1" customWidth="1"/>
    <col min="14" max="14" width="16.85546875" style="1" customWidth="1"/>
    <col min="15" max="15" width="14.7109375" style="1" customWidth="1"/>
    <col min="16" max="16" width="15.28515625" style="1" bestFit="1" customWidth="1"/>
    <col min="17" max="17" width="13.140625" style="1" bestFit="1" customWidth="1"/>
    <col min="18" max="18" width="13.140625" style="1" customWidth="1"/>
    <col min="19" max="20" width="11.42578125" style="1"/>
    <col min="21" max="21" width="15.85546875" style="1" bestFit="1" customWidth="1"/>
    <col min="22" max="16384" width="11.42578125" style="1"/>
  </cols>
  <sheetData>
    <row r="1" spans="1:22" ht="19.5" customHeight="1" thickBot="1" x14ac:dyDescent="0.35">
      <c r="A1" s="123" t="str">
        <f>+'Owned Retail Properties'!$A$1</f>
        <v>As of 4/30/2026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2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2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2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2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2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2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2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2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25">
      <c r="P11" s="88"/>
      <c r="Q11" s="88"/>
      <c r="R11" s="88"/>
      <c r="S11" s="89"/>
      <c r="T11" s="44"/>
      <c r="U11" s="44"/>
      <c r="V11" s="89"/>
    </row>
    <row r="12" spans="1:22" x14ac:dyDescent="0.25">
      <c r="B12" s="15"/>
    </row>
    <row r="13" spans="1:22" x14ac:dyDescent="0.25">
      <c r="Q13" s="99"/>
    </row>
    <row r="14" spans="1:22" x14ac:dyDescent="0.25">
      <c r="B14" s="90"/>
      <c r="Q14" s="107"/>
    </row>
    <row r="15" spans="1:22" x14ac:dyDescent="0.25">
      <c r="B15" s="90" t="s">
        <v>16</v>
      </c>
    </row>
    <row r="16" spans="1:22" x14ac:dyDescent="0.25">
      <c r="B16" s="91" t="s">
        <v>881</v>
      </c>
      <c r="Q16" s="106"/>
    </row>
    <row r="17" spans="2:18" x14ac:dyDescent="0.25">
      <c r="B17" s="92" t="s">
        <v>885</v>
      </c>
      <c r="Q17" s="106"/>
    </row>
    <row r="18" spans="2:18" x14ac:dyDescent="0.25">
      <c r="B18" s="91" t="s">
        <v>892</v>
      </c>
      <c r="P18" s="106"/>
      <c r="Q18" s="106"/>
      <c r="R18" s="75"/>
    </row>
    <row r="19" spans="2:18" x14ac:dyDescent="0.25">
      <c r="B19" s="91" t="s">
        <v>882</v>
      </c>
      <c r="P19" s="106"/>
      <c r="Q19" s="106"/>
      <c r="R19" s="75"/>
    </row>
    <row r="20" spans="2:18" x14ac:dyDescent="0.25">
      <c r="B20" s="91" t="s">
        <v>878</v>
      </c>
      <c r="P20" s="106"/>
      <c r="Q20" s="106"/>
      <c r="R20" s="75"/>
    </row>
    <row r="21" spans="2:18" x14ac:dyDescent="0.25">
      <c r="B21" s="90"/>
      <c r="P21" s="106"/>
      <c r="Q21" s="106"/>
      <c r="R21" s="75"/>
    </row>
    <row r="22" spans="2:18" x14ac:dyDescent="0.25">
      <c r="B22" s="90"/>
      <c r="P22" s="106"/>
      <c r="Q22" s="106"/>
      <c r="R22" s="75"/>
    </row>
    <row r="23" spans="2:18" x14ac:dyDescent="0.25">
      <c r="B23" s="90"/>
      <c r="P23" s="106"/>
      <c r="Q23" s="106"/>
      <c r="R23" s="75"/>
    </row>
    <row r="24" spans="2:18" x14ac:dyDescent="0.2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2026-04-24T19:17:57Z</dcterms:modified>
  <cp:category/>
</cp:coreProperties>
</file>