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ix-my.sharepoint.com/personal/nancy_fazioli_calix_com/Documents/Desktop/"/>
    </mc:Choice>
  </mc:AlternateContent>
  <xr:revisionPtr revIDLastSave="0" documentId="8_{0E96D345-5E9A-2C44-9972-F40AA02F3868}" xr6:coauthVersionLast="47" xr6:coauthVersionMax="47" xr10:uidLastSave="{00000000-0000-0000-0000-000000000000}"/>
  <bookViews>
    <workbookView xWindow="0" yWindow="760" windowWidth="29040" windowHeight="17200" xr2:uid="{00000000-000D-0000-FFFF-FFFF00000000}"/>
  </bookViews>
  <sheets>
    <sheet name="2026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'2026 Historical FS'!$A$1:$E$46,'2026 Historical FS'!$A$49:$E$91,'2026 Historical FS'!$A$93:$E$133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_comsat." localSheetId="0" hidden="1">{"summary",#N/A,FALSE,"comsat"}</definedName>
    <definedName name="wrn.summary_comsat.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2" i="1" l="1"/>
  <c r="E8" i="1"/>
  <c r="E10" i="1" s="1"/>
  <c r="E9" i="1"/>
  <c r="D10" i="1"/>
  <c r="D14" i="1"/>
  <c r="D22" i="1"/>
  <c r="D28" i="1"/>
  <c r="E121" i="1"/>
  <c r="E126" i="1"/>
  <c r="E30" i="1"/>
  <c r="E21" i="1"/>
  <c r="E42" i="1"/>
  <c r="E20" i="1"/>
  <c r="E62" i="1"/>
  <c r="E69" i="1" s="1"/>
  <c r="D98" i="1"/>
  <c r="E87" i="1"/>
  <c r="E76" i="1"/>
  <c r="E27" i="1"/>
  <c r="E26" i="1"/>
  <c r="E28" i="1" s="1"/>
  <c r="E19" i="1"/>
  <c r="E22" i="1" s="1"/>
  <c r="E6" i="1"/>
  <c r="D53" i="1" s="1"/>
  <c r="E5" i="1"/>
  <c r="E89" i="1" l="1"/>
  <c r="D15" i="1"/>
  <c r="E14" i="1"/>
  <c r="E15" i="1" s="1"/>
  <c r="D24" i="1"/>
  <c r="D32" i="1" s="1"/>
  <c r="E100" i="1" s="1"/>
  <c r="E114" i="1" s="1"/>
  <c r="E130" i="1" s="1"/>
  <c r="E132" i="1" s="1"/>
  <c r="D17" i="1"/>
  <c r="E17" i="1" l="1"/>
  <c r="E24" i="1"/>
  <c r="E32" i="1" s="1"/>
  <c r="E44" i="1" s="1"/>
</calcChain>
</file>

<file path=xl/sharedStrings.xml><?xml version="1.0" encoding="utf-8"?>
<sst xmlns="http://schemas.openxmlformats.org/spreadsheetml/2006/main" count="107" uniqueCount="99">
  <si>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</si>
  <si>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</si>
  <si>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</si>
  <si>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</si>
  <si>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</si>
  <si>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</si>
  <si>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</si>
  <si>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</si>
  <si>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</si>
  <si>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</si>
  <si>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</si>
  <si>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</si>
  <si>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</si>
  <si>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</si>
  <si>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</si>
  <si>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</si>
  <si>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</si>
  <si>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</si>
  <si>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</si>
  <si>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</si>
  <si>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</si>
  <si>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</si>
  <si>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</si>
  <si>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</si>
  <si>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</si>
  <si>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</si>
  <si>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</si>
  <si>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</si>
  <si>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</si>
  <si>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</si>
  <si>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</si>
  <si>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</si>
  <si>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</si>
  <si>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</si>
  <si>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</si>
  <si>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</si>
  <si>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</si>
  <si>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</si>
  <si>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</si>
  <si>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</si>
  <si>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</si>
  <si>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</si>
  <si>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</si>
  <si>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</si>
  <si>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</si>
  <si>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</si>
  <si>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</si>
  <si>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</si>
  <si>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</si>
  <si>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</si>
  <si>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</si>
  <si>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</si>
  <si>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</si>
  <si>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</si>
  <si>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</si>
  <si>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</si>
  <si>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</si>
  <si>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</si>
  <si>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</si>
  <si>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Proceeds from common stock issuances related to employee benefit plans</t>
  </si>
  <si>
    <t>Deferred tax assets</t>
  </si>
  <si>
    <t>Deferred income taxes</t>
  </si>
  <si>
    <t>Income tax effect of non-GAAP adjustments</t>
  </si>
  <si>
    <t>Interest income, net</t>
  </si>
  <si>
    <t>Net accretion of available-for-sale securities</t>
  </si>
  <si>
    <t>Repurchases of common stock</t>
  </si>
  <si>
    <t>(6) Intangible asset amortization</t>
  </si>
  <si>
    <t>Accumulated other comprehensive loss</t>
  </si>
  <si>
    <t>Sales of marketable securities</t>
  </si>
  <si>
    <t>Appliance</t>
  </si>
  <si>
    <t>Software and service</t>
  </si>
  <si>
    <t>Revenue:</t>
  </si>
  <si>
    <t xml:space="preserve">  Total revenue</t>
  </si>
  <si>
    <t xml:space="preserve">  Total cost of revenue</t>
  </si>
  <si>
    <t>(1) Appliance cost of revenue (stock-based compensation)</t>
  </si>
  <si>
    <t>(2) Software and service cost of revenue (stock-based compensation)</t>
  </si>
  <si>
    <t>(3) Sales and marketing (stock-based compensation)</t>
  </si>
  <si>
    <t>(4) Research and development (stock-based compensation)</t>
  </si>
  <si>
    <t>(5) General and administrative (stock-based compensation)</t>
  </si>
  <si>
    <t>Cost of revenue: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</si>
  <si>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</si>
  <si>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</si>
  <si>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</si>
  <si>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r>
      <t xml:space="preserve">Appliance </t>
    </r>
    <r>
      <rPr>
        <vertAlign val="superscript"/>
        <sz val="10"/>
        <rFont val="Calibri"/>
        <family val="2"/>
      </rPr>
      <t>(1)</t>
    </r>
  </si>
  <si>
    <r>
      <t xml:space="preserve">Income Taxes </t>
    </r>
    <r>
      <rPr>
        <vertAlign val="superscript"/>
        <sz val="10"/>
        <rFont val="Calibri"/>
        <family val="2"/>
      </rPr>
      <t>(6)</t>
    </r>
  </si>
  <si>
    <t>GAAP net income</t>
  </si>
  <si>
    <t>GAAP and Non-GAAP Condensed Consolidated Statements of Income 2026</t>
  </si>
  <si>
    <t>Operating income</t>
  </si>
  <si>
    <t>Other expense, net</t>
  </si>
  <si>
    <t>Total interest income and other expense, net</t>
  </si>
  <si>
    <t>Net income</t>
  </si>
  <si>
    <t>Condensed Consolidated Statement of Cash Flows 2026</t>
  </si>
  <si>
    <t>Adjustments to reconcile net income to net cash provided by operating activities:</t>
  </si>
  <si>
    <t>Net cash provided by investing activities</t>
  </si>
  <si>
    <t>Net cash used in financing activities</t>
  </si>
  <si>
    <t>Net decrease in cash and cash equivalents</t>
  </si>
  <si>
    <r>
      <t xml:space="preserve">Software and service </t>
    </r>
    <r>
      <rPr>
        <vertAlign val="superscript"/>
        <sz val="10"/>
        <rFont val="Calibri"/>
        <family val="2"/>
      </rPr>
      <t>(2)</t>
    </r>
  </si>
  <si>
    <t>Calix's non-GAAP measures are not in accordance with, or an alternative for, GAAP and may be different from non-GAAP measures used by other companies. In addition, the above non-GAAP Consolidated Statement of Income is not based on a comprehensive set of accounting rules or principles.</t>
  </si>
  <si>
    <t>Condensed Consolidated Balance Sheet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</si>
</sst>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164" fontId="3" fillId="0" borderId="4" xfId="3" applyNumberFormat="1" applyFont="1" applyFill="1" applyBorder="1"/>
    <xf numFmtId="41" fontId="5" fillId="0" borderId="7" xfId="1" applyNumberFormat="1" applyFont="1" applyBorder="1"/>
    <xf numFmtId="165" fontId="5" fillId="0" borderId="18" xfId="4" applyNumberFormat="1" applyFont="1" applyFill="1" applyBorder="1"/>
    <xf numFmtId="165" fontId="5" fillId="0" borderId="15" xfId="4" applyNumberFormat="1" applyFont="1" applyFill="1" applyBorder="1"/>
    <xf numFmtId="165" fontId="5" fillId="0" borderId="9" xfId="4" applyNumberFormat="1" applyFont="1" applyFill="1" applyBorder="1"/>
    <xf numFmtId="164" fontId="5" fillId="0" borderId="0" xfId="1" applyNumberFormat="1" applyFont="1"/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4" fontId="7" fillId="0" borderId="1" xfId="1" quotePrefix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my%20documents/Industry%20Books/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alix.local/storage/Boston%20IB%20Folder/PROS%20Revenue/October%2006%20IPO%20Bakeoff%20Pitch/Model/PROS%20Financials%20from%20company%20V2.xls" TargetMode="External"/><Relationship Id="rId1" Type="http://schemas.openxmlformats.org/officeDocument/2006/relationships/externalLinkPath" Target="/calix.local/storage/Boston%20IB%20Folder/PROS%20Revenue/October%2006%20IPO%20Bakeoff%20Pitch/Model/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OSINFSP4128-V7/CF_data$/Boston%20IB%20Folder/Fairchild/Project%20MOON/Model/SG%20DCF.xls" TargetMode="External"/><Relationship Id="rId1" Type="http://schemas.openxmlformats.org/officeDocument/2006/relationships/externalLinkPath" Target="/BOSINFSP4128-V7/CF_data$/Boston%20IB%20Folder/Fairchild/Project%20MOON/Model/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OSINFSP4128-V7/CF_DATA$/Boston%20IB%20Folder/Manhattan%20Associates/Project%20Combat%20Spring%202007/Analyses/Model/Proj.%20Combat%20Model%20&amp;%20Valuation%20v10.xls" TargetMode="External"/><Relationship Id="rId1" Type="http://schemas.openxmlformats.org/officeDocument/2006/relationships/externalLinkPath" Target="/BOSINFSP4128-V7/CF_DATA$/Boston%20IB%20Folder/Manhattan%20Associates/Project%20Combat%20Spring%202007/Analyses/Model/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OSINFSP4128-V7/CF_DATA$/Boston%20IB%20Folder/SafeBoot/Teaser/Backup/SafeBoot%20XLS%20backup.xls" TargetMode="External"/><Relationship Id="rId1" Type="http://schemas.openxmlformats.org/officeDocument/2006/relationships/externalLinkPath" Target="/BOSINFSP4128-V7/CF_DATA$/Boston%20IB%20Folder/SafeBoot/Teaser/Backup/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osinfsp4128-v7/cf_data$/Boston%20IB%20Folder/Riva%20Bakal/Standard%20Templates/Old%20Excel%20standards/Backup2.xls" TargetMode="External"/><Relationship Id="rId1" Type="http://schemas.openxmlformats.org/officeDocument/2006/relationships/externalLinkPath" Target="/Bosinfsp4128-v7/cf_data$/Boston%20IB%20Folder/Riva%20Bakal/Standard%20Templates/Old%20Excel%20standards/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OSINFSP4128-V7/CF_DATA$/Boston%20IB%20Folder/Software%20A.G/2007-09%20Buyside/Excel/Multiples%20analysis.xls" TargetMode="External"/><Relationship Id="rId1" Type="http://schemas.openxmlformats.org/officeDocument/2006/relationships/externalLinkPath" Target="/BOSINFSP4128-V7/CF_DATA$/Boston%20IB%20Folder/Software%20A.G/2007-09%20Buyside/Excel/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OSINFSP4128-V7/CF_DATA$/Boston%20IB%20Folder/Software%20A.G/2007-09%20Buyside/Excel/Analyst%20Recommendations%20Output.9.5.2007.xls" TargetMode="External"/><Relationship Id="rId1" Type="http://schemas.openxmlformats.org/officeDocument/2006/relationships/externalLinkPath" Target="/BOSINFSP4128-V7/CF_DATA$/Boston%20IB%20Folder/Software%20A.G/2007-09%20Buyside/Excel/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alix.local/storage/Documents%20and%20Settings/jvalenti/Local%20Settings/Temporary%20Internet%20Files/Content.Outlook/M318P9HW/Q1_0310-KPIERSON%20311_A_%20Non%20EXEC%20FAS%20123%20.xlsm" TargetMode="External"/><Relationship Id="rId1" Type="http://schemas.openxmlformats.org/officeDocument/2006/relationships/externalLinkPath" Target="/calix.local/storage/Documents%20and%20Settings/jvalenti/Local%20Settings/Temporary%20Internet%20Files/Content.Outlook/M318P9HW/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etnaf01/2009/11-Nov/1109-KPIERSON-300%20Interest%20on%20SVB%20Term.xlsm" TargetMode="External"/><Relationship Id="rId1" Type="http://schemas.openxmlformats.org/officeDocument/2006/relationships/externalLinkPath" Target="/petnaf01/2009/11-Nov/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alix.local/storage/users/Cusimano/Baking/03.06.2001/Sara%20Lee%2010.18.00/BFO%20Baking%20Transaction%20File/SLE_BFO%20Baking%20M&amp;A%20Model%20019.xls" TargetMode="External"/><Relationship Id="rId1" Type="http://schemas.openxmlformats.org/officeDocument/2006/relationships/externalLinkPath" Target="/calix.local/storage/users/Cusimano/Baking/03.06.2001/Sara%20Lee%2010.18.00/BFO%20Baking%20Transaction%20File/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GDS/STAFFING/STAFFPLN/COMPS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hpsjnts2/CSSDFIN/SJ/ICFAB/ICP&amp;L99/ICACPL98.xls" TargetMode="External"/><Relationship Id="rId1" Type="http://schemas.openxmlformats.org/officeDocument/2006/relationships/externalLinkPath" Target="/hpsjnts2/CSSDFIN/SJ/ICFAB/ICP&amp;L99/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alix.local/storage/Documents%20and%20Settings/kcurry/Local%20Settings/Temporary%20Internet%20Files/OLKC/NY1-26519806-v1-Consideration%20Allocation%20(7-1-08%2010%2047%20a%20m%20)%20(4).XLS" TargetMode="External"/><Relationship Id="rId1" Type="http://schemas.openxmlformats.org/officeDocument/2006/relationships/externalLinkPath" Target="/calix.local/storage/Documents%20and%20Settings/kcurry/Local%20Settings/Temporary%20Internet%20Files/OLKC/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OSINFSP4128-V7/CF_data$/Boston%20IB%20Folder/Vurv/2007%20IPO/Comps/Public%20trading%20comps/Vurv%20comps%2011.26.07.xls" TargetMode="External"/><Relationship Id="rId1" Type="http://schemas.openxmlformats.org/officeDocument/2006/relationships/externalLinkPath" Target="/BOSINFSP4128-V7/CF_data$/Boston%20IB%20Folder/Vurv/2007%20IPO/Comps/Public%20trading%20comps/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alix.local/storage/DOCUME~1/martjus/LOCALS~1/Temp/notes965B3E/Niksun%20model%20spreadsheet%202.1.07.xls" TargetMode="External"/><Relationship Id="rId1" Type="http://schemas.openxmlformats.org/officeDocument/2006/relationships/externalLinkPath" Target="/calix.local/storage/DOCUME~1/martjus/LOCALS~1/Temp/notes965B3E/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OSINFSP4128-V7/CF_data$/Boston%20IB%20Folder/Bentley%20Systems/2007.03/Comps/Bentley%20comps%203.5.07.xls" TargetMode="External"/><Relationship Id="rId1" Type="http://schemas.openxmlformats.org/officeDocument/2006/relationships/externalLinkPath" Target="/BOSINFSP4128-V7/CF_data$/Boston%20IB%20Folder/Bentley%20Systems/2007.03/Comps/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OSINFSP4128-V7/CF_data$/Boston%20IB%20Folder/Fairchild/Project%20MOON/Model/Outputs.xls" TargetMode="External"/><Relationship Id="rId1" Type="http://schemas.openxmlformats.org/officeDocument/2006/relationships/externalLinkPath" Target="/BOSINFSP4128-V7/CF_data$/Boston%20IB%20Folder/Fairchild/Project%20MOON/Model/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  <sheetName val="Comp__Transaction1"/>
      <sheetName val="Sales_Comp_Lookup"/>
      <sheetName val="Lookups_&amp;_FX_Rates"/>
      <sheetName val="HR_Lookups_DO_NOT_DELETE"/>
      <sheetName val="Data_Validation"/>
      <sheetName val="Input_Summary"/>
      <sheetName val="T2_Current1"/>
      <sheetName val="PRISM_IS"/>
      <sheetName val="Draw_Template"/>
      <sheetName val="HR_(ACT)"/>
      <sheetName val="Audit_SetUp"/>
      <sheetName val="HR_(Current)"/>
      <sheetName val="HR_(JUL)"/>
      <sheetName val="SFDC_Users"/>
      <sheetName val="Comp_On_Boarding_List"/>
      <sheetName val="Purchase_Acctg"/>
      <sheetName val="1601_Detail_information"/>
      <sheetName val="Balance_Sheet"/>
      <sheetName val="Fleet_Profile"/>
      <sheetName val="Monthly_Stats"/>
      <sheetName val="PPM_Stats"/>
      <sheetName val="Sheet1_(2)"/>
      <sheetName val="NOTES_RECEIVABLE"/>
      <sheetName val="Credit_Calc"/>
      <sheetName val="Chart_2"/>
      <sheetName val="Process_Tools-Owned"/>
      <sheetName val="wdr_bldg"/>
      <sheetName val="Capital_leases"/>
      <sheetName val="By_Account"/>
      <sheetName val="Licencing_FASTR_download_-_May"/>
      <sheetName val="Football_Field"/>
      <sheetName val="Eee_by_dept"/>
      <sheetName val="Company_CF1"/>
      <sheetName val="Monthly_Trend1"/>
      <sheetName val="10_YEAR_CASH_FLOW_PROJECTIONS1"/>
      <sheetName val="Support_Document1"/>
      <sheetName val="Comp__Transaction2"/>
      <sheetName val="Company_CF2"/>
      <sheetName val="Monthly_Trend2"/>
      <sheetName val="10_YEAR_CASH_FLOW_PROJECTIONS2"/>
      <sheetName val="Support_Document2"/>
      <sheetName val="Comp__Transaction3"/>
      <sheetName val="Company_CF3"/>
      <sheetName val="Monthly_Trend3"/>
      <sheetName val="10_YEAR_CASH_FLOW_PROJECTIONS3"/>
      <sheetName val="Support_Document3"/>
      <sheetName val="Comp__Transaction4"/>
      <sheetName val="Company_CF4"/>
      <sheetName val="Monthly_Trend4"/>
      <sheetName val="10_YEAR_CASH_FLOW_PROJECTIONS4"/>
      <sheetName val="Support_Document4"/>
      <sheetName val="ATK Capitalization"/>
      <sheetName val="Links"/>
      <sheetName val="Status Quo"/>
      <sheetName val="PXMODEL"/>
      <sheetName val="CYH Cap Table"/>
      <sheetName val="Comp__Transaction5"/>
      <sheetName val="Company_CF5"/>
      <sheetName val="Monthly_Trend5"/>
      <sheetName val="10_YEAR_CASH_FLOW_PROJECTIONS5"/>
      <sheetName val="Support_Document5"/>
      <sheetName val="Comp__Transaction6"/>
      <sheetName val="Company_CF6"/>
      <sheetName val="Monthly_Trend6"/>
      <sheetName val="10_YEAR_CASH_FLOW_PROJECTIONS6"/>
      <sheetName val="Support_Document6"/>
      <sheetName val="Comp__Transaction7"/>
      <sheetName val="Company_CF7"/>
      <sheetName val="Monthly_Trend7"/>
      <sheetName val="10_YEAR_CASH_FLOW_PROJECTIONS7"/>
      <sheetName val="Support_Document7"/>
      <sheetName val="Comp__Transaction8"/>
      <sheetName val="Company_CF8"/>
      <sheetName val="Monthly_Trend8"/>
      <sheetName val="10_YEAR_CASH_FLOW_PROJECTIONS8"/>
      <sheetName val="Support_Document8"/>
      <sheetName val="Comp__Transaction9"/>
      <sheetName val="Company_CF9"/>
      <sheetName val="Monthly_Trend9"/>
      <sheetName val="10_YEAR_CASH_FLOW_PROJECTIONS9"/>
      <sheetName val="Support_Document9"/>
      <sheetName val="Comp__Transaction10"/>
      <sheetName val="Company_CF10"/>
      <sheetName val="Monthly_Trend10"/>
      <sheetName val="10_YEAR_CASH_FLOW_PROJECTIONS10"/>
      <sheetName val="Support_Document10"/>
      <sheetName val="3yr_p&amp;l"/>
      <sheetName val="IRR_Calculations"/>
      <sheetName val="Prof_Fees--"/>
      <sheetName val="5_PdRM_2"/>
      <sheetName val="Purchase_Calc_"/>
      <sheetName val="D"/>
      <sheetName val="E!"/>
      <sheetName val="Rock_Bottom"/>
      <sheetName val="Sea-Land DCF"/>
      <sheetName val="Manual Input"/>
      <sheetName val="Assumptions"/>
      <sheetName val="Sources_Uses"/>
      <sheetName val="MTD Consolidated PL"/>
      <sheetName val="MTD EC PL By-Project"/>
      <sheetName val="EC PL - by Month"/>
      <sheetName val="EC Trial Balance"/>
      <sheetName val="Meeting Agenda"/>
      <sheetName val="MTD PAYROLL"/>
      <sheetName val="MTD OPEX"/>
      <sheetName val="MTD CORP Financials"/>
      <sheetName val="QTD Consolidated PL"/>
      <sheetName val="QTD EC PL By-Project"/>
      <sheetName val="QTD PAYROLL"/>
      <sheetName val="QTD OPEX"/>
      <sheetName val="QTD CORP Financials"/>
      <sheetName val="YTD Consolidated PL"/>
      <sheetName val="YTD EC PL By-Project"/>
      <sheetName val="YTD PAYROLL by-Month"/>
      <sheetName val="YTD PAYROLL"/>
      <sheetName val="YTD OPEX"/>
      <sheetName val="YTD OPEX by-Month"/>
      <sheetName val="YTD CORP Financials"/>
      <sheetName val="2018 Revenue-COS Detail"/>
      <sheetName val="GROSS MARGIN by-Project"/>
      <sheetName val="FINANCE Q4 REFORECAST"/>
      <sheetName val="Q4 Reforecast Backup"/>
      <sheetName val="2019 Revenue-COS Detail"/>
      <sheetName val="Consolidated PL Detail"/>
      <sheetName val="2019 Investment Loss Detail"/>
      <sheetName val="EC Forecast-Monthly"/>
      <sheetName val="EC Forecast"/>
      <sheetName val="EC GP by PC"/>
      <sheetName val="Corp Forecast"/>
      <sheetName val="Global Forecast"/>
      <sheetName val="Bloom Forecast"/>
      <sheetName val="EC Live Forecast"/>
      <sheetName val="Rev Stream by Acct"/>
      <sheetName val="NAV-SAP Account Pivot"/>
      <sheetName val="WME COA MAPPER"/>
      <sheetName val="SAP Int'l TV Sales"/>
      <sheetName val="MTD Orig Content Topsheet"/>
      <sheetName val="MTD OC SGA"/>
      <sheetName val="MTD USP SGA"/>
      <sheetName val="MTD F45 SGA"/>
      <sheetName val="QTD OC Topsheet"/>
      <sheetName val="QTD OC SGA"/>
      <sheetName val="QTD USP SGA"/>
      <sheetName val="QTD F45 SGA"/>
      <sheetName val="YTD Orig Content Topsheet"/>
      <sheetName val="YTD OC SGA"/>
      <sheetName val="YTD USP SGA"/>
      <sheetName val="YTD F45 SGA"/>
      <sheetName val="EC Events Calendar"/>
      <sheetName val="Destination Wedding"/>
      <sheetName val="KE-Amazon Deal"/>
      <sheetName val="KE-BMS Dubbing Invoice"/>
      <sheetName val="KE-Distribution Exp Accrual"/>
      <sheetName val="KE-Accrual for EC inv deals"/>
      <sheetName val="KE - S1 - Ult OLD"/>
      <sheetName val="KE-Production Cost"/>
      <sheetName val="KE-Advance"/>
      <sheetName val="KE-EC Journal Entries"/>
      <sheetName val="KE-Aged items - Write offs"/>
      <sheetName val="KE-Distribution Exp Accrual (2"/>
      <sheetName val="KE-Accrual for EC inv deals (2"/>
      <sheetName val="Production Cost (2)"/>
      <sheetName val="Advance"/>
      <sheetName val="First-Distribution Exp Accrual"/>
      <sheetName val="Accrual for EC invoices deals"/>
      <sheetName val="Ultimate Model_OLD"/>
      <sheetName val="The First - S1"/>
      <sheetName val="Production Cost"/>
      <sheetName val="1710 Advances Detail"/>
      <sheetName val="Costs"/>
      <sheetName val="Icebox Ultimate"/>
      <sheetName val="Icebox detail"/>
      <sheetName val="Wayne Ultimate"/>
      <sheetName val="Wayne detail"/>
      <sheetName val="Wayne-Prod Ultimate Analysis"/>
      <sheetName val="Wayne-GL Activity 12-31"/>
      <sheetName val="Wayne-Delivery Terms"/>
      <sheetName val="Wayne-FS Tie Out"/>
      <sheetName val="JPM Prime Rates"/>
      <sheetName val="Treasury's 1 Month Libor Rates"/>
      <sheetName val="EC TB"/>
      <sheetName val="EC QTD TB"/>
      <sheetName val="EBITDA Corp Allocations"/>
      <sheetName val="Business Line-Dept Codes"/>
      <sheetName val="OPEX Subcategories"/>
      <sheetName val="FX rates"/>
      <sheetName val="Input Sheet"/>
      <sheetName val="Graph"/>
      <sheetName val="Sales"/>
      <sheetName val="100152"/>
      <sheetName val="notes"/>
      <sheetName val="p2"/>
      <sheetName val="p1"/>
      <sheetName val="p3"/>
      <sheetName val="p4"/>
      <sheetName val="ammortamenti"/>
      <sheetName val="24004A"/>
      <sheetName val="AMT"/>
      <sheetName val="4th Qtr Billings Breakdown"/>
      <sheetName val="Comp__Transaction11"/>
      <sheetName val="Company_CF11"/>
      <sheetName val="Monthly_Trend11"/>
      <sheetName val="10_YEAR_CASH_FLOW_PROJECTIONS11"/>
      <sheetName val="Support_Document11"/>
      <sheetName val="T2_Current2"/>
      <sheetName val="Sales_Comp_Lookup1"/>
      <sheetName val="Process_Tools-Owned1"/>
      <sheetName val="Fleet_Profile1"/>
      <sheetName val="Monthly_Stats1"/>
      <sheetName val="PPM_Stats1"/>
      <sheetName val="Sheet1_(2)1"/>
      <sheetName val="NOTES_RECEIVABLE1"/>
      <sheetName val="Credit_Calc1"/>
      <sheetName val="wdr_bldg1"/>
      <sheetName val="Lookups_&amp;_FX_Rates1"/>
      <sheetName val="HR_Lookups_DO_NOT_DELETE1"/>
      <sheetName val="Purchase_Acctg1"/>
      <sheetName val="Data_Validation1"/>
      <sheetName val="Input_Summary1"/>
      <sheetName val="1601_Detail_information1"/>
      <sheetName val="Balance_Sheet1"/>
      <sheetName val="Capital_leases1"/>
      <sheetName val="Chart_21"/>
      <sheetName val="By_Account1"/>
      <sheetName val="Licencing_FASTR_download_-_May1"/>
      <sheetName val="Football_Field1"/>
      <sheetName val="Eee_by_dept1"/>
      <sheetName val="3yr_p&amp;l1"/>
      <sheetName val="IRR_Calculations1"/>
      <sheetName val="PRISM_IS1"/>
      <sheetName val="Draw_Template1"/>
      <sheetName val="HR_(ACT)1"/>
      <sheetName val="Audit_SetUp1"/>
      <sheetName val="HR_(Current)1"/>
      <sheetName val="HR_(JUL)1"/>
      <sheetName val="SFDC_Users1"/>
      <sheetName val="Comp_On_Boarding_List1"/>
      <sheetName val="Prof_Fees--1"/>
      <sheetName val="5_PdRM_21"/>
      <sheetName val="Purchase_Calc_1"/>
      <sheetName val="Comp__Transaction12"/>
      <sheetName val="Company_CF12"/>
      <sheetName val="Monthly_Trend12"/>
      <sheetName val="10_YEAR_CASH_FLOW_PROJECTIONS12"/>
      <sheetName val="Support_Document12"/>
      <sheetName val="T2_Current3"/>
      <sheetName val="Sales_Comp_Lookup2"/>
      <sheetName val="Process_Tools-Owned2"/>
      <sheetName val="Fleet_Profile2"/>
      <sheetName val="Monthly_Stats2"/>
      <sheetName val="PPM_Stats2"/>
      <sheetName val="Sheet1_(2)2"/>
      <sheetName val="NOTES_RECEIVABLE2"/>
      <sheetName val="Credit_Calc2"/>
      <sheetName val="wdr_bldg2"/>
      <sheetName val="Lookups_&amp;_FX_Rates2"/>
      <sheetName val="HR_Lookups_DO_NOT_DELETE2"/>
      <sheetName val="Purchase_Acctg2"/>
      <sheetName val="Data_Validation2"/>
      <sheetName val="Input_Summary2"/>
      <sheetName val="1601_Detail_information2"/>
      <sheetName val="Balance_Sheet2"/>
      <sheetName val="Capital_leases2"/>
      <sheetName val="Chart_22"/>
      <sheetName val="By_Account2"/>
      <sheetName val="Licencing_FASTR_download_-_May2"/>
      <sheetName val="Football_Field2"/>
      <sheetName val="Eee_by_dept2"/>
      <sheetName val="3yr_p&amp;l2"/>
      <sheetName val="IRR_Calculations2"/>
      <sheetName val="PRISM_IS2"/>
      <sheetName val="Draw_Template2"/>
      <sheetName val="HR_(ACT)2"/>
      <sheetName val="Audit_SetUp2"/>
      <sheetName val="HR_(Current)2"/>
      <sheetName val="HR_(JUL)2"/>
      <sheetName val="SFDC_Users2"/>
      <sheetName val="Comp_On_Boarding_List2"/>
      <sheetName val="Prof_Fees--2"/>
      <sheetName val="5_PdRM_22"/>
      <sheetName val="Purchase_Calc_2"/>
      <sheetName val="Comp__Transaction13"/>
      <sheetName val="Company_CF13"/>
      <sheetName val="Monthly_Trend13"/>
      <sheetName val="10_YEAR_CASH_FLOW_PROJECTIONS13"/>
      <sheetName val="Support_Document13"/>
      <sheetName val="T2_Current4"/>
      <sheetName val="Sales_Comp_Lookup3"/>
      <sheetName val="Process_Tools-Owned3"/>
      <sheetName val="Fleet_Profile3"/>
      <sheetName val="Monthly_Stats3"/>
      <sheetName val="PPM_Stats3"/>
      <sheetName val="Sheet1_(2)3"/>
      <sheetName val="NOTES_RECEIVABLE3"/>
      <sheetName val="Credit_Calc3"/>
      <sheetName val="wdr_bldg3"/>
      <sheetName val="Lookups_&amp;_FX_Rates3"/>
      <sheetName val="HR_Lookups_DO_NOT_DELETE3"/>
      <sheetName val="Purchase_Acctg3"/>
      <sheetName val="Data_Validation3"/>
      <sheetName val="Input_Summary3"/>
      <sheetName val="1601_Detail_information3"/>
      <sheetName val="Balance_Sheet3"/>
      <sheetName val="Capital_leases3"/>
      <sheetName val="Chart_23"/>
      <sheetName val="By_Account3"/>
      <sheetName val="Licencing_FASTR_download_-_May3"/>
      <sheetName val="Football_Field3"/>
      <sheetName val="Eee_by_dept3"/>
      <sheetName val="3yr_p&amp;l3"/>
      <sheetName val="IRR_Calculations3"/>
      <sheetName val="PRISM_IS3"/>
      <sheetName val="Draw_Template3"/>
      <sheetName val="HR_(ACT)3"/>
      <sheetName val="Audit_SetUp3"/>
      <sheetName val="HR_(Current)3"/>
      <sheetName val="HR_(JUL)3"/>
      <sheetName val="SFDC_Users3"/>
      <sheetName val="Comp_On_Boarding_List3"/>
      <sheetName val="Prof_Fees--3"/>
      <sheetName val="5_PdRM_23"/>
      <sheetName val="Purchase_Calc_3"/>
      <sheetName val="Financing"/>
      <sheetName val="NewsBAL"/>
      <sheetName val="broadDCF"/>
      <sheetName val="Breakup"/>
      <sheetName val="Co 36"/>
      <sheetName val="FinanceAssumptions"/>
      <sheetName val="Inv Summ"/>
      <sheetName val="Sales 2003"/>
      <sheetName val="YTD Totals"/>
      <sheetName val="Key Financial Highlights"/>
      <sheetName val="매출채권"/>
      <sheetName val="거래선별 매출현황 내역"/>
      <sheetName val="soc1"/>
      <sheetName val="Fed"/>
      <sheetName val="Comp__Transaction14"/>
      <sheetName val="Company_CF14"/>
      <sheetName val="Monthly_Trend14"/>
      <sheetName val="10_YEAR_CASH_FLOW_PROJECTIONS14"/>
      <sheetName val="Support_Document14"/>
      <sheetName val="T2_Current5"/>
      <sheetName val="Sales_Comp_Lookup4"/>
      <sheetName val="Process_Tools-Owned4"/>
      <sheetName val="Fleet_Profile4"/>
      <sheetName val="Monthly_Stats4"/>
      <sheetName val="PPM_Stats4"/>
      <sheetName val="Sheet1_(2)4"/>
      <sheetName val="NOTES_RECEIVABLE4"/>
      <sheetName val="Credit_Calc4"/>
      <sheetName val="wdr_bldg4"/>
      <sheetName val="Lookups_&amp;_FX_Rates4"/>
      <sheetName val="HR_Lookups_DO_NOT_DELETE4"/>
      <sheetName val="Purchase_Acctg4"/>
      <sheetName val="Data_Validation4"/>
      <sheetName val="Input_Summary4"/>
      <sheetName val="1601_Detail_information4"/>
      <sheetName val="Balance_Sheet4"/>
      <sheetName val="Capital_leases4"/>
      <sheetName val="Chart_24"/>
      <sheetName val="By_Account4"/>
      <sheetName val="Licencing_FASTR_download_-_May4"/>
      <sheetName val="Football_Field4"/>
      <sheetName val="Eee_by_dept4"/>
      <sheetName val="3yr_p&amp;l4"/>
      <sheetName val="IRR_Calculations4"/>
      <sheetName val="PRISM_IS4"/>
      <sheetName val="Draw_Template4"/>
      <sheetName val="HR_(ACT)4"/>
      <sheetName val="Audit_SetUp4"/>
      <sheetName val="HR_(Current)4"/>
      <sheetName val="HR_(JUL)4"/>
      <sheetName val="SFDC_Users4"/>
      <sheetName val="Comp_On_Boarding_List4"/>
      <sheetName val="Prof_Fees--4"/>
      <sheetName val="5_PdRM_24"/>
      <sheetName val="Purchase_Calc_4"/>
      <sheetName val="Comp__Transaction15"/>
      <sheetName val="Company_CF15"/>
      <sheetName val="Monthly_Trend15"/>
      <sheetName val="10_YEAR_CASH_FLOW_PROJECTIONS15"/>
      <sheetName val="Support_Document15"/>
      <sheetName val="T2_Current6"/>
      <sheetName val="Sales_Comp_Lookup5"/>
      <sheetName val="Process_Tools-Owned5"/>
      <sheetName val="Fleet_Profile5"/>
      <sheetName val="Monthly_Stats5"/>
      <sheetName val="PPM_Stats5"/>
      <sheetName val="Sheet1_(2)5"/>
      <sheetName val="NOTES_RECEIVABLE5"/>
      <sheetName val="Credit_Calc5"/>
      <sheetName val="wdr_bldg5"/>
      <sheetName val="Lookups_&amp;_FX_Rates5"/>
      <sheetName val="HR_Lookups_DO_NOT_DELETE5"/>
      <sheetName val="Purchase_Acctg5"/>
      <sheetName val="Data_Validation5"/>
      <sheetName val="Input_Summary5"/>
      <sheetName val="1601_Detail_information5"/>
      <sheetName val="Balance_Sheet5"/>
      <sheetName val="Capital_leases5"/>
      <sheetName val="Chart_25"/>
      <sheetName val="By_Account5"/>
      <sheetName val="Licencing_FASTR_download_-_May5"/>
      <sheetName val="Football_Field5"/>
      <sheetName val="Eee_by_dept5"/>
      <sheetName val="3yr_p&amp;l5"/>
      <sheetName val="IRR_Calculations5"/>
      <sheetName val="PRISM_IS5"/>
      <sheetName val="Draw_Template5"/>
      <sheetName val="HR_(ACT)5"/>
      <sheetName val="Audit_SetUp5"/>
      <sheetName val="HR_(Current)5"/>
      <sheetName val="HR_(JUL)5"/>
      <sheetName val="SFDC_Users5"/>
      <sheetName val="Comp_On_Boarding_List5"/>
      <sheetName val="Prof_Fees--5"/>
      <sheetName val="5_PdRM_25"/>
      <sheetName val="Purchase_Calc_5"/>
      <sheetName val="입찰내역_발주처_양식"/>
      <sheetName val="ATK_Capitalization"/>
      <sheetName val="Status_Quo"/>
      <sheetName val="CYH_Cap_Table"/>
      <sheetName val="Comp__Transaction16"/>
      <sheetName val="Company_CF16"/>
      <sheetName val="Monthly_Trend16"/>
      <sheetName val="10_YEAR_CASH_FLOW_PROJECTIONS16"/>
      <sheetName val="Support_Document16"/>
      <sheetName val="T2_Current7"/>
      <sheetName val="Sales_Comp_Lookup6"/>
      <sheetName val="Process_Tools-Owned6"/>
      <sheetName val="Fleet_Profile6"/>
      <sheetName val="Monthly_Stats6"/>
      <sheetName val="PPM_Stats6"/>
      <sheetName val="Sheet1_(2)6"/>
      <sheetName val="NOTES_RECEIVABLE6"/>
      <sheetName val="Credit_Calc6"/>
      <sheetName val="wdr_bldg6"/>
      <sheetName val="Lookups_&amp;_FX_Rates6"/>
      <sheetName val="HR_Lookups_DO_NOT_DELETE6"/>
      <sheetName val="Purchase_Acctg6"/>
      <sheetName val="Data_Validation6"/>
      <sheetName val="Input_Summary6"/>
      <sheetName val="1601_Detail_information6"/>
      <sheetName val="Balance_Sheet6"/>
      <sheetName val="Capital_leases6"/>
      <sheetName val="Chart_26"/>
      <sheetName val="By_Account6"/>
      <sheetName val="Licencing_FASTR_download_-_May6"/>
      <sheetName val="Football_Field6"/>
      <sheetName val="Eee_by_dept6"/>
      <sheetName val="3yr_p&amp;l6"/>
      <sheetName val="IRR_Calculations6"/>
      <sheetName val="PRISM_IS6"/>
      <sheetName val="Draw_Template6"/>
      <sheetName val="HR_(ACT)6"/>
      <sheetName val="Audit_SetUp6"/>
      <sheetName val="HR_(Current)6"/>
      <sheetName val="HR_(JUL)6"/>
      <sheetName val="SFDC_Users6"/>
      <sheetName val="Comp_On_Boarding_List6"/>
      <sheetName val="Prof_Fees--6"/>
      <sheetName val="5_PdRM_26"/>
      <sheetName val="Purchase_Calc_6"/>
      <sheetName val="입찰내역_발주처_양식1"/>
      <sheetName val="ATK_Capitalization1"/>
      <sheetName val="Status_Quo1"/>
      <sheetName val="CYH_Cap_Table1"/>
      <sheetName val="Comp__Transaction17"/>
      <sheetName val="Company_CF17"/>
      <sheetName val="Monthly_Trend17"/>
      <sheetName val="10_YEAR_CASH_FLOW_PROJECTIONS17"/>
      <sheetName val="Support_Document17"/>
      <sheetName val="T2_Current8"/>
      <sheetName val="Sales_Comp_Lookup7"/>
      <sheetName val="Process_Tools-Owned7"/>
      <sheetName val="Fleet_Profile7"/>
      <sheetName val="Monthly_Stats7"/>
      <sheetName val="PPM_Stats7"/>
      <sheetName val="Sheet1_(2)7"/>
      <sheetName val="NOTES_RECEIVABLE7"/>
      <sheetName val="Credit_Calc7"/>
      <sheetName val="wdr_bldg7"/>
      <sheetName val="Lookups_&amp;_FX_Rates7"/>
      <sheetName val="HR_Lookups_DO_NOT_DELETE7"/>
      <sheetName val="Purchase_Acctg7"/>
      <sheetName val="Data_Validation7"/>
      <sheetName val="Input_Summary7"/>
      <sheetName val="1601_Detail_information7"/>
      <sheetName val="Balance_Sheet7"/>
      <sheetName val="Capital_leases7"/>
      <sheetName val="Chart_27"/>
      <sheetName val="By_Account7"/>
      <sheetName val="Licencing_FASTR_download_-_May7"/>
      <sheetName val="Football_Field7"/>
      <sheetName val="Eee_by_dept7"/>
      <sheetName val="3yr_p&amp;l7"/>
      <sheetName val="IRR_Calculations7"/>
      <sheetName val="PRISM_IS7"/>
      <sheetName val="Draw_Template7"/>
      <sheetName val="HR_(ACT)7"/>
      <sheetName val="Audit_SetUp7"/>
      <sheetName val="HR_(Current)7"/>
      <sheetName val="HR_(JUL)7"/>
      <sheetName val="SFDC_Users7"/>
      <sheetName val="Comp_On_Boarding_List7"/>
      <sheetName val="Prof_Fees--7"/>
      <sheetName val="5_PdRM_27"/>
      <sheetName val="Purchase_Calc_7"/>
      <sheetName val="입찰내역_발주처_양식2"/>
      <sheetName val="ATK_Capitalization2"/>
      <sheetName val="Status_Quo2"/>
      <sheetName val="CYH_Cap_Table2"/>
      <sheetName val="St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  <sheetName val="Aggressive model"/>
      <sheetName val="Aggressive IPO matrix"/>
      <sheetName val="Operating model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Comps output"/>
      <sheetName val="Bal sheet"/>
      <sheetName val="S&amp;U bank bond"/>
      <sheetName val="IPO Matrix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storicals"/>
      <sheetName val="Quarterly"/>
      <sheetName val="Projections"/>
      <sheetName val="Sheet2"/>
      <sheetName val="Sheet3"/>
      <sheetName val="Quarterly Financials"/>
      <sheetName val="2006 Medical by Media"/>
      <sheetName val="Spending Health"/>
      <sheetName val="Div Breakdown 06"/>
      <sheetName val="Revenue by Media"/>
      <sheetName val="Projected Financials"/>
      <sheetName val="Sheet4"/>
      <sheetName val="LTM (2)"/>
      <sheetName val="Product  Profitability"/>
      <sheetName val="LTM"/>
      <sheetName val="Financials"/>
      <sheetName val="Renewal Rates"/>
      <sheetName val="Sheet1 (2)"/>
      <sheetName val="his. free cash flow char."/>
      <sheetName val="Sheet1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VF MP"/>
      <sheetName val="Specialty MP"/>
      <sheetName val="EBITDA 3"/>
      <sheetName val="Sales 3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__FDSCACHE__"/>
      <sheetName val="Output for book"/>
      <sheetName val="RESEARCH SUM"/>
      <sheetName val="FACTSET RESEARCH SUM"/>
      <sheetName val="DIS Valuation"/>
      <sheetName val="Overview of Faulkner Valuat (2)"/>
      <sheetName val="Project Faulkner Valuation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  <sheetName val="Revenue_SENS"/>
      <sheetName val="RTL-IP-Dep-FA"/>
      <sheetName val="6_30_99"/>
      <sheetName val="FS -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  <sheetName val="EST PYRL;APR - JUN 97"/>
      <sheetName val="Inv Summ"/>
      <sheetName val="Instructions"/>
      <sheetName val="Data Input Page"/>
      <sheetName val="Financials"/>
      <sheetName val="Purchase Price ratio"/>
      <sheetName val="Purchase Price ratio (2)"/>
      <sheetName val="Total Summary"/>
      <sheetName val="Scatter"/>
      <sheetName val="Report"/>
      <sheetName val="CASHFRCS"/>
      <sheetName val="UNIVERSE-AF"/>
      <sheetName val="UNIVERSE-MB"/>
      <sheetName val="JM - Coverage List"/>
      <sheetName val="Infrastructure"/>
      <sheetName val="JR-esolutions"/>
      <sheetName val="IT-eSolutions"/>
      <sheetName val="IT Newsletter"/>
      <sheetName val="Value per Consultant"/>
      <sheetName val="JR-FYII"/>
      <sheetName val="cover"/>
      <sheetName val="Short"/>
      <sheetName val="Query"/>
      <sheetName val="EBITDA"/>
      <sheetName val="SIC"/>
      <sheetName val="Projections"/>
      <sheetName val="PF Cap and Credit"/>
      <sheetName val="EndNotes"/>
      <sheetName val="TOP 10 CUST (L)"/>
      <sheetName val="Lead"/>
      <sheetName val="XREF"/>
      <sheetName val="80% 20%"/>
      <sheetName val="General Assumptions"/>
      <sheetName val="WACC-Support"/>
      <sheetName val="Ratings Sheet"/>
      <sheetName val="Internal Debt Ratings"/>
      <sheetName val="Stock Averages"/>
      <sheetName val="Moving Average"/>
      <sheetName val="1"/>
      <sheetName val="2"/>
      <sheetName val="3"/>
      <sheetName val="4"/>
      <sheetName val="5"/>
      <sheetName val="6"/>
      <sheetName val="7"/>
      <sheetName val="8"/>
      <sheetName val="Valuation Summary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Ind. Par, Comp. Ana., Mrkt Comp"/>
      <sheetName val="IC format"/>
      <sheetName val="Transactions"/>
      <sheetName val="Company Descriptions"/>
      <sheetName val="__APW_ACTIVE_FIELD_RESTORE__"/>
      <sheetName val="Model"/>
      <sheetName val="Portrait Summary"/>
      <sheetName val="Exhibit Page"/>
      <sheetName val="COMPS Performance"/>
      <sheetName val="COMPS Multiples"/>
      <sheetName val="Valuation"/>
      <sheetName val="Valuation (2)"/>
      <sheetName val="Valuation (3)"/>
      <sheetName val="Valuation (4)"/>
      <sheetName val="Sensitivity"/>
      <sheetName val="PHCMACRO.XLM"/>
      <sheetName val="SUG"/>
      <sheetName val="OKE"/>
      <sheetName val="Op-BS"/>
      <sheetName val="Challan"/>
      <sheetName val="Data Sheet"/>
      <sheetName val="form26"/>
      <sheetName val="GP Margin"/>
      <sheetName val="Div Actual"/>
      <sheetName val="Reg Analysis - QTD"/>
      <sheetName val="LBO Summ_Base"/>
      <sheetName val="Inc. Salary History"/>
      <sheetName val="Corporate"/>
      <sheetName val="LBO Fins_Base"/>
      <sheetName val="Percentage Deferral Worksheet"/>
      <sheetName val="Cash"/>
      <sheetName val="0805"/>
      <sheetName val="0806"/>
      <sheetName val="0807"/>
      <sheetName val="0802"/>
      <sheetName val="0803"/>
      <sheetName val="0804"/>
      <sheetName val="0808"/>
      <sheetName val="0809"/>
      <sheetName val="0810"/>
      <sheetName val="0811"/>
      <sheetName val="0812"/>
      <sheetName val="0801"/>
      <sheetName val="TECH AID"/>
      <sheetName val="List Data"/>
      <sheetName val="Tecua"/>
      <sheetName val="URI"/>
      <sheetName val="Test"/>
      <sheetName val="YTD"/>
      <sheetName val="Rev Adj Fcst"/>
      <sheetName val="Details"/>
      <sheetName val="MARKET TRADING"/>
      <sheetName val="Graph"/>
      <sheetName val="Security Output"/>
      <sheetName val="POI"/>
      <sheetName val="PZB"/>
      <sheetName val="WAK"/>
      <sheetName val="CXW"/>
      <sheetName val="CRN"/>
      <sheetName val="CPV"/>
      <sheetName val="WHC"/>
      <sheetName val="Group 4"/>
      <sheetName val="SECR"/>
      <sheetName val="CHU"/>
      <sheetName val="PRO"/>
      <sheetName val="SECS"/>
      <sheetName val="Prison Output"/>
      <sheetName val="cscq"/>
      <sheetName val="Valuation Graph"/>
      <sheetName val="HRB"/>
      <sheetName val="Gd_Line"/>
      <sheetName val="Common Size IS"/>
      <sheetName val="Common Size BS"/>
      <sheetName val="Comparability Indicators"/>
      <sheetName val="Comparability Indicators (2)"/>
      <sheetName val="Travel Mapping"/>
      <sheetName val="Deduction Allocations"/>
      <sheetName val="Stock_-_Sch_5A-5C"/>
      <sheetName val="Guidelines_Charts"/>
      <sheetName val="SNL_Dump"/>
      <sheetName val="Comps_Summary"/>
      <sheetName val="Chicago_Output"/>
      <sheetName val="WSC_TO"/>
      <sheetName val="DCF_Stats"/>
      <sheetName val="MainPrint_Code"/>
      <sheetName val="AdditionalPrint_Code"/>
      <sheetName val="Comps_Code"/>
      <sheetName val="Rev_Build"/>
      <sheetName val="2_2g_Comps_-_Descriptions"/>
      <sheetName val="2_2c_Comps_-_Graphs"/>
      <sheetName val="jan_book"/>
      <sheetName val="Fixed_Assets"/>
      <sheetName val="Blue_Circle"/>
      <sheetName val="Credit_98"/>
      <sheetName val="Credit_99"/>
      <sheetName val="FY00_OP3rdPrty"/>
      <sheetName val="FY98_Input"/>
      <sheetName val="1996_Option_Plan"/>
      <sheetName val="1995_Option_Plan"/>
      <sheetName val="1997_Option_Plan"/>
      <sheetName val="COMPS_xls"/>
      <sheetName val="Les_Cèdres"/>
      <sheetName val="Reporting_Package"/>
      <sheetName val="Comp_equip"/>
      <sheetName val="Option_detail_(2)"/>
      <sheetName val="Jef_Steele"/>
      <sheetName val="Jef_Central"/>
      <sheetName val="Bernardo_Pines_Conversion"/>
      <sheetName val="Comp_Map"/>
      <sheetName val="Current_Asking"/>
      <sheetName val="Existing_Condos"/>
      <sheetName val="1_Bed"/>
      <sheetName val="1_Bed_Chart"/>
      <sheetName val="2_Bed_"/>
      <sheetName val="2_Bed_Chart"/>
      <sheetName val="3_Bed_"/>
      <sheetName val="3_Bed_Chart"/>
      <sheetName val="unit_mix_(2)"/>
      <sheetName val="Rent_Comps"/>
      <sheetName val="Sale_Comps"/>
      <sheetName val="Control_Panel"/>
      <sheetName val="Mkt_Cap"/>
      <sheetName val="Noveon_IS"/>
      <sheetName val="Master_Input"/>
      <sheetName val="404_Testing_-_Cash_Test_Plan"/>
      <sheetName val="General_Assumptions"/>
      <sheetName val="Ratings_Sheet"/>
      <sheetName val="Internal_Debt_Ratings"/>
      <sheetName val="Stock_Averages"/>
      <sheetName val="Moving_Average"/>
      <sheetName val="Valuation_Summary"/>
      <sheetName val="Ind__Par,_Comp__Ana_,_Mrkt_Comp"/>
      <sheetName val="IC_format"/>
      <sheetName val="Company_Descriptions"/>
      <sheetName val="Portrait_Summary"/>
      <sheetName val="Exhibit_Page"/>
      <sheetName val="COMPS_Performance"/>
      <sheetName val="COMPS_Multiples"/>
      <sheetName val="Valuation_(2)"/>
      <sheetName val="Valuation_(3)"/>
      <sheetName val="Valuation_(4)"/>
      <sheetName val="PHCMACRO_XLM"/>
      <sheetName val="EurotoolsXRates"/>
      <sheetName val="PPR"/>
      <sheetName val="MARKET_TRADING"/>
      <sheetName val="Security_Output"/>
      <sheetName val="Group_4"/>
      <sheetName val="Prison_Output"/>
      <sheetName val="Valuation_Graph"/>
      <sheetName val="AVP"/>
      <sheetName val="GNUSEAVP"/>
      <sheetName val="MergerEPS"/>
      <sheetName val="Contribution"/>
      <sheetName val="EXTR"/>
      <sheetName val="FDRY"/>
      <sheetName val="CFLO"/>
      <sheetName val="ATON"/>
      <sheetName val="FFIV"/>
      <sheetName val="PKTR"/>
      <sheetName val="LBO"/>
      <sheetName val="JNPR"/>
      <sheetName val="Template (3)"/>
      <sheetName val="Template (4)"/>
      <sheetName val="Overview"/>
      <sheetName val="Pre-acq"/>
      <sheetName val="Post-acq"/>
      <sheetName val="CF Data"/>
      <sheetName val="ROIC Data"/>
      <sheetName val="Hist Valuations"/>
      <sheetName val="Comps 1"/>
      <sheetName val="Comps 2"/>
      <sheetName val="Income Statement"/>
      <sheetName val="D&amp;A"/>
      <sheetName val="ADP"/>
      <sheetName val="ACS"/>
      <sheetName val="BE"/>
      <sheetName val="CSC"/>
      <sheetName val="EDS"/>
      <sheetName val="EPAY"/>
      <sheetName val="IBM 1"/>
      <sheetName val="IBM 2"/>
      <sheetName val="INFY"/>
      <sheetName val="IPMT"/>
      <sheetName val="NDAQ"/>
      <sheetName val="PAYX"/>
      <sheetName val="SAPE"/>
      <sheetName val="SRCP"/>
      <sheetName val="SRT"/>
      <sheetName val="Scot IS"/>
      <sheetName val="budget"/>
      <sheetName val="Debt schedule"/>
      <sheetName val="Price List"/>
      <sheetName val="In Euros"/>
      <sheetName val="In US Dollars"/>
      <sheetName val="Changes (DS)"/>
      <sheetName val="OP Rehab"/>
      <sheetName val="xxxxxx"/>
      <sheetName val="Pipeline"/>
      <sheetName val="G&amp;P"/>
      <sheetName val="AQP"/>
      <sheetName val="ENE"/>
      <sheetName val="KNE"/>
      <sheetName val="MND"/>
      <sheetName val="WGR"/>
      <sheetName val="NGL"/>
      <sheetName val="WMB"/>
      <sheetName val="MDA"/>
      <sheetName val="Combined"/>
      <sheetName val="silicon"/>
      <sheetName val="Things to Do"/>
      <sheetName val="Hist"/>
      <sheetName val="SDS"/>
      <sheetName val="Sources_Uses"/>
      <sheetName val="Sched A9"/>
      <sheetName val="Original"/>
      <sheetName val="Sched A5"/>
      <sheetName val="DIL4"/>
      <sheetName val="Football_Field"/>
      <sheetName val="Output"/>
      <sheetName val="Sectors Classification"/>
      <sheetName val="cann"/>
      <sheetName val="cnsa"/>
      <sheetName val="cnsa_p"/>
      <sheetName val="cnsa_1"/>
      <sheetName val="cnsa_2"/>
      <sheetName val="cytd"/>
      <sheetName val="csaar"/>
      <sheetName val="csaar_p"/>
      <sheetName val="csaar_1"/>
      <sheetName val="csaar_2"/>
      <sheetName val="crsea"/>
      <sheetName val="crsem"/>
      <sheetName val="crsey"/>
      <sheetName val="cseaf"/>
      <sheetName val="ucann"/>
      <sheetName val="ucnsa"/>
      <sheetName val="ucnsa_p"/>
      <sheetName val="ucnsa_1"/>
      <sheetName val="ucnsa_2"/>
      <sheetName val="ucsaar"/>
      <sheetName val="ucsaar_p"/>
      <sheetName val="ucsaar_1"/>
      <sheetName val="ucsaar_2"/>
      <sheetName val="ucrse"/>
      <sheetName val="ucseaf"/>
      <sheetName val="cytdunr"/>
      <sheetName val="Sheet2"/>
      <sheetName val="Sheet3"/>
      <sheetName val="comnsa"/>
      <sheetName val="stnsa"/>
      <sheetName val="Comp Sales"/>
      <sheetName val="Total Sales"/>
      <sheetName val="Finanical Analysis"/>
      <sheetName val="Financial Summary"/>
      <sheetName val="Astaldi"/>
      <sheetName val="Impregilo"/>
      <sheetName val="Vianini Lavori"/>
      <sheetName val="Trevi"/>
      <sheetName val="Condotte "/>
      <sheetName val="Itinera Costruzioni"/>
      <sheetName val="Richemont Pro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/>
      <sheetData sheetId="248"/>
      <sheetData sheetId="249">
        <row r="7">
          <cell r="D7" t="str">
            <v>09/2005</v>
          </cell>
        </row>
      </sheetData>
      <sheetData sheetId="250">
        <row r="7">
          <cell r="D7" t="str">
            <v>08/2005</v>
          </cell>
        </row>
      </sheetData>
      <sheetData sheetId="251">
        <row r="7">
          <cell r="D7" t="str">
            <v>12/2005</v>
          </cell>
        </row>
      </sheetData>
      <sheetData sheetId="252">
        <row r="7">
          <cell r="D7" t="str">
            <v>06/2005</v>
          </cell>
        </row>
      </sheetData>
      <sheetData sheetId="253">
        <row r="12">
          <cell r="C12">
            <v>0</v>
          </cell>
        </row>
      </sheetData>
      <sheetData sheetId="254">
        <row r="12">
          <cell r="C12">
            <v>0</v>
          </cell>
        </row>
      </sheetData>
      <sheetData sheetId="255">
        <row r="12">
          <cell r="C12">
            <v>0</v>
          </cell>
        </row>
      </sheetData>
      <sheetData sheetId="256">
        <row r="12">
          <cell r="C12">
            <v>0</v>
          </cell>
        </row>
      </sheetData>
      <sheetData sheetId="257" refreshError="1"/>
      <sheetData sheetId="258">
        <row r="12">
          <cell r="C12">
            <v>0</v>
          </cell>
        </row>
      </sheetData>
      <sheetData sheetId="259">
        <row r="12">
          <cell r="C12">
            <v>0</v>
          </cell>
        </row>
      </sheetData>
      <sheetData sheetId="260">
        <row r="12">
          <cell r="C12">
            <v>0</v>
          </cell>
        </row>
      </sheetData>
      <sheetData sheetId="261">
        <row r="12">
          <cell r="C12">
            <v>0</v>
          </cell>
        </row>
      </sheetData>
      <sheetData sheetId="262">
        <row r="12">
          <cell r="C12">
            <v>0</v>
          </cell>
        </row>
      </sheetData>
      <sheetData sheetId="263">
        <row r="12">
          <cell r="C12">
            <v>0</v>
          </cell>
        </row>
      </sheetData>
      <sheetData sheetId="264">
        <row r="12">
          <cell r="C12">
            <v>0</v>
          </cell>
        </row>
      </sheetData>
      <sheetData sheetId="265">
        <row r="12">
          <cell r="C12">
            <v>0</v>
          </cell>
        </row>
      </sheetData>
      <sheetData sheetId="266">
        <row r="12">
          <cell r="C12">
            <v>0</v>
          </cell>
        </row>
      </sheetData>
      <sheetData sheetId="267">
        <row r="12">
          <cell r="C12">
            <v>0</v>
          </cell>
        </row>
      </sheetData>
      <sheetData sheetId="268">
        <row r="12">
          <cell r="C12">
            <v>0</v>
          </cell>
        </row>
      </sheetData>
      <sheetData sheetId="269">
        <row r="12">
          <cell r="C12">
            <v>0</v>
          </cell>
        </row>
      </sheetData>
      <sheetData sheetId="270"/>
      <sheetData sheetId="271" refreshError="1"/>
      <sheetData sheetId="272" refreshError="1"/>
      <sheetData sheetId="273">
        <row r="5">
          <cell r="A5" t="str">
            <v>Jacobs Engineering Group Inc. (Jacobs) is a professional services firm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>
        <row r="30">
          <cell r="B30">
            <v>0.98342089999999993</v>
          </cell>
        </row>
      </sheetData>
      <sheetData sheetId="463"/>
      <sheetData sheetId="464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  <sheetName val="Formula"/>
      <sheetName val="Pivot (Control)"/>
      <sheetName val="D08"/>
      <sheetName val="Data Validation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  <sheetName val="Comp. Transaction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  <sheetName val="C.O.S.S.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  <sheetName val="Suppliers (2)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6"/>
  <sheetViews>
    <sheetView showGridLines="0" tabSelected="1" zoomScale="110" zoomScaleNormal="110" zoomScaleSheetLayoutView="80" workbookViewId="0"/>
  </sheetViews>
  <sheetFormatPr baseColWidth="10" defaultColWidth="9.1640625" defaultRowHeight="15" x14ac:dyDescent="0.2"/>
  <cols>
    <col min="1" max="1" width="2.5" style="68" customWidth="1"/>
    <col min="2" max="2" width="70" style="68" customWidth="1"/>
    <col min="3" max="3" width="2" style="3" customWidth="1"/>
    <col min="4" max="4" width="11.5" style="5" customWidth="1"/>
    <col min="5" max="5" width="11.5" style="3" customWidth="1"/>
    <col min="6" max="16384" width="9.1640625" style="5"/>
  </cols>
  <sheetData>
    <row r="1" spans="1:5" x14ac:dyDescent="0.2">
      <c r="A1" s="1" t="s">
        <v>0</v>
      </c>
      <c r="B1" s="2"/>
      <c r="D1" s="4"/>
    </row>
    <row r="2" spans="1:5" x14ac:dyDescent="0.2">
      <c r="A2" s="1" t="s">
        <v>1</v>
      </c>
      <c r="B2" s="2"/>
      <c r="D2" s="4"/>
    </row>
    <row r="3" spans="1:5" ht="16" thickBot="1" x14ac:dyDescent="0.25">
      <c r="A3" s="1" t="s">
        <v>86</v>
      </c>
      <c r="B3" s="2"/>
      <c r="D3" s="82"/>
      <c r="E3" s="82"/>
    </row>
    <row r="4" spans="1:5" x14ac:dyDescent="0.2">
      <c r="A4" s="6" t="s">
        <v>2</v>
      </c>
      <c r="B4" s="2"/>
      <c r="D4" s="7" t="s">
        <v>3</v>
      </c>
      <c r="E4" s="8" t="s">
        <v>4</v>
      </c>
    </row>
    <row r="5" spans="1:5" x14ac:dyDescent="0.2">
      <c r="A5" s="2"/>
      <c r="B5" s="2"/>
      <c r="D5" s="9" t="s">
        <v>5</v>
      </c>
      <c r="E5" s="10" t="str">
        <f>D5</f>
        <v>Qtr Ending</v>
      </c>
    </row>
    <row r="6" spans="1:5" x14ac:dyDescent="0.2">
      <c r="A6" s="2"/>
      <c r="B6" s="2"/>
      <c r="D6" s="11">
        <v>46109</v>
      </c>
      <c r="E6" s="12">
        <f>D6</f>
        <v>46109</v>
      </c>
    </row>
    <row r="7" spans="1:5" x14ac:dyDescent="0.2">
      <c r="A7" s="2" t="s">
        <v>71</v>
      </c>
      <c r="B7" s="2"/>
      <c r="D7" s="70"/>
      <c r="E7" s="15"/>
    </row>
    <row r="8" spans="1:5" x14ac:dyDescent="0.2">
      <c r="A8" s="2"/>
      <c r="B8" s="2" t="s">
        <v>69</v>
      </c>
      <c r="D8" s="70">
        <v>232843</v>
      </c>
      <c r="E8" s="15">
        <f>D8</f>
        <v>232843</v>
      </c>
    </row>
    <row r="9" spans="1:5" x14ac:dyDescent="0.2">
      <c r="A9" s="2"/>
      <c r="B9" s="2" t="s">
        <v>70</v>
      </c>
      <c r="D9" s="16">
        <v>47141</v>
      </c>
      <c r="E9" s="17">
        <f>D9</f>
        <v>47141</v>
      </c>
    </row>
    <row r="10" spans="1:5" x14ac:dyDescent="0.2">
      <c r="A10" s="2"/>
      <c r="B10" s="2" t="s">
        <v>72</v>
      </c>
      <c r="D10" s="18">
        <f>D8+D9</f>
        <v>279984</v>
      </c>
      <c r="E10" s="74">
        <f>E8+E9</f>
        <v>279984</v>
      </c>
    </row>
    <row r="11" spans="1:5" x14ac:dyDescent="0.2">
      <c r="A11" s="2" t="s">
        <v>79</v>
      </c>
      <c r="B11" s="2"/>
      <c r="D11" s="72"/>
      <c r="E11" s="73"/>
    </row>
    <row r="12" spans="1:5" ht="16" x14ac:dyDescent="0.2">
      <c r="A12" s="2"/>
      <c r="B12" s="2" t="s">
        <v>83</v>
      </c>
      <c r="D12" s="16">
        <v>99136</v>
      </c>
      <c r="E12" s="17">
        <f>D12-E36</f>
        <v>98927</v>
      </c>
    </row>
    <row r="13" spans="1:5" ht="16" x14ac:dyDescent="0.2">
      <c r="A13" s="2"/>
      <c r="B13" s="2" t="s">
        <v>96</v>
      </c>
      <c r="D13" s="16">
        <v>21552</v>
      </c>
      <c r="E13" s="17">
        <f>D13-E37</f>
        <v>20866</v>
      </c>
    </row>
    <row r="14" spans="1:5" x14ac:dyDescent="0.2">
      <c r="A14" s="2"/>
      <c r="B14" s="2" t="s">
        <v>73</v>
      </c>
      <c r="D14" s="18">
        <f>D12+D13</f>
        <v>120688</v>
      </c>
      <c r="E14" s="74">
        <f>E12+E13</f>
        <v>119793</v>
      </c>
    </row>
    <row r="15" spans="1:5" x14ac:dyDescent="0.2">
      <c r="A15" s="2" t="s">
        <v>6</v>
      </c>
      <c r="B15" s="2"/>
      <c r="D15" s="18">
        <f>D10-D14</f>
        <v>159296</v>
      </c>
      <c r="E15" s="74">
        <f>E10-E14</f>
        <v>160191</v>
      </c>
    </row>
    <row r="16" spans="1:5" x14ac:dyDescent="0.2">
      <c r="A16" s="2"/>
      <c r="B16" s="2"/>
      <c r="D16" s="19"/>
      <c r="E16" s="14"/>
    </row>
    <row r="17" spans="1:5" x14ac:dyDescent="0.2">
      <c r="A17" s="2" t="s">
        <v>7</v>
      </c>
      <c r="B17" s="2"/>
      <c r="D17" s="20">
        <f>+D15/D10</f>
        <v>0.56894679695982631</v>
      </c>
      <c r="E17" s="21">
        <f>+E15/E10</f>
        <v>0.57214340819475396</v>
      </c>
    </row>
    <row r="18" spans="1:5" x14ac:dyDescent="0.2">
      <c r="A18" s="2"/>
      <c r="B18" s="2"/>
      <c r="D18" s="13"/>
      <c r="E18" s="14"/>
    </row>
    <row r="19" spans="1:5" ht="16" x14ac:dyDescent="0.2">
      <c r="A19" s="2" t="s">
        <v>80</v>
      </c>
      <c r="B19" s="2"/>
      <c r="D19" s="16">
        <v>63486</v>
      </c>
      <c r="E19" s="22">
        <f>D19-E38</f>
        <v>56837</v>
      </c>
    </row>
    <row r="20" spans="1:5" ht="16" x14ac:dyDescent="0.2">
      <c r="A20" s="2" t="s">
        <v>81</v>
      </c>
      <c r="B20" s="2"/>
      <c r="D20" s="16">
        <v>54646</v>
      </c>
      <c r="E20" s="22">
        <f>D20-E39</f>
        <v>48757</v>
      </c>
    </row>
    <row r="21" spans="1:5" ht="16" x14ac:dyDescent="0.2">
      <c r="A21" s="2" t="s">
        <v>82</v>
      </c>
      <c r="B21" s="2"/>
      <c r="D21" s="16">
        <v>28448</v>
      </c>
      <c r="E21" s="22">
        <f>D21-E40</f>
        <v>21276</v>
      </c>
    </row>
    <row r="22" spans="1:5" x14ac:dyDescent="0.2">
      <c r="A22" s="2"/>
      <c r="B22" s="2" t="s">
        <v>8</v>
      </c>
      <c r="D22" s="18">
        <f>SUM(D19:D21)</f>
        <v>146580</v>
      </c>
      <c r="E22" s="23">
        <f>SUM(E19:E21)</f>
        <v>126870</v>
      </c>
    </row>
    <row r="23" spans="1:5" x14ac:dyDescent="0.2">
      <c r="A23" s="2"/>
      <c r="B23" s="2"/>
      <c r="D23" s="16"/>
      <c r="E23" s="14"/>
    </row>
    <row r="24" spans="1:5" x14ac:dyDescent="0.2">
      <c r="A24" s="2" t="s">
        <v>87</v>
      </c>
      <c r="B24" s="2"/>
      <c r="D24" s="16">
        <f>D15-D22</f>
        <v>12716</v>
      </c>
      <c r="E24" s="17">
        <f>E15-E22</f>
        <v>33321</v>
      </c>
    </row>
    <row r="25" spans="1:5" x14ac:dyDescent="0.2">
      <c r="A25" s="2"/>
      <c r="B25" s="2"/>
      <c r="D25" s="16"/>
      <c r="E25" s="14"/>
    </row>
    <row r="26" spans="1:5" x14ac:dyDescent="0.2">
      <c r="A26" s="2" t="s">
        <v>63</v>
      </c>
      <c r="B26" s="2"/>
      <c r="D26" s="16">
        <v>2858</v>
      </c>
      <c r="E26" s="17">
        <f>D26</f>
        <v>2858</v>
      </c>
    </row>
    <row r="27" spans="1:5" x14ac:dyDescent="0.2">
      <c r="A27" s="2" t="s">
        <v>88</v>
      </c>
      <c r="B27" s="2"/>
      <c r="D27" s="24">
        <v>-342</v>
      </c>
      <c r="E27" s="25">
        <f t="shared" ref="E27" si="0">D27</f>
        <v>-342</v>
      </c>
    </row>
    <row r="28" spans="1:5" x14ac:dyDescent="0.2">
      <c r="A28" s="2"/>
      <c r="B28" s="2" t="s">
        <v>89</v>
      </c>
      <c r="D28" s="16">
        <f>SUM(D26:D27)</f>
        <v>2516</v>
      </c>
      <c r="E28" s="17">
        <f>SUM(E26:E27)</f>
        <v>2516</v>
      </c>
    </row>
    <row r="29" spans="1:5" x14ac:dyDescent="0.2">
      <c r="A29" s="2"/>
      <c r="B29" s="2"/>
      <c r="D29" s="16"/>
      <c r="E29" s="17"/>
    </row>
    <row r="30" spans="1:5" ht="16" x14ac:dyDescent="0.2">
      <c r="A30" s="2"/>
      <c r="B30" s="2" t="s">
        <v>84</v>
      </c>
      <c r="D30" s="16">
        <v>4022</v>
      </c>
      <c r="E30" s="17">
        <f>D30-E41</f>
        <v>8601</v>
      </c>
    </row>
    <row r="31" spans="1:5" x14ac:dyDescent="0.2">
      <c r="A31" s="2"/>
      <c r="B31" s="2"/>
      <c r="D31" s="16"/>
      <c r="E31" s="17"/>
    </row>
    <row r="32" spans="1:5" ht="16" thickBot="1" x14ac:dyDescent="0.25">
      <c r="A32" s="2" t="s">
        <v>90</v>
      </c>
      <c r="B32" s="2"/>
      <c r="D32" s="26">
        <f>+D24+D28-D30</f>
        <v>11210</v>
      </c>
      <c r="E32" s="27">
        <f>+E24+E28-E30</f>
        <v>27236</v>
      </c>
    </row>
    <row r="33" spans="1:5" ht="16" thickTop="1" x14ac:dyDescent="0.2">
      <c r="A33" s="2"/>
      <c r="B33" s="2"/>
      <c r="D33" s="13"/>
      <c r="E33" s="14"/>
    </row>
    <row r="34" spans="1:5" x14ac:dyDescent="0.2">
      <c r="A34" s="28" t="s">
        <v>9</v>
      </c>
      <c r="B34" s="28"/>
      <c r="D34" s="13"/>
      <c r="E34" s="14"/>
    </row>
    <row r="35" spans="1:5" ht="14.25" customHeight="1" x14ac:dyDescent="0.2">
      <c r="A35" s="2"/>
      <c r="B35" s="2"/>
      <c r="D35" s="13"/>
      <c r="E35" s="14"/>
    </row>
    <row r="36" spans="1:5" x14ac:dyDescent="0.2">
      <c r="A36" s="2" t="s">
        <v>74</v>
      </c>
      <c r="B36" s="2"/>
      <c r="D36" s="29"/>
      <c r="E36" s="15">
        <v>209</v>
      </c>
    </row>
    <row r="37" spans="1:5" x14ac:dyDescent="0.2">
      <c r="A37" s="2" t="s">
        <v>75</v>
      </c>
      <c r="B37" s="2"/>
      <c r="D37" s="29"/>
      <c r="E37" s="30">
        <v>686</v>
      </c>
    </row>
    <row r="38" spans="1:5" x14ac:dyDescent="0.2">
      <c r="A38" s="2" t="s">
        <v>76</v>
      </c>
      <c r="B38" s="2"/>
      <c r="D38" s="29"/>
      <c r="E38" s="30">
        <v>6649</v>
      </c>
    </row>
    <row r="39" spans="1:5" x14ac:dyDescent="0.2">
      <c r="A39" s="2" t="s">
        <v>77</v>
      </c>
      <c r="B39" s="2"/>
      <c r="D39" s="29"/>
      <c r="E39" s="30">
        <v>5889</v>
      </c>
    </row>
    <row r="40" spans="1:5" x14ac:dyDescent="0.2">
      <c r="A40" s="2" t="s">
        <v>78</v>
      </c>
      <c r="B40" s="2"/>
      <c r="D40" s="29"/>
      <c r="E40" s="30">
        <v>7172</v>
      </c>
    </row>
    <row r="41" spans="1:5" x14ac:dyDescent="0.2">
      <c r="A41" s="2" t="s">
        <v>66</v>
      </c>
      <c r="B41" s="2" t="s">
        <v>62</v>
      </c>
      <c r="D41" s="29"/>
      <c r="E41" s="17">
        <v>-4579</v>
      </c>
    </row>
    <row r="42" spans="1:5" x14ac:dyDescent="0.2">
      <c r="A42" s="5"/>
      <c r="B42" s="2" t="s">
        <v>10</v>
      </c>
      <c r="D42" s="29"/>
      <c r="E42" s="31">
        <f>SUM(E36:E41)</f>
        <v>16026</v>
      </c>
    </row>
    <row r="43" spans="1:5" x14ac:dyDescent="0.2">
      <c r="A43" s="2"/>
      <c r="B43" s="2"/>
      <c r="D43" s="13"/>
      <c r="E43" s="17"/>
    </row>
    <row r="44" spans="1:5" ht="16" thickBot="1" x14ac:dyDescent="0.25">
      <c r="A44" s="2" t="s">
        <v>85</v>
      </c>
      <c r="B44" s="2"/>
      <c r="D44" s="32"/>
      <c r="E44" s="33">
        <f>E32-E42</f>
        <v>11210</v>
      </c>
    </row>
    <row r="45" spans="1:5" x14ac:dyDescent="0.2">
      <c r="A45" s="2"/>
      <c r="B45" s="2"/>
      <c r="D45" s="4"/>
      <c r="E45" s="34"/>
    </row>
    <row r="46" spans="1:5" s="35" customFormat="1" ht="36.75" customHeight="1" x14ac:dyDescent="0.2">
      <c r="A46" s="83" t="s">
        <v>97</v>
      </c>
      <c r="B46" s="83"/>
      <c r="C46" s="83"/>
      <c r="D46" s="83"/>
      <c r="E46" s="83"/>
    </row>
    <row r="47" spans="1:5" x14ac:dyDescent="0.2">
      <c r="A47" s="2"/>
      <c r="B47" s="2"/>
      <c r="D47" s="4"/>
      <c r="E47" s="75"/>
    </row>
    <row r="48" spans="1:5" x14ac:dyDescent="0.2">
      <c r="A48" s="2"/>
      <c r="B48" s="2"/>
      <c r="D48" s="4"/>
      <c r="E48" s="75"/>
    </row>
    <row r="49" spans="1:5" x14ac:dyDescent="0.2">
      <c r="A49" s="1" t="s">
        <v>0</v>
      </c>
      <c r="B49" s="2"/>
      <c r="D49" s="4"/>
      <c r="E49" s="4"/>
    </row>
    <row r="50" spans="1:5" x14ac:dyDescent="0.2">
      <c r="A50" s="1" t="s">
        <v>1</v>
      </c>
      <c r="B50" s="2"/>
      <c r="D50" s="4"/>
      <c r="E50" s="4"/>
    </row>
    <row r="51" spans="1:5" x14ac:dyDescent="0.2">
      <c r="A51" s="1" t="s">
        <v>98</v>
      </c>
      <c r="B51" s="2"/>
      <c r="D51" s="4"/>
      <c r="E51" s="4"/>
    </row>
    <row r="52" spans="1:5" ht="16" thickBot="1" x14ac:dyDescent="0.25">
      <c r="A52" s="6" t="s">
        <v>2</v>
      </c>
      <c r="B52" s="2"/>
      <c r="D52" s="4"/>
      <c r="E52" s="4"/>
    </row>
    <row r="53" spans="1:5" x14ac:dyDescent="0.2">
      <c r="A53" s="2"/>
      <c r="B53" s="2"/>
      <c r="D53" s="80">
        <f>E6</f>
        <v>46109</v>
      </c>
      <c r="E53" s="81"/>
    </row>
    <row r="54" spans="1:5" x14ac:dyDescent="0.2">
      <c r="A54" s="2"/>
      <c r="B54" s="2"/>
      <c r="D54" s="13"/>
      <c r="E54" s="14"/>
    </row>
    <row r="55" spans="1:5" x14ac:dyDescent="0.2">
      <c r="A55" s="1" t="s">
        <v>11</v>
      </c>
      <c r="B55" s="2"/>
      <c r="D55" s="13"/>
      <c r="E55" s="14"/>
    </row>
    <row r="56" spans="1:5" x14ac:dyDescent="0.2">
      <c r="A56" s="2" t="s">
        <v>12</v>
      </c>
      <c r="B56" s="2"/>
      <c r="D56" s="13"/>
      <c r="E56" s="14"/>
    </row>
    <row r="57" spans="1:5" x14ac:dyDescent="0.2">
      <c r="A57" s="36" t="s">
        <v>13</v>
      </c>
      <c r="B57" s="2"/>
      <c r="D57" s="37"/>
      <c r="E57" s="38">
        <v>54601</v>
      </c>
    </row>
    <row r="58" spans="1:5" x14ac:dyDescent="0.2">
      <c r="A58" s="36" t="s">
        <v>52</v>
      </c>
      <c r="B58" s="2"/>
      <c r="D58" s="37"/>
      <c r="E58" s="39">
        <v>188688</v>
      </c>
    </row>
    <row r="59" spans="1:5" s="40" customFormat="1" ht="15" customHeight="1" x14ac:dyDescent="0.2">
      <c r="A59" s="36" t="s">
        <v>14</v>
      </c>
      <c r="B59" s="2"/>
      <c r="C59" s="3"/>
      <c r="D59" s="41"/>
      <c r="E59" s="39">
        <v>116772</v>
      </c>
    </row>
    <row r="60" spans="1:5" s="40" customFormat="1" ht="15" customHeight="1" x14ac:dyDescent="0.2">
      <c r="A60" s="36" t="s">
        <v>15</v>
      </c>
      <c r="B60" s="2"/>
      <c r="C60" s="3"/>
      <c r="D60" s="41"/>
      <c r="E60" s="39">
        <v>154626</v>
      </c>
    </row>
    <row r="61" spans="1:5" s="40" customFormat="1" ht="15" customHeight="1" x14ac:dyDescent="0.2">
      <c r="A61" s="36" t="s">
        <v>16</v>
      </c>
      <c r="B61" s="2"/>
      <c r="C61" s="3"/>
      <c r="D61" s="41"/>
      <c r="E61" s="25">
        <v>72487</v>
      </c>
    </row>
    <row r="62" spans="1:5" s="40" customFormat="1" ht="15" customHeight="1" x14ac:dyDescent="0.2">
      <c r="A62" s="2" t="s">
        <v>17</v>
      </c>
      <c r="B62" s="2"/>
      <c r="C62" s="3"/>
      <c r="D62" s="41"/>
      <c r="E62" s="22">
        <f>SUM(E57:E61)</f>
        <v>587174</v>
      </c>
    </row>
    <row r="63" spans="1:5" s="40" customFormat="1" ht="15" customHeight="1" x14ac:dyDescent="0.2">
      <c r="A63" s="2"/>
      <c r="B63" s="2"/>
      <c r="C63" s="3"/>
      <c r="D63" s="41"/>
      <c r="E63" s="14"/>
    </row>
    <row r="64" spans="1:5" s="40" customFormat="1" ht="15" customHeight="1" x14ac:dyDescent="0.2">
      <c r="A64" s="36" t="s">
        <v>18</v>
      </c>
      <c r="B64" s="2"/>
      <c r="C64" s="3"/>
      <c r="D64" s="41"/>
      <c r="E64" s="17">
        <v>38998</v>
      </c>
    </row>
    <row r="65" spans="1:5" s="40" customFormat="1" ht="15" customHeight="1" x14ac:dyDescent="0.2">
      <c r="A65" s="36" t="s">
        <v>49</v>
      </c>
      <c r="B65" s="2"/>
      <c r="C65" s="3"/>
      <c r="D65" s="41"/>
      <c r="E65" s="17">
        <v>13662</v>
      </c>
    </row>
    <row r="66" spans="1:5" s="40" customFormat="1" ht="15" customHeight="1" x14ac:dyDescent="0.2">
      <c r="A66" s="36" t="s">
        <v>60</v>
      </c>
      <c r="B66" s="2"/>
      <c r="C66" s="3"/>
      <c r="D66" s="41"/>
      <c r="E66" s="17">
        <v>164719</v>
      </c>
    </row>
    <row r="67" spans="1:5" s="40" customFormat="1" ht="15" customHeight="1" x14ac:dyDescent="0.2">
      <c r="A67" s="36" t="s">
        <v>19</v>
      </c>
      <c r="B67" s="2"/>
      <c r="C67" s="3"/>
      <c r="D67" s="41"/>
      <c r="E67" s="17">
        <v>116175</v>
      </c>
    </row>
    <row r="68" spans="1:5" s="40" customFormat="1" ht="15" customHeight="1" x14ac:dyDescent="0.2">
      <c r="A68" s="36" t="s">
        <v>20</v>
      </c>
      <c r="B68" s="2"/>
      <c r="C68" s="3"/>
      <c r="D68" s="41"/>
      <c r="E68" s="25">
        <v>30680</v>
      </c>
    </row>
    <row r="69" spans="1:5" s="40" customFormat="1" ht="15.75" customHeight="1" thickBot="1" x14ac:dyDescent="0.25">
      <c r="A69" s="2" t="s">
        <v>21</v>
      </c>
      <c r="B69" s="2"/>
      <c r="C69" s="3"/>
      <c r="D69" s="37"/>
      <c r="E69" s="42">
        <f>SUM(E62:E68)</f>
        <v>951408</v>
      </c>
    </row>
    <row r="70" spans="1:5" s="40" customFormat="1" ht="15.75" customHeight="1" thickTop="1" x14ac:dyDescent="0.2">
      <c r="A70" s="2"/>
      <c r="B70" s="2"/>
      <c r="C70" s="3"/>
      <c r="D70" s="43"/>
      <c r="E70" s="14"/>
    </row>
    <row r="71" spans="1:5" s="40" customFormat="1" ht="15" customHeight="1" x14ac:dyDescent="0.2">
      <c r="A71" s="1" t="s">
        <v>22</v>
      </c>
      <c r="B71" s="2"/>
      <c r="C71" s="3"/>
      <c r="D71" s="43"/>
      <c r="E71" s="14"/>
    </row>
    <row r="72" spans="1:5" s="40" customFormat="1" ht="15" customHeight="1" x14ac:dyDescent="0.2">
      <c r="A72" s="2" t="s">
        <v>23</v>
      </c>
      <c r="B72" s="2"/>
      <c r="C72" s="3"/>
      <c r="D72" s="43"/>
      <c r="E72" s="14"/>
    </row>
    <row r="73" spans="1:5" s="40" customFormat="1" ht="15" customHeight="1" x14ac:dyDescent="0.2">
      <c r="A73" s="36" t="s">
        <v>24</v>
      </c>
      <c r="B73" s="2"/>
      <c r="C73" s="3"/>
      <c r="D73" s="37"/>
      <c r="E73" s="38">
        <v>69122</v>
      </c>
    </row>
    <row r="74" spans="1:5" s="40" customFormat="1" ht="15" customHeight="1" x14ac:dyDescent="0.2">
      <c r="A74" s="36" t="s">
        <v>25</v>
      </c>
      <c r="B74" s="2"/>
      <c r="C74" s="3"/>
      <c r="D74" s="41"/>
      <c r="E74" s="17">
        <v>78555</v>
      </c>
    </row>
    <row r="75" spans="1:5" s="40" customFormat="1" ht="15" customHeight="1" x14ac:dyDescent="0.2">
      <c r="A75" s="36" t="s">
        <v>26</v>
      </c>
      <c r="B75" s="2"/>
      <c r="C75" s="3"/>
      <c r="D75" s="41"/>
      <c r="E75" s="25">
        <v>30800</v>
      </c>
    </row>
    <row r="76" spans="1:5" s="40" customFormat="1" ht="15" customHeight="1" x14ac:dyDescent="0.2">
      <c r="A76" s="2" t="s">
        <v>27</v>
      </c>
      <c r="B76" s="2"/>
      <c r="C76" s="3"/>
      <c r="D76" s="41"/>
      <c r="E76" s="44">
        <f>SUM(E73:E75)</f>
        <v>178477</v>
      </c>
    </row>
    <row r="77" spans="1:5" s="40" customFormat="1" ht="15" customHeight="1" x14ac:dyDescent="0.2">
      <c r="A77" s="2"/>
      <c r="B77" s="2"/>
      <c r="C77" s="3"/>
      <c r="D77" s="41"/>
      <c r="E77" s="14"/>
    </row>
    <row r="78" spans="1:5" s="40" customFormat="1" ht="15" customHeight="1" x14ac:dyDescent="0.2">
      <c r="A78" s="2" t="s">
        <v>28</v>
      </c>
      <c r="B78" s="2"/>
      <c r="C78" s="3"/>
      <c r="D78" s="41"/>
      <c r="E78" s="17">
        <v>19708</v>
      </c>
    </row>
    <row r="79" spans="1:5" s="40" customFormat="1" ht="15" customHeight="1" x14ac:dyDescent="0.2">
      <c r="A79" s="2" t="s">
        <v>50</v>
      </c>
      <c r="B79" s="2"/>
      <c r="C79" s="3"/>
      <c r="D79" s="41"/>
      <c r="E79" s="17">
        <v>11860</v>
      </c>
    </row>
    <row r="80" spans="1:5" s="40" customFormat="1" ht="15" customHeight="1" x14ac:dyDescent="0.2">
      <c r="A80" s="2" t="s">
        <v>29</v>
      </c>
      <c r="B80" s="2"/>
      <c r="C80" s="3"/>
      <c r="D80" s="41"/>
      <c r="E80" s="17">
        <v>3386</v>
      </c>
    </row>
    <row r="81" spans="1:5" s="40" customFormat="1" ht="15" customHeight="1" x14ac:dyDescent="0.2">
      <c r="A81" s="2"/>
      <c r="B81" s="2"/>
      <c r="C81" s="3"/>
      <c r="D81" s="45"/>
      <c r="E81" s="14"/>
    </row>
    <row r="82" spans="1:5" s="40" customFormat="1" ht="15" customHeight="1" x14ac:dyDescent="0.2">
      <c r="A82" s="2" t="s">
        <v>30</v>
      </c>
      <c r="B82" s="2"/>
      <c r="C82" s="3"/>
      <c r="D82" s="41"/>
      <c r="E82" s="14"/>
    </row>
    <row r="83" spans="1:5" s="40" customFormat="1" ht="15" customHeight="1" x14ac:dyDescent="0.2">
      <c r="A83" s="36" t="s">
        <v>31</v>
      </c>
      <c r="B83" s="2"/>
      <c r="C83" s="3"/>
      <c r="D83" s="45"/>
      <c r="E83" s="17">
        <v>1610</v>
      </c>
    </row>
    <row r="84" spans="1:5" s="40" customFormat="1" ht="15" customHeight="1" x14ac:dyDescent="0.2">
      <c r="A84" s="36" t="s">
        <v>32</v>
      </c>
      <c r="B84" s="2"/>
      <c r="C84" s="3"/>
      <c r="D84" s="41"/>
      <c r="E84" s="17">
        <v>1098541</v>
      </c>
    </row>
    <row r="85" spans="1:5" s="40" customFormat="1" ht="15" customHeight="1" x14ac:dyDescent="0.2">
      <c r="A85" s="36" t="s">
        <v>67</v>
      </c>
      <c r="B85" s="2"/>
      <c r="C85" s="3"/>
      <c r="D85" s="41"/>
      <c r="E85" s="17">
        <v>-1142</v>
      </c>
    </row>
    <row r="86" spans="1:5" s="40" customFormat="1" ht="15" customHeight="1" x14ac:dyDescent="0.2">
      <c r="A86" s="36" t="s">
        <v>33</v>
      </c>
      <c r="B86" s="2"/>
      <c r="C86" s="3"/>
      <c r="D86" s="41"/>
      <c r="E86" s="17">
        <v>-361032</v>
      </c>
    </row>
    <row r="87" spans="1:5" s="40" customFormat="1" ht="15" customHeight="1" x14ac:dyDescent="0.2">
      <c r="A87" s="2" t="s">
        <v>34</v>
      </c>
      <c r="B87" s="2"/>
      <c r="C87" s="3"/>
      <c r="D87" s="41"/>
      <c r="E87" s="46">
        <f>SUM(E83:E86)</f>
        <v>737977</v>
      </c>
    </row>
    <row r="88" spans="1:5" s="40" customFormat="1" ht="15" customHeight="1" x14ac:dyDescent="0.2">
      <c r="A88" s="2"/>
      <c r="B88" s="2"/>
      <c r="C88" s="3"/>
      <c r="D88" s="41"/>
      <c r="E88" s="47"/>
    </row>
    <row r="89" spans="1:5" s="40" customFormat="1" ht="15.75" customHeight="1" thickBot="1" x14ac:dyDescent="0.25">
      <c r="A89" s="2" t="s">
        <v>35</v>
      </c>
      <c r="B89" s="2"/>
      <c r="C89" s="3"/>
      <c r="D89" s="37"/>
      <c r="E89" s="42">
        <f>+E76+E78+E80+E87+E79</f>
        <v>951408</v>
      </c>
    </row>
    <row r="90" spans="1:5" s="40" customFormat="1" ht="16.5" customHeight="1" thickTop="1" thickBot="1" x14ac:dyDescent="0.25">
      <c r="A90" s="2"/>
      <c r="B90" s="2"/>
      <c r="C90" s="3"/>
      <c r="D90" s="48"/>
      <c r="E90" s="49"/>
    </row>
    <row r="91" spans="1:5" s="40" customFormat="1" ht="14" x14ac:dyDescent="0.2">
      <c r="A91" s="6"/>
      <c r="B91" s="2"/>
      <c r="C91" s="3"/>
      <c r="D91" s="4"/>
      <c r="E91" s="50"/>
    </row>
    <row r="92" spans="1:5" s="40" customFormat="1" ht="14" x14ac:dyDescent="0.2">
      <c r="A92" s="6"/>
      <c r="B92" s="2"/>
      <c r="C92" s="3"/>
      <c r="D92" s="4"/>
      <c r="E92" s="4"/>
    </row>
    <row r="93" spans="1:5" s="40" customFormat="1" ht="14" x14ac:dyDescent="0.2">
      <c r="A93" s="1" t="s">
        <v>0</v>
      </c>
      <c r="B93" s="2"/>
      <c r="C93" s="3"/>
      <c r="D93" s="4"/>
      <c r="E93" s="4"/>
    </row>
    <row r="94" spans="1:5" s="40" customFormat="1" ht="14" x14ac:dyDescent="0.2">
      <c r="A94" s="1" t="s">
        <v>1</v>
      </c>
      <c r="B94" s="2"/>
      <c r="C94" s="3"/>
      <c r="D94" s="4"/>
      <c r="E94" s="4"/>
    </row>
    <row r="95" spans="1:5" s="40" customFormat="1" ht="14" x14ac:dyDescent="0.2">
      <c r="A95" s="1" t="s">
        <v>91</v>
      </c>
      <c r="B95" s="2"/>
      <c r="C95" s="3"/>
      <c r="D95" s="4"/>
      <c r="E95" s="4"/>
    </row>
    <row r="96" spans="1:5" s="40" customFormat="1" thickBot="1" x14ac:dyDescent="0.25">
      <c r="A96" s="6" t="s">
        <v>2</v>
      </c>
      <c r="B96" s="2"/>
      <c r="C96" s="3"/>
      <c r="D96" s="4"/>
      <c r="E96" s="4"/>
    </row>
    <row r="97" spans="1:5" s="40" customFormat="1" ht="15" customHeight="1" x14ac:dyDescent="0.2">
      <c r="A97" s="2"/>
      <c r="B97" s="2"/>
      <c r="C97" s="3"/>
      <c r="D97" s="78" t="s">
        <v>5</v>
      </c>
      <c r="E97" s="79"/>
    </row>
    <row r="98" spans="1:5" s="40" customFormat="1" ht="14" x14ac:dyDescent="0.2">
      <c r="A98" s="2"/>
      <c r="B98" s="2"/>
      <c r="C98" s="3"/>
      <c r="D98" s="76">
        <f>D6</f>
        <v>46109</v>
      </c>
      <c r="E98" s="77"/>
    </row>
    <row r="99" spans="1:5" s="40" customFormat="1" ht="14" x14ac:dyDescent="0.2">
      <c r="A99" s="1" t="s">
        <v>36</v>
      </c>
      <c r="B99" s="2"/>
      <c r="C99" s="3"/>
      <c r="D99" s="13"/>
      <c r="E99" s="14"/>
    </row>
    <row r="100" spans="1:5" s="40" customFormat="1" ht="14" x14ac:dyDescent="0.2">
      <c r="A100" s="1"/>
      <c r="B100" s="2" t="s">
        <v>90</v>
      </c>
      <c r="C100" s="3"/>
      <c r="D100" s="13"/>
      <c r="E100" s="51">
        <f>D32</f>
        <v>11210</v>
      </c>
    </row>
    <row r="101" spans="1:5" s="40" customFormat="1" x14ac:dyDescent="0.2">
      <c r="A101" s="1"/>
      <c r="B101" s="52" t="s">
        <v>92</v>
      </c>
      <c r="C101" s="3"/>
      <c r="D101" s="13"/>
      <c r="E101" s="14"/>
    </row>
    <row r="102" spans="1:5" s="40" customFormat="1" ht="14" x14ac:dyDescent="0.2">
      <c r="A102" s="1"/>
      <c r="B102" s="36" t="s">
        <v>37</v>
      </c>
      <c r="C102" s="3"/>
      <c r="D102" s="13"/>
      <c r="E102" s="53">
        <v>20605</v>
      </c>
    </row>
    <row r="103" spans="1:5" s="40" customFormat="1" ht="14" x14ac:dyDescent="0.2">
      <c r="A103" s="1"/>
      <c r="B103" s="36" t="s">
        <v>38</v>
      </c>
      <c r="C103" s="3"/>
      <c r="D103" s="13"/>
      <c r="E103" s="17">
        <v>4376</v>
      </c>
    </row>
    <row r="104" spans="1:5" s="40" customFormat="1" ht="14" x14ac:dyDescent="0.2">
      <c r="A104" s="1"/>
      <c r="B104" s="36" t="s">
        <v>61</v>
      </c>
      <c r="C104" s="3"/>
      <c r="D104" s="13"/>
      <c r="E104" s="17">
        <v>1274</v>
      </c>
    </row>
    <row r="105" spans="1:5" s="40" customFormat="1" ht="14" x14ac:dyDescent="0.2">
      <c r="A105" s="1"/>
      <c r="B105" s="36" t="s">
        <v>64</v>
      </c>
      <c r="C105" s="3"/>
      <c r="D105" s="13"/>
      <c r="E105" s="17">
        <v>-435</v>
      </c>
    </row>
    <row r="106" spans="1:5" s="40" customFormat="1" ht="14" x14ac:dyDescent="0.2">
      <c r="A106" s="1"/>
      <c r="B106" s="36" t="s">
        <v>39</v>
      </c>
      <c r="C106" s="3"/>
      <c r="D106" s="13"/>
      <c r="E106" s="53"/>
    </row>
    <row r="107" spans="1:5" s="40" customFormat="1" ht="14" x14ac:dyDescent="0.2">
      <c r="A107" s="1"/>
      <c r="B107" s="54" t="s">
        <v>40</v>
      </c>
      <c r="C107" s="3"/>
      <c r="D107" s="13"/>
      <c r="E107" s="53">
        <v>-17405</v>
      </c>
    </row>
    <row r="108" spans="1:5" s="40" customFormat="1" ht="14" x14ac:dyDescent="0.2">
      <c r="A108" s="1"/>
      <c r="B108" s="54" t="s">
        <v>41</v>
      </c>
      <c r="C108" s="3"/>
      <c r="D108" s="13"/>
      <c r="E108" s="53">
        <v>-20889</v>
      </c>
    </row>
    <row r="109" spans="1:5" s="40" customFormat="1" ht="14" x14ac:dyDescent="0.2">
      <c r="A109" s="1"/>
      <c r="B109" s="54" t="s">
        <v>42</v>
      </c>
      <c r="C109" s="3"/>
      <c r="D109" s="13"/>
      <c r="E109" s="53">
        <v>804</v>
      </c>
    </row>
    <row r="110" spans="1:5" s="40" customFormat="1" ht="14" x14ac:dyDescent="0.2">
      <c r="A110" s="1"/>
      <c r="B110" s="54" t="s">
        <v>43</v>
      </c>
      <c r="C110" s="3"/>
      <c r="D110" s="13"/>
      <c r="E110" s="53">
        <v>26243</v>
      </c>
    </row>
    <row r="111" spans="1:5" s="40" customFormat="1" ht="14" x14ac:dyDescent="0.2">
      <c r="A111" s="1"/>
      <c r="B111" s="54" t="s">
        <v>44</v>
      </c>
      <c r="C111" s="3"/>
      <c r="D111" s="13"/>
      <c r="E111" s="53">
        <v>-10298</v>
      </c>
    </row>
    <row r="112" spans="1:5" s="40" customFormat="1" ht="14" x14ac:dyDescent="0.2">
      <c r="A112" s="1"/>
      <c r="B112" s="54" t="s">
        <v>45</v>
      </c>
      <c r="C112" s="3"/>
      <c r="D112" s="13"/>
      <c r="E112" s="53">
        <v>232</v>
      </c>
    </row>
    <row r="113" spans="1:5" s="40" customFormat="1" ht="14" x14ac:dyDescent="0.2">
      <c r="A113" s="1"/>
      <c r="B113" s="54" t="s">
        <v>46</v>
      </c>
      <c r="C113" s="3"/>
      <c r="D113" s="13"/>
      <c r="E113" s="53">
        <v>-1083</v>
      </c>
    </row>
    <row r="114" spans="1:5" s="40" customFormat="1" ht="14" x14ac:dyDescent="0.2">
      <c r="A114" s="2" t="s">
        <v>51</v>
      </c>
      <c r="B114" s="2"/>
      <c r="C114" s="3"/>
      <c r="D114" s="55"/>
      <c r="E114" s="56">
        <f>SUM(E100:E113)</f>
        <v>14634</v>
      </c>
    </row>
    <row r="115" spans="1:5" s="40" customFormat="1" ht="14" x14ac:dyDescent="0.2">
      <c r="A115" s="2"/>
      <c r="B115" s="2"/>
      <c r="C115" s="3"/>
      <c r="D115" s="57"/>
      <c r="E115" s="58"/>
    </row>
    <row r="116" spans="1:5" s="40" customFormat="1" ht="14" x14ac:dyDescent="0.2">
      <c r="A116" s="1" t="s">
        <v>53</v>
      </c>
      <c r="B116" s="2"/>
      <c r="C116" s="3"/>
      <c r="D116" s="57"/>
      <c r="E116" s="58"/>
    </row>
    <row r="117" spans="1:5" s="40" customFormat="1" ht="14" x14ac:dyDescent="0.2">
      <c r="A117" s="36" t="s">
        <v>47</v>
      </c>
      <c r="B117" s="2"/>
      <c r="C117" s="3"/>
      <c r="D117" s="59"/>
      <c r="E117" s="53">
        <v>-8118</v>
      </c>
    </row>
    <row r="118" spans="1:5" s="40" customFormat="1" ht="14" x14ac:dyDescent="0.2">
      <c r="A118" s="36" t="s">
        <v>54</v>
      </c>
      <c r="B118" s="2"/>
      <c r="C118" s="3"/>
      <c r="D118" s="59"/>
      <c r="E118" s="63">
        <v>-10038</v>
      </c>
    </row>
    <row r="119" spans="1:5" s="40" customFormat="1" ht="14" x14ac:dyDescent="0.2">
      <c r="A119" s="36" t="s">
        <v>68</v>
      </c>
      <c r="B119" s="2"/>
      <c r="C119" s="3"/>
      <c r="D119" s="59"/>
      <c r="E119" s="63">
        <v>24621</v>
      </c>
    </row>
    <row r="120" spans="1:5" s="40" customFormat="1" ht="14" x14ac:dyDescent="0.2">
      <c r="A120" s="36" t="s">
        <v>57</v>
      </c>
      <c r="B120" s="2"/>
      <c r="C120" s="3"/>
      <c r="D120" s="59"/>
      <c r="E120" s="63">
        <v>41388</v>
      </c>
    </row>
    <row r="121" spans="1:5" s="40" customFormat="1" ht="14" x14ac:dyDescent="0.2">
      <c r="A121" s="2" t="s">
        <v>93</v>
      </c>
      <c r="B121" s="2"/>
      <c r="C121" s="3"/>
      <c r="D121" s="59"/>
      <c r="E121" s="56">
        <f>SUM(E117:E120)</f>
        <v>47853</v>
      </c>
    </row>
    <row r="122" spans="1:5" s="40" customFormat="1" ht="14" x14ac:dyDescent="0.2">
      <c r="A122" s="2"/>
      <c r="B122" s="2"/>
      <c r="C122" s="3"/>
      <c r="D122" s="57"/>
      <c r="E122" s="58"/>
    </row>
    <row r="123" spans="1:5" s="40" customFormat="1" ht="14" x14ac:dyDescent="0.2">
      <c r="A123" s="1" t="s">
        <v>48</v>
      </c>
      <c r="B123" s="2"/>
      <c r="C123" s="3"/>
      <c r="D123" s="57"/>
      <c r="E123" s="58"/>
    </row>
    <row r="124" spans="1:5" s="40" customFormat="1" ht="14" x14ac:dyDescent="0.2">
      <c r="A124" s="36" t="s">
        <v>59</v>
      </c>
      <c r="B124" s="2"/>
      <c r="C124" s="3"/>
      <c r="D124" s="57"/>
      <c r="E124" s="53">
        <v>19999</v>
      </c>
    </row>
    <row r="125" spans="1:5" s="40" customFormat="1" ht="14" x14ac:dyDescent="0.2">
      <c r="A125" s="36" t="s">
        <v>65</v>
      </c>
      <c r="B125" s="2"/>
      <c r="C125" s="3"/>
      <c r="D125" s="57"/>
      <c r="E125" s="53">
        <v>-170869</v>
      </c>
    </row>
    <row r="126" spans="1:5" s="40" customFormat="1" ht="14" x14ac:dyDescent="0.2">
      <c r="A126" s="2" t="s">
        <v>94</v>
      </c>
      <c r="B126" s="2"/>
      <c r="C126" s="3"/>
      <c r="D126" s="61"/>
      <c r="E126" s="62">
        <f>SUM(E124:E125)</f>
        <v>-150870</v>
      </c>
    </row>
    <row r="127" spans="1:5" s="40" customFormat="1" ht="14" x14ac:dyDescent="0.2">
      <c r="A127" s="2"/>
      <c r="B127" s="2"/>
      <c r="C127" s="3"/>
      <c r="D127" s="61"/>
      <c r="E127" s="63"/>
    </row>
    <row r="128" spans="1:5" s="40" customFormat="1" ht="14" x14ac:dyDescent="0.2">
      <c r="A128" s="2" t="s">
        <v>55</v>
      </c>
      <c r="B128" s="2"/>
      <c r="C128" s="3"/>
      <c r="D128" s="57"/>
      <c r="E128" s="71">
        <v>-102</v>
      </c>
    </row>
    <row r="129" spans="1:5" s="40" customFormat="1" ht="14" x14ac:dyDescent="0.2">
      <c r="A129" s="2"/>
      <c r="B129" s="2"/>
      <c r="C129" s="3"/>
      <c r="D129" s="57"/>
      <c r="E129" s="60"/>
    </row>
    <row r="130" spans="1:5" s="40" customFormat="1" ht="14" x14ac:dyDescent="0.2">
      <c r="A130" s="2" t="s">
        <v>95</v>
      </c>
      <c r="B130" s="2"/>
      <c r="C130" s="3"/>
      <c r="D130" s="64"/>
      <c r="E130" s="63">
        <f>+E114+E121+E126+E128</f>
        <v>-88485</v>
      </c>
    </row>
    <row r="131" spans="1:5" x14ac:dyDescent="0.2">
      <c r="A131" s="2" t="s">
        <v>58</v>
      </c>
      <c r="B131" s="2"/>
      <c r="D131" s="57"/>
      <c r="E131" s="65">
        <v>143086</v>
      </c>
    </row>
    <row r="132" spans="1:5" ht="16" thickBot="1" x14ac:dyDescent="0.25">
      <c r="A132" s="2" t="s">
        <v>56</v>
      </c>
      <c r="B132" s="2"/>
      <c r="D132" s="66"/>
      <c r="E132" s="42">
        <f>SUM(E130:E131)</f>
        <v>54601</v>
      </c>
    </row>
    <row r="133" spans="1:5" ht="17" thickTop="1" thickBot="1" x14ac:dyDescent="0.25">
      <c r="A133" s="2"/>
      <c r="B133" s="2"/>
      <c r="D133" s="48"/>
      <c r="E133" s="67"/>
    </row>
    <row r="134" spans="1:5" x14ac:dyDescent="0.2">
      <c r="D134" s="69"/>
      <c r="E134" s="69"/>
    </row>
    <row r="135" spans="1:5" x14ac:dyDescent="0.2">
      <c r="E135" s="5"/>
    </row>
    <row r="136" spans="1:5" x14ac:dyDescent="0.2">
      <c r="B136" s="2"/>
    </row>
  </sheetData>
  <mergeCells count="5">
    <mergeCell ref="D98:E98"/>
    <mergeCell ref="D97:E97"/>
    <mergeCell ref="D53:E53"/>
    <mergeCell ref="D3:E3"/>
    <mergeCell ref="A46:E46"/>
  </mergeCells>
  <pageMargins left="0.7" right="0.31" top="0.5" bottom="0.25" header="0.05" footer="0"/>
  <pageSetup scale="90" fitToHeight="4" orientation="portrait" r:id="rId1"/>
</worksheet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Historical FS</vt:lpstr>
      <vt:lpstr>'2026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Nancy Fazioli</cp:lastModifiedBy>
  <cp:lastPrinted>2026-04-20T18:41:14Z</cp:lastPrinted>
  <dcterms:created xsi:type="dcterms:W3CDTF">2018-02-13T02:23:57Z</dcterms:created>
  <dcterms:modified xsi:type="dcterms:W3CDTF">2026-04-21T11:32:30Z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