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T:\Finance\Private\Investor Relations\2020\2Q20\"/>
    </mc:Choice>
  </mc:AlternateContent>
  <xr:revisionPtr revIDLastSave="0" documentId="13_ncr:1_{D1B6E8CC-0F1E-4A82-BDEC-3F5CE32FF65D}" xr6:coauthVersionLast="45" xr6:coauthVersionMax="45" xr10:uidLastSave="{00000000-0000-0000-0000-000000000000}"/>
  <bookViews>
    <workbookView xWindow="-110" yWindow="-110" windowWidth="19420" windowHeight="10560" xr2:uid="{00000000-000D-0000-FFFF-FFFF00000000}"/>
  </bookViews>
  <sheets>
    <sheet name="NON-GAAP Measures" sheetId="1" r:id="rId1"/>
    <sheet name="Theatres and Screens" sheetId="2" r:id="rId2"/>
    <sheet name="Certain Definitions" sheetId="3" r:id="rId3"/>
  </sheets>
  <definedNames>
    <definedName name="_xlnm.Print_Area" localSheetId="0">'NON-GAAP Measures'!$A$1:$N$106</definedName>
    <definedName name="_xlnm.Print_Area" localSheetId="1">'Theatres and Screens'!$A$1:$M$41</definedName>
    <definedName name="_xlnm.Print_Titles" localSheetId="0">'NON-GAAP Measures'!$1:$6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23" i="2" l="1"/>
  <c r="M28" i="2"/>
  <c r="C102" i="1" l="1"/>
  <c r="L36" i="2" l="1"/>
  <c r="L40" i="2" s="1"/>
  <c r="L23" i="2"/>
  <c r="L39" i="2" s="1"/>
  <c r="J53" i="1"/>
  <c r="N53" i="1"/>
  <c r="I53" i="1"/>
  <c r="N23" i="1"/>
  <c r="G23" i="1"/>
  <c r="J27" i="1"/>
  <c r="G36" i="2" l="1"/>
  <c r="G40" i="2" s="1"/>
  <c r="F36" i="2"/>
  <c r="F40" i="2" s="1"/>
  <c r="E36" i="2"/>
  <c r="E40" i="2" s="1"/>
  <c r="D36" i="2"/>
  <c r="D40" i="2" s="1"/>
  <c r="G23" i="2"/>
  <c r="G39" i="2" s="1"/>
  <c r="F23" i="2"/>
  <c r="F39" i="2" s="1"/>
  <c r="E23" i="2"/>
  <c r="E39" i="2" s="1"/>
  <c r="D23" i="2"/>
  <c r="D39" i="2" s="1"/>
  <c r="K36" i="2"/>
  <c r="K40" i="2" s="1"/>
  <c r="K23" i="2"/>
  <c r="K39" i="2" s="1"/>
  <c r="K39" i="1" l="1"/>
  <c r="K53" i="1" s="1"/>
  <c r="L39" i="1"/>
  <c r="L53" i="1" s="1"/>
  <c r="G39" i="1"/>
  <c r="G53" i="1" s="1"/>
  <c r="C39" i="1"/>
  <c r="C53" i="1" s="1"/>
  <c r="D39" i="1"/>
  <c r="D53" i="1" s="1"/>
  <c r="E39" i="1"/>
  <c r="E53" i="1" s="1"/>
  <c r="B39" i="1"/>
  <c r="B53" i="1" s="1"/>
  <c r="C91" i="1"/>
  <c r="B20" i="1"/>
  <c r="J36" i="2" l="1"/>
  <c r="J40" i="2" s="1"/>
  <c r="J23" i="2"/>
  <c r="J39" i="2" s="1"/>
  <c r="N81" i="1" l="1"/>
  <c r="N80" i="1"/>
  <c r="N79" i="1"/>
  <c r="N78" i="1"/>
  <c r="N77" i="1"/>
  <c r="N74" i="1"/>
  <c r="N73" i="1"/>
  <c r="N72" i="1"/>
  <c r="N68" i="1"/>
  <c r="N67" i="1"/>
  <c r="N66" i="1"/>
  <c r="N65" i="1"/>
  <c r="N64" i="1"/>
  <c r="N61" i="1"/>
  <c r="N60" i="1"/>
  <c r="N59" i="1"/>
  <c r="N26" i="1"/>
  <c r="N25" i="1"/>
  <c r="N24" i="1"/>
  <c r="N22" i="1"/>
  <c r="N21" i="1"/>
  <c r="N19" i="1"/>
  <c r="N18" i="1"/>
  <c r="N17" i="1"/>
  <c r="N16" i="1"/>
  <c r="N15" i="1"/>
  <c r="N14" i="1"/>
  <c r="N43" i="1"/>
  <c r="L75" i="1"/>
  <c r="L62" i="1"/>
  <c r="L27" i="1"/>
  <c r="L44" i="1" s="1"/>
  <c r="N20" i="1" l="1"/>
  <c r="G19" i="1"/>
  <c r="I36" i="2"/>
  <c r="I40" i="2" s="1"/>
  <c r="I23" i="2"/>
  <c r="I39" i="2" s="1"/>
  <c r="K75" i="1"/>
  <c r="K62" i="1"/>
  <c r="K27" i="1"/>
  <c r="K44" i="1" s="1"/>
  <c r="H36" i="2" l="1"/>
  <c r="H40" i="2" s="1"/>
  <c r="H23" i="2"/>
  <c r="H39" i="2" s="1"/>
  <c r="N75" i="1"/>
  <c r="J75" i="1"/>
  <c r="J62" i="1"/>
  <c r="N52" i="1"/>
  <c r="N38" i="1"/>
  <c r="N27" i="1" l="1"/>
  <c r="N62" i="1"/>
  <c r="G25" i="1" l="1"/>
  <c r="E62" i="1"/>
  <c r="D62" i="1"/>
  <c r="C62" i="1"/>
  <c r="B62" i="1"/>
  <c r="G43" i="1"/>
  <c r="I75" i="1" l="1"/>
  <c r="I62" i="1"/>
  <c r="I27" i="1"/>
  <c r="I44" i="1" l="1"/>
  <c r="B100" i="1"/>
  <c r="G68" i="1"/>
  <c r="G67" i="1"/>
  <c r="G66" i="1"/>
  <c r="G65" i="1"/>
  <c r="G64" i="1"/>
  <c r="G61" i="1"/>
  <c r="G60" i="1"/>
  <c r="G59" i="1"/>
  <c r="E27" i="1"/>
  <c r="D27" i="1"/>
  <c r="C27" i="1"/>
  <c r="B27" i="1"/>
  <c r="G26" i="1"/>
  <c r="G24" i="1"/>
  <c r="G22" i="1"/>
  <c r="G21" i="1"/>
  <c r="G20" i="1"/>
  <c r="G18" i="1"/>
  <c r="G17" i="1"/>
  <c r="G16" i="1"/>
  <c r="G15" i="1"/>
  <c r="G14" i="1"/>
  <c r="B44" i="1" l="1"/>
  <c r="D44" i="1"/>
  <c r="C44" i="1"/>
  <c r="E44" i="1"/>
  <c r="G27" i="1"/>
  <c r="B102" i="1" s="1"/>
  <c r="G62" i="1"/>
  <c r="G44" i="1" l="1"/>
  <c r="C100" i="1" l="1"/>
  <c r="C103" i="1" l="1"/>
  <c r="B103" i="1"/>
  <c r="M36" i="2" l="1"/>
  <c r="M40" i="2" s="1"/>
  <c r="M39" i="2" l="1"/>
</calcChain>
</file>

<file path=xl/sharedStrings.xml><?xml version="1.0" encoding="utf-8"?>
<sst xmlns="http://schemas.openxmlformats.org/spreadsheetml/2006/main" count="149" uniqueCount="111">
  <si>
    <t>Three Months Ended</t>
  </si>
  <si>
    <t>Year Ended</t>
  </si>
  <si>
    <t xml:space="preserve">Income taxes </t>
  </si>
  <si>
    <t>Depreciation and amortization</t>
  </si>
  <si>
    <t>Impairment of long-lived assets</t>
  </si>
  <si>
    <t>(1)</t>
  </si>
  <si>
    <t>(2)</t>
  </si>
  <si>
    <t>(3)</t>
  </si>
  <si>
    <t>(4)</t>
  </si>
  <si>
    <t>(5)</t>
  </si>
  <si>
    <t>Non-cash expense included in general and administrative expenses.</t>
  </si>
  <si>
    <r>
      <t xml:space="preserve">Adjusted EBITDA </t>
    </r>
    <r>
      <rPr>
        <vertAlign val="superscript"/>
        <sz val="11"/>
        <color theme="1"/>
        <rFont val="Calibri"/>
        <family val="2"/>
        <scheme val="minor"/>
      </rPr>
      <t>(1)</t>
    </r>
  </si>
  <si>
    <t>Cinemark Holdings, Inc.</t>
  </si>
  <si>
    <t>Non-GAAP Financial Measures</t>
  </si>
  <si>
    <t>Adjusted EBITDA Margin</t>
  </si>
  <si>
    <t>(6)</t>
  </si>
  <si>
    <t>Admissions revenues</t>
  </si>
  <si>
    <t>Concession revenues</t>
  </si>
  <si>
    <t>Other revenues</t>
  </si>
  <si>
    <t>Total revenues</t>
  </si>
  <si>
    <t>Film rentals and advertising</t>
  </si>
  <si>
    <t>Concessions supplies</t>
  </si>
  <si>
    <t>Salaries and wages</t>
  </si>
  <si>
    <t>Facility lease expense</t>
  </si>
  <si>
    <t>Utilities and other</t>
  </si>
  <si>
    <t>(7)</t>
  </si>
  <si>
    <t>`</t>
  </si>
  <si>
    <t>As of</t>
  </si>
  <si>
    <t>Adjusted EBITDA (in thousands)</t>
  </si>
  <si>
    <t>Total Revenues (in thousands)</t>
  </si>
  <si>
    <t>Current portion of long-term debt</t>
  </si>
  <si>
    <t>Less:  Cash and cash equivalents</t>
  </si>
  <si>
    <t>Net debt</t>
  </si>
  <si>
    <t>Net Debt (in thousands)</t>
  </si>
  <si>
    <t>Adjusted EBITDA margin is calculated by dividing Adjusted EBITDA by total revenues for the period.</t>
  </si>
  <si>
    <t>Certain Definitions</t>
  </si>
  <si>
    <t>Term</t>
  </si>
  <si>
    <t>Definition</t>
  </si>
  <si>
    <t>Box Office Outperformance</t>
  </si>
  <si>
    <t>Box Office Share</t>
  </si>
  <si>
    <t>Maintenance and New build capex</t>
  </si>
  <si>
    <t>Total shareholder return (TSR)</t>
  </si>
  <si>
    <t>Admissions Revenues</t>
  </si>
  <si>
    <t>Premium Percentage of Box Office</t>
  </si>
  <si>
    <t>Theatres operated (at end of period)</t>
  </si>
  <si>
    <t>Screens operated (at end of period)</t>
  </si>
  <si>
    <t>Brazil</t>
  </si>
  <si>
    <t>Argentina</t>
  </si>
  <si>
    <t>Colombia</t>
  </si>
  <si>
    <t>Chile</t>
  </si>
  <si>
    <t>Central America</t>
  </si>
  <si>
    <t>Peru</t>
  </si>
  <si>
    <t>Ecuador</t>
  </si>
  <si>
    <t>Bolivia</t>
  </si>
  <si>
    <t>Curacao</t>
  </si>
  <si>
    <t>Paraguay</t>
  </si>
  <si>
    <t>Theatres and Screens Operated</t>
  </si>
  <si>
    <t>Box Office Outperformance is defined as the comparison of the Company's domestic year over year admissions revenue growth/decline during a given period relative to the overall North American industry box office growth/decline.</t>
  </si>
  <si>
    <t xml:space="preserve">       The following definitions are for terms that we frequently use in investor and other presentations.  These definitions are provided to aid users in understanding relevant terms used by us. </t>
  </si>
  <si>
    <t>Also referred to as box office revenues.  Equals all box office sales (includes cash and credit card sales, as well as redemption of gift cards and SuperSavers for ticket purchases) during a given period.</t>
  </si>
  <si>
    <t>Box Office Share represents the Company's total domestic box office receipts during a given period divided by the North American industry’s total box office receipts for the same period.</t>
  </si>
  <si>
    <t>The Company discloses its capital expenditure ("Capex") amounts in two categories.  New build capex includes expenditures related to new theatres and maintenance capex includes expenditures to replace or upgrade assets at existing theatres or remodel existing theatres, all of which are capitalized in accordance with US GAAP.</t>
  </si>
  <si>
    <t>Represents box office revenues generated from the sale of 3-D, XD, IMAX and motions seat tickets, divided by total admissions revenues.</t>
  </si>
  <si>
    <t xml:space="preserve">Total shareholder return ("TSR") is calculated as the stock price as of the end of a given period plus the per-share dividends distributed over that same period, divided by the stock price as of the beginning of that same period.  </t>
  </si>
  <si>
    <t>Average Screen Count</t>
  </si>
  <si>
    <t xml:space="preserve">Average screen count is calculated as the average number of screens operated as of the beginning of the period and at the end of each month within the period.  For example, the average screen count for the three months ended June 30, 20XX would be the average of the total screens operated as of March 31, 20XX, April 30, 20XX, May 31, 20XX, and June 30, 20XX.  </t>
  </si>
  <si>
    <t>Worldwide</t>
  </si>
  <si>
    <t>North America</t>
  </si>
  <si>
    <t>International</t>
  </si>
  <si>
    <t>Net debt / TTM Adjusted EBITDA</t>
  </si>
  <si>
    <t>Mar 31, 2018</t>
  </si>
  <si>
    <t>Loss on debt amendments and refinancing</t>
  </si>
  <si>
    <t>Sep 30, 2018</t>
  </si>
  <si>
    <t>Dec 31, 2018</t>
  </si>
  <si>
    <t>Loss on disposal of assets and other</t>
  </si>
  <si>
    <t>Mar 31, 2019</t>
  </si>
  <si>
    <t>Jun 30, 2019</t>
  </si>
  <si>
    <t>Sep 30, 2019</t>
  </si>
  <si>
    <t>Adjusted EBITDA represents net income before income taxes, depreciation and amortization expense and other items, as calculated above.  Adjusted EBITDA is a non-GAAP financial measure commonly used in our industry and should not be construed as an alternative to net income as an indicator of operating performance or as an alternative to cash flow provided by operating activities as a measure of liquidity (as determined in accordance with GAAP). Adjusted EBITDA may not be comparable to similarly titled measures reported by other companies. We have included Adjusted EBITDA because we believe it provides management and investors with additional information to measure our performance and liquidity, estimate our value and evaluate our ability to service debt. In addition, we use Adjusted EBITDA for incentive compensation purposes.</t>
  </si>
  <si>
    <r>
      <t xml:space="preserve">See total worldwide reported revenues and expenses in US Dollars in our Quarterly Reports on Form 10-Q and Annual Report on Form 10-K at </t>
    </r>
    <r>
      <rPr>
        <b/>
        <i/>
        <sz val="9"/>
        <color rgb="FF0070C0"/>
        <rFont val="Calibri"/>
        <family val="2"/>
        <scheme val="minor"/>
      </rPr>
      <t>www.investors.cinemark.com</t>
    </r>
    <r>
      <rPr>
        <sz val="9"/>
        <rFont val="Calibri"/>
        <family val="2"/>
        <scheme val="minor"/>
      </rPr>
      <t xml:space="preserve">.  Amounts presented above represent totals for our international segment only.  </t>
    </r>
  </si>
  <si>
    <t>Other (income) expense, net</t>
  </si>
  <si>
    <t>Dec 31, 2019</t>
  </si>
  <si>
    <t>Cash distributions from DCIP, which were recorded as a reduction of the Company’s investment in DCIP.  These distribtuions are reported entirely within the U.S. operating segment.</t>
  </si>
  <si>
    <t>Represents cash distributions received from equity investees, other than those from DCIP noted above, that were recorded as a reduction of the respective investment balances.  These distribtuions are reported entirely within the U.S. operating segment.</t>
  </si>
  <si>
    <t>Current portion of finance lease obligations</t>
  </si>
  <si>
    <t>Finance lease obligations, less current portion</t>
  </si>
  <si>
    <t>Interest expense</t>
  </si>
  <si>
    <r>
      <t xml:space="preserve">Distributions from DCIP </t>
    </r>
    <r>
      <rPr>
        <vertAlign val="superscript"/>
        <sz val="11"/>
        <color theme="1"/>
        <rFont val="Calibri"/>
        <family val="2"/>
        <scheme val="minor"/>
      </rPr>
      <t>(2)</t>
    </r>
  </si>
  <si>
    <r>
      <t xml:space="preserve">Other cash distributions from equity investees </t>
    </r>
    <r>
      <rPr>
        <vertAlign val="superscript"/>
        <sz val="11"/>
        <color theme="1"/>
        <rFont val="Calibri"/>
        <family val="2"/>
        <scheme val="minor"/>
      </rPr>
      <t>(3)</t>
    </r>
  </si>
  <si>
    <t>Non-cash rent expense</t>
  </si>
  <si>
    <r>
      <t xml:space="preserve">Share based awards compensation expense </t>
    </r>
    <r>
      <rPr>
        <vertAlign val="superscript"/>
        <sz val="11"/>
        <color theme="1"/>
        <rFont val="Calibri"/>
        <family val="2"/>
        <scheme val="minor"/>
      </rPr>
      <t>(4)</t>
    </r>
  </si>
  <si>
    <t>Constant currency revenue and expense amounts, which are non-GAAP measurements, were calculated using the average exchange rate for the corresponding months for 2019. We translate the results of our international operating segment from local currencies into U.S. dollars using currency rates in effect at different points in time. Significant changes in foreign exchange rates from one period to the next can result in meaningful variations in reported results.   We provide constant currency amounts for our international operating segment to present a period-to-period comparison of business performance that excludes the impact of foreign currency fluctuations.</t>
  </si>
  <si>
    <t>Net income (loss)</t>
  </si>
  <si>
    <t>Mar 31, 2020</t>
  </si>
  <si>
    <r>
      <t xml:space="preserve">Presented below are non-GAAP measures that we reference in our SEC filings, earnings calls and/or earnings releases.  We have provided reconciliations of each of the non-GAAP measures to the most comparable GAAP measure or provided the respective definitions.  See our Quarterly Reports on Form 10-Q and Annual Report on Form 10-K for financial statements, required disclosures and discussion of results at </t>
    </r>
    <r>
      <rPr>
        <b/>
        <i/>
        <sz val="11"/>
        <color theme="4" tint="-0.249977111117893"/>
        <rFont val="Calibri"/>
        <family val="2"/>
        <scheme val="minor"/>
      </rPr>
      <t>www.investors.cinemark.com</t>
    </r>
    <r>
      <rPr>
        <b/>
        <i/>
        <sz val="11"/>
        <rFont val="Calibri"/>
        <family val="2"/>
        <scheme val="minor"/>
      </rPr>
      <t>.</t>
    </r>
  </si>
  <si>
    <t>Six Months Ended</t>
  </si>
  <si>
    <t>Restructuring costs</t>
  </si>
  <si>
    <r>
      <t xml:space="preserve">Adjusted EBITDA Margin </t>
    </r>
    <r>
      <rPr>
        <vertAlign val="superscript"/>
        <sz val="11"/>
        <color theme="1"/>
        <rFont val="Calibri"/>
        <family val="2"/>
        <scheme val="minor"/>
      </rPr>
      <t>(6)</t>
    </r>
  </si>
  <si>
    <r>
      <t xml:space="preserve">6/30/2020 </t>
    </r>
    <r>
      <rPr>
        <b/>
        <vertAlign val="superscript"/>
        <sz val="11"/>
        <color theme="1"/>
        <rFont val="Calibri"/>
        <family val="2"/>
        <scheme val="minor"/>
      </rPr>
      <t>(5)</t>
    </r>
  </si>
  <si>
    <t>NM</t>
  </si>
  <si>
    <r>
      <t xml:space="preserve">We temporarily closed all of our theatres effective March 18, 2020 as a result of the COVID-19 pandemic.  Certain metrics are deemed not meaningful ("NM") as they are not comparable to other periods due to these closures.  See our Quarterly Reports on Form 10-Q for discussion of the COVID-19 pandemic and it's impact on the business at </t>
    </r>
    <r>
      <rPr>
        <b/>
        <i/>
        <sz val="9"/>
        <color rgb="FF0070C0"/>
        <rFont val="Calibri"/>
        <family val="2"/>
        <scheme val="minor"/>
      </rPr>
      <t>www.investors.cinemark.com</t>
    </r>
    <r>
      <rPr>
        <sz val="9"/>
        <color theme="1"/>
        <rFont val="Calibri"/>
        <family val="2"/>
        <scheme val="minor"/>
      </rPr>
      <t>.</t>
    </r>
  </si>
  <si>
    <t>International Revenues and Expenses in US Dollars</t>
  </si>
  <si>
    <t>Jun 30, 2020</t>
  </si>
  <si>
    <t>Jun 30, 2018</t>
  </si>
  <si>
    <t>(8)</t>
  </si>
  <si>
    <r>
      <t xml:space="preserve">International Segment Constant Currency Revenues and Expenses in millions </t>
    </r>
    <r>
      <rPr>
        <b/>
        <i/>
        <vertAlign val="superscript"/>
        <sz val="11"/>
        <color theme="1"/>
        <rFont val="Calibri"/>
        <family val="2"/>
        <scheme val="minor"/>
      </rPr>
      <t>(7)</t>
    </r>
  </si>
  <si>
    <r>
      <t xml:space="preserve">International Revenues and Expenses in Constant Currency </t>
    </r>
    <r>
      <rPr>
        <i/>
        <vertAlign val="superscript"/>
        <sz val="11"/>
        <color theme="1"/>
        <rFont val="Calibri"/>
        <family val="2"/>
        <scheme val="minor"/>
      </rPr>
      <t>(8)</t>
    </r>
  </si>
  <si>
    <r>
      <t>Long-term debt, less current portion</t>
    </r>
    <r>
      <rPr>
        <vertAlign val="superscript"/>
        <sz val="11"/>
        <color theme="1"/>
        <rFont val="Calibri"/>
        <family val="2"/>
        <scheme val="minor"/>
      </rPr>
      <t>(9)</t>
    </r>
  </si>
  <si>
    <r>
      <t>TTM Adjusted EBITDA</t>
    </r>
    <r>
      <rPr>
        <vertAlign val="superscript"/>
        <sz val="11"/>
        <color theme="1"/>
        <rFont val="Calibri"/>
        <family val="2"/>
        <scheme val="minor"/>
      </rPr>
      <t xml:space="preserve"> (10)</t>
    </r>
  </si>
  <si>
    <r>
      <rPr>
        <vertAlign val="superscript"/>
        <sz val="9"/>
        <color theme="1"/>
        <rFont val="Calibri"/>
        <family val="2"/>
        <scheme val="minor"/>
      </rPr>
      <t>(9)</t>
    </r>
    <r>
      <rPr>
        <sz val="9"/>
        <color theme="1"/>
        <rFont val="Calibri"/>
        <family val="2"/>
        <scheme val="minor"/>
      </rPr>
      <t xml:space="preserve"> Excludes unamortized debt discounts and debt issue costs.</t>
    </r>
  </si>
  <si>
    <r>
      <rPr>
        <vertAlign val="superscript"/>
        <sz val="9"/>
        <color theme="1"/>
        <rFont val="Calibri"/>
        <family val="2"/>
        <scheme val="minor"/>
      </rPr>
      <t>(10)</t>
    </r>
    <r>
      <rPr>
        <sz val="9"/>
        <color theme="1"/>
        <rFont val="Calibri"/>
        <family val="2"/>
        <scheme val="minor"/>
      </rPr>
      <t xml:space="preserve"> Equals total Adjusted EBITDA for the trailing twelve month ("TTM") period.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</si>
</sst>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4" formatCode="_(&quot;$&quot;* #,##0.00_);_(&quot;$&quot;* \(#,##0.00\);_(&quot;$&quot;* &quot;-&quot;??_);_(@_)"/>
    <numFmt numFmtId="43" formatCode="_(* #,##0.00_);_(* \(#,##0.00\);_(* &quot;-&quot;??_);_(@_)"/>
    <numFmt numFmtId="164" formatCode="[$-409]mmmm\ d\,\ yyyy;@"/>
    <numFmt numFmtId="165" formatCode="_(&quot;$&quot;* #,##0_);_(&quot;$&quot;* \(#,##0\);_(&quot;$&quot;* &quot;-&quot;??_);_(@_)"/>
    <numFmt numFmtId="166" formatCode="_(* #,##0_);_(* \(#,##0\);_(* &quot;-&quot;??_);_(@_)"/>
    <numFmt numFmtId="167" formatCode="0.0%"/>
    <numFmt numFmtId="168" formatCode="_(&quot;$&quot;* #,##0.0_);_(&quot;$&quot;* \(#,##0.0\);_(&quot;$&quot;* &quot;-&quot;??_);_(@_)"/>
    <numFmt numFmtId="169" formatCode="_(* #,##0.0_);_(* \(#,##0.0\);_(* &quot;-&quot;??_);_(@_)"/>
    <numFmt numFmtId="170" formatCode="mmm\ dd\,\ yyyy"/>
    <numFmt numFmtId="171" formatCode="_(* #,##0_);_(* \(#,##0\);_(* &quot;—&quot;??_);_(@_)"/>
    <numFmt numFmtId="172" formatCode="_(&quot;$&quot;* #,##0_);_(&quot;$&quot;* \(#,##0\);_(&quot;$&quot;* &quot;—&quot;??_);_(@_)"/>
  </numFmts>
  <fonts count="26" x14ac:knownFonts="1">
    <font>
      <sz val="11"/>
      <color theme="1"/>
      <name val="Calibri"/>
      <family val="2"/>
      <scheme val="minor"/>
    </font>
    <font>
      <sz val="11"/>
      <color theme="1"/>
      <name val="Calibri"/>
      <family val="2"/>
      <scheme val="minor"/>
    </font>
    <font>
      <b/>
      <sz val="11"/>
      <color theme="1"/>
      <name val="Calibri"/>
      <family val="2"/>
      <scheme val="minor"/>
    </font>
    <font>
      <vertAlign val="superscript"/>
      <sz val="11"/>
      <color theme="1"/>
      <name val="Calibri"/>
      <family val="2"/>
      <scheme val="minor"/>
    </font>
    <font>
      <b/>
      <i/>
      <sz val="11"/>
      <color theme="1"/>
      <name val="Calibri"/>
      <family val="2"/>
      <scheme val="minor"/>
    </font>
    <font>
      <b/>
      <i/>
      <u/>
      <sz val="11"/>
      <color theme="1"/>
      <name val="Calibri"/>
      <family val="2"/>
      <scheme val="minor"/>
    </font>
    <font>
      <b/>
      <i/>
      <vertAlign val="superscript"/>
      <sz val="11"/>
      <color theme="1"/>
      <name val="Calibri"/>
      <family val="2"/>
      <scheme val="minor"/>
    </font>
    <font>
      <i/>
      <sz val="11"/>
      <color theme="1"/>
      <name val="Calibri"/>
      <family val="2"/>
      <scheme val="minor"/>
    </font>
    <font>
      <sz val="11"/>
      <name val="Calibri"/>
      <family val="2"/>
      <scheme val="minor"/>
    </font>
    <font>
      <sz val="12"/>
      <color theme="1"/>
      <name val="Calibri"/>
      <family val="2"/>
      <scheme val="minor"/>
    </font>
    <font>
      <sz val="12"/>
      <name val="Calibri"/>
      <family val="2"/>
      <scheme val="minor"/>
    </font>
    <font>
      <b/>
      <sz val="12"/>
      <name val="Calibri"/>
      <family val="2"/>
      <scheme val="minor"/>
    </font>
    <font>
      <b/>
      <i/>
      <sz val="12"/>
      <name val="Calibri"/>
      <family val="2"/>
      <scheme val="minor"/>
    </font>
    <font>
      <i/>
      <vertAlign val="superscript"/>
      <sz val="11"/>
      <color theme="1"/>
      <name val="Calibri"/>
      <family val="2"/>
      <scheme val="minor"/>
    </font>
    <font>
      <sz val="9"/>
      <color theme="1"/>
      <name val="Calibri"/>
      <family val="2"/>
      <scheme val="minor"/>
    </font>
    <font>
      <vertAlign val="superscript"/>
      <sz val="9"/>
      <color theme="1"/>
      <name val="Calibri"/>
      <family val="2"/>
      <scheme val="minor"/>
    </font>
    <font>
      <sz val="11"/>
      <color indexed="8"/>
      <name val="Calibri"/>
      <family val="2"/>
    </font>
    <font>
      <u/>
      <sz val="11"/>
      <color theme="10"/>
      <name val="Calibri"/>
      <family val="2"/>
      <scheme val="minor"/>
    </font>
    <font>
      <b/>
      <i/>
      <sz val="11"/>
      <name val="Calibri"/>
      <family val="2"/>
      <scheme val="minor"/>
    </font>
    <font>
      <sz val="9"/>
      <name val="Calibri"/>
      <family val="2"/>
      <scheme val="minor"/>
    </font>
    <font>
      <b/>
      <i/>
      <sz val="9"/>
      <color rgb="FF0070C0"/>
      <name val="Calibri"/>
      <family val="2"/>
      <scheme val="minor"/>
    </font>
    <font>
      <vertAlign val="superscript"/>
      <sz val="10"/>
      <color theme="1"/>
      <name val="Calibri"/>
      <family val="2"/>
      <scheme val="minor"/>
    </font>
    <font>
      <sz val="10"/>
      <color theme="1"/>
      <name val="Calibri"/>
      <family val="2"/>
      <scheme val="minor"/>
    </font>
    <font>
      <sz val="10"/>
      <name val="Calibri"/>
      <family val="2"/>
      <scheme val="minor"/>
    </font>
    <font>
      <b/>
      <i/>
      <sz val="11"/>
      <color theme="4" tint="-0.249977111117893"/>
      <name val="Calibri"/>
      <family val="2"/>
      <scheme val="minor"/>
    </font>
    <font>
      <b/>
      <vertAlign val="superscript"/>
      <sz val="11"/>
      <color theme="1"/>
      <name val="Calibri"/>
      <family val="2"/>
      <scheme val="minor"/>
    </font>
  </fonts>
  <fills count="2">
    <fill>
      <patternFill patternType="none"/>
    </fill>
    <fill>
      <patternFill patternType="gray125"/>
    </fill>
  </fills>
  <borders count="23">
    <border>
      <left/>
      <right/>
      <top/>
      <bottom/>
      <diagonal/>
    </border>
    <border>
      <left/>
      <right/>
      <top style="thin">
        <color indexed="64"/>
      </top>
      <bottom style="double">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
      <left/>
      <right style="dotted">
        <color indexed="64"/>
      </right>
      <top style="thin">
        <color indexed="64"/>
      </top>
      <bottom/>
      <diagonal/>
    </border>
    <border>
      <left/>
      <right style="dotted">
        <color indexed="64"/>
      </right>
      <top/>
      <bottom/>
      <diagonal/>
    </border>
    <border>
      <left/>
      <right style="dotted">
        <color indexed="64"/>
      </right>
      <top/>
      <bottom style="thin">
        <color indexed="64"/>
      </bottom>
      <diagonal/>
    </border>
    <border>
      <left/>
      <right style="thin">
        <color indexed="64"/>
      </right>
      <top style="thin">
        <color indexed="64"/>
      </top>
      <bottom style="double">
        <color indexed="64"/>
      </bottom>
      <diagonal/>
    </border>
    <border>
      <left style="thin">
        <color indexed="64"/>
      </left>
      <right style="thin">
        <color indexed="64"/>
      </right>
      <top/>
      <bottom/>
      <diagonal/>
    </border>
  </borders>
  <cellStyleXfs count="10">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17" fillId="0" borderId="0" applyNumberFormat="0" applyFill="0" applyBorder="0" applyAlignment="0" applyProtection="0"/>
  </cellStyleXfs>
  <cellXfs count="141">
    <xf numFmtId="0" fontId="0" fillId="0" borderId="0" xfId="0"/>
    <xf numFmtId="43" fontId="0" fillId="0" borderId="0" xfId="1" applyFont="1"/>
    <xf numFmtId="0" fontId="4" fillId="0" borderId="0" xfId="0" applyFont="1"/>
    <xf numFmtId="168" fontId="0" fillId="0" borderId="1" xfId="2" applyNumberFormat="1" applyFont="1" applyBorder="1"/>
    <xf numFmtId="165" fontId="0" fillId="0" borderId="1" xfId="2" applyNumberFormat="1" applyFont="1" applyBorder="1"/>
    <xf numFmtId="165" fontId="0" fillId="0" borderId="0" xfId="2" applyNumberFormat="1" applyFont="1" applyBorder="1"/>
    <xf numFmtId="165" fontId="0" fillId="0" borderId="7" xfId="2" applyNumberFormat="1" applyFont="1" applyBorder="1"/>
    <xf numFmtId="0" fontId="5" fillId="0" borderId="6" xfId="0" applyFont="1" applyBorder="1"/>
    <xf numFmtId="166" fontId="0" fillId="0" borderId="0" xfId="1" applyNumberFormat="1" applyFont="1" applyBorder="1"/>
    <xf numFmtId="43" fontId="0" fillId="0" borderId="0" xfId="1" applyFont="1" applyBorder="1"/>
    <xf numFmtId="166" fontId="0" fillId="0" borderId="7" xfId="1" applyNumberFormat="1" applyFont="1" applyBorder="1"/>
    <xf numFmtId="168" fontId="0" fillId="0" borderId="0" xfId="2" applyNumberFormat="1" applyFont="1" applyBorder="1"/>
    <xf numFmtId="43" fontId="0" fillId="0" borderId="7" xfId="1" applyFont="1" applyBorder="1"/>
    <xf numFmtId="49" fontId="3" fillId="0" borderId="6" xfId="0" applyNumberFormat="1" applyFont="1" applyBorder="1" applyAlignment="1">
      <alignment horizontal="right"/>
    </xf>
    <xf numFmtId="0" fontId="4" fillId="0" borderId="4" xfId="0" applyFont="1" applyBorder="1"/>
    <xf numFmtId="0" fontId="2" fillId="0" borderId="6" xfId="0" applyFont="1" applyBorder="1" applyAlignment="1">
      <alignment horizontal="center"/>
    </xf>
    <xf numFmtId="164" fontId="2" fillId="0" borderId="0" xfId="0" applyNumberFormat="1" applyFont="1" applyBorder="1" applyAlignment="1">
      <alignment horizontal="center"/>
    </xf>
    <xf numFmtId="49" fontId="0" fillId="0" borderId="2" xfId="1" applyNumberFormat="1" applyFont="1" applyBorder="1" applyAlignment="1">
      <alignment wrapText="1"/>
    </xf>
    <xf numFmtId="49" fontId="3" fillId="0" borderId="4" xfId="0" applyNumberFormat="1" applyFont="1" applyBorder="1" applyAlignment="1">
      <alignment horizontal="right"/>
    </xf>
    <xf numFmtId="167" fontId="0" fillId="0" borderId="0" xfId="3" applyNumberFormat="1" applyFont="1" applyBorder="1"/>
    <xf numFmtId="168" fontId="0" fillId="0" borderId="0" xfId="1" applyNumberFormat="1" applyFont="1" applyBorder="1"/>
    <xf numFmtId="169" fontId="0" fillId="0" borderId="0" xfId="1" applyNumberFormat="1" applyFont="1" applyBorder="1"/>
    <xf numFmtId="43" fontId="0" fillId="0" borderId="2" xfId="1" applyFont="1" applyBorder="1"/>
    <xf numFmtId="43" fontId="0" fillId="0" borderId="5" xfId="1" applyFont="1" applyBorder="1"/>
    <xf numFmtId="0" fontId="0" fillId="0" borderId="0" xfId="0" applyAlignment="1">
      <alignment wrapText="1"/>
    </xf>
    <xf numFmtId="49" fontId="0" fillId="0" borderId="0" xfId="0" applyNumberFormat="1" applyAlignment="1">
      <alignment horizontal="center"/>
    </xf>
    <xf numFmtId="0" fontId="2" fillId="0" borderId="0" xfId="0" applyFont="1" applyBorder="1" applyAlignment="1">
      <alignment horizontal="center"/>
    </xf>
    <xf numFmtId="0" fontId="2" fillId="0" borderId="0" xfId="0" applyFont="1" applyAlignment="1">
      <alignment horizontal="center"/>
    </xf>
    <xf numFmtId="0" fontId="2" fillId="0" borderId="11" xfId="0" applyFont="1" applyBorder="1" applyAlignment="1">
      <alignment horizontal="center"/>
    </xf>
    <xf numFmtId="170" fontId="2" fillId="0" borderId="0" xfId="0" applyNumberFormat="1" applyFont="1" applyBorder="1" applyAlignment="1">
      <alignment horizontal="center"/>
    </xf>
    <xf numFmtId="0" fontId="0" fillId="0" borderId="0" xfId="0" applyAlignment="1">
      <alignment vertical="top"/>
    </xf>
    <xf numFmtId="0" fontId="0" fillId="0" borderId="0" xfId="0" applyAlignment="1">
      <alignment vertical="top" wrapText="1"/>
    </xf>
    <xf numFmtId="0" fontId="0" fillId="0" borderId="0" xfId="0" applyFont="1"/>
    <xf numFmtId="0" fontId="0" fillId="0" borderId="0" xfId="0" applyFont="1" applyBorder="1"/>
    <xf numFmtId="0" fontId="8" fillId="0" borderId="0" xfId="0" applyFont="1"/>
    <xf numFmtId="166" fontId="8" fillId="0" borderId="0" xfId="0" applyNumberFormat="1" applyFont="1"/>
    <xf numFmtId="166" fontId="8" fillId="0" borderId="0" xfId="0" applyNumberFormat="1" applyFont="1" applyBorder="1"/>
    <xf numFmtId="0" fontId="9" fillId="0" borderId="0" xfId="0" applyFont="1" applyBorder="1" applyAlignment="1">
      <alignment horizontal="left" indent="1"/>
    </xf>
    <xf numFmtId="166" fontId="10" fillId="0" borderId="0" xfId="0" applyNumberFormat="1" applyFont="1"/>
    <xf numFmtId="0" fontId="10" fillId="0" borderId="0" xfId="0" applyFont="1"/>
    <xf numFmtId="0" fontId="9" fillId="0" borderId="16" xfId="0" applyFont="1" applyBorder="1"/>
    <xf numFmtId="0" fontId="9" fillId="0" borderId="0" xfId="0" applyFont="1"/>
    <xf numFmtId="0" fontId="9" fillId="0" borderId="0" xfId="0" applyFont="1" applyBorder="1"/>
    <xf numFmtId="166" fontId="10" fillId="0" borderId="0" xfId="0" applyNumberFormat="1" applyFont="1" applyBorder="1"/>
    <xf numFmtId="166" fontId="10" fillId="0" borderId="16" xfId="0" quotePrefix="1" applyNumberFormat="1" applyFont="1" applyBorder="1" applyAlignment="1">
      <alignment horizontal="center" wrapText="1"/>
    </xf>
    <xf numFmtId="166" fontId="10" fillId="0" borderId="0" xfId="0" quotePrefix="1" applyNumberFormat="1" applyFont="1" applyBorder="1" applyAlignment="1">
      <alignment horizontal="center" wrapText="1"/>
    </xf>
    <xf numFmtId="166" fontId="10" fillId="0" borderId="16" xfId="0" applyNumberFormat="1" applyFont="1" applyBorder="1" applyAlignment="1">
      <alignment horizontal="center" wrapText="1"/>
    </xf>
    <xf numFmtId="166" fontId="10" fillId="0" borderId="0" xfId="0" applyNumberFormat="1" applyFont="1" applyBorder="1" applyAlignment="1">
      <alignment horizontal="center" wrapText="1"/>
    </xf>
    <xf numFmtId="0" fontId="9" fillId="0" borderId="16" xfId="0" applyFont="1" applyFill="1" applyBorder="1"/>
    <xf numFmtId="0" fontId="9" fillId="0" borderId="0" xfId="0" applyFont="1" applyFill="1" applyBorder="1"/>
    <xf numFmtId="166" fontId="10" fillId="0" borderId="16" xfId="0" applyNumberFormat="1" applyFont="1" applyFill="1" applyBorder="1" applyAlignment="1">
      <alignment horizontal="center" wrapText="1"/>
    </xf>
    <xf numFmtId="166" fontId="10" fillId="0" borderId="0" xfId="0" applyNumberFormat="1" applyFont="1" applyFill="1" applyBorder="1" applyAlignment="1">
      <alignment horizontal="center" wrapText="1"/>
    </xf>
    <xf numFmtId="166" fontId="10" fillId="0" borderId="3" xfId="0" applyNumberFormat="1" applyFont="1" applyFill="1" applyBorder="1" applyAlignment="1">
      <alignment horizontal="center" wrapText="1"/>
    </xf>
    <xf numFmtId="166" fontId="10" fillId="0" borderId="17" xfId="0" applyNumberFormat="1" applyFont="1" applyFill="1" applyBorder="1" applyAlignment="1">
      <alignment horizontal="center" wrapText="1"/>
    </xf>
    <xf numFmtId="170" fontId="11" fillId="0" borderId="14" xfId="0" quotePrefix="1" applyNumberFormat="1" applyFont="1" applyBorder="1" applyAlignment="1">
      <alignment horizontal="center" wrapText="1"/>
    </xf>
    <xf numFmtId="0" fontId="12" fillId="0" borderId="0" xfId="0" applyFont="1"/>
    <xf numFmtId="0" fontId="10" fillId="0" borderId="0" xfId="0" applyFont="1" applyBorder="1"/>
    <xf numFmtId="0" fontId="9" fillId="0" borderId="15" xfId="0" applyFont="1" applyBorder="1"/>
    <xf numFmtId="49" fontId="0" fillId="0" borderId="0" xfId="1" applyNumberFormat="1" applyFont="1" applyBorder="1" applyAlignment="1">
      <alignment wrapText="1"/>
    </xf>
    <xf numFmtId="0" fontId="7" fillId="0" borderId="6" xfId="0" applyFont="1" applyBorder="1"/>
    <xf numFmtId="43" fontId="0" fillId="0" borderId="3" xfId="1" applyFont="1" applyBorder="1"/>
    <xf numFmtId="43" fontId="0" fillId="0" borderId="8" xfId="1" applyFont="1" applyBorder="1"/>
    <xf numFmtId="164" fontId="2" fillId="0" borderId="11" xfId="0" applyNumberFormat="1" applyFont="1" applyBorder="1" applyAlignment="1">
      <alignment horizontal="center"/>
    </xf>
    <xf numFmtId="49" fontId="15" fillId="0" borderId="6" xfId="0" applyNumberFormat="1" applyFont="1" applyBorder="1" applyAlignment="1">
      <alignment horizontal="right" vertical="top"/>
    </xf>
    <xf numFmtId="0" fontId="14" fillId="0" borderId="6" xfId="0" applyFont="1" applyBorder="1" applyAlignment="1">
      <alignment horizontal="left" indent="1"/>
    </xf>
    <xf numFmtId="0" fontId="14" fillId="0" borderId="9" xfId="0" applyFont="1" applyFill="1" applyBorder="1" applyAlignment="1">
      <alignment horizontal="left" indent="1"/>
    </xf>
    <xf numFmtId="0" fontId="9" fillId="0" borderId="2" xfId="0" applyFont="1" applyBorder="1"/>
    <xf numFmtId="164" fontId="2" fillId="0" borderId="9" xfId="0" applyNumberFormat="1" applyFont="1" applyBorder="1" applyAlignment="1">
      <alignment horizontal="center"/>
    </xf>
    <xf numFmtId="0" fontId="9" fillId="0" borderId="18" xfId="0" applyFont="1" applyBorder="1"/>
    <xf numFmtId="0" fontId="9" fillId="0" borderId="19" xfId="0" applyFont="1" applyBorder="1"/>
    <xf numFmtId="166" fontId="10" fillId="0" borderId="19" xfId="0" quotePrefix="1" applyNumberFormat="1" applyFont="1" applyBorder="1" applyAlignment="1">
      <alignment horizontal="center" wrapText="1"/>
    </xf>
    <xf numFmtId="166" fontId="10" fillId="0" borderId="19" xfId="0" applyNumberFormat="1" applyFont="1" applyBorder="1" applyAlignment="1">
      <alignment horizontal="center" wrapText="1"/>
    </xf>
    <xf numFmtId="0" fontId="9" fillId="0" borderId="19" xfId="0" applyFont="1" applyFill="1" applyBorder="1"/>
    <xf numFmtId="166" fontId="10" fillId="0" borderId="19" xfId="0" applyNumberFormat="1" applyFont="1" applyFill="1" applyBorder="1" applyAlignment="1">
      <alignment horizontal="center" wrapText="1"/>
    </xf>
    <xf numFmtId="166" fontId="10" fillId="0" borderId="20" xfId="0" applyNumberFormat="1" applyFont="1" applyFill="1" applyBorder="1" applyAlignment="1">
      <alignment horizontal="center" wrapText="1"/>
    </xf>
    <xf numFmtId="0" fontId="2" fillId="0" borderId="7" xfId="0" applyFont="1" applyBorder="1" applyAlignment="1">
      <alignment horizontal="center"/>
    </xf>
    <xf numFmtId="165" fontId="0" fillId="0" borderId="21" xfId="2" applyNumberFormat="1" applyFont="1" applyBorder="1"/>
    <xf numFmtId="49" fontId="0" fillId="0" borderId="5" xfId="1" applyNumberFormat="1" applyFont="1" applyBorder="1" applyAlignment="1">
      <alignment wrapText="1"/>
    </xf>
    <xf numFmtId="49" fontId="0" fillId="0" borderId="7" xfId="1" applyNumberFormat="1" applyFont="1" applyBorder="1" applyAlignment="1">
      <alignment wrapText="1"/>
    </xf>
    <xf numFmtId="168" fontId="0" fillId="0" borderId="7" xfId="2" applyNumberFormat="1" applyFont="1" applyBorder="1"/>
    <xf numFmtId="169" fontId="0" fillId="0" borderId="7" xfId="1" applyNumberFormat="1" applyFont="1" applyBorder="1"/>
    <xf numFmtId="168" fontId="0" fillId="0" borderId="21" xfId="2" applyNumberFormat="1" applyFont="1" applyBorder="1"/>
    <xf numFmtId="165" fontId="0" fillId="0" borderId="0" xfId="0" applyNumberFormat="1" applyFont="1"/>
    <xf numFmtId="0" fontId="0" fillId="0" borderId="2" xfId="0" applyFont="1" applyBorder="1"/>
    <xf numFmtId="0" fontId="0" fillId="0" borderId="5" xfId="0" applyFont="1" applyBorder="1"/>
    <xf numFmtId="0" fontId="0" fillId="0" borderId="6" xfId="0" applyFont="1" applyBorder="1"/>
    <xf numFmtId="164" fontId="0" fillId="0" borderId="0" xfId="0" applyNumberFormat="1" applyFont="1" applyBorder="1"/>
    <xf numFmtId="0" fontId="0" fillId="0" borderId="7" xfId="0" applyFont="1" applyBorder="1"/>
    <xf numFmtId="0" fontId="0" fillId="0" borderId="6" xfId="0" applyFont="1" applyBorder="1" applyAlignment="1">
      <alignment horizontal="left" indent="2"/>
    </xf>
    <xf numFmtId="0" fontId="0" fillId="0" borderId="6" xfId="0" applyFont="1" applyBorder="1" applyAlignment="1">
      <alignment horizontal="left" indent="1"/>
    </xf>
    <xf numFmtId="0" fontId="0" fillId="0" borderId="4" xfId="0" applyFont="1" applyBorder="1"/>
    <xf numFmtId="0" fontId="0" fillId="0" borderId="6" xfId="0" applyFont="1" applyBorder="1" applyAlignment="1">
      <alignment horizontal="left"/>
    </xf>
    <xf numFmtId="0" fontId="0" fillId="0" borderId="0" xfId="0" applyFont="1" applyAlignment="1">
      <alignment wrapText="1"/>
    </xf>
    <xf numFmtId="49" fontId="21" fillId="0" borderId="9" xfId="0" applyNumberFormat="1" applyFont="1" applyBorder="1" applyAlignment="1">
      <alignment horizontal="right"/>
    </xf>
    <xf numFmtId="0" fontId="22" fillId="0" borderId="0" xfId="0" applyFont="1"/>
    <xf numFmtId="49" fontId="21" fillId="0" borderId="6" xfId="0" applyNumberFormat="1" applyFont="1" applyBorder="1" applyAlignment="1">
      <alignment horizontal="right"/>
    </xf>
    <xf numFmtId="49" fontId="22" fillId="0" borderId="3" xfId="1" applyNumberFormat="1" applyFont="1" applyBorder="1" applyAlignment="1">
      <alignment vertical="top"/>
    </xf>
    <xf numFmtId="49" fontId="22" fillId="0" borderId="3" xfId="1" applyNumberFormat="1" applyFont="1" applyBorder="1" applyAlignment="1">
      <alignment vertical="top" wrapText="1"/>
    </xf>
    <xf numFmtId="49" fontId="22" fillId="0" borderId="8" xfId="1" applyNumberFormat="1" applyFont="1" applyBorder="1" applyAlignment="1">
      <alignment vertical="top" wrapText="1"/>
    </xf>
    <xf numFmtId="49" fontId="15" fillId="0" borderId="9" xfId="0" applyNumberFormat="1" applyFont="1" applyBorder="1" applyAlignment="1">
      <alignment horizontal="right" vertical="top"/>
    </xf>
    <xf numFmtId="0" fontId="2" fillId="0" borderId="11" xfId="0" applyFont="1" applyBorder="1" applyAlignment="1">
      <alignment horizontal="center"/>
    </xf>
    <xf numFmtId="0" fontId="2" fillId="0" borderId="22" xfId="0" applyFont="1" applyBorder="1" applyAlignment="1">
      <alignment horizontal="center"/>
    </xf>
    <xf numFmtId="49" fontId="23" fillId="0" borderId="0" xfId="9" applyNumberFormat="1" applyFont="1" applyBorder="1" applyAlignment="1">
      <alignment vertical="top" wrapText="1"/>
    </xf>
    <xf numFmtId="49" fontId="23" fillId="0" borderId="7" xfId="9" applyNumberFormat="1" applyFont="1" applyBorder="1" applyAlignment="1">
      <alignment vertical="top" wrapText="1"/>
    </xf>
    <xf numFmtId="166" fontId="0" fillId="0" borderId="0" xfId="1" applyNumberFormat="1" applyFont="1" applyBorder="1" applyAlignment="1">
      <alignment horizontal="right"/>
    </xf>
    <xf numFmtId="169" fontId="0" fillId="0" borderId="0" xfId="1" applyNumberFormat="1" applyFont="1" applyBorder="1" applyAlignment="1">
      <alignment horizontal="right"/>
    </xf>
    <xf numFmtId="0" fontId="2" fillId="0" borderId="2" xfId="0" applyFont="1" applyBorder="1" applyAlignment="1">
      <alignment horizontal="center"/>
    </xf>
    <xf numFmtId="0" fontId="2" fillId="0" borderId="5" xfId="0" applyFont="1" applyBorder="1" applyAlignment="1">
      <alignment horizontal="center"/>
    </xf>
    <xf numFmtId="0" fontId="2" fillId="0" borderId="3" xfId="0" applyFont="1" applyBorder="1" applyAlignment="1">
      <alignment wrapText="1"/>
    </xf>
    <xf numFmtId="0" fontId="4" fillId="0" borderId="3" xfId="0" applyFont="1" applyBorder="1" applyAlignment="1">
      <alignment wrapText="1"/>
    </xf>
    <xf numFmtId="171" fontId="0" fillId="0" borderId="0" xfId="1" applyNumberFormat="1" applyFont="1" applyBorder="1"/>
    <xf numFmtId="167" fontId="0" fillId="0" borderId="0" xfId="3" applyNumberFormat="1" applyFont="1" applyBorder="1" applyAlignment="1">
      <alignment horizontal="right"/>
    </xf>
    <xf numFmtId="167" fontId="0" fillId="0" borderId="7" xfId="3" applyNumberFormat="1" applyFont="1" applyBorder="1" applyAlignment="1">
      <alignment horizontal="right"/>
    </xf>
    <xf numFmtId="49" fontId="15" fillId="0" borderId="6" xfId="0" applyNumberFormat="1" applyFont="1" applyBorder="1" applyAlignment="1">
      <alignment horizontal="right"/>
    </xf>
    <xf numFmtId="49" fontId="15" fillId="0" borderId="9" xfId="0" applyNumberFormat="1" applyFont="1" applyBorder="1" applyAlignment="1">
      <alignment horizontal="right"/>
    </xf>
    <xf numFmtId="49" fontId="14" fillId="0" borderId="3" xfId="1" applyNumberFormat="1" applyFont="1" applyBorder="1" applyAlignment="1"/>
    <xf numFmtId="49" fontId="14" fillId="0" borderId="8" xfId="1" applyNumberFormat="1" applyFont="1" applyBorder="1" applyAlignment="1"/>
    <xf numFmtId="49" fontId="14" fillId="0" borderId="0" xfId="0" applyNumberFormat="1" applyFont="1"/>
    <xf numFmtId="49" fontId="23" fillId="0" borderId="0" xfId="9" applyNumberFormat="1" applyFont="1" applyBorder="1" applyAlignment="1">
      <alignment vertical="top"/>
    </xf>
    <xf numFmtId="172" fontId="0" fillId="0" borderId="0" xfId="2" applyNumberFormat="1" applyFont="1" applyBorder="1"/>
    <xf numFmtId="49" fontId="14" fillId="0" borderId="0" xfId="1" applyNumberFormat="1" applyFont="1" applyBorder="1" applyAlignment="1">
      <alignment vertical="top" wrapText="1"/>
    </xf>
    <xf numFmtId="49" fontId="14" fillId="0" borderId="7" xfId="1" applyNumberFormat="1" applyFont="1" applyBorder="1" applyAlignment="1">
      <alignment vertical="top" wrapText="1"/>
    </xf>
    <xf numFmtId="49" fontId="14" fillId="0" borderId="3" xfId="1" applyNumberFormat="1" applyFont="1" applyBorder="1" applyAlignment="1">
      <alignment vertical="top" wrapText="1"/>
    </xf>
    <xf numFmtId="49" fontId="14" fillId="0" borderId="8" xfId="1" applyNumberFormat="1" applyFont="1" applyBorder="1" applyAlignment="1">
      <alignment vertical="top" wrapText="1"/>
    </xf>
    <xf numFmtId="0" fontId="2" fillId="0" borderId="11" xfId="0" applyFont="1" applyBorder="1" applyAlignment="1">
      <alignment horizontal="center"/>
    </xf>
    <xf numFmtId="0" fontId="18" fillId="0" borderId="0" xfId="9" applyFont="1" applyBorder="1" applyAlignment="1">
      <alignment wrapText="1"/>
    </xf>
    <xf numFmtId="49" fontId="22" fillId="0" borderId="0" xfId="1" applyNumberFormat="1" applyFont="1" applyBorder="1" applyAlignment="1">
      <alignment vertical="top" wrapText="1"/>
    </xf>
    <xf numFmtId="49" fontId="22" fillId="0" borderId="7" xfId="1" applyNumberFormat="1" applyFont="1" applyBorder="1" applyAlignment="1">
      <alignment vertical="top" wrapText="1"/>
    </xf>
    <xf numFmtId="49" fontId="14" fillId="0" borderId="3" xfId="1" applyNumberFormat="1" applyFont="1" applyBorder="1" applyAlignment="1"/>
    <xf numFmtId="49" fontId="19" fillId="0" borderId="0" xfId="9" applyNumberFormat="1" applyFont="1" applyBorder="1" applyAlignment="1">
      <alignment vertical="top" wrapText="1"/>
    </xf>
    <xf numFmtId="49" fontId="19" fillId="0" borderId="7" xfId="9" applyNumberFormat="1" applyFont="1" applyBorder="1" applyAlignment="1">
      <alignment vertical="top" wrapText="1"/>
    </xf>
    <xf numFmtId="49" fontId="14" fillId="0" borderId="0" xfId="1" applyNumberFormat="1" applyFont="1" applyBorder="1" applyAlignment="1">
      <alignment wrapText="1"/>
    </xf>
    <xf numFmtId="49" fontId="14" fillId="0" borderId="7" xfId="1" applyNumberFormat="1" applyFont="1" applyBorder="1" applyAlignment="1">
      <alignment wrapText="1"/>
    </xf>
    <xf numFmtId="0" fontId="11" fillId="0" borderId="12" xfId="0" applyFont="1" applyBorder="1" applyAlignment="1">
      <alignment horizontal="center"/>
    </xf>
    <xf numFmtId="0" fontId="11" fillId="0" borderId="10" xfId="0" applyFont="1" applyBorder="1" applyAlignment="1">
      <alignment horizontal="center"/>
    </xf>
    <xf numFmtId="0" fontId="11" fillId="0" borderId="13" xfId="0" applyFont="1" applyBorder="1" applyAlignment="1">
      <alignment horizontal="center"/>
    </xf>
    <xf numFmtId="0" fontId="0" fillId="0" borderId="0" xfId="0" applyAlignment="1">
      <alignment vertical="top" wrapText="1"/>
    </xf>
    <xf numFmtId="0" fontId="2" fillId="0" borderId="12" xfId="0" applyFont="1" applyBorder="1" applyAlignment="1">
      <alignment horizontal="center"/>
    </xf>
    <xf numFmtId="0" fontId="2" fillId="0" borderId="10" xfId="0" applyFont="1" applyBorder="1" applyAlignment="1">
      <alignment horizontal="center"/>
    </xf>
    <xf numFmtId="0" fontId="2" fillId="0" borderId="13" xfId="0" applyFont="1" applyBorder="1" applyAlignment="1">
      <alignment horizontal="center"/>
    </xf>
    <xf numFmtId="0" fontId="7" fillId="0" borderId="0" xfId="0" applyFont="1" applyAlignment="1">
      <alignment horizontal="left" wrapText="1"/>
    </xf>
  </cellXfs>
  <cellStyles count="10">
    <cellStyle name="Comma" xfId="1" builtinId="3"/>
    <cellStyle name="Comma 2" xfId="4" xr:uid="{00000000-0005-0000-0000-000001000000}"/>
    <cellStyle name="Currency" xfId="2" builtinId="4"/>
    <cellStyle name="Currency 2" xfId="6" xr:uid="{00000000-0005-0000-0000-000003000000}"/>
    <cellStyle name="Currency 3" xfId="5" xr:uid="{00000000-0005-0000-0000-000004000000}"/>
    <cellStyle name="Hyperlink" xfId="9" builtinId="8"/>
    <cellStyle name="Normal" xfId="0" builtinId="0"/>
    <cellStyle name="Percent" xfId="3" builtinId="5"/>
    <cellStyle name="Percent 2" xfId="8" xr:uid="{00000000-0005-0000-0000-000007000000}"/>
    <cellStyle name="Percent 3" xfId="7"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135"/>
  <sheetViews>
    <sheetView showGridLines="0" tabSelected="1" view="pageBreakPreview" zoomScale="115" zoomScaleNormal="100" zoomScaleSheetLayoutView="115" workbookViewId="0">
      <pane xSplit="1" ySplit="6" topLeftCell="B7" activePane="bottomRight" state="frozen"/>
      <selection pane="topRight" activeCell="B1" sqref="B1"/>
      <selection pane="bottomLeft" activeCell="A7" sqref="A7"/>
      <selection pane="bottomRight" activeCell="A14" sqref="A14"/>
    </sheetView>
  </sheetViews>
  <sheetFormatPr defaultColWidth="9.1796875" defaultRowHeight="14.5" x14ac:dyDescent="0.35"/>
  <cols>
    <col min="1" max="1" width="53.1796875" style="32" customWidth="1"/>
    <col min="2" max="5" width="20" style="32" customWidth="1"/>
    <col min="6" max="6" width="2.7265625" style="32" customWidth="1"/>
    <col min="7" max="7" width="20" style="32" customWidth="1"/>
    <col min="8" max="8" width="2.7265625" style="32" customWidth="1"/>
    <col min="9" max="10" width="19.54296875" style="32" customWidth="1"/>
    <col min="11" max="12" width="20" style="32" hidden="1" customWidth="1"/>
    <col min="13" max="13" width="2.7265625" style="32" customWidth="1"/>
    <col min="14" max="14" width="20" style="32" customWidth="1"/>
    <col min="15" max="15" width="11.54296875" style="32" bestFit="1" customWidth="1"/>
    <col min="16" max="17" width="11.7265625" style="32" bestFit="1" customWidth="1"/>
    <col min="18" max="18" width="2.7265625" style="32" customWidth="1"/>
    <col min="19" max="19" width="11.54296875" style="32" bestFit="1" customWidth="1"/>
    <col min="20" max="20" width="2.7265625" style="32" customWidth="1"/>
    <col min="21" max="16384" width="9.1796875" style="32"/>
  </cols>
  <sheetData>
    <row r="1" spans="1:20" x14ac:dyDescent="0.35">
      <c r="A1" s="2" t="s">
        <v>12</v>
      </c>
    </row>
    <row r="2" spans="1:20" x14ac:dyDescent="0.35">
      <c r="A2" s="2" t="s">
        <v>13</v>
      </c>
      <c r="B2" s="5"/>
      <c r="C2" s="5"/>
      <c r="D2" s="5"/>
      <c r="E2" s="5"/>
      <c r="F2" s="5"/>
      <c r="G2" s="5"/>
      <c r="H2" s="5"/>
      <c r="I2" s="5"/>
      <c r="J2" s="5"/>
      <c r="K2" s="5"/>
      <c r="L2" s="5"/>
      <c r="M2" s="5"/>
      <c r="N2" s="5"/>
    </row>
    <row r="3" spans="1:20" x14ac:dyDescent="0.35">
      <c r="A3" s="2"/>
      <c r="B3" s="82"/>
      <c r="C3" s="82"/>
      <c r="D3" s="82"/>
      <c r="E3" s="82"/>
      <c r="F3" s="82"/>
      <c r="G3" s="82"/>
      <c r="H3" s="5"/>
      <c r="I3" s="82"/>
      <c r="J3" s="82"/>
      <c r="K3" s="82"/>
      <c r="L3" s="82"/>
    </row>
    <row r="4" spans="1:20" ht="15" customHeight="1" x14ac:dyDescent="0.35">
      <c r="A4" s="125" t="s">
        <v>94</v>
      </c>
      <c r="B4" s="125"/>
      <c r="C4" s="125"/>
      <c r="D4" s="125"/>
      <c r="E4" s="125"/>
      <c r="F4" s="125"/>
      <c r="G4" s="125"/>
      <c r="H4" s="125"/>
      <c r="I4" s="125"/>
      <c r="J4" s="125"/>
      <c r="K4" s="125"/>
      <c r="L4" s="125"/>
      <c r="M4" s="125"/>
      <c r="N4" s="125"/>
    </row>
    <row r="5" spans="1:20" ht="15" customHeight="1" x14ac:dyDescent="0.35">
      <c r="A5" s="125"/>
      <c r="B5" s="125"/>
      <c r="C5" s="125"/>
      <c r="D5" s="125"/>
      <c r="E5" s="125"/>
      <c r="F5" s="125"/>
      <c r="G5" s="125"/>
      <c r="H5" s="125"/>
      <c r="I5" s="125"/>
      <c r="J5" s="125"/>
      <c r="K5" s="125"/>
      <c r="L5" s="125"/>
      <c r="M5" s="125"/>
      <c r="N5" s="125"/>
    </row>
    <row r="6" spans="1:20" x14ac:dyDescent="0.35">
      <c r="A6" s="125"/>
      <c r="B6" s="125"/>
      <c r="C6" s="125"/>
      <c r="D6" s="125"/>
      <c r="E6" s="125"/>
      <c r="F6" s="125"/>
      <c r="G6" s="125"/>
      <c r="H6" s="125"/>
      <c r="I6" s="125"/>
      <c r="J6" s="125"/>
      <c r="K6" s="125"/>
      <c r="L6" s="125"/>
      <c r="M6" s="125"/>
      <c r="N6" s="125"/>
    </row>
    <row r="7" spans="1:20" x14ac:dyDescent="0.35">
      <c r="A7" s="108"/>
      <c r="B7" s="109"/>
      <c r="C7" s="109"/>
      <c r="D7" s="109"/>
      <c r="E7" s="109"/>
      <c r="F7" s="109"/>
      <c r="G7" s="109"/>
      <c r="H7" s="109"/>
      <c r="I7" s="109"/>
      <c r="J7" s="109"/>
      <c r="K7" s="109"/>
      <c r="L7" s="109"/>
      <c r="M7" s="109"/>
      <c r="N7" s="109"/>
    </row>
    <row r="8" spans="1:20" x14ac:dyDescent="0.35">
      <c r="A8" s="14"/>
      <c r="B8" s="83"/>
      <c r="C8" s="83"/>
      <c r="D8" s="83"/>
      <c r="E8" s="83"/>
      <c r="F8" s="83"/>
      <c r="G8" s="83"/>
      <c r="H8" s="83"/>
      <c r="I8" s="83"/>
      <c r="J8" s="83"/>
      <c r="K8" s="83"/>
      <c r="L8" s="83"/>
      <c r="M8" s="83"/>
      <c r="N8" s="84"/>
    </row>
    <row r="9" spans="1:20" s="27" customFormat="1" ht="14.5" customHeight="1" x14ac:dyDescent="0.35">
      <c r="A9" s="15"/>
      <c r="B9" s="26"/>
      <c r="C9" s="26"/>
      <c r="D9" s="26"/>
      <c r="E9" s="26"/>
      <c r="F9" s="26"/>
      <c r="G9" s="26"/>
      <c r="H9" s="26"/>
      <c r="I9" s="26"/>
      <c r="J9" s="26"/>
      <c r="K9" s="26"/>
      <c r="L9" s="26"/>
      <c r="M9" s="26"/>
      <c r="N9" s="75"/>
      <c r="O9" s="32"/>
      <c r="P9" s="32"/>
      <c r="Q9" s="32"/>
      <c r="R9" s="32"/>
      <c r="S9" s="32"/>
      <c r="T9" s="32"/>
    </row>
    <row r="10" spans="1:20" s="27" customFormat="1" x14ac:dyDescent="0.35">
      <c r="A10" s="15"/>
      <c r="B10" s="124" t="s">
        <v>0</v>
      </c>
      <c r="C10" s="124"/>
      <c r="D10" s="124"/>
      <c r="E10" s="124"/>
      <c r="F10" s="26"/>
      <c r="G10" s="100" t="s">
        <v>1</v>
      </c>
      <c r="H10" s="29"/>
      <c r="I10" s="124" t="s">
        <v>0</v>
      </c>
      <c r="J10" s="124"/>
      <c r="K10" s="124"/>
      <c r="L10" s="124"/>
      <c r="M10" s="101"/>
      <c r="N10" s="100" t="s">
        <v>95</v>
      </c>
      <c r="O10" s="32"/>
      <c r="P10" s="32"/>
      <c r="Q10" s="32"/>
      <c r="R10" s="32"/>
      <c r="S10" s="32"/>
      <c r="T10" s="32"/>
    </row>
    <row r="11" spans="1:20" x14ac:dyDescent="0.35">
      <c r="A11" s="85"/>
      <c r="B11" s="67">
        <v>43555</v>
      </c>
      <c r="C11" s="62">
        <v>43646</v>
      </c>
      <c r="D11" s="62">
        <v>43738</v>
      </c>
      <c r="E11" s="62">
        <v>43830</v>
      </c>
      <c r="F11" s="26"/>
      <c r="G11" s="62">
        <v>43830</v>
      </c>
      <c r="H11" s="86"/>
      <c r="I11" s="67">
        <v>43921</v>
      </c>
      <c r="J11" s="62">
        <v>44012</v>
      </c>
      <c r="K11" s="62">
        <v>44104</v>
      </c>
      <c r="L11" s="62">
        <v>44196</v>
      </c>
      <c r="M11" s="101"/>
      <c r="N11" s="62">
        <v>44012</v>
      </c>
    </row>
    <row r="12" spans="1:20" x14ac:dyDescent="0.35">
      <c r="A12" s="7" t="s">
        <v>28</v>
      </c>
      <c r="B12" s="83"/>
      <c r="C12" s="33"/>
      <c r="D12" s="33"/>
      <c r="E12" s="33"/>
      <c r="F12" s="26"/>
      <c r="G12" s="33"/>
      <c r="H12" s="33"/>
      <c r="I12" s="83"/>
      <c r="J12" s="33"/>
      <c r="K12" s="33"/>
      <c r="L12" s="33"/>
      <c r="M12" s="26"/>
      <c r="N12" s="87"/>
    </row>
    <row r="13" spans="1:20" x14ac:dyDescent="0.35">
      <c r="A13" s="85"/>
      <c r="B13" s="33"/>
      <c r="C13" s="33"/>
      <c r="D13" s="33"/>
      <c r="E13" s="33"/>
      <c r="F13" s="26"/>
      <c r="G13" s="33"/>
      <c r="H13" s="33"/>
      <c r="I13" s="33"/>
      <c r="J13" s="33"/>
      <c r="K13" s="33"/>
      <c r="L13" s="33"/>
      <c r="M13" s="26"/>
      <c r="N13" s="87"/>
    </row>
    <row r="14" spans="1:20" x14ac:dyDescent="0.35">
      <c r="A14" s="85" t="s">
        <v>92</v>
      </c>
      <c r="B14" s="5">
        <v>33193</v>
      </c>
      <c r="C14" s="5">
        <v>101861</v>
      </c>
      <c r="D14" s="5">
        <v>31955</v>
      </c>
      <c r="E14" s="5">
        <v>26839</v>
      </c>
      <c r="F14" s="26"/>
      <c r="G14" s="5">
        <f>SUM(B14:E14)</f>
        <v>193848</v>
      </c>
      <c r="H14" s="5"/>
      <c r="I14" s="5">
        <v>-59422</v>
      </c>
      <c r="J14" s="5">
        <v>-170816</v>
      </c>
      <c r="K14" s="5"/>
      <c r="L14" s="5"/>
      <c r="M14" s="26"/>
      <c r="N14" s="6">
        <f>SUM(I14:L14)</f>
        <v>-230238</v>
      </c>
    </row>
    <row r="15" spans="1:20" x14ac:dyDescent="0.35">
      <c r="A15" s="88" t="s">
        <v>2</v>
      </c>
      <c r="B15" s="8">
        <v>11917</v>
      </c>
      <c r="C15" s="8">
        <v>38182</v>
      </c>
      <c r="D15" s="8">
        <v>14053</v>
      </c>
      <c r="E15" s="8">
        <v>15760</v>
      </c>
      <c r="F15" s="26"/>
      <c r="G15" s="8">
        <f t="shared" ref="G15:G26" si="0">SUM(B15:E15)</f>
        <v>79912</v>
      </c>
      <c r="H15" s="8"/>
      <c r="I15" s="8">
        <v>-3108</v>
      </c>
      <c r="J15" s="8">
        <v>-98145</v>
      </c>
      <c r="K15" s="8"/>
      <c r="L15" s="8"/>
      <c r="M15" s="26"/>
      <c r="N15" s="10">
        <f t="shared" ref="N15:N26" si="1">SUM(I15:L15)</f>
        <v>-101253</v>
      </c>
    </row>
    <row r="16" spans="1:20" ht="17.25" customHeight="1" x14ac:dyDescent="0.35">
      <c r="A16" s="88" t="s">
        <v>86</v>
      </c>
      <c r="B16" s="8">
        <v>25141</v>
      </c>
      <c r="C16" s="8">
        <v>24929</v>
      </c>
      <c r="D16" s="8">
        <v>24967</v>
      </c>
      <c r="E16" s="8">
        <v>24904</v>
      </c>
      <c r="F16" s="8"/>
      <c r="G16" s="8">
        <f t="shared" si="0"/>
        <v>99941</v>
      </c>
      <c r="H16" s="8"/>
      <c r="I16" s="8">
        <v>24666</v>
      </c>
      <c r="J16" s="8">
        <v>28372</v>
      </c>
      <c r="K16" s="8"/>
      <c r="L16" s="8"/>
      <c r="M16" s="8"/>
      <c r="N16" s="10">
        <f t="shared" si="1"/>
        <v>53038</v>
      </c>
    </row>
    <row r="17" spans="1:14" x14ac:dyDescent="0.35">
      <c r="A17" s="88" t="s">
        <v>80</v>
      </c>
      <c r="B17" s="8">
        <v>-8335</v>
      </c>
      <c r="C17" s="8">
        <v>-6774</v>
      </c>
      <c r="D17" s="8">
        <v>-9970</v>
      </c>
      <c r="E17" s="8">
        <v>2638</v>
      </c>
      <c r="F17" s="8"/>
      <c r="G17" s="8">
        <f t="shared" si="0"/>
        <v>-22441</v>
      </c>
      <c r="H17" s="8"/>
      <c r="I17" s="8">
        <v>169</v>
      </c>
      <c r="J17" s="8">
        <v>27004</v>
      </c>
      <c r="K17" s="8"/>
      <c r="L17" s="8"/>
      <c r="M17" s="8"/>
      <c r="N17" s="10">
        <f t="shared" si="1"/>
        <v>27173</v>
      </c>
    </row>
    <row r="18" spans="1:14" hidden="1" x14ac:dyDescent="0.35">
      <c r="A18" s="88" t="s">
        <v>71</v>
      </c>
      <c r="B18" s="8">
        <v>0</v>
      </c>
      <c r="C18" s="8">
        <v>0</v>
      </c>
      <c r="D18" s="8">
        <v>0</v>
      </c>
      <c r="E18" s="8">
        <v>0</v>
      </c>
      <c r="F18" s="8"/>
      <c r="G18" s="8">
        <f t="shared" si="0"/>
        <v>0</v>
      </c>
      <c r="H18" s="8"/>
      <c r="I18" s="8">
        <v>0</v>
      </c>
      <c r="J18" s="8"/>
      <c r="K18" s="8"/>
      <c r="L18" s="8"/>
      <c r="M18" s="8"/>
      <c r="N18" s="10">
        <f t="shared" si="1"/>
        <v>0</v>
      </c>
    </row>
    <row r="19" spans="1:14" ht="16.5" x14ac:dyDescent="0.35">
      <c r="A19" s="88" t="s">
        <v>87</v>
      </c>
      <c r="B19" s="8">
        <v>5218</v>
      </c>
      <c r="C19" s="8">
        <v>0</v>
      </c>
      <c r="D19" s="8">
        <v>2694</v>
      </c>
      <c r="E19" s="8">
        <v>15784</v>
      </c>
      <c r="F19" s="8"/>
      <c r="G19" s="8">
        <f t="shared" si="0"/>
        <v>23696</v>
      </c>
      <c r="H19" s="8"/>
      <c r="I19" s="8">
        <v>5161</v>
      </c>
      <c r="J19" s="8">
        <v>5222</v>
      </c>
      <c r="K19" s="8"/>
      <c r="L19" s="8"/>
      <c r="M19" s="8"/>
      <c r="N19" s="10">
        <f t="shared" si="1"/>
        <v>10383</v>
      </c>
    </row>
    <row r="20" spans="1:14" ht="16.5" x14ac:dyDescent="0.35">
      <c r="A20" s="88" t="s">
        <v>88</v>
      </c>
      <c r="B20" s="8">
        <f>14342-B19</f>
        <v>9124</v>
      </c>
      <c r="C20" s="8">
        <v>5323</v>
      </c>
      <c r="D20" s="8">
        <v>5804</v>
      </c>
      <c r="E20" s="8">
        <v>9419</v>
      </c>
      <c r="F20" s="8"/>
      <c r="G20" s="8">
        <f t="shared" si="0"/>
        <v>29670</v>
      </c>
      <c r="H20" s="8"/>
      <c r="I20" s="8">
        <v>11445</v>
      </c>
      <c r="J20" s="8">
        <v>1456</v>
      </c>
      <c r="K20" s="8"/>
      <c r="L20" s="8"/>
      <c r="M20" s="8"/>
      <c r="N20" s="10">
        <f t="shared" si="1"/>
        <v>12901</v>
      </c>
    </row>
    <row r="21" spans="1:14" x14ac:dyDescent="0.35">
      <c r="A21" s="88" t="s">
        <v>3</v>
      </c>
      <c r="B21" s="8">
        <v>64462</v>
      </c>
      <c r="C21" s="8">
        <v>64573</v>
      </c>
      <c r="D21" s="8">
        <v>67760</v>
      </c>
      <c r="E21" s="8">
        <v>64360</v>
      </c>
      <c r="F21" s="8"/>
      <c r="G21" s="8">
        <f t="shared" si="0"/>
        <v>261155</v>
      </c>
      <c r="H21" s="8"/>
      <c r="I21" s="8">
        <v>65256</v>
      </c>
      <c r="J21" s="8">
        <v>63581</v>
      </c>
      <c r="K21" s="8"/>
      <c r="L21" s="8"/>
      <c r="M21" s="8"/>
      <c r="N21" s="10">
        <f t="shared" si="1"/>
        <v>128837</v>
      </c>
    </row>
    <row r="22" spans="1:14" x14ac:dyDescent="0.35">
      <c r="A22" s="88" t="s">
        <v>4</v>
      </c>
      <c r="B22" s="8">
        <v>5584</v>
      </c>
      <c r="C22" s="8">
        <v>12494</v>
      </c>
      <c r="D22" s="8">
        <v>27304</v>
      </c>
      <c r="E22" s="8">
        <v>11619</v>
      </c>
      <c r="F22" s="8"/>
      <c r="G22" s="8">
        <f t="shared" si="0"/>
        <v>57001</v>
      </c>
      <c r="H22" s="8"/>
      <c r="I22" s="8">
        <v>16619</v>
      </c>
      <c r="J22" s="110">
        <v>0</v>
      </c>
      <c r="K22" s="8"/>
      <c r="L22" s="8"/>
      <c r="M22" s="8"/>
      <c r="N22" s="10">
        <f t="shared" si="1"/>
        <v>16619</v>
      </c>
    </row>
    <row r="23" spans="1:14" x14ac:dyDescent="0.35">
      <c r="A23" s="88" t="s">
        <v>96</v>
      </c>
      <c r="B23" s="110">
        <v>0</v>
      </c>
      <c r="C23" s="110">
        <v>0</v>
      </c>
      <c r="D23" s="110">
        <v>0</v>
      </c>
      <c r="E23" s="110">
        <v>0</v>
      </c>
      <c r="F23" s="8"/>
      <c r="G23" s="110">
        <f t="shared" si="0"/>
        <v>0</v>
      </c>
      <c r="H23" s="8"/>
      <c r="I23" s="110">
        <v>0</v>
      </c>
      <c r="J23" s="110">
        <v>19538</v>
      </c>
      <c r="K23" s="8"/>
      <c r="L23" s="8"/>
      <c r="M23" s="8"/>
      <c r="N23" s="110">
        <f t="shared" si="1"/>
        <v>19538</v>
      </c>
    </row>
    <row r="24" spans="1:14" x14ac:dyDescent="0.35">
      <c r="A24" s="88" t="s">
        <v>74</v>
      </c>
      <c r="B24" s="8">
        <v>3799</v>
      </c>
      <c r="C24" s="8">
        <v>1805</v>
      </c>
      <c r="D24" s="8">
        <v>2453</v>
      </c>
      <c r="E24" s="8">
        <v>3951</v>
      </c>
      <c r="F24" s="8"/>
      <c r="G24" s="8">
        <f t="shared" si="0"/>
        <v>12008</v>
      </c>
      <c r="H24" s="8"/>
      <c r="I24" s="8">
        <v>1905</v>
      </c>
      <c r="J24" s="8">
        <v>425</v>
      </c>
      <c r="K24" s="8"/>
      <c r="L24" s="8"/>
      <c r="M24" s="8"/>
      <c r="N24" s="10">
        <f t="shared" si="1"/>
        <v>2330</v>
      </c>
    </row>
    <row r="25" spans="1:14" ht="17.25" customHeight="1" x14ac:dyDescent="0.35">
      <c r="A25" s="88" t="s">
        <v>89</v>
      </c>
      <c r="B25" s="8">
        <v>-819</v>
      </c>
      <c r="C25" s="8">
        <v>-1331</v>
      </c>
      <c r="D25" s="8">
        <v>-1103</v>
      </c>
      <c r="E25" s="8">
        <v>-1107</v>
      </c>
      <c r="F25" s="8"/>
      <c r="G25" s="8">
        <f t="shared" si="0"/>
        <v>-4360</v>
      </c>
      <c r="H25" s="8"/>
      <c r="I25" s="8">
        <v>-591</v>
      </c>
      <c r="J25" s="8">
        <v>1424</v>
      </c>
      <c r="K25" s="8"/>
      <c r="L25" s="8"/>
      <c r="M25" s="8"/>
      <c r="N25" s="10">
        <f t="shared" si="1"/>
        <v>833</v>
      </c>
    </row>
    <row r="26" spans="1:14" ht="16.5" x14ac:dyDescent="0.35">
      <c r="A26" s="88" t="s">
        <v>90</v>
      </c>
      <c r="B26" s="8">
        <v>2970</v>
      </c>
      <c r="C26" s="8">
        <v>3676</v>
      </c>
      <c r="D26" s="8">
        <v>3841</v>
      </c>
      <c r="E26" s="8">
        <v>4128</v>
      </c>
      <c r="F26" s="8"/>
      <c r="G26" s="8">
        <f t="shared" si="0"/>
        <v>14615</v>
      </c>
      <c r="H26" s="8"/>
      <c r="I26" s="8">
        <v>4111</v>
      </c>
      <c r="J26" s="8">
        <v>4321</v>
      </c>
      <c r="K26" s="8"/>
      <c r="L26" s="8"/>
      <c r="M26" s="8"/>
      <c r="N26" s="10">
        <f t="shared" si="1"/>
        <v>8432</v>
      </c>
    </row>
    <row r="27" spans="1:14" ht="17" thickBot="1" x14ac:dyDescent="0.4">
      <c r="A27" s="85" t="s">
        <v>11</v>
      </c>
      <c r="B27" s="4">
        <f>SUM(B14:B26)</f>
        <v>152254</v>
      </c>
      <c r="C27" s="4">
        <f>SUM(C14:C26)</f>
        <v>244738</v>
      </c>
      <c r="D27" s="4">
        <f>SUM(D14:D26)</f>
        <v>169758</v>
      </c>
      <c r="E27" s="4">
        <f>SUM(E14:E26)</f>
        <v>178295</v>
      </c>
      <c r="F27" s="4"/>
      <c r="G27" s="4">
        <f>SUM(G14:G26)</f>
        <v>745045</v>
      </c>
      <c r="H27" s="5"/>
      <c r="I27" s="4">
        <f>SUM(I14:I26)</f>
        <v>66211</v>
      </c>
      <c r="J27" s="4">
        <f>SUM(J14:J26)</f>
        <v>-117618</v>
      </c>
      <c r="K27" s="4">
        <f>SUM(K14:K26)</f>
        <v>0</v>
      </c>
      <c r="L27" s="4">
        <f>SUM(L14:L26)</f>
        <v>0</v>
      </c>
      <c r="M27" s="4"/>
      <c r="N27" s="76">
        <f>SUM(N14:N26)</f>
        <v>-51407</v>
      </c>
    </row>
    <row r="28" spans="1:14" ht="15" thickTop="1" x14ac:dyDescent="0.35">
      <c r="A28" s="85"/>
      <c r="B28" s="9"/>
      <c r="C28" s="9"/>
      <c r="D28" s="9"/>
      <c r="E28" s="9"/>
      <c r="F28" s="9"/>
      <c r="G28" s="9"/>
      <c r="H28" s="9"/>
      <c r="I28" s="9"/>
      <c r="J28" s="9"/>
      <c r="K28" s="9"/>
      <c r="L28" s="9"/>
      <c r="M28" s="9"/>
      <c r="N28" s="12"/>
    </row>
    <row r="29" spans="1:14" s="94" customFormat="1" ht="17.25" customHeight="1" x14ac:dyDescent="0.3">
      <c r="A29" s="95" t="s">
        <v>5</v>
      </c>
      <c r="B29" s="126" t="s">
        <v>78</v>
      </c>
      <c r="C29" s="126"/>
      <c r="D29" s="126"/>
      <c r="E29" s="126"/>
      <c r="F29" s="126"/>
      <c r="G29" s="126"/>
      <c r="H29" s="126"/>
      <c r="I29" s="126"/>
      <c r="J29" s="126"/>
      <c r="K29" s="126"/>
      <c r="L29" s="126"/>
      <c r="M29" s="126"/>
      <c r="N29" s="127"/>
    </row>
    <row r="30" spans="1:14" s="94" customFormat="1" ht="17.25" customHeight="1" x14ac:dyDescent="0.3">
      <c r="A30" s="95"/>
      <c r="B30" s="126"/>
      <c r="C30" s="126"/>
      <c r="D30" s="126"/>
      <c r="E30" s="126"/>
      <c r="F30" s="126"/>
      <c r="G30" s="126"/>
      <c r="H30" s="126"/>
      <c r="I30" s="126"/>
      <c r="J30" s="126"/>
      <c r="K30" s="126"/>
      <c r="L30" s="126"/>
      <c r="M30" s="126"/>
      <c r="N30" s="127"/>
    </row>
    <row r="31" spans="1:14" s="94" customFormat="1" ht="17.25" customHeight="1" x14ac:dyDescent="0.3">
      <c r="A31" s="95"/>
      <c r="B31" s="126"/>
      <c r="C31" s="126"/>
      <c r="D31" s="126"/>
      <c r="E31" s="126"/>
      <c r="F31" s="126"/>
      <c r="G31" s="126"/>
      <c r="H31" s="126"/>
      <c r="I31" s="126"/>
      <c r="J31" s="126"/>
      <c r="K31" s="126"/>
      <c r="L31" s="126"/>
      <c r="M31" s="126"/>
      <c r="N31" s="127"/>
    </row>
    <row r="32" spans="1:14" s="94" customFormat="1" ht="13.5" customHeight="1" x14ac:dyDescent="0.3">
      <c r="A32" s="95" t="s">
        <v>6</v>
      </c>
      <c r="B32" s="118" t="s">
        <v>82</v>
      </c>
      <c r="C32" s="102"/>
      <c r="D32" s="102"/>
      <c r="E32" s="102"/>
      <c r="F32" s="102"/>
      <c r="G32" s="102"/>
      <c r="H32" s="102"/>
      <c r="I32" s="102"/>
      <c r="J32" s="102"/>
      <c r="K32" s="102"/>
      <c r="L32" s="102"/>
      <c r="M32" s="102"/>
      <c r="N32" s="103"/>
    </row>
    <row r="33" spans="1:20" s="94" customFormat="1" ht="13.5" customHeight="1" x14ac:dyDescent="0.3">
      <c r="A33" s="95" t="s">
        <v>7</v>
      </c>
      <c r="B33" s="126" t="s">
        <v>83</v>
      </c>
      <c r="C33" s="126"/>
      <c r="D33" s="126"/>
      <c r="E33" s="126"/>
      <c r="F33" s="126"/>
      <c r="G33" s="126"/>
      <c r="H33" s="126"/>
      <c r="I33" s="126"/>
      <c r="J33" s="126"/>
      <c r="K33" s="126"/>
      <c r="L33" s="126"/>
      <c r="M33" s="126"/>
      <c r="N33" s="127"/>
    </row>
    <row r="34" spans="1:20" s="94" customFormat="1" ht="13.5" customHeight="1" x14ac:dyDescent="0.3">
      <c r="A34" s="95"/>
      <c r="B34" s="126"/>
      <c r="C34" s="126"/>
      <c r="D34" s="126"/>
      <c r="E34" s="126"/>
      <c r="F34" s="126"/>
      <c r="G34" s="126"/>
      <c r="H34" s="126"/>
      <c r="I34" s="126"/>
      <c r="J34" s="126"/>
      <c r="K34" s="126"/>
      <c r="L34" s="126"/>
      <c r="M34" s="126"/>
      <c r="N34" s="127"/>
    </row>
    <row r="35" spans="1:20" s="94" customFormat="1" ht="13.5" customHeight="1" x14ac:dyDescent="0.3">
      <c r="A35" s="93" t="s">
        <v>8</v>
      </c>
      <c r="B35" s="96" t="s">
        <v>10</v>
      </c>
      <c r="C35" s="97"/>
      <c r="D35" s="97"/>
      <c r="E35" s="97"/>
      <c r="F35" s="97"/>
      <c r="G35" s="97"/>
      <c r="H35" s="97"/>
      <c r="I35" s="97"/>
      <c r="J35" s="97"/>
      <c r="K35" s="97"/>
      <c r="L35" s="97"/>
      <c r="M35" s="97"/>
      <c r="N35" s="98"/>
    </row>
    <row r="36" spans="1:20" ht="16.5" x14ac:dyDescent="0.35">
      <c r="A36" s="18"/>
      <c r="B36" s="17"/>
      <c r="C36" s="17"/>
      <c r="D36" s="17"/>
      <c r="E36" s="17"/>
      <c r="F36" s="17"/>
      <c r="G36" s="17"/>
      <c r="H36" s="17"/>
      <c r="I36" s="17"/>
      <c r="J36" s="17"/>
      <c r="K36" s="17"/>
      <c r="L36" s="17"/>
      <c r="M36" s="17"/>
      <c r="N36" s="77"/>
    </row>
    <row r="37" spans="1:20" ht="16.5" customHeight="1" x14ac:dyDescent="0.35">
      <c r="A37" s="13"/>
      <c r="B37" s="58"/>
      <c r="C37" s="58"/>
      <c r="D37" s="58"/>
      <c r="E37" s="58"/>
      <c r="F37" s="58"/>
      <c r="G37" s="58"/>
      <c r="H37" s="58"/>
      <c r="I37" s="58"/>
      <c r="J37" s="58"/>
      <c r="K37" s="58"/>
      <c r="L37" s="58"/>
      <c r="M37" s="58"/>
      <c r="N37" s="78"/>
    </row>
    <row r="38" spans="1:20" s="27" customFormat="1" x14ac:dyDescent="0.35">
      <c r="A38" s="15"/>
      <c r="B38" s="124" t="s">
        <v>0</v>
      </c>
      <c r="C38" s="124"/>
      <c r="D38" s="124"/>
      <c r="E38" s="124"/>
      <c r="F38" s="26"/>
      <c r="G38" s="100" t="s">
        <v>1</v>
      </c>
      <c r="H38" s="26"/>
      <c r="I38" s="124" t="s">
        <v>0</v>
      </c>
      <c r="J38" s="124"/>
      <c r="K38" s="124"/>
      <c r="L38" s="124"/>
      <c r="M38" s="101"/>
      <c r="N38" s="100" t="str">
        <f>N10</f>
        <v>Six Months Ended</v>
      </c>
      <c r="O38" s="32"/>
      <c r="P38" s="32"/>
      <c r="Q38" s="32"/>
      <c r="R38" s="32"/>
      <c r="S38" s="32"/>
      <c r="T38" s="32"/>
    </row>
    <row r="39" spans="1:20" s="27" customFormat="1" ht="16.5" x14ac:dyDescent="0.35">
      <c r="A39" s="15"/>
      <c r="B39" s="62">
        <f>B11</f>
        <v>43555</v>
      </c>
      <c r="C39" s="62">
        <f>C11</f>
        <v>43646</v>
      </c>
      <c r="D39" s="62">
        <f>D11</f>
        <v>43738</v>
      </c>
      <c r="E39" s="62">
        <f>E11</f>
        <v>43830</v>
      </c>
      <c r="F39" s="26"/>
      <c r="G39" s="62">
        <f>G11</f>
        <v>43830</v>
      </c>
      <c r="H39" s="16"/>
      <c r="I39" s="67">
        <v>43921</v>
      </c>
      <c r="J39" s="67" t="s">
        <v>98</v>
      </c>
      <c r="K39" s="67">
        <f>K11</f>
        <v>44104</v>
      </c>
      <c r="L39" s="62">
        <f>L11</f>
        <v>44196</v>
      </c>
      <c r="M39" s="101"/>
      <c r="N39" s="67" t="s">
        <v>98</v>
      </c>
      <c r="O39" s="32"/>
      <c r="P39" s="32"/>
      <c r="Q39" s="32"/>
      <c r="R39" s="32"/>
      <c r="S39" s="32"/>
      <c r="T39" s="32"/>
    </row>
    <row r="40" spans="1:20" x14ac:dyDescent="0.35">
      <c r="A40" s="85"/>
      <c r="B40" s="9"/>
      <c r="C40" s="9"/>
      <c r="D40" s="9"/>
      <c r="E40" s="9"/>
      <c r="F40" s="9"/>
      <c r="G40" s="9"/>
      <c r="H40" s="9"/>
      <c r="I40" s="9"/>
      <c r="J40" s="9"/>
      <c r="K40" s="9"/>
      <c r="L40" s="9"/>
      <c r="M40" s="9"/>
      <c r="N40" s="12"/>
    </row>
    <row r="41" spans="1:20" x14ac:dyDescent="0.35">
      <c r="A41" s="7" t="s">
        <v>14</v>
      </c>
      <c r="B41" s="9"/>
      <c r="C41" s="9"/>
      <c r="D41" s="9"/>
      <c r="E41" s="9"/>
      <c r="F41" s="9"/>
      <c r="G41" s="9"/>
      <c r="H41" s="9"/>
      <c r="I41" s="9"/>
      <c r="J41" s="9"/>
      <c r="K41" s="9"/>
      <c r="L41" s="9"/>
      <c r="M41" s="9"/>
      <c r="N41" s="12"/>
    </row>
    <row r="42" spans="1:20" x14ac:dyDescent="0.35">
      <c r="A42" s="85"/>
      <c r="B42" s="9"/>
      <c r="C42" s="9"/>
      <c r="D42" s="9"/>
      <c r="E42" s="9"/>
      <c r="F42" s="9"/>
      <c r="G42" s="9"/>
      <c r="H42" s="9"/>
      <c r="I42" s="9"/>
      <c r="J42" s="9"/>
      <c r="K42" s="9"/>
      <c r="L42" s="9"/>
      <c r="M42" s="9"/>
      <c r="N42" s="12"/>
    </row>
    <row r="43" spans="1:20" x14ac:dyDescent="0.35">
      <c r="A43" s="85" t="s">
        <v>29</v>
      </c>
      <c r="B43" s="5">
        <v>714723</v>
      </c>
      <c r="C43" s="5">
        <v>957756</v>
      </c>
      <c r="D43" s="5">
        <v>821817</v>
      </c>
      <c r="E43" s="5">
        <v>788803</v>
      </c>
      <c r="F43" s="5"/>
      <c r="G43" s="5">
        <f>SUM(B43:E43)</f>
        <v>3283099</v>
      </c>
      <c r="H43" s="9"/>
      <c r="I43" s="5">
        <v>543616</v>
      </c>
      <c r="J43" s="5">
        <v>8974</v>
      </c>
      <c r="K43" s="5"/>
      <c r="L43" s="5"/>
      <c r="M43" s="5"/>
      <c r="N43" s="6">
        <f>SUM(I43:L43)</f>
        <v>552590</v>
      </c>
    </row>
    <row r="44" spans="1:20" ht="16.5" x14ac:dyDescent="0.35">
      <c r="A44" s="89" t="s">
        <v>97</v>
      </c>
      <c r="B44" s="19">
        <f>B27/B43</f>
        <v>0.21302518598114234</v>
      </c>
      <c r="C44" s="19">
        <f>C27/C43</f>
        <v>0.25553272440997499</v>
      </c>
      <c r="D44" s="19">
        <f>D27/D43</f>
        <v>0.20656423510343544</v>
      </c>
      <c r="E44" s="19">
        <f>E27/E43</f>
        <v>0.22603235535361807</v>
      </c>
      <c r="F44" s="19"/>
      <c r="G44" s="19">
        <f>G27/G43</f>
        <v>0.22693345525066408</v>
      </c>
      <c r="H44" s="9"/>
      <c r="I44" s="19">
        <f>I27/I43</f>
        <v>0.12179737167412291</v>
      </c>
      <c r="J44" s="111" t="s">
        <v>99</v>
      </c>
      <c r="K44" s="19" t="e">
        <f>K27/K43</f>
        <v>#DIV/0!</v>
      </c>
      <c r="L44" s="19" t="e">
        <f>L27/L43</f>
        <v>#DIV/0!</v>
      </c>
      <c r="M44" s="19"/>
      <c r="N44" s="112" t="s">
        <v>99</v>
      </c>
    </row>
    <row r="45" spans="1:20" x14ac:dyDescent="0.35">
      <c r="A45" s="85"/>
      <c r="B45" s="9"/>
      <c r="C45" s="9"/>
      <c r="D45" s="9"/>
      <c r="E45" s="9"/>
      <c r="F45" s="9"/>
      <c r="G45" s="9"/>
      <c r="H45" s="9"/>
      <c r="I45" s="9"/>
      <c r="J45" s="9"/>
      <c r="K45" s="9"/>
      <c r="L45" s="9"/>
      <c r="M45" s="9"/>
      <c r="N45" s="12"/>
    </row>
    <row r="46" spans="1:20" x14ac:dyDescent="0.35">
      <c r="A46" s="85"/>
      <c r="B46" s="9"/>
      <c r="C46" s="9"/>
      <c r="D46" s="9"/>
      <c r="E46" s="9"/>
      <c r="F46" s="9"/>
      <c r="G46" s="9"/>
      <c r="H46" s="9"/>
      <c r="I46" s="9"/>
      <c r="J46" s="9"/>
      <c r="K46" s="9"/>
      <c r="L46" s="9"/>
      <c r="M46" s="9"/>
      <c r="N46" s="12"/>
    </row>
    <row r="47" spans="1:20" s="117" customFormat="1" ht="13.5" customHeight="1" x14ac:dyDescent="0.3">
      <c r="A47" s="113" t="s">
        <v>9</v>
      </c>
      <c r="B47" s="131" t="s">
        <v>100</v>
      </c>
      <c r="C47" s="131"/>
      <c r="D47" s="131"/>
      <c r="E47" s="131"/>
      <c r="F47" s="131"/>
      <c r="G47" s="131"/>
      <c r="H47" s="131"/>
      <c r="I47" s="131"/>
      <c r="J47" s="131"/>
      <c r="K47" s="131"/>
      <c r="L47" s="131"/>
      <c r="M47" s="131"/>
      <c r="N47" s="132"/>
    </row>
    <row r="48" spans="1:20" s="117" customFormat="1" ht="13.5" customHeight="1" x14ac:dyDescent="0.3">
      <c r="A48" s="113"/>
      <c r="B48" s="131"/>
      <c r="C48" s="131"/>
      <c r="D48" s="131"/>
      <c r="E48" s="131"/>
      <c r="F48" s="131"/>
      <c r="G48" s="131"/>
      <c r="H48" s="131"/>
      <c r="I48" s="131"/>
      <c r="J48" s="131"/>
      <c r="K48" s="131"/>
      <c r="L48" s="131"/>
      <c r="M48" s="131"/>
      <c r="N48" s="132"/>
    </row>
    <row r="49" spans="1:20" s="117" customFormat="1" ht="17.25" customHeight="1" x14ac:dyDescent="0.3">
      <c r="A49" s="114" t="s">
        <v>15</v>
      </c>
      <c r="B49" s="128" t="s">
        <v>34</v>
      </c>
      <c r="C49" s="128"/>
      <c r="D49" s="128"/>
      <c r="E49" s="128"/>
      <c r="F49" s="128"/>
      <c r="G49" s="128"/>
      <c r="H49" s="128"/>
      <c r="I49" s="128"/>
      <c r="J49" s="115"/>
      <c r="K49" s="115"/>
      <c r="L49" s="115"/>
      <c r="M49" s="115"/>
      <c r="N49" s="116"/>
    </row>
    <row r="50" spans="1:20" x14ac:dyDescent="0.35">
      <c r="A50" s="90"/>
      <c r="B50" s="22"/>
      <c r="C50" s="22"/>
      <c r="D50" s="22"/>
      <c r="E50" s="22"/>
      <c r="F50" s="22"/>
      <c r="G50" s="22"/>
      <c r="H50" s="22"/>
      <c r="I50" s="22"/>
      <c r="J50" s="22"/>
      <c r="K50" s="22"/>
      <c r="L50" s="22"/>
      <c r="M50" s="22"/>
      <c r="N50" s="23"/>
    </row>
    <row r="51" spans="1:20" ht="14.5" customHeight="1" x14ac:dyDescent="0.35">
      <c r="A51" s="85"/>
      <c r="B51" s="9"/>
      <c r="C51" s="9"/>
      <c r="D51" s="9"/>
      <c r="E51" s="9"/>
      <c r="F51" s="9"/>
      <c r="G51" s="9"/>
      <c r="H51" s="9"/>
      <c r="I51" s="9"/>
      <c r="J51" s="9"/>
      <c r="K51" s="9"/>
      <c r="L51" s="9"/>
      <c r="M51" s="9"/>
      <c r="N51" s="12"/>
    </row>
    <row r="52" spans="1:20" s="27" customFormat="1" x14ac:dyDescent="0.35">
      <c r="A52" s="15"/>
      <c r="B52" s="124" t="s">
        <v>0</v>
      </c>
      <c r="C52" s="124"/>
      <c r="D52" s="124"/>
      <c r="E52" s="124"/>
      <c r="F52" s="26"/>
      <c r="G52" s="100" t="s">
        <v>1</v>
      </c>
      <c r="H52" s="26"/>
      <c r="I52" s="124" t="s">
        <v>0</v>
      </c>
      <c r="J52" s="124"/>
      <c r="K52" s="124"/>
      <c r="L52" s="124"/>
      <c r="M52" s="101"/>
      <c r="N52" s="100" t="str">
        <f>N10</f>
        <v>Six Months Ended</v>
      </c>
      <c r="O52" s="32"/>
      <c r="P52" s="32"/>
      <c r="Q52" s="32"/>
      <c r="R52" s="32"/>
      <c r="S52" s="32"/>
      <c r="T52" s="32"/>
    </row>
    <row r="53" spans="1:20" s="27" customFormat="1" x14ac:dyDescent="0.35">
      <c r="A53" s="15"/>
      <c r="B53" s="62">
        <f>B39</f>
        <v>43555</v>
      </c>
      <c r="C53" s="62">
        <f t="shared" ref="C53:E53" si="2">C39</f>
        <v>43646</v>
      </c>
      <c r="D53" s="62">
        <f t="shared" si="2"/>
        <v>43738</v>
      </c>
      <c r="E53" s="62">
        <f t="shared" si="2"/>
        <v>43830</v>
      </c>
      <c r="F53" s="26"/>
      <c r="G53" s="62">
        <f>G39</f>
        <v>43830</v>
      </c>
      <c r="H53" s="16"/>
      <c r="I53" s="62">
        <f>I11</f>
        <v>43921</v>
      </c>
      <c r="J53" s="62">
        <f>J11</f>
        <v>44012</v>
      </c>
      <c r="K53" s="62">
        <f>K39</f>
        <v>44104</v>
      </c>
      <c r="L53" s="62">
        <f>L39</f>
        <v>44196</v>
      </c>
      <c r="M53" s="101"/>
      <c r="N53" s="62">
        <f>N11</f>
        <v>44012</v>
      </c>
      <c r="O53" s="32"/>
      <c r="P53" s="32"/>
      <c r="Q53" s="32"/>
      <c r="R53" s="32"/>
      <c r="S53" s="32"/>
      <c r="T53" s="32"/>
    </row>
    <row r="54" spans="1:20" x14ac:dyDescent="0.35">
      <c r="A54" s="85"/>
      <c r="B54" s="9"/>
      <c r="C54" s="9"/>
      <c r="D54" s="9"/>
      <c r="E54" s="9"/>
      <c r="F54" s="9"/>
      <c r="G54" s="9"/>
      <c r="H54" s="9"/>
      <c r="I54" s="9"/>
      <c r="J54" s="9"/>
      <c r="K54" s="9"/>
      <c r="L54" s="9"/>
      <c r="M54" s="9"/>
      <c r="N54" s="12"/>
    </row>
    <row r="55" spans="1:20" ht="16.5" x14ac:dyDescent="0.35">
      <c r="A55" s="7" t="s">
        <v>105</v>
      </c>
      <c r="B55" s="9"/>
      <c r="C55" s="9"/>
      <c r="D55" s="9"/>
      <c r="E55" s="9"/>
      <c r="F55" s="9"/>
      <c r="G55" s="9"/>
      <c r="H55" s="9"/>
      <c r="I55" s="9"/>
      <c r="J55" s="9"/>
      <c r="K55" s="9"/>
      <c r="L55" s="9"/>
      <c r="M55" s="9"/>
      <c r="N55" s="12"/>
    </row>
    <row r="56" spans="1:20" x14ac:dyDescent="0.35">
      <c r="A56" s="85"/>
      <c r="B56" s="9"/>
      <c r="C56" s="9"/>
      <c r="D56" s="9"/>
      <c r="E56" s="9"/>
      <c r="F56" s="9"/>
      <c r="G56" s="9"/>
      <c r="H56" s="9"/>
      <c r="I56" s="9"/>
      <c r="J56" s="9"/>
      <c r="K56" s="9"/>
      <c r="L56" s="9"/>
      <c r="M56" s="9"/>
      <c r="N56" s="12"/>
    </row>
    <row r="57" spans="1:20" x14ac:dyDescent="0.35">
      <c r="A57" s="59" t="s">
        <v>101</v>
      </c>
      <c r="B57" s="9"/>
      <c r="C57" s="9"/>
      <c r="D57" s="9"/>
      <c r="E57" s="9"/>
      <c r="F57" s="9"/>
      <c r="G57" s="9"/>
      <c r="H57" s="9"/>
      <c r="I57" s="9"/>
      <c r="J57" s="9"/>
      <c r="K57" s="9"/>
      <c r="L57" s="9"/>
      <c r="M57" s="9"/>
      <c r="N57" s="12"/>
    </row>
    <row r="58" spans="1:20" x14ac:dyDescent="0.35">
      <c r="A58" s="85"/>
      <c r="B58" s="9"/>
      <c r="C58" s="9"/>
      <c r="D58" s="9"/>
      <c r="E58" s="9"/>
      <c r="F58" s="9"/>
      <c r="G58" s="9"/>
      <c r="H58" s="9"/>
      <c r="I58" s="9"/>
      <c r="J58" s="9"/>
      <c r="K58" s="9"/>
      <c r="L58" s="9"/>
      <c r="M58" s="9"/>
      <c r="N58" s="12"/>
    </row>
    <row r="59" spans="1:20" x14ac:dyDescent="0.35">
      <c r="A59" s="88" t="s">
        <v>16</v>
      </c>
      <c r="B59" s="11">
        <v>86.7</v>
      </c>
      <c r="C59" s="11">
        <v>114.1</v>
      </c>
      <c r="D59" s="11">
        <v>103.4</v>
      </c>
      <c r="E59" s="11">
        <v>69.3</v>
      </c>
      <c r="F59" s="11"/>
      <c r="G59" s="11">
        <f>SUM(B59:E59)</f>
        <v>373.50000000000006</v>
      </c>
      <c r="H59" s="20"/>
      <c r="I59" s="11">
        <v>60.2</v>
      </c>
      <c r="J59" s="119">
        <v>0</v>
      </c>
      <c r="K59" s="11"/>
      <c r="L59" s="11"/>
      <c r="M59" s="11"/>
      <c r="N59" s="79">
        <f>SUM(I59:L59)</f>
        <v>60.2</v>
      </c>
    </row>
    <row r="60" spans="1:20" x14ac:dyDescent="0.35">
      <c r="A60" s="88" t="s">
        <v>17</v>
      </c>
      <c r="B60" s="21">
        <v>51.9</v>
      </c>
      <c r="C60" s="21">
        <v>70.400000000000006</v>
      </c>
      <c r="D60" s="21">
        <v>59.1</v>
      </c>
      <c r="E60" s="21">
        <v>43.5</v>
      </c>
      <c r="F60" s="21"/>
      <c r="G60" s="21">
        <f t="shared" ref="G60:G61" si="3">SUM(B60:E60)</f>
        <v>224.9</v>
      </c>
      <c r="H60" s="21"/>
      <c r="I60" s="21">
        <v>37.6</v>
      </c>
      <c r="J60" s="21">
        <v>0.10000000000000142</v>
      </c>
      <c r="K60" s="21"/>
      <c r="L60" s="21"/>
      <c r="M60" s="21"/>
      <c r="N60" s="80">
        <f t="shared" ref="N60:N61" si="4">SUM(I60:L60)</f>
        <v>37.700000000000003</v>
      </c>
    </row>
    <row r="61" spans="1:20" x14ac:dyDescent="0.35">
      <c r="A61" s="88" t="s">
        <v>18</v>
      </c>
      <c r="B61" s="21">
        <v>21.3</v>
      </c>
      <c r="C61" s="21">
        <v>30.3</v>
      </c>
      <c r="D61" s="21">
        <v>26.3</v>
      </c>
      <c r="E61" s="21">
        <v>25.9</v>
      </c>
      <c r="F61" s="21"/>
      <c r="G61" s="21">
        <f t="shared" si="3"/>
        <v>103.80000000000001</v>
      </c>
      <c r="H61" s="21"/>
      <c r="I61" s="21">
        <v>18.399999999999999</v>
      </c>
      <c r="J61" s="21">
        <v>0.80000000000000071</v>
      </c>
      <c r="K61" s="21"/>
      <c r="L61" s="21"/>
      <c r="M61" s="21"/>
      <c r="N61" s="80">
        <f t="shared" si="4"/>
        <v>19.2</v>
      </c>
    </row>
    <row r="62" spans="1:20" ht="15" thickBot="1" x14ac:dyDescent="0.4">
      <c r="A62" s="89" t="s">
        <v>19</v>
      </c>
      <c r="B62" s="3">
        <f t="shared" ref="B62:E62" si="5">SUM(B59:B61)</f>
        <v>159.9</v>
      </c>
      <c r="C62" s="3">
        <f t="shared" si="5"/>
        <v>214.8</v>
      </c>
      <c r="D62" s="3">
        <f t="shared" si="5"/>
        <v>188.8</v>
      </c>
      <c r="E62" s="3">
        <f t="shared" si="5"/>
        <v>138.69999999999999</v>
      </c>
      <c r="F62" s="3"/>
      <c r="G62" s="3">
        <f t="shared" ref="G62" si="6">SUM(G59:G61)</f>
        <v>702.2</v>
      </c>
      <c r="H62" s="20"/>
      <c r="I62" s="3">
        <f t="shared" ref="I62" si="7">SUM(I59:I61)</f>
        <v>116.20000000000002</v>
      </c>
      <c r="J62" s="3">
        <f t="shared" ref="J62:N62" si="8">SUM(J59:J61)</f>
        <v>0.90000000000000213</v>
      </c>
      <c r="K62" s="3">
        <f t="shared" ref="K62:L62" si="9">SUM(K59:K61)</f>
        <v>0</v>
      </c>
      <c r="L62" s="3">
        <f t="shared" si="9"/>
        <v>0</v>
      </c>
      <c r="M62" s="3"/>
      <c r="N62" s="81">
        <f t="shared" si="8"/>
        <v>117.10000000000001</v>
      </c>
    </row>
    <row r="63" spans="1:20" ht="15" thickTop="1" x14ac:dyDescent="0.35">
      <c r="A63" s="85"/>
      <c r="B63" s="9"/>
      <c r="C63" s="9"/>
      <c r="D63" s="9"/>
      <c r="E63" s="9"/>
      <c r="F63" s="9"/>
      <c r="G63" s="9"/>
      <c r="H63" s="9"/>
      <c r="I63" s="9"/>
      <c r="J63" s="9"/>
      <c r="K63" s="9"/>
      <c r="L63" s="9"/>
      <c r="M63" s="9"/>
      <c r="N63" s="12"/>
    </row>
    <row r="64" spans="1:20" x14ac:dyDescent="0.35">
      <c r="A64" s="88" t="s">
        <v>20</v>
      </c>
      <c r="B64" s="11">
        <v>40.9</v>
      </c>
      <c r="C64" s="11">
        <v>57.1</v>
      </c>
      <c r="D64" s="11">
        <v>51.4</v>
      </c>
      <c r="E64" s="11">
        <v>34.799999999999997</v>
      </c>
      <c r="F64" s="11"/>
      <c r="G64" s="11">
        <f t="shared" ref="G64:G68" si="10">SUM(B64:E64)</f>
        <v>184.2</v>
      </c>
      <c r="H64" s="9"/>
      <c r="I64" s="11">
        <v>28.6</v>
      </c>
      <c r="J64" s="11">
        <v>0.19999999999999929</v>
      </c>
      <c r="K64" s="11"/>
      <c r="L64" s="11"/>
      <c r="M64" s="11"/>
      <c r="N64" s="79">
        <f t="shared" ref="N64:N68" si="11">SUM(I64:L64)</f>
        <v>28.8</v>
      </c>
    </row>
    <row r="65" spans="1:14" x14ac:dyDescent="0.35">
      <c r="A65" s="88" t="s">
        <v>21</v>
      </c>
      <c r="B65" s="11">
        <v>11.1</v>
      </c>
      <c r="C65" s="11">
        <v>15.7</v>
      </c>
      <c r="D65" s="11">
        <v>12.9</v>
      </c>
      <c r="E65" s="11">
        <v>9.9</v>
      </c>
      <c r="F65" s="11"/>
      <c r="G65" s="11">
        <f t="shared" si="10"/>
        <v>49.599999999999994</v>
      </c>
      <c r="H65" s="9"/>
      <c r="I65" s="11">
        <v>9.1999999999999993</v>
      </c>
      <c r="J65" s="11">
        <v>0.90000000000000036</v>
      </c>
      <c r="K65" s="11"/>
      <c r="L65" s="11"/>
      <c r="M65" s="11"/>
      <c r="N65" s="79">
        <f t="shared" si="11"/>
        <v>10.1</v>
      </c>
    </row>
    <row r="66" spans="1:14" x14ac:dyDescent="0.35">
      <c r="A66" s="88" t="s">
        <v>22</v>
      </c>
      <c r="B66" s="11">
        <v>19.3</v>
      </c>
      <c r="C66" s="11">
        <v>21.5</v>
      </c>
      <c r="D66" s="11">
        <v>20.100000000000001</v>
      </c>
      <c r="E66" s="11">
        <v>18</v>
      </c>
      <c r="F66" s="11"/>
      <c r="G66" s="11">
        <f t="shared" si="10"/>
        <v>78.900000000000006</v>
      </c>
      <c r="H66" s="9"/>
      <c r="I66" s="11">
        <v>16.399999999999999</v>
      </c>
      <c r="J66" s="11">
        <v>5.4000000000000021</v>
      </c>
      <c r="K66" s="11"/>
      <c r="L66" s="11"/>
      <c r="M66" s="11"/>
      <c r="N66" s="79">
        <f t="shared" si="11"/>
        <v>21.8</v>
      </c>
    </row>
    <row r="67" spans="1:14" x14ac:dyDescent="0.35">
      <c r="A67" s="88" t="s">
        <v>23</v>
      </c>
      <c r="B67" s="11">
        <v>20.7</v>
      </c>
      <c r="C67" s="11">
        <v>24.8</v>
      </c>
      <c r="D67" s="11">
        <v>22.9</v>
      </c>
      <c r="E67" s="11">
        <v>17.899999999999999</v>
      </c>
      <c r="F67" s="11"/>
      <c r="G67" s="11">
        <f t="shared" si="10"/>
        <v>86.300000000000011</v>
      </c>
      <c r="H67" s="9"/>
      <c r="I67" s="11">
        <v>16.8</v>
      </c>
      <c r="J67" s="11">
        <v>5.3999999999999986</v>
      </c>
      <c r="K67" s="11"/>
      <c r="L67" s="11"/>
      <c r="M67" s="11"/>
      <c r="N67" s="79">
        <f t="shared" si="11"/>
        <v>22.2</v>
      </c>
    </row>
    <row r="68" spans="1:14" x14ac:dyDescent="0.35">
      <c r="A68" s="88" t="s">
        <v>24</v>
      </c>
      <c r="B68" s="11">
        <v>30.8</v>
      </c>
      <c r="C68" s="11">
        <v>33.4</v>
      </c>
      <c r="D68" s="11">
        <v>32.200000000000003</v>
      </c>
      <c r="E68" s="11">
        <v>30.1</v>
      </c>
      <c r="F68" s="11"/>
      <c r="G68" s="11">
        <f t="shared" si="10"/>
        <v>126.5</v>
      </c>
      <c r="H68" s="9"/>
      <c r="I68" s="11">
        <v>25.5</v>
      </c>
      <c r="J68" s="11">
        <v>6.1000000000000014</v>
      </c>
      <c r="K68" s="11"/>
      <c r="L68" s="11"/>
      <c r="M68" s="11"/>
      <c r="N68" s="79">
        <f t="shared" si="11"/>
        <v>31.6</v>
      </c>
    </row>
    <row r="69" spans="1:14" x14ac:dyDescent="0.35">
      <c r="A69" s="85"/>
      <c r="B69" s="9"/>
      <c r="C69" s="9"/>
      <c r="D69" s="9"/>
      <c r="E69" s="9"/>
      <c r="F69" s="9"/>
      <c r="G69" s="9"/>
      <c r="H69" s="9"/>
      <c r="I69" s="9"/>
      <c r="J69" s="9"/>
      <c r="K69" s="9"/>
      <c r="L69" s="9"/>
      <c r="M69" s="9"/>
      <c r="N69" s="12"/>
    </row>
    <row r="70" spans="1:14" ht="16.5" x14ac:dyDescent="0.35">
      <c r="A70" s="59" t="s">
        <v>106</v>
      </c>
      <c r="B70" s="9"/>
      <c r="C70" s="9"/>
      <c r="D70" s="9"/>
      <c r="E70" s="9"/>
      <c r="F70" s="9"/>
      <c r="G70" s="9"/>
      <c r="H70" s="9"/>
      <c r="I70" s="9"/>
      <c r="J70" s="9"/>
      <c r="K70" s="9"/>
      <c r="L70" s="9"/>
      <c r="M70" s="9"/>
      <c r="N70" s="12"/>
    </row>
    <row r="71" spans="1:14" x14ac:dyDescent="0.35">
      <c r="A71" s="85"/>
      <c r="B71" s="9"/>
      <c r="C71" s="9"/>
      <c r="D71" s="9"/>
      <c r="E71" s="9"/>
      <c r="F71" s="9"/>
      <c r="G71" s="9"/>
      <c r="H71" s="9"/>
      <c r="I71" s="9"/>
      <c r="J71" s="9"/>
      <c r="K71" s="9"/>
      <c r="L71" s="9"/>
      <c r="M71" s="9"/>
      <c r="N71" s="12"/>
    </row>
    <row r="72" spans="1:14" x14ac:dyDescent="0.35">
      <c r="A72" s="88" t="s">
        <v>16</v>
      </c>
      <c r="B72" s="11"/>
      <c r="C72" s="11"/>
      <c r="D72" s="11"/>
      <c r="E72" s="11"/>
      <c r="F72" s="11"/>
      <c r="G72" s="11"/>
      <c r="H72" s="20"/>
      <c r="I72" s="11">
        <v>71.099999999999994</v>
      </c>
      <c r="J72" s="119">
        <v>0</v>
      </c>
      <c r="K72" s="11"/>
      <c r="L72" s="11"/>
      <c r="M72" s="11"/>
      <c r="N72" s="79">
        <f t="shared" ref="N72:N74" si="12">SUM(I72:L72)</f>
        <v>71.099999999999994</v>
      </c>
    </row>
    <row r="73" spans="1:14" x14ac:dyDescent="0.35">
      <c r="A73" s="88" t="s">
        <v>17</v>
      </c>
      <c r="B73" s="11"/>
      <c r="C73" s="11"/>
      <c r="D73" s="11"/>
      <c r="E73" s="11"/>
      <c r="F73" s="11"/>
      <c r="G73" s="11"/>
      <c r="H73" s="21"/>
      <c r="I73" s="21">
        <v>43.7</v>
      </c>
      <c r="J73" s="21">
        <v>9.9999999999994316E-2</v>
      </c>
      <c r="K73" s="21"/>
      <c r="L73" s="21"/>
      <c r="M73" s="21"/>
      <c r="N73" s="80">
        <f t="shared" si="12"/>
        <v>43.8</v>
      </c>
    </row>
    <row r="74" spans="1:14" x14ac:dyDescent="0.35">
      <c r="A74" s="88" t="s">
        <v>18</v>
      </c>
      <c r="B74" s="11"/>
      <c r="C74" s="11"/>
      <c r="D74" s="11"/>
      <c r="E74" s="11"/>
      <c r="F74" s="11"/>
      <c r="G74" s="11"/>
      <c r="H74" s="21"/>
      <c r="I74" s="21">
        <v>22.6</v>
      </c>
      <c r="J74" s="21">
        <v>1</v>
      </c>
      <c r="K74" s="21"/>
      <c r="L74" s="21"/>
      <c r="M74" s="21"/>
      <c r="N74" s="80">
        <f t="shared" si="12"/>
        <v>23.6</v>
      </c>
    </row>
    <row r="75" spans="1:14" ht="15" thickBot="1" x14ac:dyDescent="0.4">
      <c r="A75" s="89" t="s">
        <v>19</v>
      </c>
      <c r="B75" s="11"/>
      <c r="C75" s="11"/>
      <c r="D75" s="11"/>
      <c r="E75" s="11"/>
      <c r="F75" s="11"/>
      <c r="G75" s="11"/>
      <c r="H75" s="20"/>
      <c r="I75" s="3">
        <f>SUM(I72:I74)</f>
        <v>137.4</v>
      </c>
      <c r="J75" s="3">
        <f>SUM(J72:J74)</f>
        <v>1.0999999999999943</v>
      </c>
      <c r="K75" s="3">
        <f>SUM(K72:K74)</f>
        <v>0</v>
      </c>
      <c r="L75" s="3">
        <f>SUM(L72:L74)</f>
        <v>0</v>
      </c>
      <c r="M75" s="3"/>
      <c r="N75" s="81">
        <f t="shared" ref="N75" si="13">SUM(N72:N74)</f>
        <v>138.5</v>
      </c>
    </row>
    <row r="76" spans="1:14" ht="15" thickTop="1" x14ac:dyDescent="0.35">
      <c r="A76" s="85"/>
      <c r="B76" s="11"/>
      <c r="C76" s="11"/>
      <c r="D76" s="11"/>
      <c r="E76" s="11"/>
      <c r="F76" s="11"/>
      <c r="G76" s="11"/>
      <c r="H76" s="9"/>
      <c r="I76" s="9"/>
      <c r="J76" s="9"/>
      <c r="K76" s="9"/>
      <c r="L76" s="9"/>
      <c r="M76" s="9"/>
      <c r="N76" s="12"/>
    </row>
    <row r="77" spans="1:14" x14ac:dyDescent="0.35">
      <c r="A77" s="88" t="s">
        <v>20</v>
      </c>
      <c r="B77" s="11"/>
      <c r="C77" s="11"/>
      <c r="D77" s="11"/>
      <c r="E77" s="11"/>
      <c r="F77" s="11"/>
      <c r="G77" s="11"/>
      <c r="H77" s="9"/>
      <c r="I77" s="11">
        <v>33.9</v>
      </c>
      <c r="J77" s="11">
        <v>0.39999999999999858</v>
      </c>
      <c r="K77" s="11"/>
      <c r="L77" s="11"/>
      <c r="M77" s="11"/>
      <c r="N77" s="79">
        <f t="shared" ref="N77:N81" si="14">SUM(I77:L77)</f>
        <v>34.299999999999997</v>
      </c>
    </row>
    <row r="78" spans="1:14" x14ac:dyDescent="0.35">
      <c r="A78" s="88" t="s">
        <v>21</v>
      </c>
      <c r="B78" s="21"/>
      <c r="C78" s="21"/>
      <c r="D78" s="21"/>
      <c r="E78" s="21"/>
      <c r="F78" s="21"/>
      <c r="G78" s="21"/>
      <c r="H78" s="9"/>
      <c r="I78" s="11">
        <v>10.9</v>
      </c>
      <c r="J78" s="11">
        <v>1</v>
      </c>
      <c r="K78" s="11"/>
      <c r="L78" s="11"/>
      <c r="M78" s="11"/>
      <c r="N78" s="79">
        <f t="shared" si="14"/>
        <v>11.9</v>
      </c>
    </row>
    <row r="79" spans="1:14" x14ac:dyDescent="0.35">
      <c r="A79" s="88" t="s">
        <v>22</v>
      </c>
      <c r="B79" s="21"/>
      <c r="C79" s="21"/>
      <c r="D79" s="21"/>
      <c r="E79" s="21"/>
      <c r="F79" s="21"/>
      <c r="G79" s="21"/>
      <c r="H79" s="9"/>
      <c r="I79" s="11">
        <v>19.600000000000001</v>
      </c>
      <c r="J79" s="11">
        <v>6.7999999999999972</v>
      </c>
      <c r="K79" s="11"/>
      <c r="L79" s="11"/>
      <c r="M79" s="11"/>
      <c r="N79" s="79">
        <f t="shared" si="14"/>
        <v>26.4</v>
      </c>
    </row>
    <row r="80" spans="1:14" x14ac:dyDescent="0.35">
      <c r="A80" s="88" t="s">
        <v>23</v>
      </c>
      <c r="B80" s="21"/>
      <c r="C80" s="21"/>
      <c r="D80" s="21"/>
      <c r="E80" s="21"/>
      <c r="F80" s="21"/>
      <c r="G80" s="21"/>
      <c r="H80" s="9"/>
      <c r="I80" s="11">
        <v>19.3</v>
      </c>
      <c r="J80" s="11">
        <v>6.6999999999999993</v>
      </c>
      <c r="K80" s="11"/>
      <c r="L80" s="11"/>
      <c r="M80" s="11"/>
      <c r="N80" s="79">
        <f t="shared" si="14"/>
        <v>26</v>
      </c>
    </row>
    <row r="81" spans="1:21" x14ac:dyDescent="0.35">
      <c r="A81" s="88" t="s">
        <v>24</v>
      </c>
      <c r="B81" s="21"/>
      <c r="C81" s="21"/>
      <c r="D81" s="21"/>
      <c r="E81" s="21"/>
      <c r="F81" s="21"/>
      <c r="G81" s="21"/>
      <c r="H81" s="9"/>
      <c r="I81" s="11">
        <v>30.2</v>
      </c>
      <c r="J81" s="11">
        <v>7.6999999999999993</v>
      </c>
      <c r="K81" s="11"/>
      <c r="L81" s="11"/>
      <c r="M81" s="11"/>
      <c r="N81" s="79">
        <f t="shared" si="14"/>
        <v>37.9</v>
      </c>
    </row>
    <row r="82" spans="1:21" x14ac:dyDescent="0.35">
      <c r="A82" s="85"/>
      <c r="B82" s="9"/>
      <c r="C82" s="9"/>
      <c r="D82" s="9"/>
      <c r="E82" s="9"/>
      <c r="F82" s="9"/>
      <c r="G82" s="9"/>
      <c r="H82" s="9"/>
      <c r="I82" s="9"/>
      <c r="J82" s="9"/>
      <c r="K82" s="9"/>
      <c r="L82" s="9"/>
      <c r="M82" s="9"/>
      <c r="N82" s="12"/>
    </row>
    <row r="83" spans="1:21" ht="12.75" customHeight="1" x14ac:dyDescent="0.35">
      <c r="A83" s="63" t="s">
        <v>25</v>
      </c>
      <c r="B83" s="129" t="s">
        <v>79</v>
      </c>
      <c r="C83" s="129"/>
      <c r="D83" s="129"/>
      <c r="E83" s="129"/>
      <c r="F83" s="129"/>
      <c r="G83" s="129"/>
      <c r="H83" s="129"/>
      <c r="I83" s="129"/>
      <c r="J83" s="129"/>
      <c r="K83" s="129"/>
      <c r="L83" s="129"/>
      <c r="M83" s="129"/>
      <c r="N83" s="130"/>
      <c r="O83" s="92"/>
    </row>
    <row r="84" spans="1:21" ht="12.75" customHeight="1" x14ac:dyDescent="0.35">
      <c r="A84" s="63"/>
      <c r="B84" s="129"/>
      <c r="C84" s="129"/>
      <c r="D84" s="129"/>
      <c r="E84" s="129"/>
      <c r="F84" s="129"/>
      <c r="G84" s="129"/>
      <c r="H84" s="129"/>
      <c r="I84" s="129"/>
      <c r="J84" s="129"/>
      <c r="K84" s="129"/>
      <c r="L84" s="129"/>
      <c r="M84" s="129"/>
      <c r="N84" s="130"/>
      <c r="O84" s="92"/>
    </row>
    <row r="85" spans="1:21" ht="12.75" customHeight="1" x14ac:dyDescent="0.35">
      <c r="A85" s="63" t="s">
        <v>104</v>
      </c>
      <c r="B85" s="120" t="s">
        <v>91</v>
      </c>
      <c r="C85" s="120"/>
      <c r="D85" s="120"/>
      <c r="E85" s="120"/>
      <c r="F85" s="120"/>
      <c r="G85" s="120"/>
      <c r="H85" s="120"/>
      <c r="I85" s="120"/>
      <c r="J85" s="120"/>
      <c r="K85" s="120"/>
      <c r="L85" s="120"/>
      <c r="M85" s="120"/>
      <c r="N85" s="121"/>
      <c r="U85" s="32" t="s">
        <v>26</v>
      </c>
    </row>
    <row r="86" spans="1:21" ht="12.75" customHeight="1" x14ac:dyDescent="0.35">
      <c r="A86" s="63"/>
      <c r="B86" s="120"/>
      <c r="C86" s="120"/>
      <c r="D86" s="120"/>
      <c r="E86" s="120"/>
      <c r="F86" s="120"/>
      <c r="G86" s="120"/>
      <c r="H86" s="120"/>
      <c r="I86" s="120"/>
      <c r="J86" s="120"/>
      <c r="K86" s="120"/>
      <c r="L86" s="120"/>
      <c r="M86" s="120"/>
      <c r="N86" s="121"/>
    </row>
    <row r="87" spans="1:21" ht="12.75" customHeight="1" x14ac:dyDescent="0.35">
      <c r="A87" s="63"/>
      <c r="B87" s="120"/>
      <c r="C87" s="120"/>
      <c r="D87" s="120"/>
      <c r="E87" s="120"/>
      <c r="F87" s="120"/>
      <c r="G87" s="120"/>
      <c r="H87" s="120"/>
      <c r="I87" s="120"/>
      <c r="J87" s="120"/>
      <c r="K87" s="120"/>
      <c r="L87" s="120"/>
      <c r="M87" s="120"/>
      <c r="N87" s="121"/>
    </row>
    <row r="88" spans="1:21" ht="12.75" customHeight="1" x14ac:dyDescent="0.35">
      <c r="A88" s="99"/>
      <c r="B88" s="122"/>
      <c r="C88" s="122"/>
      <c r="D88" s="122"/>
      <c r="E88" s="122"/>
      <c r="F88" s="122"/>
      <c r="G88" s="122"/>
      <c r="H88" s="122"/>
      <c r="I88" s="122"/>
      <c r="J88" s="122"/>
      <c r="K88" s="122"/>
      <c r="L88" s="122"/>
      <c r="M88" s="122"/>
      <c r="N88" s="123"/>
    </row>
    <row r="89" spans="1:21" x14ac:dyDescent="0.35">
      <c r="A89" s="90"/>
      <c r="B89" s="22"/>
      <c r="C89" s="22"/>
      <c r="D89" s="22"/>
      <c r="E89" s="106"/>
      <c r="F89" s="106"/>
      <c r="G89" s="106"/>
      <c r="H89" s="83"/>
      <c r="I89" s="22"/>
      <c r="J89" s="106"/>
      <c r="K89" s="106"/>
      <c r="L89" s="106"/>
      <c r="M89" s="106"/>
      <c r="N89" s="107"/>
    </row>
    <row r="90" spans="1:21" x14ac:dyDescent="0.35">
      <c r="A90" s="85"/>
      <c r="B90" s="26" t="s">
        <v>27</v>
      </c>
      <c r="C90" s="26" t="s">
        <v>27</v>
      </c>
      <c r="D90" s="9"/>
      <c r="E90" s="26"/>
      <c r="F90" s="26"/>
      <c r="G90" s="26"/>
      <c r="H90" s="9"/>
      <c r="I90" s="9"/>
      <c r="J90" s="26"/>
      <c r="K90" s="26"/>
      <c r="L90" s="26"/>
      <c r="M90" s="26"/>
      <c r="N90" s="75"/>
    </row>
    <row r="91" spans="1:21" x14ac:dyDescent="0.35">
      <c r="A91" s="85"/>
      <c r="B91" s="16">
        <v>43830</v>
      </c>
      <c r="C91" s="16">
        <f>N11</f>
        <v>44012</v>
      </c>
      <c r="D91" s="9"/>
      <c r="E91" s="26"/>
      <c r="F91" s="26"/>
      <c r="G91" s="26"/>
      <c r="H91" s="9"/>
      <c r="I91" s="9"/>
      <c r="J91" s="26"/>
      <c r="K91" s="26"/>
      <c r="L91" s="26"/>
      <c r="M91" s="26"/>
      <c r="N91" s="75"/>
    </row>
    <row r="92" spans="1:21" x14ac:dyDescent="0.35">
      <c r="A92" s="85"/>
      <c r="B92" s="16"/>
      <c r="C92" s="16"/>
      <c r="D92" s="9"/>
      <c r="E92" s="26"/>
      <c r="F92" s="26"/>
      <c r="G92" s="26"/>
      <c r="H92" s="9"/>
      <c r="I92" s="9"/>
      <c r="J92" s="26"/>
      <c r="K92" s="26"/>
      <c r="L92" s="26"/>
      <c r="M92" s="26"/>
      <c r="N92" s="75"/>
    </row>
    <row r="93" spans="1:21" x14ac:dyDescent="0.35">
      <c r="A93" s="7" t="s">
        <v>33</v>
      </c>
      <c r="B93" s="16"/>
      <c r="C93" s="16"/>
      <c r="D93" s="9"/>
      <c r="E93" s="26"/>
      <c r="F93" s="26"/>
      <c r="G93" s="26"/>
      <c r="H93" s="9"/>
      <c r="I93" s="9"/>
      <c r="J93" s="26"/>
      <c r="K93" s="26"/>
      <c r="L93" s="26"/>
      <c r="M93" s="26"/>
      <c r="N93" s="75"/>
    </row>
    <row r="94" spans="1:21" x14ac:dyDescent="0.35">
      <c r="A94" s="85"/>
      <c r="B94" s="9"/>
      <c r="C94" s="9"/>
      <c r="D94" s="9"/>
      <c r="E94" s="26"/>
      <c r="F94" s="26"/>
      <c r="G94" s="26"/>
      <c r="H94" s="9"/>
      <c r="I94" s="9"/>
      <c r="J94" s="26"/>
      <c r="K94" s="26"/>
      <c r="L94" s="26"/>
      <c r="M94" s="26"/>
      <c r="N94" s="75"/>
    </row>
    <row r="95" spans="1:21" x14ac:dyDescent="0.35">
      <c r="A95" s="89" t="s">
        <v>30</v>
      </c>
      <c r="B95" s="5">
        <v>6595</v>
      </c>
      <c r="C95" s="5">
        <v>7349</v>
      </c>
      <c r="D95" s="9"/>
      <c r="E95" s="26"/>
      <c r="F95" s="26"/>
      <c r="G95" s="26"/>
      <c r="H95" s="9"/>
      <c r="I95" s="9"/>
      <c r="J95" s="26"/>
      <c r="K95" s="26"/>
      <c r="L95" s="26"/>
      <c r="M95" s="26"/>
      <c r="N95" s="75"/>
    </row>
    <row r="96" spans="1:21" ht="16.5" x14ac:dyDescent="0.35">
      <c r="A96" s="89" t="s">
        <v>107</v>
      </c>
      <c r="B96" s="8">
        <v>1794732</v>
      </c>
      <c r="C96" s="8">
        <v>2145616</v>
      </c>
      <c r="D96" s="9"/>
      <c r="E96" s="26"/>
      <c r="F96" s="26"/>
      <c r="G96" s="26"/>
      <c r="H96" s="9"/>
      <c r="I96" s="9"/>
      <c r="J96" s="26"/>
      <c r="K96" s="26"/>
      <c r="L96" s="26"/>
      <c r="M96" s="26"/>
      <c r="N96" s="75"/>
    </row>
    <row r="97" spans="1:14" x14ac:dyDescent="0.35">
      <c r="A97" s="89" t="s">
        <v>84</v>
      </c>
      <c r="B97" s="8">
        <v>15432</v>
      </c>
      <c r="C97" s="8">
        <v>15958</v>
      </c>
      <c r="D97" s="9"/>
      <c r="E97" s="26"/>
      <c r="F97" s="26"/>
      <c r="G97" s="26"/>
      <c r="H97" s="9"/>
      <c r="I97" s="9"/>
      <c r="J97" s="26"/>
      <c r="K97" s="26"/>
      <c r="L97" s="26"/>
      <c r="M97" s="26"/>
      <c r="N97" s="75"/>
    </row>
    <row r="98" spans="1:14" x14ac:dyDescent="0.35">
      <c r="A98" s="89" t="s">
        <v>85</v>
      </c>
      <c r="B98" s="8">
        <v>141017</v>
      </c>
      <c r="C98" s="8">
        <v>132870</v>
      </c>
      <c r="D98" s="9"/>
      <c r="E98" s="26"/>
      <c r="F98" s="26"/>
      <c r="G98" s="26"/>
      <c r="H98" s="9"/>
      <c r="I98" s="9"/>
      <c r="J98" s="26"/>
      <c r="K98" s="26"/>
      <c r="L98" s="26"/>
      <c r="M98" s="26"/>
      <c r="N98" s="75"/>
    </row>
    <row r="99" spans="1:14" x14ac:dyDescent="0.35">
      <c r="A99" s="89" t="s">
        <v>31</v>
      </c>
      <c r="B99" s="8">
        <v>-488313</v>
      </c>
      <c r="C99" s="8">
        <v>-571755</v>
      </c>
      <c r="D99" s="9"/>
      <c r="E99" s="26"/>
      <c r="F99" s="26"/>
      <c r="G99" s="26"/>
      <c r="H99" s="9"/>
      <c r="I99" s="9"/>
      <c r="J99" s="26"/>
      <c r="K99" s="26"/>
      <c r="L99" s="26"/>
      <c r="M99" s="26"/>
      <c r="N99" s="75"/>
    </row>
    <row r="100" spans="1:14" x14ac:dyDescent="0.35">
      <c r="A100" s="91" t="s">
        <v>32</v>
      </c>
      <c r="B100" s="5">
        <f>SUM(B95:B99)</f>
        <v>1469463</v>
      </c>
      <c r="C100" s="5">
        <f>SUM(C95:C99)</f>
        <v>1730038</v>
      </c>
      <c r="D100" s="9"/>
      <c r="E100" s="26"/>
      <c r="F100" s="26"/>
      <c r="G100" s="26"/>
      <c r="H100" s="9"/>
      <c r="I100" s="9"/>
      <c r="J100" s="26"/>
      <c r="K100" s="26"/>
      <c r="L100" s="26"/>
      <c r="M100" s="26"/>
      <c r="N100" s="75"/>
    </row>
    <row r="101" spans="1:14" ht="6" customHeight="1" x14ac:dyDescent="0.35">
      <c r="A101" s="91"/>
      <c r="B101" s="5"/>
      <c r="C101" s="5"/>
      <c r="D101" s="9"/>
      <c r="E101" s="26"/>
      <c r="F101" s="26"/>
      <c r="G101" s="26"/>
      <c r="H101" s="9"/>
      <c r="I101" s="9"/>
      <c r="J101" s="26"/>
      <c r="K101" s="26"/>
      <c r="L101" s="26"/>
      <c r="M101" s="26"/>
      <c r="N101" s="75"/>
    </row>
    <row r="102" spans="1:14" ht="16.5" x14ac:dyDescent="0.35">
      <c r="A102" s="91" t="s">
        <v>108</v>
      </c>
      <c r="B102" s="5">
        <f>G27</f>
        <v>745045</v>
      </c>
      <c r="C102" s="5">
        <f>SUM(D27,E27,I27,J27)</f>
        <v>296646</v>
      </c>
      <c r="D102" s="9"/>
      <c r="E102" s="26"/>
      <c r="F102" s="26"/>
      <c r="G102" s="26"/>
      <c r="H102" s="9"/>
      <c r="I102" s="9"/>
      <c r="J102" s="26"/>
      <c r="K102" s="26"/>
      <c r="L102" s="26"/>
      <c r="M102" s="26"/>
      <c r="N102" s="75"/>
    </row>
    <row r="103" spans="1:14" x14ac:dyDescent="0.35">
      <c r="A103" s="85" t="s">
        <v>69</v>
      </c>
      <c r="B103" s="104" t="str">
        <f>CONCATENATE(ROUND(B100/B102,1),"x")</f>
        <v>2x</v>
      </c>
      <c r="C103" s="105" t="str">
        <f>CONCATENATE(ROUND(C100/C102,1),"x")</f>
        <v>5.8x</v>
      </c>
      <c r="D103" s="9"/>
      <c r="E103" s="9"/>
      <c r="F103" s="9"/>
      <c r="G103" s="26"/>
      <c r="H103" s="9"/>
      <c r="I103" s="9"/>
      <c r="J103" s="9"/>
      <c r="K103" s="9"/>
      <c r="L103" s="9"/>
      <c r="M103" s="9"/>
      <c r="N103" s="75"/>
    </row>
    <row r="104" spans="1:14" x14ac:dyDescent="0.35">
      <c r="A104" s="85"/>
      <c r="B104" s="9"/>
      <c r="C104" s="9"/>
      <c r="D104" s="9"/>
      <c r="E104" s="9"/>
      <c r="F104" s="9"/>
      <c r="G104" s="26"/>
      <c r="H104" s="9"/>
      <c r="I104" s="9"/>
      <c r="J104" s="9"/>
      <c r="K104" s="9"/>
      <c r="L104" s="9"/>
      <c r="M104" s="9"/>
      <c r="N104" s="75"/>
    </row>
    <row r="105" spans="1:14" x14ac:dyDescent="0.35">
      <c r="A105" s="64" t="s">
        <v>109</v>
      </c>
      <c r="B105" s="9"/>
      <c r="C105" s="9"/>
      <c r="D105" s="9"/>
      <c r="E105" s="9"/>
      <c r="F105" s="9"/>
      <c r="G105" s="26"/>
      <c r="H105" s="9"/>
      <c r="I105" s="9"/>
      <c r="J105" s="9"/>
      <c r="K105" s="9"/>
      <c r="L105" s="9"/>
      <c r="M105" s="9"/>
      <c r="N105" s="75"/>
    </row>
    <row r="106" spans="1:14" x14ac:dyDescent="0.35">
      <c r="A106" s="65" t="s">
        <v>110</v>
      </c>
      <c r="B106" s="60"/>
      <c r="C106" s="60"/>
      <c r="D106" s="60"/>
      <c r="E106" s="60"/>
      <c r="F106" s="60"/>
      <c r="G106" s="60"/>
      <c r="H106" s="60"/>
      <c r="I106" s="60"/>
      <c r="J106" s="60"/>
      <c r="K106" s="60"/>
      <c r="L106" s="60"/>
      <c r="M106" s="60"/>
      <c r="N106" s="61"/>
    </row>
    <row r="107" spans="1:14" x14ac:dyDescent="0.35">
      <c r="B107" s="1"/>
      <c r="C107" s="1"/>
      <c r="D107" s="1"/>
      <c r="E107" s="1"/>
      <c r="F107" s="1"/>
      <c r="G107" s="1"/>
      <c r="H107" s="1"/>
      <c r="I107" s="1"/>
      <c r="J107" s="9"/>
      <c r="K107" s="9"/>
      <c r="L107" s="9"/>
      <c r="M107" s="1"/>
      <c r="N107" s="1"/>
    </row>
    <row r="108" spans="1:14" x14ac:dyDescent="0.35">
      <c r="B108" s="1"/>
      <c r="C108" s="1"/>
      <c r="D108" s="1"/>
      <c r="E108" s="1"/>
      <c r="F108" s="1"/>
      <c r="G108" s="1"/>
      <c r="H108" s="1"/>
      <c r="I108" s="1"/>
      <c r="J108" s="9"/>
      <c r="K108" s="9"/>
      <c r="L108" s="9"/>
      <c r="M108" s="1"/>
      <c r="N108" s="1"/>
    </row>
    <row r="109" spans="1:14" x14ac:dyDescent="0.35">
      <c r="B109" s="1"/>
      <c r="C109" s="1"/>
      <c r="D109" s="1"/>
      <c r="E109" s="1"/>
      <c r="F109" s="1"/>
      <c r="G109" s="1"/>
      <c r="H109" s="1"/>
      <c r="I109" s="1"/>
      <c r="J109" s="9"/>
      <c r="K109" s="9"/>
      <c r="L109" s="9"/>
      <c r="M109" s="1"/>
      <c r="N109" s="1"/>
    </row>
    <row r="110" spans="1:14" x14ac:dyDescent="0.35">
      <c r="B110" s="1"/>
      <c r="C110" s="1"/>
      <c r="D110" s="1"/>
      <c r="E110" s="1"/>
      <c r="F110" s="1"/>
      <c r="G110" s="1"/>
      <c r="H110" s="1"/>
      <c r="I110" s="1"/>
      <c r="J110" s="9"/>
      <c r="K110" s="9"/>
      <c r="L110" s="9"/>
      <c r="M110" s="1"/>
      <c r="N110" s="1"/>
    </row>
    <row r="111" spans="1:14" x14ac:dyDescent="0.35">
      <c r="B111" s="1"/>
      <c r="C111" s="1"/>
      <c r="D111" s="1"/>
      <c r="E111" s="1"/>
      <c r="F111" s="1"/>
      <c r="G111" s="1"/>
      <c r="H111" s="1"/>
      <c r="I111" s="1"/>
      <c r="J111" s="9"/>
      <c r="K111" s="9"/>
      <c r="L111" s="9"/>
      <c r="M111" s="1"/>
      <c r="N111" s="1"/>
    </row>
    <row r="112" spans="1:14" x14ac:dyDescent="0.35">
      <c r="B112" s="1"/>
      <c r="C112" s="1"/>
      <c r="D112" s="1"/>
      <c r="E112" s="1"/>
      <c r="F112" s="1"/>
      <c r="G112" s="1"/>
      <c r="H112" s="1"/>
      <c r="I112" s="1"/>
      <c r="J112" s="1"/>
      <c r="K112" s="1"/>
      <c r="L112" s="1"/>
      <c r="M112" s="1"/>
      <c r="N112" s="1"/>
    </row>
    <row r="113" spans="2:20" x14ac:dyDescent="0.35">
      <c r="B113" s="1"/>
      <c r="C113" s="1"/>
      <c r="D113" s="1"/>
      <c r="E113" s="1"/>
      <c r="F113" s="1"/>
      <c r="G113" s="1"/>
      <c r="H113" s="1"/>
      <c r="I113" s="1"/>
      <c r="J113" s="1"/>
      <c r="K113" s="1"/>
      <c r="L113" s="1"/>
      <c r="M113" s="1"/>
      <c r="N113" s="1"/>
    </row>
    <row r="114" spans="2:20" x14ac:dyDescent="0.35">
      <c r="B114" s="1"/>
      <c r="C114" s="1"/>
      <c r="D114" s="1"/>
      <c r="E114" s="1"/>
      <c r="F114" s="1"/>
      <c r="G114" s="1"/>
      <c r="H114" s="1"/>
      <c r="I114" s="1"/>
      <c r="J114" s="1"/>
      <c r="K114" s="1"/>
      <c r="L114" s="1"/>
      <c r="M114" s="1"/>
      <c r="N114" s="1"/>
    </row>
    <row r="115" spans="2:20" x14ac:dyDescent="0.35">
      <c r="B115" s="1"/>
      <c r="C115" s="1"/>
      <c r="D115" s="1"/>
      <c r="E115" s="1"/>
      <c r="F115" s="1"/>
      <c r="G115" s="1"/>
      <c r="H115" s="1"/>
      <c r="I115" s="1"/>
      <c r="J115" s="1"/>
      <c r="K115" s="1"/>
      <c r="L115" s="1"/>
      <c r="M115" s="1"/>
      <c r="N115" s="1"/>
    </row>
    <row r="116" spans="2:20" x14ac:dyDescent="0.35">
      <c r="C116" s="1"/>
      <c r="D116" s="1"/>
      <c r="E116" s="1"/>
      <c r="F116" s="1"/>
      <c r="G116" s="1"/>
      <c r="H116" s="1"/>
      <c r="I116" s="1"/>
      <c r="J116" s="1"/>
      <c r="K116" s="1"/>
      <c r="L116" s="1"/>
      <c r="M116" s="1"/>
      <c r="N116" s="1"/>
    </row>
    <row r="117" spans="2:20" x14ac:dyDescent="0.35">
      <c r="C117" s="1"/>
      <c r="D117" s="1"/>
      <c r="E117" s="1"/>
      <c r="F117" s="1"/>
      <c r="G117" s="1"/>
      <c r="H117" s="1"/>
      <c r="I117" s="1"/>
      <c r="J117" s="1"/>
      <c r="K117" s="1"/>
      <c r="L117" s="1"/>
      <c r="M117" s="1"/>
      <c r="N117" s="1"/>
    </row>
    <row r="118" spans="2:20" x14ac:dyDescent="0.35">
      <c r="C118" s="1"/>
      <c r="D118" s="1"/>
      <c r="E118" s="1"/>
      <c r="F118" s="1"/>
      <c r="G118" s="1"/>
      <c r="H118" s="1"/>
      <c r="I118" s="1"/>
      <c r="J118" s="1"/>
      <c r="K118" s="1"/>
      <c r="L118" s="1"/>
      <c r="M118" s="1"/>
      <c r="N118" s="1"/>
    </row>
    <row r="119" spans="2:20" x14ac:dyDescent="0.35">
      <c r="C119" s="1"/>
      <c r="D119" s="1"/>
      <c r="E119" s="1"/>
      <c r="F119" s="1"/>
      <c r="G119" s="1"/>
      <c r="H119" s="1"/>
      <c r="I119" s="1"/>
      <c r="J119" s="1"/>
      <c r="K119" s="1"/>
      <c r="L119" s="1"/>
      <c r="M119" s="1"/>
      <c r="N119" s="1"/>
    </row>
    <row r="120" spans="2:20" x14ac:dyDescent="0.35">
      <c r="C120" s="1"/>
      <c r="D120" s="1"/>
      <c r="E120" s="1"/>
      <c r="F120" s="1"/>
      <c r="G120" s="1"/>
      <c r="H120" s="1"/>
      <c r="I120" s="1"/>
      <c r="J120" s="1"/>
      <c r="K120" s="1"/>
      <c r="L120" s="1"/>
      <c r="M120" s="1"/>
      <c r="N120" s="1"/>
    </row>
    <row r="121" spans="2:20" x14ac:dyDescent="0.35">
      <c r="C121" s="1"/>
      <c r="D121" s="1"/>
      <c r="E121" s="1"/>
      <c r="F121" s="1"/>
      <c r="G121" s="1"/>
      <c r="H121" s="1"/>
      <c r="I121" s="1"/>
      <c r="J121" s="1"/>
      <c r="K121" s="1"/>
      <c r="L121" s="1"/>
      <c r="M121" s="1"/>
      <c r="N121" s="1"/>
    </row>
    <row r="122" spans="2:20" x14ac:dyDescent="0.35">
      <c r="C122" s="1"/>
      <c r="D122" s="1"/>
      <c r="E122" s="1"/>
      <c r="F122" s="1"/>
      <c r="G122" s="1"/>
      <c r="H122" s="1"/>
      <c r="I122" s="1"/>
      <c r="J122" s="1"/>
      <c r="K122" s="1"/>
      <c r="L122" s="1"/>
      <c r="M122" s="1"/>
      <c r="N122" s="1"/>
    </row>
    <row r="123" spans="2:20" x14ac:dyDescent="0.35">
      <c r="C123" s="1"/>
      <c r="D123" s="1"/>
      <c r="E123" s="1"/>
      <c r="F123" s="1"/>
      <c r="G123" s="1"/>
      <c r="H123" s="1"/>
      <c r="I123" s="1"/>
      <c r="J123" s="1"/>
      <c r="K123" s="1"/>
      <c r="L123" s="1"/>
      <c r="M123" s="1"/>
      <c r="N123" s="1"/>
      <c r="O123" s="1"/>
      <c r="P123" s="1"/>
      <c r="Q123" s="1"/>
      <c r="R123" s="1"/>
      <c r="S123" s="1"/>
      <c r="T123" s="1"/>
    </row>
    <row r="124" spans="2:20" x14ac:dyDescent="0.35">
      <c r="C124" s="1"/>
      <c r="D124" s="1"/>
      <c r="E124" s="1"/>
      <c r="F124" s="1"/>
      <c r="G124" s="1"/>
      <c r="H124" s="1"/>
      <c r="I124" s="1"/>
      <c r="J124" s="1"/>
      <c r="K124" s="1"/>
      <c r="L124" s="1"/>
      <c r="M124" s="1"/>
      <c r="N124" s="1"/>
      <c r="O124" s="1"/>
      <c r="P124" s="1"/>
      <c r="Q124" s="1"/>
      <c r="R124" s="1"/>
      <c r="S124" s="1"/>
      <c r="T124" s="1"/>
    </row>
    <row r="125" spans="2:20" x14ac:dyDescent="0.35">
      <c r="C125" s="1"/>
      <c r="D125" s="1"/>
      <c r="E125" s="1"/>
      <c r="F125" s="1"/>
      <c r="G125" s="1"/>
      <c r="H125" s="1"/>
      <c r="I125" s="1"/>
      <c r="J125" s="1"/>
      <c r="K125" s="1"/>
      <c r="L125" s="1"/>
      <c r="M125" s="1"/>
      <c r="N125" s="1"/>
      <c r="O125" s="1"/>
      <c r="P125" s="1"/>
      <c r="Q125" s="1"/>
      <c r="R125" s="1"/>
      <c r="S125" s="1"/>
      <c r="T125" s="1"/>
    </row>
    <row r="126" spans="2:20" x14ac:dyDescent="0.35">
      <c r="H126" s="1"/>
    </row>
    <row r="127" spans="2:20" x14ac:dyDescent="0.35">
      <c r="H127" s="1"/>
    </row>
    <row r="128" spans="2:20" x14ac:dyDescent="0.35">
      <c r="H128" s="1"/>
    </row>
    <row r="129" spans="8:8" x14ac:dyDescent="0.35">
      <c r="H129" s="1"/>
    </row>
    <row r="130" spans="8:8" x14ac:dyDescent="0.35">
      <c r="H130" s="1"/>
    </row>
    <row r="131" spans="8:8" x14ac:dyDescent="0.35">
      <c r="H131" s="1"/>
    </row>
    <row r="132" spans="8:8" x14ac:dyDescent="0.35">
      <c r="H132" s="1"/>
    </row>
    <row r="133" spans="8:8" x14ac:dyDescent="0.35">
      <c r="H133" s="1"/>
    </row>
    <row r="134" spans="8:8" x14ac:dyDescent="0.35">
      <c r="H134" s="1"/>
    </row>
    <row r="135" spans="8:8" x14ac:dyDescent="0.35">
      <c r="H135" s="1"/>
    </row>
  </sheetData>
  <sheetProtection algorithmName="SHA-512" hashValue="DrVLLZtDm2NnSzt3lZKXrmm5fhQ88eoeeHwh7UIXSU5H3rtSucTzuygbyYF9+e1MJ7UhPBqCZTpWIOZmCIXCkA==" saltValue="BK820nWqck4C2PWXGEKJGA==" spinCount="100000" sheet="1" objects="1" scenarios="1"/>
  <mergeCells count="13">
    <mergeCell ref="B85:N88"/>
    <mergeCell ref="B10:E10"/>
    <mergeCell ref="A4:N6"/>
    <mergeCell ref="I10:L10"/>
    <mergeCell ref="B29:N31"/>
    <mergeCell ref="B49:I49"/>
    <mergeCell ref="B38:E38"/>
    <mergeCell ref="B52:E52"/>
    <mergeCell ref="I38:L38"/>
    <mergeCell ref="I52:L52"/>
    <mergeCell ref="B33:N34"/>
    <mergeCell ref="B83:N84"/>
    <mergeCell ref="B47:N48"/>
  </mergeCells>
  <pageMargins left="0.7" right="0.7" top="0.75" bottom="0.75" header="0.3" footer="0.3"/>
  <pageSetup scale="55" fitToHeight="0" orientation="landscape" r:id="rId1"/>
  <rowBreaks count="3" manualBreakCount="3">
    <brk id="35" max="16383" man="1"/>
    <brk id="49" max="16383" man="1"/>
    <brk id="88" max="16383" man="1"/>
  </rowBreaks>
  <ignoredErrors>
    <ignoredError sqref="A31 A29"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44"/>
  <sheetViews>
    <sheetView showGridLines="0" zoomScale="85" zoomScaleNormal="85" workbookViewId="0">
      <pane xSplit="3" ySplit="5" topLeftCell="D6" activePane="bottomRight" state="frozen"/>
      <selection pane="topRight" activeCell="D1" sqref="D1"/>
      <selection pane="bottomLeft" activeCell="A7" sqref="A7"/>
      <selection pane="bottomRight" activeCell="Q27" sqref="Q27"/>
    </sheetView>
  </sheetViews>
  <sheetFormatPr defaultColWidth="9.1796875" defaultRowHeight="14.5" x14ac:dyDescent="0.35"/>
  <cols>
    <col min="1" max="1" width="4.81640625" style="32" customWidth="1"/>
    <col min="2" max="2" width="3.54296875" style="32" customWidth="1"/>
    <col min="3" max="3" width="42.26953125" style="32" customWidth="1"/>
    <col min="4" max="6" width="9.453125" style="34" customWidth="1"/>
    <col min="7" max="13" width="9.453125" style="32" customWidth="1"/>
    <col min="14" max="16384" width="9.1796875" style="32"/>
  </cols>
  <sheetData>
    <row r="1" spans="1:14" ht="15.5" x14ac:dyDescent="0.35">
      <c r="A1" s="55" t="s">
        <v>12</v>
      </c>
      <c r="B1" s="55"/>
      <c r="C1" s="55"/>
      <c r="D1" s="39"/>
      <c r="E1" s="39"/>
      <c r="F1" s="39"/>
      <c r="G1" s="41"/>
      <c r="H1" s="41"/>
      <c r="I1" s="41"/>
      <c r="J1" s="41"/>
      <c r="K1" s="41"/>
      <c r="L1" s="41"/>
      <c r="M1" s="41"/>
      <c r="N1" s="41"/>
    </row>
    <row r="2" spans="1:14" ht="15.5" x14ac:dyDescent="0.35">
      <c r="A2" s="55" t="s">
        <v>56</v>
      </c>
      <c r="B2" s="55"/>
      <c r="C2" s="55"/>
      <c r="D2" s="39"/>
      <c r="E2" s="39"/>
      <c r="G2" s="41"/>
      <c r="H2" s="41"/>
      <c r="I2" s="41"/>
      <c r="J2" s="41"/>
      <c r="K2" s="41"/>
      <c r="L2" s="41"/>
      <c r="M2" s="41"/>
      <c r="N2" s="41"/>
    </row>
    <row r="3" spans="1:14" ht="15.5" x14ac:dyDescent="0.35">
      <c r="A3" s="55"/>
      <c r="B3" s="55"/>
      <c r="C3" s="55"/>
      <c r="D3" s="39"/>
      <c r="E3" s="39"/>
      <c r="F3" s="39"/>
      <c r="G3" s="41"/>
      <c r="H3" s="41"/>
      <c r="I3" s="41"/>
      <c r="J3" s="41"/>
      <c r="K3" s="41"/>
      <c r="L3" s="41"/>
      <c r="M3" s="41"/>
      <c r="N3" s="41"/>
    </row>
    <row r="4" spans="1:14" s="34" customFormat="1" ht="15.5" x14ac:dyDescent="0.35">
      <c r="A4" s="55"/>
      <c r="B4" s="55"/>
      <c r="C4" s="55"/>
      <c r="D4" s="133" t="s">
        <v>27</v>
      </c>
      <c r="E4" s="134"/>
      <c r="F4" s="134"/>
      <c r="G4" s="134"/>
      <c r="H4" s="134"/>
      <c r="I4" s="134"/>
      <c r="J4" s="134"/>
      <c r="K4" s="134"/>
      <c r="L4" s="134"/>
      <c r="M4" s="135"/>
      <c r="N4" s="39"/>
    </row>
    <row r="5" spans="1:14" s="34" customFormat="1" ht="33.75" customHeight="1" x14ac:dyDescent="0.35">
      <c r="A5" s="39"/>
      <c r="B5" s="39"/>
      <c r="C5" s="39"/>
      <c r="D5" s="54" t="s">
        <v>70</v>
      </c>
      <c r="E5" s="54" t="s">
        <v>103</v>
      </c>
      <c r="F5" s="54" t="s">
        <v>72</v>
      </c>
      <c r="G5" s="54" t="s">
        <v>73</v>
      </c>
      <c r="H5" s="54" t="s">
        <v>75</v>
      </c>
      <c r="I5" s="54" t="s">
        <v>76</v>
      </c>
      <c r="J5" s="54" t="s">
        <v>77</v>
      </c>
      <c r="K5" s="54" t="s">
        <v>81</v>
      </c>
      <c r="L5" s="54" t="s">
        <v>93</v>
      </c>
      <c r="M5" s="54" t="s">
        <v>102</v>
      </c>
      <c r="N5" s="39"/>
    </row>
    <row r="6" spans="1:14" ht="7.5" customHeight="1" x14ac:dyDescent="0.35">
      <c r="A6" s="56"/>
      <c r="B6" s="39"/>
      <c r="C6" s="39"/>
      <c r="D6" s="57"/>
      <c r="E6" s="66"/>
      <c r="F6" s="66"/>
      <c r="G6" s="66"/>
      <c r="H6" s="57"/>
      <c r="I6" s="66"/>
      <c r="J6" s="66"/>
      <c r="K6" s="68"/>
      <c r="L6" s="68"/>
      <c r="M6" s="68"/>
      <c r="N6" s="41"/>
    </row>
    <row r="7" spans="1:14" ht="15.5" x14ac:dyDescent="0.35">
      <c r="A7" s="37" t="s">
        <v>67</v>
      </c>
      <c r="B7" s="38"/>
      <c r="C7" s="38"/>
      <c r="D7" s="40"/>
      <c r="E7" s="42"/>
      <c r="F7" s="42"/>
      <c r="G7" s="42"/>
      <c r="H7" s="40"/>
      <c r="I7" s="42"/>
      <c r="J7" s="42"/>
      <c r="K7" s="69"/>
      <c r="L7" s="69"/>
      <c r="M7" s="69"/>
      <c r="N7" s="41"/>
    </row>
    <row r="8" spans="1:14" ht="15.5" x14ac:dyDescent="0.35">
      <c r="A8" s="43"/>
      <c r="B8" s="38" t="s">
        <v>44</v>
      </c>
      <c r="C8" s="38"/>
      <c r="D8" s="44">
        <v>339</v>
      </c>
      <c r="E8" s="45">
        <v>339</v>
      </c>
      <c r="F8" s="45">
        <v>340</v>
      </c>
      <c r="G8" s="45">
        <v>341</v>
      </c>
      <c r="H8" s="44">
        <v>342</v>
      </c>
      <c r="I8" s="45">
        <v>344</v>
      </c>
      <c r="J8" s="45">
        <v>344</v>
      </c>
      <c r="K8" s="70">
        <v>345</v>
      </c>
      <c r="L8" s="70">
        <v>345</v>
      </c>
      <c r="M8" s="70">
        <v>332</v>
      </c>
      <c r="N8" s="41"/>
    </row>
    <row r="9" spans="1:14" ht="15.5" x14ac:dyDescent="0.35">
      <c r="A9" s="43"/>
      <c r="B9" s="38" t="s">
        <v>45</v>
      </c>
      <c r="C9" s="38"/>
      <c r="D9" s="46">
        <v>4566</v>
      </c>
      <c r="E9" s="47">
        <v>4566</v>
      </c>
      <c r="F9" s="47">
        <v>4579</v>
      </c>
      <c r="G9" s="47">
        <v>4586</v>
      </c>
      <c r="H9" s="46">
        <v>4596</v>
      </c>
      <c r="I9" s="47">
        <v>4630</v>
      </c>
      <c r="J9" s="47">
        <v>4630</v>
      </c>
      <c r="K9" s="71">
        <v>4645</v>
      </c>
      <c r="L9" s="71">
        <v>4649</v>
      </c>
      <c r="M9" s="71">
        <v>4522</v>
      </c>
      <c r="N9" s="41"/>
    </row>
    <row r="10" spans="1:14" ht="7.5" customHeight="1" x14ac:dyDescent="0.35">
      <c r="A10" s="43"/>
      <c r="B10" s="38"/>
      <c r="C10" s="38"/>
      <c r="D10" s="48"/>
      <c r="E10" s="49"/>
      <c r="F10" s="49"/>
      <c r="G10" s="49"/>
      <c r="H10" s="48"/>
      <c r="I10" s="49"/>
      <c r="J10" s="49"/>
      <c r="K10" s="72"/>
      <c r="L10" s="72"/>
      <c r="M10" s="72"/>
      <c r="N10" s="41"/>
    </row>
    <row r="11" spans="1:14" ht="15.5" x14ac:dyDescent="0.35">
      <c r="A11" s="37" t="s">
        <v>68</v>
      </c>
      <c r="B11" s="38"/>
      <c r="C11" s="38"/>
      <c r="D11" s="48"/>
      <c r="E11" s="49"/>
      <c r="F11" s="49"/>
      <c r="G11" s="49"/>
      <c r="H11" s="48"/>
      <c r="I11" s="49"/>
      <c r="J11" s="49"/>
      <c r="K11" s="72"/>
      <c r="L11" s="72"/>
      <c r="M11" s="72"/>
      <c r="N11" s="41"/>
    </row>
    <row r="12" spans="1:14" ht="15.5" x14ac:dyDescent="0.35">
      <c r="A12" s="43"/>
      <c r="B12" s="38" t="s">
        <v>44</v>
      </c>
      <c r="C12" s="38"/>
      <c r="D12" s="48"/>
      <c r="E12" s="49"/>
      <c r="F12" s="49"/>
      <c r="G12" s="49"/>
      <c r="H12" s="48"/>
      <c r="I12" s="49"/>
      <c r="J12" s="49"/>
      <c r="K12" s="72"/>
      <c r="L12" s="72"/>
      <c r="M12" s="72"/>
      <c r="N12" s="41"/>
    </row>
    <row r="13" spans="1:14" ht="15.5" x14ac:dyDescent="0.35">
      <c r="A13" s="43"/>
      <c r="B13" s="38"/>
      <c r="C13" s="38" t="s">
        <v>46</v>
      </c>
      <c r="D13" s="50">
        <v>81</v>
      </c>
      <c r="E13" s="51">
        <v>84</v>
      </c>
      <c r="F13" s="51">
        <v>84</v>
      </c>
      <c r="G13" s="51">
        <v>84</v>
      </c>
      <c r="H13" s="50">
        <v>84</v>
      </c>
      <c r="I13" s="51">
        <v>84</v>
      </c>
      <c r="J13" s="51">
        <v>84</v>
      </c>
      <c r="K13" s="73">
        <v>86</v>
      </c>
      <c r="L13" s="73">
        <v>86</v>
      </c>
      <c r="M13" s="73">
        <v>86</v>
      </c>
      <c r="N13" s="41"/>
    </row>
    <row r="14" spans="1:14" ht="15.5" x14ac:dyDescent="0.35">
      <c r="A14" s="43"/>
      <c r="B14" s="38"/>
      <c r="C14" s="38" t="s">
        <v>47</v>
      </c>
      <c r="D14" s="50">
        <v>21</v>
      </c>
      <c r="E14" s="51">
        <v>21</v>
      </c>
      <c r="F14" s="51">
        <v>21</v>
      </c>
      <c r="G14" s="51">
        <v>22</v>
      </c>
      <c r="H14" s="50">
        <v>22</v>
      </c>
      <c r="I14" s="51">
        <v>22</v>
      </c>
      <c r="J14" s="51">
        <v>22</v>
      </c>
      <c r="K14" s="73">
        <v>22</v>
      </c>
      <c r="L14" s="73">
        <v>22</v>
      </c>
      <c r="M14" s="73">
        <v>22</v>
      </c>
      <c r="N14" s="41"/>
    </row>
    <row r="15" spans="1:14" ht="15.5" x14ac:dyDescent="0.35">
      <c r="A15" s="43"/>
      <c r="B15" s="38"/>
      <c r="C15" s="38" t="s">
        <v>48</v>
      </c>
      <c r="D15" s="50">
        <v>35</v>
      </c>
      <c r="E15" s="51">
        <v>35</v>
      </c>
      <c r="F15" s="51">
        <v>35</v>
      </c>
      <c r="G15" s="51">
        <v>36</v>
      </c>
      <c r="H15" s="50">
        <v>36</v>
      </c>
      <c r="I15" s="51">
        <v>36</v>
      </c>
      <c r="J15" s="51">
        <v>35</v>
      </c>
      <c r="K15" s="73">
        <v>36</v>
      </c>
      <c r="L15" s="73">
        <v>36</v>
      </c>
      <c r="M15" s="73">
        <v>31</v>
      </c>
      <c r="N15" s="41"/>
    </row>
    <row r="16" spans="1:14" ht="15.5" x14ac:dyDescent="0.35">
      <c r="A16" s="43"/>
      <c r="B16" s="38"/>
      <c r="C16" s="38" t="s">
        <v>49</v>
      </c>
      <c r="D16" s="50">
        <v>18</v>
      </c>
      <c r="E16" s="51">
        <v>19</v>
      </c>
      <c r="F16" s="51">
        <v>19</v>
      </c>
      <c r="G16" s="51">
        <v>19</v>
      </c>
      <c r="H16" s="50">
        <v>19</v>
      </c>
      <c r="I16" s="51">
        <v>19</v>
      </c>
      <c r="J16" s="51">
        <v>19</v>
      </c>
      <c r="K16" s="73">
        <v>19</v>
      </c>
      <c r="L16" s="73">
        <v>20</v>
      </c>
      <c r="M16" s="73">
        <v>20</v>
      </c>
      <c r="N16" s="41"/>
    </row>
    <row r="17" spans="1:14" ht="15.5" x14ac:dyDescent="0.35">
      <c r="A17" s="43"/>
      <c r="B17" s="38"/>
      <c r="C17" s="38" t="s">
        <v>50</v>
      </c>
      <c r="D17" s="50">
        <v>16</v>
      </c>
      <c r="E17" s="51">
        <v>18</v>
      </c>
      <c r="F17" s="51">
        <v>19</v>
      </c>
      <c r="G17" s="51">
        <v>20</v>
      </c>
      <c r="H17" s="50">
        <v>20</v>
      </c>
      <c r="I17" s="51">
        <v>20</v>
      </c>
      <c r="J17" s="51">
        <v>20</v>
      </c>
      <c r="K17" s="73">
        <v>21</v>
      </c>
      <c r="L17" s="73">
        <v>21</v>
      </c>
      <c r="M17" s="73">
        <v>18</v>
      </c>
      <c r="N17" s="41"/>
    </row>
    <row r="18" spans="1:14" ht="15.5" x14ac:dyDescent="0.35">
      <c r="A18" s="43"/>
      <c r="B18" s="38"/>
      <c r="C18" s="38" t="s">
        <v>51</v>
      </c>
      <c r="D18" s="50">
        <v>13</v>
      </c>
      <c r="E18" s="51">
        <v>13</v>
      </c>
      <c r="F18" s="51">
        <v>13</v>
      </c>
      <c r="G18" s="51">
        <v>13</v>
      </c>
      <c r="H18" s="50">
        <v>13</v>
      </c>
      <c r="I18" s="51">
        <v>13</v>
      </c>
      <c r="J18" s="51">
        <v>13</v>
      </c>
      <c r="K18" s="73">
        <v>14</v>
      </c>
      <c r="L18" s="73">
        <v>14</v>
      </c>
      <c r="M18" s="73">
        <v>14</v>
      </c>
      <c r="N18" s="41"/>
    </row>
    <row r="19" spans="1:14" ht="15.5" x14ac:dyDescent="0.35">
      <c r="A19" s="43"/>
      <c r="B19" s="38"/>
      <c r="C19" s="38" t="s">
        <v>52</v>
      </c>
      <c r="D19" s="50">
        <v>7</v>
      </c>
      <c r="E19" s="51">
        <v>7</v>
      </c>
      <c r="F19" s="51">
        <v>7</v>
      </c>
      <c r="G19" s="51">
        <v>8</v>
      </c>
      <c r="H19" s="50">
        <v>8</v>
      </c>
      <c r="I19" s="51">
        <v>8</v>
      </c>
      <c r="J19" s="51">
        <v>8</v>
      </c>
      <c r="K19" s="73">
        <v>8</v>
      </c>
      <c r="L19" s="73">
        <v>8</v>
      </c>
      <c r="M19" s="73">
        <v>8</v>
      </c>
      <c r="N19" s="41"/>
    </row>
    <row r="20" spans="1:14" ht="15.5" x14ac:dyDescent="0.35">
      <c r="A20" s="43"/>
      <c r="B20" s="38"/>
      <c r="C20" s="38" t="s">
        <v>53</v>
      </c>
      <c r="D20" s="50">
        <v>1</v>
      </c>
      <c r="E20" s="51">
        <v>1</v>
      </c>
      <c r="F20" s="51">
        <v>1</v>
      </c>
      <c r="G20" s="51">
        <v>1</v>
      </c>
      <c r="H20" s="50">
        <v>1</v>
      </c>
      <c r="I20" s="51">
        <v>1</v>
      </c>
      <c r="J20" s="51">
        <v>1</v>
      </c>
      <c r="K20" s="73">
        <v>1</v>
      </c>
      <c r="L20" s="73">
        <v>1</v>
      </c>
      <c r="M20" s="73">
        <v>1</v>
      </c>
      <c r="N20" s="41"/>
    </row>
    <row r="21" spans="1:14" ht="15.5" x14ac:dyDescent="0.35">
      <c r="A21" s="43"/>
      <c r="B21" s="38"/>
      <c r="C21" s="38" t="s">
        <v>54</v>
      </c>
      <c r="D21" s="50">
        <v>1</v>
      </c>
      <c r="E21" s="51">
        <v>1</v>
      </c>
      <c r="F21" s="51">
        <v>1</v>
      </c>
      <c r="G21" s="51">
        <v>1</v>
      </c>
      <c r="H21" s="50">
        <v>1</v>
      </c>
      <c r="I21" s="51">
        <v>1</v>
      </c>
      <c r="J21" s="51">
        <v>1</v>
      </c>
      <c r="K21" s="73">
        <v>1</v>
      </c>
      <c r="L21" s="73">
        <v>1</v>
      </c>
      <c r="M21" s="73">
        <v>1</v>
      </c>
      <c r="N21" s="41"/>
    </row>
    <row r="22" spans="1:14" ht="15.5" x14ac:dyDescent="0.35">
      <c r="A22" s="43"/>
      <c r="B22" s="38"/>
      <c r="C22" s="38" t="s">
        <v>55</v>
      </c>
      <c r="D22" s="53">
        <v>1</v>
      </c>
      <c r="E22" s="52">
        <v>1</v>
      </c>
      <c r="F22" s="52">
        <v>1</v>
      </c>
      <c r="G22" s="52">
        <v>1</v>
      </c>
      <c r="H22" s="53">
        <v>1</v>
      </c>
      <c r="I22" s="52">
        <v>1</v>
      </c>
      <c r="J22" s="52">
        <v>1</v>
      </c>
      <c r="K22" s="74">
        <v>1</v>
      </c>
      <c r="L22" s="74">
        <v>1</v>
      </c>
      <c r="M22" s="74">
        <v>1</v>
      </c>
      <c r="N22" s="41"/>
    </row>
    <row r="23" spans="1:14" ht="15.5" x14ac:dyDescent="0.35">
      <c r="A23" s="43"/>
      <c r="B23" s="38"/>
      <c r="C23" s="38" t="s">
        <v>44</v>
      </c>
      <c r="D23" s="50">
        <f t="shared" ref="D23:G23" si="0">SUM(D13:D22)</f>
        <v>194</v>
      </c>
      <c r="E23" s="51">
        <f t="shared" si="0"/>
        <v>200</v>
      </c>
      <c r="F23" s="51">
        <f t="shared" si="0"/>
        <v>201</v>
      </c>
      <c r="G23" s="51">
        <f t="shared" si="0"/>
        <v>205</v>
      </c>
      <c r="H23" s="50">
        <f t="shared" ref="H23" si="1">SUM(H13:H22)</f>
        <v>205</v>
      </c>
      <c r="I23" s="51">
        <f t="shared" ref="I23:L23" si="2">SUM(I13:I22)</f>
        <v>205</v>
      </c>
      <c r="J23" s="51">
        <f t="shared" si="2"/>
        <v>204</v>
      </c>
      <c r="K23" s="73">
        <f t="shared" si="2"/>
        <v>209</v>
      </c>
      <c r="L23" s="73">
        <f t="shared" si="2"/>
        <v>210</v>
      </c>
      <c r="M23" s="73">
        <f>SUM(M13:M22)</f>
        <v>202</v>
      </c>
      <c r="N23" s="41"/>
    </row>
    <row r="24" spans="1:14" ht="7.5" customHeight="1" x14ac:dyDescent="0.35">
      <c r="A24" s="43"/>
      <c r="B24" s="38"/>
      <c r="C24" s="38"/>
      <c r="D24" s="50"/>
      <c r="E24" s="51"/>
      <c r="F24" s="51"/>
      <c r="G24" s="51"/>
      <c r="H24" s="50"/>
      <c r="I24" s="51"/>
      <c r="J24" s="51"/>
      <c r="K24" s="73"/>
      <c r="L24" s="73"/>
      <c r="M24" s="73"/>
      <c r="N24" s="41"/>
    </row>
    <row r="25" spans="1:14" ht="15.5" x14ac:dyDescent="0.35">
      <c r="A25" s="43"/>
      <c r="B25" s="38" t="s">
        <v>45</v>
      </c>
      <c r="C25" s="38"/>
      <c r="D25" s="50"/>
      <c r="E25" s="51"/>
      <c r="F25" s="51"/>
      <c r="G25" s="51"/>
      <c r="H25" s="50"/>
      <c r="I25" s="51"/>
      <c r="J25" s="51"/>
      <c r="K25" s="73"/>
      <c r="L25" s="73"/>
      <c r="M25" s="73"/>
      <c r="N25" s="41"/>
    </row>
    <row r="26" spans="1:14" ht="15.5" x14ac:dyDescent="0.35">
      <c r="A26" s="43"/>
      <c r="B26" s="38"/>
      <c r="C26" s="38" t="s">
        <v>46</v>
      </c>
      <c r="D26" s="50">
        <v>608</v>
      </c>
      <c r="E26" s="51">
        <v>627</v>
      </c>
      <c r="F26" s="51">
        <v>625</v>
      </c>
      <c r="G26" s="51">
        <v>623</v>
      </c>
      <c r="H26" s="50">
        <v>623</v>
      </c>
      <c r="I26" s="51">
        <v>623</v>
      </c>
      <c r="J26" s="51">
        <v>623</v>
      </c>
      <c r="K26" s="73">
        <v>633</v>
      </c>
      <c r="L26" s="73">
        <v>633</v>
      </c>
      <c r="M26" s="73">
        <v>633</v>
      </c>
      <c r="N26" s="41"/>
    </row>
    <row r="27" spans="1:14" ht="15.5" x14ac:dyDescent="0.35">
      <c r="A27" s="43"/>
      <c r="B27" s="38"/>
      <c r="C27" s="38" t="s">
        <v>47</v>
      </c>
      <c r="D27" s="50">
        <v>184</v>
      </c>
      <c r="E27" s="51">
        <v>184</v>
      </c>
      <c r="F27" s="51">
        <v>184</v>
      </c>
      <c r="G27" s="51">
        <v>190</v>
      </c>
      <c r="H27" s="50">
        <v>190</v>
      </c>
      <c r="I27" s="51">
        <v>190</v>
      </c>
      <c r="J27" s="51">
        <v>190</v>
      </c>
      <c r="K27" s="73">
        <v>191</v>
      </c>
      <c r="L27" s="73">
        <v>191</v>
      </c>
      <c r="M27" s="73">
        <v>191</v>
      </c>
      <c r="N27" s="41"/>
    </row>
    <row r="28" spans="1:14" ht="15.5" x14ac:dyDescent="0.35">
      <c r="A28" s="43"/>
      <c r="B28" s="38"/>
      <c r="C28" s="38" t="s">
        <v>48</v>
      </c>
      <c r="D28" s="50">
        <v>193</v>
      </c>
      <c r="E28" s="51">
        <v>193</v>
      </c>
      <c r="F28" s="51">
        <v>193</v>
      </c>
      <c r="G28" s="51">
        <v>202</v>
      </c>
      <c r="H28" s="50">
        <v>202</v>
      </c>
      <c r="I28" s="51">
        <v>202</v>
      </c>
      <c r="J28" s="51">
        <v>198</v>
      </c>
      <c r="K28" s="73">
        <v>207</v>
      </c>
      <c r="L28" s="73">
        <v>207</v>
      </c>
      <c r="M28" s="73">
        <f>207-26</f>
        <v>181</v>
      </c>
      <c r="N28" s="41"/>
    </row>
    <row r="29" spans="1:14" ht="15.5" x14ac:dyDescent="0.35">
      <c r="A29" s="43"/>
      <c r="B29" s="38"/>
      <c r="C29" s="38" t="s">
        <v>49</v>
      </c>
      <c r="D29" s="50">
        <v>126</v>
      </c>
      <c r="E29" s="51">
        <v>133</v>
      </c>
      <c r="F29" s="51">
        <v>133</v>
      </c>
      <c r="G29" s="51">
        <v>133</v>
      </c>
      <c r="H29" s="50">
        <v>126</v>
      </c>
      <c r="I29" s="51">
        <v>127</v>
      </c>
      <c r="J29" s="51">
        <v>127</v>
      </c>
      <c r="K29" s="73">
        <v>127</v>
      </c>
      <c r="L29" s="73">
        <v>136</v>
      </c>
      <c r="M29" s="73">
        <v>141</v>
      </c>
      <c r="N29" s="41"/>
    </row>
    <row r="30" spans="1:14" ht="15.5" x14ac:dyDescent="0.35">
      <c r="A30" s="43"/>
      <c r="B30" s="38"/>
      <c r="C30" s="38" t="s">
        <v>50</v>
      </c>
      <c r="D30" s="50">
        <v>120</v>
      </c>
      <c r="E30" s="51">
        <v>128</v>
      </c>
      <c r="F30" s="51">
        <v>133</v>
      </c>
      <c r="G30" s="51">
        <v>141</v>
      </c>
      <c r="H30" s="50">
        <v>141</v>
      </c>
      <c r="I30" s="51">
        <v>141</v>
      </c>
      <c r="J30" s="51">
        <v>141</v>
      </c>
      <c r="K30" s="73">
        <v>147</v>
      </c>
      <c r="L30" s="73">
        <v>147</v>
      </c>
      <c r="M30" s="73">
        <v>127</v>
      </c>
      <c r="N30" s="41"/>
    </row>
    <row r="31" spans="1:14" ht="15.5" x14ac:dyDescent="0.35">
      <c r="A31" s="43"/>
      <c r="B31" s="38"/>
      <c r="C31" s="38" t="s">
        <v>51</v>
      </c>
      <c r="D31" s="50">
        <v>93</v>
      </c>
      <c r="E31" s="51">
        <v>93</v>
      </c>
      <c r="F31" s="51">
        <v>93</v>
      </c>
      <c r="G31" s="51">
        <v>93</v>
      </c>
      <c r="H31" s="50">
        <v>93</v>
      </c>
      <c r="I31" s="51">
        <v>93</v>
      </c>
      <c r="J31" s="51">
        <v>93</v>
      </c>
      <c r="K31" s="73">
        <v>102</v>
      </c>
      <c r="L31" s="73">
        <v>102</v>
      </c>
      <c r="M31" s="73">
        <v>102</v>
      </c>
      <c r="N31" s="41"/>
    </row>
    <row r="32" spans="1:14" ht="15.5" x14ac:dyDescent="0.35">
      <c r="A32" s="43"/>
      <c r="B32" s="38"/>
      <c r="C32" s="38" t="s">
        <v>52</v>
      </c>
      <c r="D32" s="50">
        <v>45</v>
      </c>
      <c r="E32" s="51">
        <v>45</v>
      </c>
      <c r="F32" s="51">
        <v>45</v>
      </c>
      <c r="G32" s="51">
        <v>51</v>
      </c>
      <c r="H32" s="50">
        <v>51</v>
      </c>
      <c r="I32" s="51">
        <v>51</v>
      </c>
      <c r="J32" s="51">
        <v>51</v>
      </c>
      <c r="K32" s="73">
        <v>51</v>
      </c>
      <c r="L32" s="73">
        <v>51</v>
      </c>
      <c r="M32" s="73">
        <v>51</v>
      </c>
      <c r="N32" s="41"/>
    </row>
    <row r="33" spans="1:14" s="33" customFormat="1" ht="15.5" x14ac:dyDescent="0.35">
      <c r="A33" s="43"/>
      <c r="B33" s="43"/>
      <c r="C33" s="43" t="s">
        <v>53</v>
      </c>
      <c r="D33" s="50">
        <v>13</v>
      </c>
      <c r="E33" s="51">
        <v>13</v>
      </c>
      <c r="F33" s="51">
        <v>13</v>
      </c>
      <c r="G33" s="51">
        <v>13</v>
      </c>
      <c r="H33" s="50">
        <v>13</v>
      </c>
      <c r="I33" s="51">
        <v>13</v>
      </c>
      <c r="J33" s="51">
        <v>13</v>
      </c>
      <c r="K33" s="73">
        <v>13</v>
      </c>
      <c r="L33" s="73">
        <v>13</v>
      </c>
      <c r="M33" s="73">
        <v>13</v>
      </c>
      <c r="N33" s="42"/>
    </row>
    <row r="34" spans="1:14" s="33" customFormat="1" ht="15.5" x14ac:dyDescent="0.35">
      <c r="A34" s="43"/>
      <c r="B34" s="43"/>
      <c r="C34" s="43" t="s">
        <v>54</v>
      </c>
      <c r="D34" s="50">
        <v>6</v>
      </c>
      <c r="E34" s="51">
        <v>6</v>
      </c>
      <c r="F34" s="51">
        <v>6</v>
      </c>
      <c r="G34" s="51">
        <v>6</v>
      </c>
      <c r="H34" s="50">
        <v>6</v>
      </c>
      <c r="I34" s="51">
        <v>6</v>
      </c>
      <c r="J34" s="51">
        <v>6</v>
      </c>
      <c r="K34" s="73">
        <v>6</v>
      </c>
      <c r="L34" s="73">
        <v>6</v>
      </c>
      <c r="M34" s="73">
        <v>6</v>
      </c>
      <c r="N34" s="42"/>
    </row>
    <row r="35" spans="1:14" ht="15.5" x14ac:dyDescent="0.35">
      <c r="A35" s="43"/>
      <c r="B35" s="38"/>
      <c r="C35" s="38" t="s">
        <v>55</v>
      </c>
      <c r="D35" s="53">
        <v>10</v>
      </c>
      <c r="E35" s="52">
        <v>10</v>
      </c>
      <c r="F35" s="52">
        <v>10</v>
      </c>
      <c r="G35" s="52">
        <v>10</v>
      </c>
      <c r="H35" s="53">
        <v>10</v>
      </c>
      <c r="I35" s="52">
        <v>10</v>
      </c>
      <c r="J35" s="52">
        <v>10</v>
      </c>
      <c r="K35" s="74">
        <v>10</v>
      </c>
      <c r="L35" s="74">
        <v>10</v>
      </c>
      <c r="M35" s="74">
        <v>10</v>
      </c>
      <c r="N35" s="41"/>
    </row>
    <row r="36" spans="1:14" ht="15.5" x14ac:dyDescent="0.35">
      <c r="A36" s="43"/>
      <c r="B36" s="38"/>
      <c r="C36" s="38" t="s">
        <v>45</v>
      </c>
      <c r="D36" s="50">
        <f t="shared" ref="D36:F36" si="3">SUM(D26:D35)</f>
        <v>1398</v>
      </c>
      <c r="E36" s="51">
        <f t="shared" si="3"/>
        <v>1432</v>
      </c>
      <c r="F36" s="51">
        <f t="shared" si="3"/>
        <v>1435</v>
      </c>
      <c r="G36" s="51">
        <f t="shared" ref="G36:M36" si="4">SUM(G26:G35)</f>
        <v>1462</v>
      </c>
      <c r="H36" s="50">
        <f t="shared" si="4"/>
        <v>1455</v>
      </c>
      <c r="I36" s="51">
        <f t="shared" si="4"/>
        <v>1456</v>
      </c>
      <c r="J36" s="51">
        <f t="shared" si="4"/>
        <v>1452</v>
      </c>
      <c r="K36" s="73">
        <f t="shared" si="4"/>
        <v>1487</v>
      </c>
      <c r="L36" s="73">
        <f t="shared" ref="L36" si="5">SUM(L26:L35)</f>
        <v>1496</v>
      </c>
      <c r="M36" s="73">
        <f t="shared" si="4"/>
        <v>1455</v>
      </c>
      <c r="N36" s="41"/>
    </row>
    <row r="37" spans="1:14" ht="7.5" customHeight="1" x14ac:dyDescent="0.35">
      <c r="A37" s="43"/>
      <c r="B37" s="38"/>
      <c r="C37" s="38"/>
      <c r="D37" s="50"/>
      <c r="E37" s="51"/>
      <c r="F37" s="51"/>
      <c r="G37" s="51"/>
      <c r="H37" s="50"/>
      <c r="I37" s="51"/>
      <c r="J37" s="51"/>
      <c r="K37" s="73"/>
      <c r="L37" s="73"/>
      <c r="M37" s="73"/>
      <c r="N37" s="41"/>
    </row>
    <row r="38" spans="1:14" ht="15.5" x14ac:dyDescent="0.35">
      <c r="A38" s="37" t="s">
        <v>66</v>
      </c>
      <c r="B38" s="38"/>
      <c r="C38" s="38"/>
      <c r="D38" s="50"/>
      <c r="E38" s="51"/>
      <c r="F38" s="51"/>
      <c r="G38" s="51"/>
      <c r="H38" s="50"/>
      <c r="I38" s="51"/>
      <c r="J38" s="51"/>
      <c r="K38" s="73"/>
      <c r="L38" s="73"/>
      <c r="M38" s="73"/>
      <c r="N38" s="41"/>
    </row>
    <row r="39" spans="1:14" ht="15.5" x14ac:dyDescent="0.35">
      <c r="A39" s="43"/>
      <c r="B39" s="38" t="s">
        <v>44</v>
      </c>
      <c r="C39" s="38"/>
      <c r="D39" s="46">
        <f t="shared" ref="D39:G39" si="6">+D23+D8</f>
        <v>533</v>
      </c>
      <c r="E39" s="47">
        <f t="shared" si="6"/>
        <v>539</v>
      </c>
      <c r="F39" s="47">
        <f t="shared" si="6"/>
        <v>541</v>
      </c>
      <c r="G39" s="47">
        <f t="shared" si="6"/>
        <v>546</v>
      </c>
      <c r="H39" s="46">
        <f t="shared" ref="H39" si="7">+H23+H8</f>
        <v>547</v>
      </c>
      <c r="I39" s="47">
        <f t="shared" ref="I39:K39" si="8">+I23+I8</f>
        <v>549</v>
      </c>
      <c r="J39" s="47">
        <f t="shared" si="8"/>
        <v>548</v>
      </c>
      <c r="K39" s="71">
        <f t="shared" si="8"/>
        <v>554</v>
      </c>
      <c r="L39" s="71">
        <f>+L23+L8</f>
        <v>555</v>
      </c>
      <c r="M39" s="71">
        <f>+M23+M8</f>
        <v>534</v>
      </c>
      <c r="N39" s="41"/>
    </row>
    <row r="40" spans="1:14" ht="15.5" x14ac:dyDescent="0.35">
      <c r="A40" s="43"/>
      <c r="B40" s="38" t="s">
        <v>45</v>
      </c>
      <c r="C40" s="38"/>
      <c r="D40" s="46">
        <f t="shared" ref="D40:G40" si="9">+D36+D9</f>
        <v>5964</v>
      </c>
      <c r="E40" s="47">
        <f t="shared" si="9"/>
        <v>5998</v>
      </c>
      <c r="F40" s="47">
        <f t="shared" si="9"/>
        <v>6014</v>
      </c>
      <c r="G40" s="47">
        <f t="shared" si="9"/>
        <v>6048</v>
      </c>
      <c r="H40" s="46">
        <f t="shared" ref="H40" si="10">+H36+H9</f>
        <v>6051</v>
      </c>
      <c r="I40" s="47">
        <f t="shared" ref="I40:K40" si="11">+I36+I9</f>
        <v>6086</v>
      </c>
      <c r="J40" s="47">
        <f t="shared" si="11"/>
        <v>6082</v>
      </c>
      <c r="K40" s="71">
        <f t="shared" si="11"/>
        <v>6132</v>
      </c>
      <c r="L40" s="71">
        <f>+L36+L9</f>
        <v>6145</v>
      </c>
      <c r="M40" s="71">
        <f>+M36+M9</f>
        <v>5977</v>
      </c>
      <c r="N40" s="41"/>
    </row>
    <row r="41" spans="1:14" ht="7.5" customHeight="1" x14ac:dyDescent="0.35">
      <c r="A41" s="43"/>
      <c r="B41" s="38"/>
      <c r="C41" s="38"/>
      <c r="D41" s="39"/>
      <c r="E41" s="39"/>
      <c r="F41" s="39"/>
      <c r="G41" s="41"/>
      <c r="H41" s="42"/>
      <c r="I41" s="42"/>
      <c r="J41" s="42"/>
      <c r="K41" s="42"/>
      <c r="L41" s="42"/>
      <c r="M41" s="42"/>
      <c r="N41" s="41"/>
    </row>
    <row r="42" spans="1:14" x14ac:dyDescent="0.35">
      <c r="A42" s="36"/>
      <c r="B42" s="35"/>
      <c r="C42" s="35"/>
      <c r="D42" s="35"/>
      <c r="E42" s="35"/>
      <c r="F42" s="35"/>
    </row>
    <row r="43" spans="1:14" x14ac:dyDescent="0.35">
      <c r="A43" s="36"/>
      <c r="B43" s="35"/>
      <c r="C43" s="35"/>
    </row>
    <row r="44" spans="1:14" x14ac:dyDescent="0.35">
      <c r="A44" s="35"/>
      <c r="B44" s="35"/>
      <c r="C44" s="35"/>
    </row>
  </sheetData>
  <sheetProtection algorithmName="SHA-512" hashValue="aKY4e38rLr9qekOfKM3QG1XA6vEgTlOFxdSrTqJ4CGEAIhNTb6XtOPx0ppztx73fEdvRjWTvxnSzvqpR+Pvh7g==" saltValue="hLlyy3LTYqFuo9TpYcmV0w==" spinCount="100000" sheet="1" objects="1" scenarios="1"/>
  <mergeCells count="1">
    <mergeCell ref="D4:M4"/>
  </mergeCells>
  <pageMargins left="0.7" right="0.7" top="0.75" bottom="0.75" header="0.3" footer="0.3"/>
  <pageSetup scale="8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34"/>
  <sheetViews>
    <sheetView showGridLines="0" zoomScale="85" zoomScaleNormal="85" workbookViewId="0">
      <selection activeCell="R23" sqref="R23"/>
    </sheetView>
  </sheetViews>
  <sheetFormatPr defaultRowHeight="14.5" x14ac:dyDescent="0.35"/>
  <cols>
    <col min="1" max="1" width="32.1796875" bestFit="1" customWidth="1"/>
    <col min="2" max="2" width="3.26953125" style="25" customWidth="1"/>
  </cols>
  <sheetData>
    <row r="1" spans="1:12" x14ac:dyDescent="0.35">
      <c r="A1" s="2" t="s">
        <v>12</v>
      </c>
    </row>
    <row r="2" spans="1:12" x14ac:dyDescent="0.35">
      <c r="A2" s="2" t="s">
        <v>35</v>
      </c>
    </row>
    <row r="4" spans="1:12" x14ac:dyDescent="0.35">
      <c r="A4" s="140" t="s">
        <v>58</v>
      </c>
      <c r="B4" s="140"/>
      <c r="C4" s="140"/>
      <c r="D4" s="140"/>
      <c r="E4" s="140"/>
      <c r="F4" s="140"/>
      <c r="G4" s="140"/>
      <c r="H4" s="140"/>
      <c r="I4" s="140"/>
      <c r="J4" s="140"/>
      <c r="K4" s="140"/>
      <c r="L4" s="140"/>
    </row>
    <row r="5" spans="1:12" x14ac:dyDescent="0.35">
      <c r="A5" s="140"/>
      <c r="B5" s="140"/>
      <c r="C5" s="140"/>
      <c r="D5" s="140"/>
      <c r="E5" s="140"/>
      <c r="F5" s="140"/>
      <c r="G5" s="140"/>
      <c r="H5" s="140"/>
      <c r="I5" s="140"/>
      <c r="J5" s="140"/>
      <c r="K5" s="140"/>
      <c r="L5" s="140"/>
    </row>
    <row r="7" spans="1:12" x14ac:dyDescent="0.35">
      <c r="A7" s="28" t="s">
        <v>36</v>
      </c>
      <c r="C7" s="137" t="s">
        <v>37</v>
      </c>
      <c r="D7" s="138"/>
      <c r="E7" s="138"/>
      <c r="F7" s="138"/>
      <c r="G7" s="138"/>
      <c r="H7" s="138"/>
      <c r="I7" s="138"/>
      <c r="J7" s="138"/>
      <c r="K7" s="138"/>
      <c r="L7" s="139"/>
    </row>
    <row r="9" spans="1:12" x14ac:dyDescent="0.35">
      <c r="A9" t="s">
        <v>42</v>
      </c>
      <c r="C9" s="136" t="s">
        <v>59</v>
      </c>
      <c r="D9" s="136"/>
      <c r="E9" s="136"/>
      <c r="F9" s="136"/>
      <c r="G9" s="136"/>
      <c r="H9" s="136"/>
      <c r="I9" s="136"/>
      <c r="J9" s="136"/>
      <c r="K9" s="136"/>
      <c r="L9" s="136"/>
    </row>
    <row r="10" spans="1:12" x14ac:dyDescent="0.35">
      <c r="C10" s="136"/>
      <c r="D10" s="136"/>
      <c r="E10" s="136"/>
      <c r="F10" s="136"/>
      <c r="G10" s="136"/>
      <c r="H10" s="136"/>
      <c r="I10" s="136"/>
      <c r="J10" s="136"/>
      <c r="K10" s="136"/>
      <c r="L10" s="136"/>
    </row>
    <row r="11" spans="1:12" x14ac:dyDescent="0.35">
      <c r="C11" s="30"/>
      <c r="D11" s="30"/>
      <c r="E11" s="30"/>
      <c r="F11" s="30"/>
      <c r="G11" s="30"/>
      <c r="H11" s="30"/>
      <c r="I11" s="30"/>
      <c r="J11" s="30"/>
      <c r="K11" s="30"/>
      <c r="L11" s="30"/>
    </row>
    <row r="12" spans="1:12" x14ac:dyDescent="0.35">
      <c r="A12" t="s">
        <v>64</v>
      </c>
      <c r="C12" s="136" t="s">
        <v>65</v>
      </c>
      <c r="D12" s="136"/>
      <c r="E12" s="136"/>
      <c r="F12" s="136"/>
      <c r="G12" s="136"/>
      <c r="H12" s="136"/>
      <c r="I12" s="136"/>
      <c r="J12" s="136"/>
      <c r="K12" s="136"/>
      <c r="L12" s="136"/>
    </row>
    <row r="13" spans="1:12" x14ac:dyDescent="0.35">
      <c r="C13" s="136"/>
      <c r="D13" s="136"/>
      <c r="E13" s="136"/>
      <c r="F13" s="136"/>
      <c r="G13" s="136"/>
      <c r="H13" s="136"/>
      <c r="I13" s="136"/>
      <c r="J13" s="136"/>
      <c r="K13" s="136"/>
      <c r="L13" s="136"/>
    </row>
    <row r="14" spans="1:12" x14ac:dyDescent="0.35">
      <c r="C14" s="136"/>
      <c r="D14" s="136"/>
      <c r="E14" s="136"/>
      <c r="F14" s="136"/>
      <c r="G14" s="136"/>
      <c r="H14" s="136"/>
      <c r="I14" s="136"/>
      <c r="J14" s="136"/>
      <c r="K14" s="136"/>
      <c r="L14" s="136"/>
    </row>
    <row r="15" spans="1:12" x14ac:dyDescent="0.35">
      <c r="C15" s="136"/>
      <c r="D15" s="136"/>
      <c r="E15" s="136"/>
      <c r="F15" s="136"/>
      <c r="G15" s="136"/>
      <c r="H15" s="136"/>
      <c r="I15" s="136"/>
      <c r="J15" s="136"/>
      <c r="K15" s="136"/>
      <c r="L15" s="136"/>
    </row>
    <row r="16" spans="1:12" x14ac:dyDescent="0.35">
      <c r="C16" s="31"/>
      <c r="D16" s="31"/>
      <c r="E16" s="31"/>
      <c r="F16" s="31"/>
      <c r="G16" s="31"/>
      <c r="H16" s="31"/>
      <c r="I16" s="31"/>
      <c r="J16" s="31"/>
      <c r="K16" s="31"/>
      <c r="L16" s="31"/>
    </row>
    <row r="17" spans="1:12" x14ac:dyDescent="0.35">
      <c r="A17" t="s">
        <v>38</v>
      </c>
      <c r="C17" s="136" t="s">
        <v>57</v>
      </c>
      <c r="D17" s="136"/>
      <c r="E17" s="136"/>
      <c r="F17" s="136"/>
      <c r="G17" s="136"/>
      <c r="H17" s="136"/>
      <c r="I17" s="136"/>
      <c r="J17" s="136"/>
      <c r="K17" s="136"/>
      <c r="L17" s="136"/>
    </row>
    <row r="18" spans="1:12" x14ac:dyDescent="0.35">
      <c r="C18" s="136"/>
      <c r="D18" s="136"/>
      <c r="E18" s="136"/>
      <c r="F18" s="136"/>
      <c r="G18" s="136"/>
      <c r="H18" s="136"/>
      <c r="I18" s="136"/>
      <c r="J18" s="136"/>
      <c r="K18" s="136"/>
      <c r="L18" s="136"/>
    </row>
    <row r="19" spans="1:12" x14ac:dyDescent="0.35">
      <c r="C19" s="136"/>
      <c r="D19" s="136"/>
      <c r="E19" s="136"/>
      <c r="F19" s="136"/>
      <c r="G19" s="136"/>
      <c r="H19" s="136"/>
      <c r="I19" s="136"/>
      <c r="J19" s="136"/>
      <c r="K19" s="136"/>
      <c r="L19" s="136"/>
    </row>
    <row r="20" spans="1:12" x14ac:dyDescent="0.35">
      <c r="C20" s="30"/>
      <c r="D20" s="30"/>
      <c r="E20" s="30"/>
      <c r="F20" s="30"/>
      <c r="G20" s="30"/>
      <c r="H20" s="30"/>
      <c r="I20" s="30"/>
      <c r="J20" s="30"/>
      <c r="K20" s="30"/>
      <c r="L20" s="30"/>
    </row>
    <row r="21" spans="1:12" x14ac:dyDescent="0.35">
      <c r="A21" t="s">
        <v>39</v>
      </c>
      <c r="C21" s="136" t="s">
        <v>60</v>
      </c>
      <c r="D21" s="136"/>
      <c r="E21" s="136"/>
      <c r="F21" s="136"/>
      <c r="G21" s="136"/>
      <c r="H21" s="136"/>
      <c r="I21" s="136"/>
      <c r="J21" s="136"/>
      <c r="K21" s="136"/>
      <c r="L21" s="136"/>
    </row>
    <row r="22" spans="1:12" x14ac:dyDescent="0.35">
      <c r="C22" s="136"/>
      <c r="D22" s="136"/>
      <c r="E22" s="136"/>
      <c r="F22" s="136"/>
      <c r="G22" s="136"/>
      <c r="H22" s="136"/>
      <c r="I22" s="136"/>
      <c r="J22" s="136"/>
      <c r="K22" s="136"/>
      <c r="L22" s="136"/>
    </row>
    <row r="23" spans="1:12" x14ac:dyDescent="0.35">
      <c r="C23" s="30"/>
      <c r="D23" s="30"/>
      <c r="E23" s="30"/>
      <c r="F23" s="30"/>
      <c r="G23" s="30"/>
      <c r="H23" s="30"/>
      <c r="I23" s="30"/>
      <c r="J23" s="30"/>
      <c r="K23" s="30"/>
      <c r="L23" s="30"/>
    </row>
    <row r="24" spans="1:12" x14ac:dyDescent="0.35">
      <c r="A24" s="24" t="s">
        <v>40</v>
      </c>
      <c r="C24" s="136" t="s">
        <v>61</v>
      </c>
      <c r="D24" s="136"/>
      <c r="E24" s="136"/>
      <c r="F24" s="136"/>
      <c r="G24" s="136"/>
      <c r="H24" s="136"/>
      <c r="I24" s="136"/>
      <c r="J24" s="136"/>
      <c r="K24" s="136"/>
      <c r="L24" s="136"/>
    </row>
    <row r="25" spans="1:12" x14ac:dyDescent="0.35">
      <c r="A25" s="24"/>
      <c r="C25" s="136"/>
      <c r="D25" s="136"/>
      <c r="E25" s="136"/>
      <c r="F25" s="136"/>
      <c r="G25" s="136"/>
      <c r="H25" s="136"/>
      <c r="I25" s="136"/>
      <c r="J25" s="136"/>
      <c r="K25" s="136"/>
      <c r="L25" s="136"/>
    </row>
    <row r="26" spans="1:12" x14ac:dyDescent="0.35">
      <c r="A26" s="24"/>
      <c r="C26" s="136"/>
      <c r="D26" s="136"/>
      <c r="E26" s="136"/>
      <c r="F26" s="136"/>
      <c r="G26" s="136"/>
      <c r="H26" s="136"/>
      <c r="I26" s="136"/>
      <c r="J26" s="136"/>
      <c r="K26" s="136"/>
      <c r="L26" s="136"/>
    </row>
    <row r="27" spans="1:12" x14ac:dyDescent="0.35">
      <c r="C27" s="136"/>
      <c r="D27" s="136"/>
      <c r="E27" s="136"/>
      <c r="F27" s="136"/>
      <c r="G27" s="136"/>
      <c r="H27" s="136"/>
      <c r="I27" s="136"/>
      <c r="J27" s="136"/>
      <c r="K27" s="136"/>
      <c r="L27" s="136"/>
    </row>
    <row r="28" spans="1:12" x14ac:dyDescent="0.35">
      <c r="C28" s="30"/>
      <c r="D28" s="30"/>
      <c r="E28" s="30"/>
      <c r="F28" s="30"/>
      <c r="G28" s="30"/>
      <c r="H28" s="30"/>
      <c r="I28" s="30"/>
      <c r="J28" s="30"/>
      <c r="K28" s="30"/>
      <c r="L28" s="30"/>
    </row>
    <row r="29" spans="1:12" x14ac:dyDescent="0.35">
      <c r="A29" t="s">
        <v>43</v>
      </c>
      <c r="C29" s="136" t="s">
        <v>62</v>
      </c>
      <c r="D29" s="136"/>
      <c r="E29" s="136"/>
      <c r="F29" s="136"/>
      <c r="G29" s="136"/>
      <c r="H29" s="136"/>
      <c r="I29" s="136"/>
      <c r="J29" s="136"/>
      <c r="K29" s="136"/>
      <c r="L29" s="136"/>
    </row>
    <row r="30" spans="1:12" x14ac:dyDescent="0.35">
      <c r="C30" s="136"/>
      <c r="D30" s="136"/>
      <c r="E30" s="136"/>
      <c r="F30" s="136"/>
      <c r="G30" s="136"/>
      <c r="H30" s="136"/>
      <c r="I30" s="136"/>
      <c r="J30" s="136"/>
      <c r="K30" s="136"/>
      <c r="L30" s="136"/>
    </row>
    <row r="32" spans="1:12" x14ac:dyDescent="0.35">
      <c r="A32" t="s">
        <v>41</v>
      </c>
      <c r="C32" s="136" t="s">
        <v>63</v>
      </c>
      <c r="D32" s="136"/>
      <c r="E32" s="136"/>
      <c r="F32" s="136"/>
      <c r="G32" s="136"/>
      <c r="H32" s="136"/>
      <c r="I32" s="136"/>
      <c r="J32" s="136"/>
      <c r="K32" s="136"/>
      <c r="L32" s="136"/>
    </row>
    <row r="33" spans="3:12" x14ac:dyDescent="0.35">
      <c r="C33" s="136"/>
      <c r="D33" s="136"/>
      <c r="E33" s="136"/>
      <c r="F33" s="136"/>
      <c r="G33" s="136"/>
      <c r="H33" s="136"/>
      <c r="I33" s="136"/>
      <c r="J33" s="136"/>
      <c r="K33" s="136"/>
      <c r="L33" s="136"/>
    </row>
    <row r="34" spans="3:12" x14ac:dyDescent="0.35">
      <c r="C34" s="136"/>
      <c r="D34" s="136"/>
      <c r="E34" s="136"/>
      <c r="F34" s="136"/>
      <c r="G34" s="136"/>
      <c r="H34" s="136"/>
      <c r="I34" s="136"/>
      <c r="J34" s="136"/>
      <c r="K34" s="136"/>
      <c r="L34" s="136"/>
    </row>
  </sheetData>
  <sheetProtection algorithmName="SHA-512" hashValue="eXMVrse8Mr09aUq9anvBDQQpwJNOgbF7eL6oq4yZ/J0hQ5kgD2wuZREjnNXqi+76b24bPyj60aHbV5lOPFA96A==" saltValue="XhcMkBLTY2FNL+BjfMCBFA==" spinCount="100000" sheet="1" objects="1" scenarios="1"/>
  <mergeCells count="9">
    <mergeCell ref="C32:L34"/>
    <mergeCell ref="C7:L7"/>
    <mergeCell ref="C17:L19"/>
    <mergeCell ref="A4:L5"/>
    <mergeCell ref="C21:L22"/>
    <mergeCell ref="C24:L27"/>
    <mergeCell ref="C12:L15"/>
    <mergeCell ref="C9:L10"/>
    <mergeCell ref="C29:L30"/>
  </mergeCells>
  <pageMargins left="0.7" right="0.7" top="0.75" bottom="0.75" header="0.3" footer="0.3"/>
  <pageSetup scale="71"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05BE88B8752ED4A9A1E40EC4E88C09B" ma:contentTypeVersion="20" ma:contentTypeDescription="Create a new document." ma:contentTypeScope="" ma:versionID="f2e6ac71720fe0f0735fd65cdc4b6bb5">
  <xsd:schema xmlns:xsd="http://www.w3.org/2001/XMLSchema" xmlns:xs="http://www.w3.org/2001/XMLSchema" xmlns:p="http://schemas.microsoft.com/office/2006/metadata/properties" xmlns:ns2="69f2c524-8399-457d-a392-b97fdeef62b7" xmlns:ns3="af266bb1-4af6-492c-aeb7-80fbafeb5fbe" targetNamespace="http://schemas.microsoft.com/office/2006/metadata/properties" ma:root="true" ma:fieldsID="aa957074e52346db48f3713e9da90b11" ns2:_="" ns3:_="">
    <xsd:import namespace="69f2c524-8399-457d-a392-b97fdeef62b7"/>
    <xsd:import namespace="af266bb1-4af6-492c-aeb7-80fbafeb5fbe"/>
    <xsd:element name="properties">
      <xsd:complexType>
        <xsd:sequence>
          <xsd:element name="documentManagement">
            <xsd:complexType>
              <xsd:all>
                <xsd:element ref="ns2:SharedWithUsers" minOccurs="0"/>
                <xsd:element ref="ns2:SharedWithDetails" minOccurs="0"/>
                <xsd:element ref="ns2:SharingHintHash" minOccurs="0"/>
                <xsd:element ref="ns2:LastSharedByUser" minOccurs="0"/>
                <xsd:element ref="ns2:LastSharedByTime"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EventHashCode" minOccurs="0"/>
                <xsd:element ref="ns3:MediaServiceGenerationTim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9f2c524-8399-457d-a392-b97fdeef62b7"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internalName="SharingHintHash" ma:readOnly="true">
      <xsd:simpleType>
        <xsd:restriction base="dms:Text"/>
      </xsd:simpleType>
    </xsd:element>
    <xsd:element name="LastSharedByUser" ma:index="11" nillable="true" ma:displayName="Last Shared By User" ma:description="" ma:internalName="LastSharedByUser" ma:readOnly="true">
      <xsd:simpleType>
        <xsd:restriction base="dms:Note">
          <xsd:maxLength value="255"/>
        </xsd:restriction>
      </xsd:simpleType>
    </xsd:element>
    <xsd:element name="LastSharedByTime" ma:index="12"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af266bb1-4af6-492c-aeb7-80fbafeb5fbe" elementFormDefault="qualified">
    <xsd:import namespace="http://schemas.microsoft.com/office/2006/documentManagement/types"/>
    <xsd:import namespace="http://schemas.microsoft.com/office/infopath/2007/PartnerControls"/>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MediaServiceAutoTags" ma:internalName="MediaServiceAutoTags" ma:readOnly="true">
      <xsd:simpleType>
        <xsd:restriction base="dms:Text"/>
      </xsd:simpleType>
    </xsd:element>
    <xsd:element name="MediaServiceOCR" ma:index="17" nillable="true" ma:displayName="MediaServiceOCR" ma:internalName="MediaServiceOCR" ma:readOnly="true">
      <xsd:simpleType>
        <xsd:restriction base="dms:Note">
          <xsd:maxLength value="255"/>
        </xsd:restriction>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B9B74DD-F42E-44D6-8756-E310D0943172}">
  <ds:schemaRefs>
    <ds:schemaRef ds:uri="http://schemas.microsoft.com/sharepoint/v3/contenttype/forms"/>
  </ds:schemaRefs>
</ds:datastoreItem>
</file>

<file path=customXml/itemProps2.xml><?xml version="1.0" encoding="utf-8"?>
<ds:datastoreItem xmlns:ds="http://schemas.openxmlformats.org/officeDocument/2006/customXml" ds:itemID="{7E6B1617-EC87-4D58-A73F-3709363B563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9f2c524-8399-457d-a392-b97fdeef62b7"/>
    <ds:schemaRef ds:uri="af266bb1-4af6-492c-aeb7-80fbafeb5fb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F84B6B6-F2D1-44BC-8B4A-B4ED48FE298D}">
  <ds:schemaRefs>
    <ds:schemaRef ds:uri="http://schemas.microsoft.com/office/2006/metadata/properties"/>
    <ds:schemaRef ds:uri="http://purl.org/dc/dcmitype/"/>
    <ds:schemaRef ds:uri="http://purl.org/dc/terms/"/>
    <ds:schemaRef ds:uri="http://www.w3.org/XML/1998/namespace"/>
    <ds:schemaRef ds:uri="http://schemas.openxmlformats.org/package/2006/metadata/core-properties"/>
    <ds:schemaRef ds:uri="http://purl.org/dc/elements/1.1/"/>
    <ds:schemaRef ds:uri="http://schemas.microsoft.com/office/2006/documentManagement/types"/>
    <ds:schemaRef ds:uri="http://schemas.microsoft.com/office/infopath/2007/PartnerControls"/>
    <ds:schemaRef ds:uri="af266bb1-4af6-492c-aeb7-80fbafeb5fbe"/>
    <ds:schemaRef ds:uri="69f2c524-8399-457d-a392-b97fdeef62b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NON-GAAP Measures</vt:lpstr>
      <vt:lpstr>Theatres and Screens</vt:lpstr>
      <vt:lpstr>Certain Definitions</vt:lpstr>
      <vt:lpstr>'NON-GAAP Measures'!Print_Area</vt:lpstr>
      <vt:lpstr>'Theatres and Screens'!Print_Area</vt:lpstr>
      <vt:lpstr>'NON-GAAP Measures'!Print_Titles</vt:lpstr>
    </vt:vector>
  </TitlesOfParts>
  <Company>Cinemark USA,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Jimmy Scott</dc:creator>
  <cp:lastModifiedBy>Chanda Brashears</cp:lastModifiedBy>
  <cp:lastPrinted>2020-07-31T15:41:28Z</cp:lastPrinted>
  <dcterms:created xsi:type="dcterms:W3CDTF">2016-10-28T16:26:14Z</dcterms:created>
  <dcterms:modified xsi:type="dcterms:W3CDTF">2020-08-04T03:33:45Z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0x010100205BE88B8752ED4A9A1E40EC4E88C09B</vt:lpwstr>
  </property>
</Properties>
</file>