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rporate Affairs\Investor Relations\Results Briefings\FY 2019 Results\Q2FY19 Results\FINAL Docs\"/>
    </mc:Choice>
  </mc:AlternateContent>
  <bookViews>
    <workbookView xWindow="727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Notes!$A$1:$B$15</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workbook>
</file>

<file path=xl/calcChain.xml><?xml version="1.0" encoding="utf-8"?>
<calcChain xmlns="http://schemas.openxmlformats.org/spreadsheetml/2006/main">
  <c r="AE38" i="44" l="1"/>
  <c r="AE39" i="44"/>
  <c r="AE26" i="44"/>
  <c r="AE25" i="44"/>
  <c r="AE63" i="44" l="1"/>
  <c r="AD63" i="44"/>
  <c r="AD64" i="44"/>
  <c r="AD50" i="44"/>
  <c r="AE40" i="44"/>
  <c r="AD37" i="44"/>
  <c r="AD36" i="44"/>
  <c r="AE70" i="44" l="1"/>
  <c r="AE69" i="44"/>
  <c r="AE64" i="44"/>
  <c r="AE60" i="44"/>
  <c r="AE57" i="44"/>
  <c r="AE54" i="44"/>
  <c r="AE53" i="44"/>
  <c r="AE51" i="44"/>
  <c r="AE50" i="44"/>
  <c r="AE32" i="44"/>
  <c r="AE31" i="44"/>
  <c r="AE30" i="44"/>
  <c r="AE29" i="44"/>
  <c r="AE28" i="44"/>
  <c r="AE21" i="44"/>
  <c r="AE22" i="44"/>
  <c r="AE23" i="44"/>
  <c r="AE24" i="44"/>
  <c r="AE20" i="44"/>
  <c r="AE17" i="44"/>
  <c r="AE14" i="44"/>
  <c r="AE13" i="44"/>
  <c r="AE12" i="44"/>
  <c r="AE11" i="44"/>
  <c r="AE8" i="44"/>
  <c r="AE7" i="44"/>
  <c r="AE6" i="44"/>
  <c r="AD59" i="44"/>
  <c r="AD66" i="44" s="1"/>
  <c r="AD55" i="44"/>
  <c r="AD48" i="44"/>
  <c r="AD47" i="44"/>
  <c r="AD46" i="44"/>
  <c r="AD33" i="44"/>
  <c r="AD42" i="44" s="1"/>
  <c r="AD15" i="44"/>
  <c r="AE47" i="44" l="1"/>
  <c r="AE46" i="44"/>
  <c r="AE55" i="44"/>
  <c r="AE48" i="44"/>
  <c r="AD44" i="44"/>
  <c r="AC48" i="44"/>
  <c r="AC47" i="44"/>
  <c r="AC46" i="44"/>
  <c r="AC41" i="44" l="1"/>
  <c r="AC39" i="44"/>
  <c r="AC38" i="44"/>
  <c r="AC37" i="44"/>
  <c r="AE37" i="44" s="1"/>
  <c r="AC36" i="44"/>
  <c r="AC55" i="44"/>
  <c r="AC33" i="44"/>
  <c r="AE33" i="44" s="1"/>
  <c r="AC15" i="44"/>
  <c r="AE15" i="44" s="1"/>
  <c r="AE36" i="44" l="1"/>
  <c r="AE42" i="44" s="1"/>
  <c r="AE44" i="44" s="1"/>
  <c r="AC59" i="44"/>
  <c r="AC42" i="44"/>
  <c r="AC44" i="44" s="1"/>
  <c r="AB28" i="44"/>
  <c r="AE59" i="44" l="1"/>
  <c r="AE66" i="44" s="1"/>
  <c r="AC66" i="44"/>
  <c r="B13" i="44"/>
  <c r="B22" i="44" s="1"/>
  <c r="B12" i="44"/>
  <c r="B21" i="44" s="1"/>
</calcChain>
</file>

<file path=xl/sharedStrings.xml><?xml version="1.0" encoding="utf-8"?>
<sst xmlns="http://schemas.openxmlformats.org/spreadsheetml/2006/main" count="138" uniqueCount="84">
  <si>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</si>
  <si>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</si>
  <si>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</si>
  <si>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</si>
  <si>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</si>
  <si>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</si>
  <si>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</si>
  <si>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</si>
  <si>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</si>
  <si>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</si>
  <si>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</si>
  <si>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</si>
  <si>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</si>
  <si>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</si>
  <si>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</si>
  <si>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</si>
  <si>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</si>
  <si>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</si>
  <si>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Wt'd average shares outstanding - Diluted (millions)</t>
  </si>
  <si>
    <t>Notes</t>
  </si>
  <si>
    <t>Notes:</t>
  </si>
  <si>
    <t>Adjusted EPS - diluted</t>
  </si>
  <si>
    <t>Adjusted EBIT Margin</t>
  </si>
  <si>
    <t>Dividends paid per share</t>
  </si>
  <si>
    <t>FY2014</t>
  </si>
  <si>
    <t>Q1 FY2014</t>
  </si>
  <si>
    <t>Q2 FY 2014</t>
  </si>
  <si>
    <t>Q3 FY 2014</t>
  </si>
  <si>
    <t xml:space="preserve"> -   </t>
  </si>
  <si>
    <t>Q4 FY2014</t>
  </si>
  <si>
    <t>FY2015</t>
  </si>
  <si>
    <t>Q1 FY2015</t>
  </si>
  <si>
    <t>Q2 FY 2015</t>
  </si>
  <si>
    <t>Q3 FY 2015</t>
  </si>
  <si>
    <t>Q4 FY2015</t>
  </si>
  <si>
    <t>New Zealand weathertightness claims expense (benefit)</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</si>
  <si>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</si>
  <si>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</si>
  <si>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</si>
  <si>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</si>
  <si>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</si>
  <si>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</si>
  <si>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</si>
  <si>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</si>
  <si>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</si>
  <si>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</si>
  <si>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</si>
  <si>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</si>
  <si>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</si>
  <si>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</si>
  <si>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</si>
  <si>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</si>
  <si>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</si>
  <si>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</si>
  <si>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</si>
  <si>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</si>
  <si>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</si>
  <si>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</si>
  <si>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 xml:space="preserve">Net interest income (expense) </t>
  </si>
  <si>
    <t xml:space="preserve">Other income (expense) </t>
  </si>
  <si>
    <t>Loss on early debt extinguishment</t>
  </si>
  <si>
    <t>Fermacell acquisition costs</t>
  </si>
  <si>
    <t>Asia Pacific Fiber Cement</t>
  </si>
  <si>
    <t>Europe Building Products</t>
  </si>
  <si>
    <t>Adjusted EBIT Margin - North America Fiber Cement</t>
  </si>
  <si>
    <t>Adjusted EBIT Margin - Europe Building Products</t>
  </si>
  <si>
    <t>Adjusted EBIT Margin - Asia Pacific Fiber Cement</t>
  </si>
  <si>
    <t>FY14</t>
  </si>
  <si>
    <t>FY15</t>
  </si>
  <si>
    <t>FY16</t>
  </si>
  <si>
    <t>FY17</t>
  </si>
  <si>
    <t>FY18</t>
  </si>
  <si>
    <t>US$ Millions, except per share data</t>
  </si>
  <si>
    <t>FY2019</t>
  </si>
  <si>
    <t>Q1 FY2019</t>
  </si>
  <si>
    <t>Q2 FY2019</t>
  </si>
  <si>
    <t>FY19</t>
  </si>
  <si>
    <t>Product line discontinuation</t>
  </si>
  <si>
    <t xml:space="preserve">Excludes product line discontinuation expenses </t>
  </si>
  <si>
    <t>Excludes New Zealand weathertightness claims expenses in FY14 through FY16</t>
  </si>
  <si>
    <t>As the Company acquired the Fermacell business in Q1 FY19, total consolidated results do not include any results related to the Fermacell business in FY14 through FY18</t>
  </si>
  <si>
    <t>Excludes asbestos adjustments, AICF SG&amp;A expenses, Fermacell acquisition costs, New Zealand weathertightness claims (FY14 through FY16), product line discontinuation and non-recurring stamp duty</t>
  </si>
  <si>
    <t>Excludes asbestos adjustments, AICF SG&amp;A expenses, AICF interest income, tax benefit related to asbestos, Fermacell acquisition costs, loss on early debt extinguishment, non-recurring stamp duty, New Zealand weathertightness claims (FY14 through FY16), product line discontinuation and other tax adjustments</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</si>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</sst>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62">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98" fontId="6" fillId="7" borderId="12" xfId="0" applyNumberFormat="1" applyFont="1" applyFill="1" applyBorder="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 fontId="6" fillId="7" borderId="0" xfId="0" applyNumberFormat="1" applyFont="1" applyFill="1">
      <protection locked="0"/>
    </xf>
    <xf numFmtId="197" fontId="0" fillId="7" borderId="12" xfId="0" applyNumberFormat="1" applyFont="1" applyFill="1" applyBorder="1" applyAlignment="1">
      <alignment horizontal="center"/>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8" fillId="7" borderId="12"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2:AF74"/>
  <sheetViews>
    <sheetView showGridLines="0" tabSelected="1" zoomScale="85" zoomScaleNormal="85" workbookViewId="0">
      <pane xSplit="3" ySplit="3" topLeftCell="D4" activePane="bottomRight" state="frozen"/>
      <selection pane="topRight" activeCell="E1" sqref="E1"/>
      <selection pane="bottomLeft" activeCell="A4" sqref="A4"/>
      <selection pane="bottomRight" activeCell="D4" sqref="D4"/>
    </sheetView>
  </sheetViews>
  <sheetFormatPr defaultColWidth="9" defaultRowHeight="15"/>
  <cols>
    <col min="1" max="1" width="1.5" style="1" customWidth="1"/>
    <col min="2" max="2" width="56.625" style="1" customWidth="1"/>
    <col min="3" max="3" width="11.5" style="1" customWidth="1"/>
    <col min="4" max="6" width="14.5" style="29" customWidth="1"/>
    <col min="7" max="31" width="14.5" style="1" customWidth="1"/>
    <col min="32" max="16384" width="9" style="1"/>
  </cols>
  <sheetData>
    <row r="2" spans="1:31" s="25" customFormat="1">
      <c r="D2" s="159" t="s">
        <v>24</v>
      </c>
      <c r="E2" s="160"/>
      <c r="F2" s="160"/>
      <c r="G2" s="160"/>
      <c r="H2" s="161"/>
      <c r="I2" s="159" t="s">
        <v>30</v>
      </c>
      <c r="J2" s="160"/>
      <c r="K2" s="160"/>
      <c r="L2" s="160"/>
      <c r="M2" s="161"/>
      <c r="N2" s="159" t="s">
        <v>40</v>
      </c>
      <c r="O2" s="160"/>
      <c r="P2" s="160"/>
      <c r="Q2" s="160"/>
      <c r="R2" s="161"/>
      <c r="S2" s="159" t="s">
        <v>51</v>
      </c>
      <c r="T2" s="160"/>
      <c r="U2" s="160"/>
      <c r="V2" s="160"/>
      <c r="W2" s="161"/>
      <c r="X2" s="159" t="s">
        <v>52</v>
      </c>
      <c r="Y2" s="160"/>
      <c r="Z2" s="160"/>
      <c r="AA2" s="160"/>
      <c r="AB2" s="161"/>
      <c r="AC2" s="159" t="s">
        <v>73</v>
      </c>
      <c r="AD2" s="160"/>
      <c r="AE2" s="161"/>
    </row>
    <row r="3" spans="1:31" s="56" customFormat="1">
      <c r="B3" s="57" t="s">
        <v>72</v>
      </c>
      <c r="C3" s="58" t="s">
        <v>19</v>
      </c>
      <c r="D3" s="16" t="s">
        <v>25</v>
      </c>
      <c r="E3" s="59" t="s">
        <v>26</v>
      </c>
      <c r="F3" s="59" t="s">
        <v>27</v>
      </c>
      <c r="G3" s="60" t="s">
        <v>29</v>
      </c>
      <c r="H3" s="59" t="s">
        <v>67</v>
      </c>
      <c r="I3" s="16" t="s">
        <v>31</v>
      </c>
      <c r="J3" s="59" t="s">
        <v>32</v>
      </c>
      <c r="K3" s="59" t="s">
        <v>33</v>
      </c>
      <c r="L3" s="60" t="s">
        <v>34</v>
      </c>
      <c r="M3" s="59" t="s">
        <v>68</v>
      </c>
      <c r="N3" s="16" t="s">
        <v>41</v>
      </c>
      <c r="O3" s="59" t="s">
        <v>42</v>
      </c>
      <c r="P3" s="59" t="s">
        <v>43</v>
      </c>
      <c r="Q3" s="60" t="s">
        <v>44</v>
      </c>
      <c r="R3" s="59" t="s">
        <v>69</v>
      </c>
      <c r="S3" s="16" t="s">
        <v>45</v>
      </c>
      <c r="T3" s="59" t="s">
        <v>48</v>
      </c>
      <c r="U3" s="59" t="s">
        <v>49</v>
      </c>
      <c r="V3" s="60" t="s">
        <v>50</v>
      </c>
      <c r="W3" s="59" t="s">
        <v>70</v>
      </c>
      <c r="X3" s="16" t="s">
        <v>53</v>
      </c>
      <c r="Y3" s="59" t="s">
        <v>54</v>
      </c>
      <c r="Z3" s="59" t="s">
        <v>55</v>
      </c>
      <c r="AA3" s="60" t="s">
        <v>56</v>
      </c>
      <c r="AB3" s="60" t="s">
        <v>71</v>
      </c>
      <c r="AC3" s="122" t="s">
        <v>74</v>
      </c>
      <c r="AD3" s="123" t="s">
        <v>75</v>
      </c>
      <c r="AE3" s="113" t="s">
        <v>76</v>
      </c>
    </row>
    <row r="4" spans="1:31" s="25" customFormat="1">
      <c r="A4" s="1"/>
      <c r="B4" s="1"/>
      <c r="C4" s="1"/>
      <c r="D4" s="17"/>
      <c r="E4" s="26"/>
      <c r="F4" s="26"/>
      <c r="G4" s="20"/>
      <c r="H4" s="12"/>
      <c r="I4" s="17"/>
      <c r="J4" s="26"/>
      <c r="K4" s="26"/>
      <c r="L4" s="20"/>
      <c r="M4" s="12"/>
      <c r="N4" s="17"/>
      <c r="O4" s="26"/>
      <c r="P4" s="26"/>
      <c r="Q4" s="20"/>
      <c r="R4" s="12"/>
      <c r="S4" s="17"/>
      <c r="T4" s="26"/>
      <c r="U4" s="26"/>
      <c r="V4" s="27"/>
      <c r="W4" s="26"/>
      <c r="X4" s="17"/>
      <c r="Y4" s="12"/>
      <c r="Z4" s="31"/>
      <c r="AA4" s="32"/>
      <c r="AB4" s="27"/>
      <c r="AC4" s="17"/>
      <c r="AD4" s="26"/>
      <c r="AE4" s="114"/>
    </row>
    <row r="5" spans="1:31" s="25" customFormat="1">
      <c r="A5" s="1"/>
      <c r="B5" s="29" t="s">
        <v>6</v>
      </c>
      <c r="C5" s="30">
        <v>-1</v>
      </c>
      <c r="D5" s="17"/>
      <c r="E5" s="26"/>
      <c r="F5" s="26"/>
      <c r="G5" s="20"/>
      <c r="H5" s="12"/>
      <c r="I5" s="17"/>
      <c r="J5" s="26"/>
      <c r="K5" s="26"/>
      <c r="L5" s="20"/>
      <c r="M5" s="12"/>
      <c r="N5" s="17"/>
      <c r="O5" s="26"/>
      <c r="P5" s="26"/>
      <c r="Q5" s="20"/>
      <c r="R5" s="12"/>
      <c r="S5" s="17"/>
      <c r="T5" s="26"/>
      <c r="U5" s="26"/>
      <c r="V5" s="27"/>
      <c r="W5" s="26"/>
      <c r="X5" s="17"/>
      <c r="Y5" s="12"/>
      <c r="Z5" s="31"/>
      <c r="AA5" s="32"/>
      <c r="AB5" s="27"/>
      <c r="AC5" s="17"/>
      <c r="AD5" s="26"/>
      <c r="AE5" s="114"/>
    </row>
    <row r="6" spans="1:31" s="25" customFormat="1" ht="14.25">
      <c r="A6" s="1"/>
      <c r="B6" s="23" t="s">
        <v>46</v>
      </c>
      <c r="C6" s="7"/>
      <c r="D6" s="61">
        <v>422.3</v>
      </c>
      <c r="E6" s="62">
        <v>439.6</v>
      </c>
      <c r="F6" s="63">
        <v>382.8</v>
      </c>
      <c r="G6" s="64">
        <v>428</v>
      </c>
      <c r="H6" s="62">
        <v>1672.7</v>
      </c>
      <c r="I6" s="61">
        <v>456.4</v>
      </c>
      <c r="J6" s="62">
        <v>477.7</v>
      </c>
      <c r="K6" s="63">
        <v>420</v>
      </c>
      <c r="L6" s="64">
        <v>467.4</v>
      </c>
      <c r="M6" s="62">
        <v>1821.5</v>
      </c>
      <c r="N6" s="61">
        <v>471.6</v>
      </c>
      <c r="O6" s="62">
        <v>510.1</v>
      </c>
      <c r="P6" s="63">
        <v>469.5</v>
      </c>
      <c r="Q6" s="64">
        <v>518</v>
      </c>
      <c r="R6" s="62">
        <v>1969.2</v>
      </c>
      <c r="S6" s="61">
        <v>548.4</v>
      </c>
      <c r="T6" s="62">
        <v>571.70000000000005</v>
      </c>
      <c r="U6" s="62">
        <v>516.70000000000005</v>
      </c>
      <c r="V6" s="64">
        <v>578.6</v>
      </c>
      <c r="W6" s="62">
        <v>2215.4</v>
      </c>
      <c r="X6" s="61">
        <v>561.5</v>
      </c>
      <c r="Y6" s="62">
        <v>561.6</v>
      </c>
      <c r="Z6" s="62">
        <v>528.9</v>
      </c>
      <c r="AA6" s="64">
        <v>586.79999999999995</v>
      </c>
      <c r="AB6" s="64">
        <v>2238.8000000000002</v>
      </c>
      <c r="AC6" s="61">
        <v>591</v>
      </c>
      <c r="AD6" s="62">
        <v>591.70000000000005</v>
      </c>
      <c r="AE6" s="111">
        <f>SUM(AC6:AD6)</f>
        <v>1182.7</v>
      </c>
    </row>
    <row r="7" spans="1:31" s="25" customFormat="1" ht="14.25">
      <c r="A7" s="1"/>
      <c r="B7" s="23" t="s">
        <v>62</v>
      </c>
      <c r="C7" s="7"/>
      <c r="D7" s="61">
        <v>102.30000000000001</v>
      </c>
      <c r="E7" s="62">
        <v>107.7</v>
      </c>
      <c r="F7" s="63">
        <v>100.3</v>
      </c>
      <c r="G7" s="64">
        <v>106.9</v>
      </c>
      <c r="H7" s="62">
        <v>417.20000000000005</v>
      </c>
      <c r="I7" s="61">
        <v>108.5</v>
      </c>
      <c r="J7" s="62">
        <v>116.9</v>
      </c>
      <c r="K7" s="63">
        <v>116.8</v>
      </c>
      <c r="L7" s="64">
        <v>114</v>
      </c>
      <c r="M7" s="62">
        <v>456.2</v>
      </c>
      <c r="N7" s="61">
        <v>119.1</v>
      </c>
      <c r="O7" s="62">
        <v>115.6</v>
      </c>
      <c r="P7" s="63">
        <v>109.5</v>
      </c>
      <c r="Q7" s="64">
        <v>105.4</v>
      </c>
      <c r="R7" s="62">
        <v>449.6</v>
      </c>
      <c r="S7" s="61">
        <v>115.7</v>
      </c>
      <c r="T7" s="62">
        <v>112.2</v>
      </c>
      <c r="U7" s="62">
        <v>107.4</v>
      </c>
      <c r="V7" s="64">
        <v>112.9</v>
      </c>
      <c r="W7" s="62">
        <v>448.20000000000005</v>
      </c>
      <c r="X7" s="61">
        <v>120.10000000000001</v>
      </c>
      <c r="Y7" s="62">
        <v>130</v>
      </c>
      <c r="Z7" s="62">
        <v>123</v>
      </c>
      <c r="AA7" s="64">
        <v>121.6</v>
      </c>
      <c r="AB7" s="64">
        <v>494.70000000000005</v>
      </c>
      <c r="AC7" s="61">
        <v>138</v>
      </c>
      <c r="AD7" s="62">
        <v>142.1</v>
      </c>
      <c r="AE7" s="111">
        <f>SUM(AC7:AD7)</f>
        <v>280.10000000000002</v>
      </c>
    </row>
    <row r="8" spans="1:31" s="25" customFormat="1">
      <c r="A8" s="1"/>
      <c r="B8" s="23" t="s">
        <v>63</v>
      </c>
      <c r="C8" s="30">
        <v>-6</v>
      </c>
      <c r="D8" s="65">
        <v>5.6999999999999993</v>
      </c>
      <c r="E8" s="66">
        <v>6.7</v>
      </c>
      <c r="F8" s="67">
        <v>6.4</v>
      </c>
      <c r="G8" s="68">
        <v>5.4</v>
      </c>
      <c r="H8" s="108">
        <v>24.199999999999996</v>
      </c>
      <c r="I8" s="65">
        <v>6.9</v>
      </c>
      <c r="J8" s="66">
        <v>7.6999999999999993</v>
      </c>
      <c r="K8" s="67">
        <v>6.9</v>
      </c>
      <c r="L8" s="68">
        <v>6.6999999999999993</v>
      </c>
      <c r="M8" s="108">
        <v>28.2</v>
      </c>
      <c r="N8" s="65">
        <v>8.4</v>
      </c>
      <c r="O8" s="66">
        <v>7.7</v>
      </c>
      <c r="P8" s="67">
        <v>7.6999999999999993</v>
      </c>
      <c r="Q8" s="68">
        <v>7.5</v>
      </c>
      <c r="R8" s="108">
        <v>31.3</v>
      </c>
      <c r="S8" s="65">
        <v>8.8000000000000007</v>
      </c>
      <c r="T8" s="66">
        <v>9.1999999999999993</v>
      </c>
      <c r="U8" s="66">
        <v>8</v>
      </c>
      <c r="V8" s="68">
        <v>13</v>
      </c>
      <c r="W8" s="108">
        <v>39</v>
      </c>
      <c r="X8" s="65">
        <v>8.6</v>
      </c>
      <c r="Y8" s="66">
        <v>9.4</v>
      </c>
      <c r="Z8" s="66">
        <v>8.6999999999999993</v>
      </c>
      <c r="AA8" s="68">
        <v>7.3</v>
      </c>
      <c r="AB8" s="68">
        <v>34</v>
      </c>
      <c r="AC8" s="65">
        <v>209.6</v>
      </c>
      <c r="AD8" s="66">
        <v>194.3</v>
      </c>
      <c r="AE8" s="108">
        <f>SUM(AC8:AD8)</f>
        <v>403.9</v>
      </c>
    </row>
    <row r="9" spans="1:31" s="25" customFormat="1">
      <c r="A9" s="1"/>
      <c r="B9" s="1"/>
      <c r="C9" s="7"/>
      <c r="D9" s="17"/>
      <c r="E9" s="26"/>
      <c r="F9" s="69"/>
      <c r="G9" s="20"/>
      <c r="H9" s="12"/>
      <c r="I9" s="17"/>
      <c r="J9" s="26"/>
      <c r="K9" s="69"/>
      <c r="L9" s="20"/>
      <c r="M9" s="12"/>
      <c r="N9" s="17"/>
      <c r="O9" s="26"/>
      <c r="P9" s="69"/>
      <c r="Q9" s="20"/>
      <c r="R9" s="12"/>
      <c r="S9" s="17"/>
      <c r="T9" s="26"/>
      <c r="U9" s="26"/>
      <c r="V9" s="27"/>
      <c r="W9" s="12"/>
      <c r="X9" s="17"/>
      <c r="Y9" s="26"/>
      <c r="Z9" s="26"/>
      <c r="AA9" s="27"/>
      <c r="AB9" s="27"/>
      <c r="AC9" s="17"/>
      <c r="AD9" s="26"/>
      <c r="AE9" s="114"/>
    </row>
    <row r="10" spans="1:31" s="25" customFormat="1">
      <c r="A10" s="1"/>
      <c r="B10" s="29" t="s">
        <v>7</v>
      </c>
      <c r="C10" s="30">
        <v>-1</v>
      </c>
      <c r="D10" s="17"/>
      <c r="E10" s="26"/>
      <c r="F10" s="69"/>
      <c r="G10" s="20"/>
      <c r="H10" s="12"/>
      <c r="I10" s="17"/>
      <c r="J10" s="26"/>
      <c r="K10" s="69"/>
      <c r="L10" s="20"/>
      <c r="M10" s="12"/>
      <c r="N10" s="17"/>
      <c r="O10" s="26"/>
      <c r="P10" s="69"/>
      <c r="Q10" s="20"/>
      <c r="R10" s="12"/>
      <c r="S10" s="17"/>
      <c r="T10" s="26"/>
      <c r="U10" s="26"/>
      <c r="V10" s="27"/>
      <c r="W10" s="12"/>
      <c r="X10" s="17"/>
      <c r="Y10" s="26"/>
      <c r="Z10" s="26"/>
      <c r="AA10" s="27"/>
      <c r="AB10" s="27"/>
      <c r="AC10" s="17"/>
      <c r="AD10" s="26"/>
      <c r="AE10" s="114"/>
    </row>
    <row r="11" spans="1:31" s="25" customFormat="1">
      <c r="A11" s="1"/>
      <c r="B11" s="23" t="s">
        <v>46</v>
      </c>
      <c r="C11" s="30"/>
      <c r="D11" s="70">
        <v>268.2</v>
      </c>
      <c r="E11" s="71">
        <v>287.2</v>
      </c>
      <c r="F11" s="72">
        <v>251.6</v>
      </c>
      <c r="G11" s="73">
        <v>276.60000000000002</v>
      </c>
      <c r="H11" s="71">
        <v>1083.5999999999999</v>
      </c>
      <c r="I11" s="70">
        <v>308.2</v>
      </c>
      <c r="J11" s="71">
        <v>321.59999999999997</v>
      </c>
      <c r="K11" s="72">
        <v>283.10000000000002</v>
      </c>
      <c r="L11" s="73">
        <v>311.8</v>
      </c>
      <c r="M11" s="71">
        <v>1224.7</v>
      </c>
      <c r="N11" s="70">
        <v>322.89999999999998</v>
      </c>
      <c r="O11" s="71">
        <v>348.29999999999995</v>
      </c>
      <c r="P11" s="72">
        <v>318</v>
      </c>
      <c r="Q11" s="73">
        <v>345.8</v>
      </c>
      <c r="R11" s="71">
        <v>1335</v>
      </c>
      <c r="S11" s="70">
        <v>370.3</v>
      </c>
      <c r="T11" s="71">
        <v>384.5</v>
      </c>
      <c r="U11" s="71">
        <v>350.9</v>
      </c>
      <c r="V11" s="73">
        <v>387.7</v>
      </c>
      <c r="W11" s="71">
        <v>1493.3999999999999</v>
      </c>
      <c r="X11" s="70">
        <v>393.1</v>
      </c>
      <c r="Y11" s="71">
        <v>398.1</v>
      </c>
      <c r="Z11" s="71">
        <v>376.8</v>
      </c>
      <c r="AA11" s="73">
        <v>410.1</v>
      </c>
      <c r="AB11" s="73">
        <v>1578.1</v>
      </c>
      <c r="AC11" s="70">
        <v>433.8</v>
      </c>
      <c r="AD11" s="71">
        <v>435.6</v>
      </c>
      <c r="AE11" s="115">
        <f>SUM(AC11:AD11)</f>
        <v>869.40000000000009</v>
      </c>
    </row>
    <row r="12" spans="1:31" s="25" customFormat="1">
      <c r="A12" s="1"/>
      <c r="B12" s="23" t="str">
        <f>B7</f>
        <v>Asia Pacific Fiber Cement</v>
      </c>
      <c r="C12" s="30"/>
      <c r="D12" s="74">
        <v>94.1</v>
      </c>
      <c r="E12" s="3">
        <v>93.3</v>
      </c>
      <c r="F12" s="3">
        <v>90.6</v>
      </c>
      <c r="G12" s="3">
        <v>88.2</v>
      </c>
      <c r="H12" s="107">
        <v>366.2</v>
      </c>
      <c r="I12" s="74">
        <v>95.3</v>
      </c>
      <c r="J12" s="3">
        <v>105</v>
      </c>
      <c r="K12" s="3">
        <v>93.9</v>
      </c>
      <c r="L12" s="3">
        <v>86.2</v>
      </c>
      <c r="M12" s="107">
        <v>380.40000000000003</v>
      </c>
      <c r="N12" s="74">
        <v>91.3</v>
      </c>
      <c r="O12" s="3">
        <v>88.3</v>
      </c>
      <c r="P12" s="3">
        <v>83.4</v>
      </c>
      <c r="Q12" s="3">
        <v>78.900000000000006</v>
      </c>
      <c r="R12" s="107">
        <v>341.9</v>
      </c>
      <c r="S12" s="74">
        <v>91.9</v>
      </c>
      <c r="T12" s="3">
        <v>96.4</v>
      </c>
      <c r="U12" s="3">
        <v>90.7</v>
      </c>
      <c r="V12" s="3">
        <v>91.6</v>
      </c>
      <c r="W12" s="107">
        <v>370.6</v>
      </c>
      <c r="X12" s="74">
        <v>101.6</v>
      </c>
      <c r="Y12" s="3">
        <v>113.4</v>
      </c>
      <c r="Z12" s="3">
        <v>105.3</v>
      </c>
      <c r="AA12" s="21">
        <v>105.10000000000001</v>
      </c>
      <c r="AB12" s="21">
        <v>425.40000000000003</v>
      </c>
      <c r="AC12" s="74">
        <v>117.1</v>
      </c>
      <c r="AD12" s="3">
        <v>117.3</v>
      </c>
      <c r="AE12" s="107">
        <f>SUM(AC12:AD12)</f>
        <v>234.39999999999998</v>
      </c>
    </row>
    <row r="13" spans="1:31" s="25" customFormat="1">
      <c r="A13" s="1"/>
      <c r="B13" s="23" t="str">
        <f>B8</f>
        <v>Europe Building Products</v>
      </c>
      <c r="C13" s="30">
        <v>-6</v>
      </c>
      <c r="D13" s="74">
        <v>7.5</v>
      </c>
      <c r="E13" s="3">
        <v>9.1</v>
      </c>
      <c r="F13" s="3">
        <v>8.5</v>
      </c>
      <c r="G13" s="3">
        <v>7.9</v>
      </c>
      <c r="H13" s="107">
        <v>33</v>
      </c>
      <c r="I13" s="74">
        <v>10</v>
      </c>
      <c r="J13" s="3">
        <v>10.5</v>
      </c>
      <c r="K13" s="3">
        <v>8.1999999999999993</v>
      </c>
      <c r="L13" s="3">
        <v>9.3000000000000007</v>
      </c>
      <c r="M13" s="107">
        <v>38</v>
      </c>
      <c r="N13" s="74">
        <v>9.9</v>
      </c>
      <c r="O13" s="3">
        <v>10</v>
      </c>
      <c r="P13" s="3">
        <v>9.6</v>
      </c>
      <c r="Q13" s="3">
        <v>8</v>
      </c>
      <c r="R13" s="107">
        <v>37.5</v>
      </c>
      <c r="S13" s="74">
        <v>11</v>
      </c>
      <c r="T13" s="3">
        <v>10.199999999999999</v>
      </c>
      <c r="U13" s="3">
        <v>8.8000000000000007</v>
      </c>
      <c r="V13" s="3">
        <v>11.2</v>
      </c>
      <c r="W13" s="107">
        <v>41.2</v>
      </c>
      <c r="X13" s="74">
        <v>9.2000000000000011</v>
      </c>
      <c r="Y13" s="3">
        <v>10.5</v>
      </c>
      <c r="Z13" s="3">
        <v>9.1999999999999993</v>
      </c>
      <c r="AA13" s="21">
        <v>7.3999999999999995</v>
      </c>
      <c r="AB13" s="21">
        <v>36.300000000000004</v>
      </c>
      <c r="AC13" s="74">
        <v>95.4</v>
      </c>
      <c r="AD13" s="3">
        <v>87.4</v>
      </c>
      <c r="AE13" s="107">
        <f>SUM(AC13:AD13)</f>
        <v>182.8</v>
      </c>
    </row>
    <row r="14" spans="1:31" s="25" customFormat="1">
      <c r="A14" s="8"/>
      <c r="B14" s="51" t="s">
        <v>47</v>
      </c>
      <c r="C14" s="75"/>
      <c r="D14" s="65">
        <v>2.4</v>
      </c>
      <c r="E14" s="66">
        <v>2.4</v>
      </c>
      <c r="F14" s="76">
        <v>2.5</v>
      </c>
      <c r="G14" s="77">
        <v>3.7</v>
      </c>
      <c r="H14" s="105">
        <v>11</v>
      </c>
      <c r="I14" s="65">
        <v>3.3</v>
      </c>
      <c r="J14" s="66">
        <v>3.3</v>
      </c>
      <c r="K14" s="76">
        <v>3.2</v>
      </c>
      <c r="L14" s="77">
        <v>4</v>
      </c>
      <c r="M14" s="105">
        <v>13.8</v>
      </c>
      <c r="N14" s="65">
        <v>4.2</v>
      </c>
      <c r="O14" s="66">
        <v>3.6</v>
      </c>
      <c r="P14" s="76">
        <v>2.9</v>
      </c>
      <c r="Q14" s="77">
        <v>3.1</v>
      </c>
      <c r="R14" s="105">
        <v>13.8</v>
      </c>
      <c r="S14" s="65">
        <v>4.5</v>
      </c>
      <c r="T14" s="66">
        <v>4.7</v>
      </c>
      <c r="U14" s="66">
        <v>3.4</v>
      </c>
      <c r="V14" s="68">
        <v>3.8</v>
      </c>
      <c r="W14" s="105">
        <v>16.399999999999999</v>
      </c>
      <c r="X14" s="65">
        <v>3.8</v>
      </c>
      <c r="Y14" s="66">
        <v>3.8</v>
      </c>
      <c r="Z14" s="66">
        <v>3.8</v>
      </c>
      <c r="AA14" s="68">
        <v>3.3</v>
      </c>
      <c r="AB14" s="68">
        <v>14.7</v>
      </c>
      <c r="AC14" s="65">
        <v>4.7</v>
      </c>
      <c r="AD14" s="66">
        <v>4.3</v>
      </c>
      <c r="AE14" s="108">
        <f>SUM(AC14:AD14)</f>
        <v>9</v>
      </c>
    </row>
    <row r="15" spans="1:31" s="25" customFormat="1" ht="14.25">
      <c r="A15" s="1"/>
      <c r="B15" s="24" t="s">
        <v>3</v>
      </c>
      <c r="C15" s="7"/>
      <c r="D15" s="61">
        <v>372.19999999999993</v>
      </c>
      <c r="E15" s="62">
        <v>392</v>
      </c>
      <c r="F15" s="62">
        <v>353.2</v>
      </c>
      <c r="G15" s="64">
        <v>376.40000000000003</v>
      </c>
      <c r="H15" s="62">
        <v>1493.8</v>
      </c>
      <c r="I15" s="61">
        <v>416.8</v>
      </c>
      <c r="J15" s="62">
        <v>440.40000000000003</v>
      </c>
      <c r="K15" s="62">
        <v>388.40000000000003</v>
      </c>
      <c r="L15" s="64">
        <v>411.3</v>
      </c>
      <c r="M15" s="62">
        <v>1656.9</v>
      </c>
      <c r="N15" s="61">
        <v>428.3</v>
      </c>
      <c r="O15" s="62">
        <v>450.2</v>
      </c>
      <c r="P15" s="62">
        <v>413.9</v>
      </c>
      <c r="Q15" s="64">
        <v>435.80000000000007</v>
      </c>
      <c r="R15" s="62">
        <v>1728.2</v>
      </c>
      <c r="S15" s="61">
        <v>477.70000000000005</v>
      </c>
      <c r="T15" s="62">
        <v>495.8</v>
      </c>
      <c r="U15" s="62">
        <v>453.79999999999995</v>
      </c>
      <c r="V15" s="64">
        <v>494.3</v>
      </c>
      <c r="W15" s="62">
        <v>1921.6000000000001</v>
      </c>
      <c r="X15" s="61">
        <v>507.70000000000005</v>
      </c>
      <c r="Y15" s="62">
        <v>525.79999999999995</v>
      </c>
      <c r="Z15" s="62">
        <v>495.1</v>
      </c>
      <c r="AA15" s="64">
        <v>525.9</v>
      </c>
      <c r="AB15" s="64">
        <v>2054.5</v>
      </c>
      <c r="AC15" s="61">
        <f>SUM(AC11:AC14)</f>
        <v>651</v>
      </c>
      <c r="AD15" s="62">
        <f>SUM(AD11:AD14)</f>
        <v>644.59999999999991</v>
      </c>
      <c r="AE15" s="111">
        <f>SUM(AC15:AD15)</f>
        <v>1295.5999999999999</v>
      </c>
    </row>
    <row r="16" spans="1:31" s="25" customFormat="1">
      <c r="A16" s="1"/>
      <c r="B16" s="1"/>
      <c r="C16" s="131"/>
      <c r="D16" s="132"/>
      <c r="E16" s="133"/>
      <c r="F16" s="134"/>
      <c r="G16" s="135"/>
      <c r="H16" s="136"/>
      <c r="I16" s="132"/>
      <c r="J16" s="133"/>
      <c r="K16" s="134"/>
      <c r="L16" s="135"/>
      <c r="M16" s="136"/>
      <c r="N16" s="132"/>
      <c r="O16" s="133"/>
      <c r="P16" s="134"/>
      <c r="Q16" s="135"/>
      <c r="R16" s="136"/>
      <c r="S16" s="132"/>
      <c r="T16" s="133"/>
      <c r="U16" s="133"/>
      <c r="V16" s="137"/>
      <c r="W16" s="136"/>
      <c r="X16" s="132"/>
      <c r="Y16" s="133"/>
      <c r="Z16" s="133"/>
      <c r="AA16" s="137"/>
      <c r="AB16" s="137"/>
      <c r="AC16" s="132"/>
      <c r="AD16" s="133"/>
      <c r="AE16" s="138"/>
    </row>
    <row r="17" spans="1:31" s="25" customFormat="1">
      <c r="A17" s="1"/>
      <c r="B17" s="29" t="s">
        <v>0</v>
      </c>
      <c r="C17" s="30"/>
      <c r="D17" s="61">
        <v>126.30000000000001</v>
      </c>
      <c r="E17" s="62">
        <v>133.09999999999997</v>
      </c>
      <c r="F17" s="78">
        <v>121.5</v>
      </c>
      <c r="G17" s="64">
        <v>125.5</v>
      </c>
      <c r="H17" s="107">
        <v>506.4</v>
      </c>
      <c r="I17" s="61">
        <v>140.19999999999999</v>
      </c>
      <c r="J17" s="62">
        <v>150.9</v>
      </c>
      <c r="K17" s="78">
        <v>135.19999999999999</v>
      </c>
      <c r="L17" s="64">
        <v>152.5</v>
      </c>
      <c r="M17" s="107">
        <v>578.79999999999995</v>
      </c>
      <c r="N17" s="61">
        <v>157.6</v>
      </c>
      <c r="O17" s="62">
        <v>165</v>
      </c>
      <c r="P17" s="78">
        <v>149.5</v>
      </c>
      <c r="Q17" s="64">
        <v>160.1</v>
      </c>
      <c r="R17" s="107">
        <v>632.20000000000005</v>
      </c>
      <c r="S17" s="61">
        <v>176.8</v>
      </c>
      <c r="T17" s="62">
        <v>182.1</v>
      </c>
      <c r="U17" s="62">
        <v>155</v>
      </c>
      <c r="V17" s="64">
        <v>160.80000000000001</v>
      </c>
      <c r="W17" s="107">
        <v>674.7</v>
      </c>
      <c r="X17" s="61">
        <v>169</v>
      </c>
      <c r="Y17" s="62">
        <v>187.2</v>
      </c>
      <c r="Z17" s="62">
        <v>182.9</v>
      </c>
      <c r="AA17" s="64">
        <v>191.1</v>
      </c>
      <c r="AB17" s="64">
        <v>730.2</v>
      </c>
      <c r="AC17" s="61">
        <v>221.1</v>
      </c>
      <c r="AD17" s="62">
        <v>207.1</v>
      </c>
      <c r="AE17" s="111">
        <f>SUM(AC17:AD17)</f>
        <v>428.2</v>
      </c>
    </row>
    <row r="18" spans="1:31" s="25" customFormat="1">
      <c r="A18" s="1"/>
      <c r="B18" s="1"/>
      <c r="C18" s="7"/>
      <c r="D18" s="79"/>
      <c r="E18" s="47"/>
      <c r="F18" s="80"/>
      <c r="G18" s="64"/>
      <c r="H18" s="62"/>
      <c r="I18" s="79"/>
      <c r="J18" s="47"/>
      <c r="K18" s="80"/>
      <c r="L18" s="64"/>
      <c r="M18" s="62"/>
      <c r="N18" s="79"/>
      <c r="O18" s="47"/>
      <c r="P18" s="80"/>
      <c r="Q18" s="64"/>
      <c r="R18" s="62"/>
      <c r="S18" s="79"/>
      <c r="T18" s="47"/>
      <c r="U18" s="47"/>
      <c r="V18" s="48"/>
      <c r="W18" s="62"/>
      <c r="X18" s="79"/>
      <c r="Y18" s="47"/>
      <c r="Z18" s="47"/>
      <c r="AA18" s="48"/>
      <c r="AB18" s="48"/>
      <c r="AC18" s="79"/>
      <c r="AD18" s="47"/>
      <c r="AE18" s="116"/>
    </row>
    <row r="19" spans="1:31" s="25" customFormat="1" collapsed="1">
      <c r="A19" s="1"/>
      <c r="B19" s="29" t="s">
        <v>1</v>
      </c>
      <c r="C19" s="30">
        <v>-1</v>
      </c>
      <c r="D19" s="81"/>
      <c r="E19" s="49"/>
      <c r="F19" s="49"/>
      <c r="G19" s="50"/>
      <c r="H19" s="49"/>
      <c r="I19" s="81"/>
      <c r="J19" s="49"/>
      <c r="K19" s="49"/>
      <c r="L19" s="50"/>
      <c r="M19" s="49"/>
      <c r="N19" s="81"/>
      <c r="O19" s="49"/>
      <c r="P19" s="49"/>
      <c r="Q19" s="50"/>
      <c r="R19" s="49"/>
      <c r="S19" s="81"/>
      <c r="T19" s="49"/>
      <c r="U19" s="49"/>
      <c r="V19" s="50"/>
      <c r="W19" s="49"/>
      <c r="X19" s="81"/>
      <c r="Y19" s="49"/>
      <c r="Z19" s="49"/>
      <c r="AA19" s="50"/>
      <c r="AB19" s="50"/>
      <c r="AC19" s="81"/>
      <c r="AD19" s="49"/>
      <c r="AE19" s="117"/>
    </row>
    <row r="20" spans="1:31" s="25" customFormat="1">
      <c r="A20" s="1"/>
      <c r="B20" s="23" t="s">
        <v>46</v>
      </c>
      <c r="C20" s="139">
        <v>-2</v>
      </c>
      <c r="D20" s="74">
        <v>59.7</v>
      </c>
      <c r="E20" s="3">
        <v>66.400000000000006</v>
      </c>
      <c r="F20" s="78">
        <v>53.2</v>
      </c>
      <c r="G20" s="21">
        <v>55.8</v>
      </c>
      <c r="H20" s="3">
        <v>235.10000000000002</v>
      </c>
      <c r="I20" s="74">
        <v>67.400000000000006</v>
      </c>
      <c r="J20" s="3">
        <v>74.599999999999994</v>
      </c>
      <c r="K20" s="78">
        <v>65.2</v>
      </c>
      <c r="L20" s="21">
        <v>82.8</v>
      </c>
      <c r="M20" s="3">
        <v>290</v>
      </c>
      <c r="N20" s="74">
        <v>91</v>
      </c>
      <c r="O20" s="3">
        <v>91.4</v>
      </c>
      <c r="P20" s="78">
        <v>84.4</v>
      </c>
      <c r="Q20" s="21">
        <v>85.4</v>
      </c>
      <c r="R20" s="3">
        <v>352.20000000000005</v>
      </c>
      <c r="S20" s="74">
        <v>94.6</v>
      </c>
      <c r="T20" s="3">
        <v>97.7</v>
      </c>
      <c r="U20" s="3">
        <v>75.5</v>
      </c>
      <c r="V20" s="21">
        <v>76.099999999999994</v>
      </c>
      <c r="W20" s="3">
        <v>343.9</v>
      </c>
      <c r="X20" s="74">
        <v>79.8</v>
      </c>
      <c r="Y20" s="3">
        <v>97.4</v>
      </c>
      <c r="Z20" s="3">
        <v>101.3</v>
      </c>
      <c r="AA20" s="21">
        <v>103.4</v>
      </c>
      <c r="AB20" s="21">
        <v>381.9</v>
      </c>
      <c r="AC20" s="74">
        <v>107.2</v>
      </c>
      <c r="AD20" s="3">
        <v>99.5</v>
      </c>
      <c r="AE20" s="107">
        <f>SUM(AC20:AD20)</f>
        <v>206.7</v>
      </c>
    </row>
    <row r="21" spans="1:31" s="25" customFormat="1">
      <c r="A21" s="1"/>
      <c r="B21" s="23" t="str">
        <f>B12</f>
        <v>Asia Pacific Fiber Cement</v>
      </c>
      <c r="C21" s="139">
        <v>-3</v>
      </c>
      <c r="D21" s="74">
        <v>21.1</v>
      </c>
      <c r="E21" s="3">
        <v>22.1</v>
      </c>
      <c r="F21" s="78">
        <v>21.3</v>
      </c>
      <c r="G21" s="21">
        <v>18.399999999999999</v>
      </c>
      <c r="H21" s="3">
        <v>82.9</v>
      </c>
      <c r="I21" s="74">
        <v>20.7</v>
      </c>
      <c r="J21" s="3">
        <v>25.7</v>
      </c>
      <c r="K21" s="78">
        <v>23.5</v>
      </c>
      <c r="L21" s="21">
        <v>19.899999999999999</v>
      </c>
      <c r="M21" s="3">
        <v>89.800000000000011</v>
      </c>
      <c r="N21" s="74">
        <v>19.7</v>
      </c>
      <c r="O21" s="3">
        <v>22</v>
      </c>
      <c r="P21" s="78">
        <v>19.899999999999999</v>
      </c>
      <c r="Q21" s="21">
        <v>19.8</v>
      </c>
      <c r="R21" s="3">
        <v>81.400000000000006</v>
      </c>
      <c r="S21" s="74">
        <v>23.1</v>
      </c>
      <c r="T21" s="3">
        <v>25.5</v>
      </c>
      <c r="U21" s="3">
        <v>22.599999999999998</v>
      </c>
      <c r="V21" s="21">
        <v>22.599999999999998</v>
      </c>
      <c r="W21" s="3">
        <v>93.8</v>
      </c>
      <c r="X21" s="74">
        <v>26.4</v>
      </c>
      <c r="Y21" s="3">
        <v>30.5</v>
      </c>
      <c r="Z21" s="3">
        <v>24.9</v>
      </c>
      <c r="AA21" s="21">
        <v>26.3</v>
      </c>
      <c r="AB21" s="21">
        <v>108.1</v>
      </c>
      <c r="AC21" s="74">
        <v>28.3</v>
      </c>
      <c r="AD21" s="3">
        <v>27.5</v>
      </c>
      <c r="AE21" s="107">
        <f t="shared" ref="AE21:AE31" si="0">SUM(AC21:AD21)</f>
        <v>55.8</v>
      </c>
    </row>
    <row r="22" spans="1:31" s="25" customFormat="1">
      <c r="A22" s="1"/>
      <c r="B22" s="23" t="str">
        <f>B13</f>
        <v>Europe Building Products</v>
      </c>
      <c r="C22" s="30">
        <v>-6</v>
      </c>
      <c r="D22" s="74">
        <v>0.5</v>
      </c>
      <c r="E22" s="3">
        <v>1.5999999999999999</v>
      </c>
      <c r="F22" s="78">
        <v>0.7</v>
      </c>
      <c r="G22" s="21">
        <v>0.3</v>
      </c>
      <c r="H22" s="3">
        <v>3.0999999999999996</v>
      </c>
      <c r="I22" s="74">
        <v>1.3</v>
      </c>
      <c r="J22" s="3">
        <v>1.2</v>
      </c>
      <c r="K22" s="78">
        <v>-0.30000000000000004</v>
      </c>
      <c r="L22" s="21">
        <v>-1.7999999999999998</v>
      </c>
      <c r="M22" s="3">
        <v>0.40000000000000036</v>
      </c>
      <c r="N22" s="74">
        <v>0.5</v>
      </c>
      <c r="O22" s="3">
        <v>0.1</v>
      </c>
      <c r="P22" s="78">
        <v>-3.3</v>
      </c>
      <c r="Q22" s="21">
        <v>-0.3</v>
      </c>
      <c r="R22" s="3">
        <v>-2.9999999999999996</v>
      </c>
      <c r="S22" s="74">
        <v>0.8</v>
      </c>
      <c r="T22" s="3">
        <v>0.2</v>
      </c>
      <c r="U22" s="3">
        <v>-0.7</v>
      </c>
      <c r="V22" s="21">
        <v>1</v>
      </c>
      <c r="W22" s="3">
        <v>1.3</v>
      </c>
      <c r="X22" s="74">
        <v>-0.2</v>
      </c>
      <c r="Y22" s="3">
        <v>0.3</v>
      </c>
      <c r="Z22" s="3">
        <v>0.5</v>
      </c>
      <c r="AA22" s="21">
        <v>-0.3</v>
      </c>
      <c r="AB22" s="21">
        <v>0.3</v>
      </c>
      <c r="AC22" s="74">
        <v>-4.5999999999999996</v>
      </c>
      <c r="AD22" s="3">
        <v>3.4</v>
      </c>
      <c r="AE22" s="107">
        <f t="shared" si="0"/>
        <v>-1.1999999999999997</v>
      </c>
    </row>
    <row r="23" spans="1:31" s="25" customFormat="1">
      <c r="A23" s="1"/>
      <c r="B23" s="23" t="s">
        <v>47</v>
      </c>
      <c r="C23" s="30">
        <v>-2</v>
      </c>
      <c r="D23" s="74">
        <v>-0.8</v>
      </c>
      <c r="E23" s="3">
        <v>-0.7</v>
      </c>
      <c r="F23" s="78">
        <v>-0.8</v>
      </c>
      <c r="G23" s="21">
        <v>1.1000000000000001</v>
      </c>
      <c r="H23" s="3">
        <v>-1.1999999999999997</v>
      </c>
      <c r="I23" s="74">
        <v>-0.7</v>
      </c>
      <c r="J23" s="3">
        <v>-1</v>
      </c>
      <c r="K23" s="78">
        <v>-1.4</v>
      </c>
      <c r="L23" s="21">
        <v>-1.4</v>
      </c>
      <c r="M23" s="3">
        <v>-4.5</v>
      </c>
      <c r="N23" s="74">
        <v>-2</v>
      </c>
      <c r="O23" s="3">
        <v>-2.1</v>
      </c>
      <c r="P23" s="78">
        <v>-2.1</v>
      </c>
      <c r="Q23" s="21">
        <v>-2.4</v>
      </c>
      <c r="R23" s="3">
        <v>-8.6</v>
      </c>
      <c r="S23" s="74">
        <v>-1.4</v>
      </c>
      <c r="T23" s="3">
        <v>-1.2</v>
      </c>
      <c r="U23" s="3">
        <v>-2.1</v>
      </c>
      <c r="V23" s="21">
        <v>-2</v>
      </c>
      <c r="W23" s="3">
        <v>-6.6999999999999993</v>
      </c>
      <c r="X23" s="74">
        <v>-1.8</v>
      </c>
      <c r="Y23" s="3">
        <v>-2.1</v>
      </c>
      <c r="Z23" s="3">
        <v>-1.9</v>
      </c>
      <c r="AA23" s="21">
        <v>-2.8</v>
      </c>
      <c r="AB23" s="21">
        <v>-8.6000000000000014</v>
      </c>
      <c r="AC23" s="74">
        <v>-1.5</v>
      </c>
      <c r="AD23" s="3">
        <v>-1.8</v>
      </c>
      <c r="AE23" s="107">
        <f t="shared" si="0"/>
        <v>-3.3</v>
      </c>
    </row>
    <row r="24" spans="1:31" s="25" customFormat="1" ht="14.25">
      <c r="A24" s="1"/>
      <c r="B24" s="23" t="s">
        <v>8</v>
      </c>
      <c r="C24" s="7"/>
      <c r="D24" s="74">
        <v>-6.1</v>
      </c>
      <c r="E24" s="3">
        <v>-5.5</v>
      </c>
      <c r="F24" s="78">
        <v>-6.4</v>
      </c>
      <c r="G24" s="21">
        <v>-6.4</v>
      </c>
      <c r="H24" s="3">
        <v>-24.4</v>
      </c>
      <c r="I24" s="74">
        <v>-6.8</v>
      </c>
      <c r="J24" s="3">
        <v>-6.8</v>
      </c>
      <c r="K24" s="78">
        <v>-6.1</v>
      </c>
      <c r="L24" s="21">
        <v>-6.3</v>
      </c>
      <c r="M24" s="3">
        <v>-26</v>
      </c>
      <c r="N24" s="74">
        <v>-6</v>
      </c>
      <c r="O24" s="3">
        <v>-6</v>
      </c>
      <c r="P24" s="78">
        <v>-5.5</v>
      </c>
      <c r="Q24" s="21">
        <v>-6.4</v>
      </c>
      <c r="R24" s="3">
        <v>-23.9</v>
      </c>
      <c r="S24" s="74">
        <v>-6.1</v>
      </c>
      <c r="T24" s="3">
        <v>-6</v>
      </c>
      <c r="U24" s="3">
        <v>-6.2</v>
      </c>
      <c r="V24" s="21">
        <v>-7.2</v>
      </c>
      <c r="W24" s="3">
        <v>-25.5</v>
      </c>
      <c r="X24" s="74">
        <v>-6.1</v>
      </c>
      <c r="Y24" s="3">
        <v>-7.2</v>
      </c>
      <c r="Z24" s="3">
        <v>-7.2</v>
      </c>
      <c r="AA24" s="21">
        <v>-7.3</v>
      </c>
      <c r="AB24" s="21">
        <v>-27.8</v>
      </c>
      <c r="AC24" s="74">
        <v>-7.4</v>
      </c>
      <c r="AD24" s="3">
        <v>-7.1</v>
      </c>
      <c r="AE24" s="107">
        <f t="shared" si="0"/>
        <v>-14.5</v>
      </c>
    </row>
    <row r="25" spans="1:31" s="25" customFormat="1" ht="14.25">
      <c r="A25" s="1"/>
      <c r="B25" s="23" t="s">
        <v>77</v>
      </c>
      <c r="C25" s="7"/>
      <c r="D25" s="82">
        <v>0</v>
      </c>
      <c r="E25" s="83">
        <v>0</v>
      </c>
      <c r="F25" s="78" t="s">
        <v>28</v>
      </c>
      <c r="G25" s="84">
        <v>0</v>
      </c>
      <c r="H25" s="83">
        <v>0</v>
      </c>
      <c r="I25" s="82">
        <v>0</v>
      </c>
      <c r="J25" s="83">
        <v>0</v>
      </c>
      <c r="K25" s="78" t="s">
        <v>28</v>
      </c>
      <c r="L25" s="84">
        <v>0</v>
      </c>
      <c r="M25" s="83">
        <v>0</v>
      </c>
      <c r="N25" s="82">
        <v>0</v>
      </c>
      <c r="O25" s="83">
        <v>0</v>
      </c>
      <c r="P25" s="78" t="s">
        <v>28</v>
      </c>
      <c r="Q25" s="84">
        <v>0</v>
      </c>
      <c r="R25" s="83">
        <v>0</v>
      </c>
      <c r="S25" s="82">
        <v>0</v>
      </c>
      <c r="T25" s="83">
        <v>0</v>
      </c>
      <c r="U25" s="78" t="s">
        <v>28</v>
      </c>
      <c r="V25" s="84">
        <v>0</v>
      </c>
      <c r="W25" s="83">
        <v>0</v>
      </c>
      <c r="X25" s="74">
        <v>0</v>
      </c>
      <c r="Y25" s="3">
        <v>0</v>
      </c>
      <c r="Z25" s="3">
        <v>0</v>
      </c>
      <c r="AA25" s="21">
        <v>0</v>
      </c>
      <c r="AB25" s="84">
        <v>0</v>
      </c>
      <c r="AC25" s="74">
        <v>0</v>
      </c>
      <c r="AD25" s="3">
        <v>-21.2</v>
      </c>
      <c r="AE25" s="107">
        <f t="shared" si="0"/>
        <v>-21.2</v>
      </c>
    </row>
    <row r="26" spans="1:31" s="25" customFormat="1">
      <c r="A26" s="1"/>
      <c r="B26" s="23" t="s">
        <v>38</v>
      </c>
      <c r="C26" s="30"/>
      <c r="D26" s="74">
        <v>-4.5999999999999996</v>
      </c>
      <c r="E26" s="3">
        <v>-0.30000000000000071</v>
      </c>
      <c r="F26" s="78">
        <v>4.2</v>
      </c>
      <c r="G26" s="21">
        <v>-1.1000000000000001</v>
      </c>
      <c r="H26" s="3">
        <v>-1.8000000000000003</v>
      </c>
      <c r="I26" s="74">
        <v>1.3</v>
      </c>
      <c r="J26" s="3">
        <v>-2.2999999999999998</v>
      </c>
      <c r="K26" s="78">
        <v>5.2</v>
      </c>
      <c r="L26" s="21">
        <v>0.1</v>
      </c>
      <c r="M26" s="3">
        <v>4.3</v>
      </c>
      <c r="N26" s="74">
        <v>-0.2</v>
      </c>
      <c r="O26" s="3">
        <v>0.1</v>
      </c>
      <c r="P26" s="78">
        <v>-0.4</v>
      </c>
      <c r="Q26" s="84">
        <v>0</v>
      </c>
      <c r="R26" s="3">
        <v>-0.5</v>
      </c>
      <c r="S26" s="82">
        <v>0</v>
      </c>
      <c r="T26" s="83">
        <v>0</v>
      </c>
      <c r="U26" s="78" t="s">
        <v>28</v>
      </c>
      <c r="V26" s="84">
        <v>0</v>
      </c>
      <c r="W26" s="83">
        <v>0</v>
      </c>
      <c r="X26" s="74">
        <v>0</v>
      </c>
      <c r="Y26" s="3">
        <v>0</v>
      </c>
      <c r="Z26" s="3">
        <v>0</v>
      </c>
      <c r="AA26" s="21">
        <v>0</v>
      </c>
      <c r="AB26" s="84">
        <v>0</v>
      </c>
      <c r="AC26" s="74">
        <v>0</v>
      </c>
      <c r="AD26" s="83">
        <v>0</v>
      </c>
      <c r="AE26" s="126">
        <f t="shared" si="0"/>
        <v>0</v>
      </c>
    </row>
    <row r="27" spans="1:31" s="25" customFormat="1" ht="14.25">
      <c r="A27" s="1"/>
      <c r="B27" s="23" t="s">
        <v>9</v>
      </c>
      <c r="C27" s="7"/>
      <c r="D27" s="74"/>
      <c r="E27" s="3"/>
      <c r="F27" s="78"/>
      <c r="G27" s="21"/>
      <c r="H27" s="3"/>
      <c r="I27" s="74"/>
      <c r="J27" s="3"/>
      <c r="K27" s="78"/>
      <c r="L27" s="21"/>
      <c r="M27" s="3"/>
      <c r="N27" s="74"/>
      <c r="O27" s="3"/>
      <c r="P27" s="78"/>
      <c r="Q27" s="21"/>
      <c r="R27" s="3"/>
      <c r="S27" s="74"/>
      <c r="T27" s="3"/>
      <c r="U27" s="3"/>
      <c r="V27" s="21"/>
      <c r="W27" s="3"/>
      <c r="X27" s="74"/>
      <c r="Y27" s="3"/>
      <c r="Z27" s="3"/>
      <c r="AA27" s="21"/>
      <c r="AB27" s="21"/>
      <c r="AC27" s="74"/>
      <c r="AD27" s="3"/>
      <c r="AE27" s="107"/>
    </row>
    <row r="28" spans="1:31" s="25" customFormat="1" ht="14.25">
      <c r="A28" s="1"/>
      <c r="B28" s="24" t="s">
        <v>10</v>
      </c>
      <c r="C28" s="7"/>
      <c r="D28" s="74">
        <v>-6.9</v>
      </c>
      <c r="E28" s="3">
        <v>-11.200000000000001</v>
      </c>
      <c r="F28" s="78">
        <v>-12.8</v>
      </c>
      <c r="G28" s="21">
        <v>-11.8</v>
      </c>
      <c r="H28" s="3">
        <v>-42.7</v>
      </c>
      <c r="I28" s="74">
        <v>-10.7</v>
      </c>
      <c r="J28" s="3">
        <v>-8.6</v>
      </c>
      <c r="K28" s="78">
        <v>-14</v>
      </c>
      <c r="L28" s="21">
        <v>-12.4</v>
      </c>
      <c r="M28" s="3">
        <v>-45.699999999999996</v>
      </c>
      <c r="N28" s="74">
        <v>-13.5</v>
      </c>
      <c r="O28" s="3">
        <v>-10.1</v>
      </c>
      <c r="P28" s="78">
        <v>-11.4</v>
      </c>
      <c r="Q28" s="21">
        <v>-12.4</v>
      </c>
      <c r="R28" s="3">
        <v>-47.4</v>
      </c>
      <c r="S28" s="74">
        <v>-13.4</v>
      </c>
      <c r="T28" s="3">
        <v>-10.1</v>
      </c>
      <c r="U28" s="3">
        <v>-15.6</v>
      </c>
      <c r="V28" s="21">
        <v>-13.4</v>
      </c>
      <c r="W28" s="3">
        <v>-52.5</v>
      </c>
      <c r="X28" s="74">
        <v>-9.8000000000000007</v>
      </c>
      <c r="Y28" s="3">
        <v>-13.1</v>
      </c>
      <c r="Z28" s="3">
        <v>-17.2</v>
      </c>
      <c r="AA28" s="21">
        <v>-16.3</v>
      </c>
      <c r="AB28" s="21">
        <f>SUM(X28:AA28)</f>
        <v>-56.399999999999991</v>
      </c>
      <c r="AC28" s="74">
        <v>-14.9</v>
      </c>
      <c r="AD28" s="3">
        <v>-14.6</v>
      </c>
      <c r="AE28" s="107">
        <f t="shared" si="0"/>
        <v>-29.5</v>
      </c>
    </row>
    <row r="29" spans="1:31" s="25" customFormat="1" ht="14.25">
      <c r="A29" s="1"/>
      <c r="B29" s="121" t="s">
        <v>61</v>
      </c>
      <c r="C29" s="7"/>
      <c r="D29" s="82">
        <v>0</v>
      </c>
      <c r="E29" s="83">
        <v>0</v>
      </c>
      <c r="F29" s="78" t="s">
        <v>28</v>
      </c>
      <c r="G29" s="84">
        <v>0</v>
      </c>
      <c r="H29" s="83">
        <v>0</v>
      </c>
      <c r="I29" s="82">
        <v>0</v>
      </c>
      <c r="J29" s="83">
        <v>0</v>
      </c>
      <c r="K29" s="78" t="s">
        <v>28</v>
      </c>
      <c r="L29" s="84">
        <v>0</v>
      </c>
      <c r="M29" s="83">
        <v>0</v>
      </c>
      <c r="N29" s="82">
        <v>0</v>
      </c>
      <c r="O29" s="83">
        <v>0</v>
      </c>
      <c r="P29" s="78" t="s">
        <v>28</v>
      </c>
      <c r="Q29" s="84">
        <v>0</v>
      </c>
      <c r="R29" s="83">
        <v>0</v>
      </c>
      <c r="S29" s="82">
        <v>0</v>
      </c>
      <c r="T29" s="83">
        <v>0</v>
      </c>
      <c r="U29" s="78" t="s">
        <v>28</v>
      </c>
      <c r="V29" s="84">
        <v>0</v>
      </c>
      <c r="W29" s="83">
        <v>0</v>
      </c>
      <c r="X29" s="74">
        <v>0</v>
      </c>
      <c r="Y29" s="3">
        <v>-1.7</v>
      </c>
      <c r="Z29" s="3">
        <v>-3</v>
      </c>
      <c r="AA29" s="21">
        <v>-5.3</v>
      </c>
      <c r="AB29" s="84">
        <v>-10</v>
      </c>
      <c r="AC29" s="74">
        <v>0</v>
      </c>
      <c r="AD29" s="3">
        <v>0</v>
      </c>
      <c r="AE29" s="107">
        <f t="shared" si="0"/>
        <v>0</v>
      </c>
    </row>
    <row r="30" spans="1:31" s="25" customFormat="1" ht="14.25">
      <c r="A30" s="1"/>
      <c r="B30" s="24" t="s">
        <v>2</v>
      </c>
      <c r="C30" s="7"/>
      <c r="D30" s="74">
        <v>94.5</v>
      </c>
      <c r="E30" s="3">
        <v>-4.0999999999999943</v>
      </c>
      <c r="F30" s="78">
        <v>35.799999999999997</v>
      </c>
      <c r="G30" s="21">
        <v>-322</v>
      </c>
      <c r="H30" s="3">
        <v>-195.8</v>
      </c>
      <c r="I30" s="74">
        <v>-21.5</v>
      </c>
      <c r="J30" s="3">
        <v>63.5</v>
      </c>
      <c r="K30" s="78">
        <v>54.9</v>
      </c>
      <c r="L30" s="21">
        <v>-63.5</v>
      </c>
      <c r="M30" s="3">
        <v>33.400000000000006</v>
      </c>
      <c r="N30" s="74">
        <v>-4.5</v>
      </c>
      <c r="O30" s="3">
        <v>66</v>
      </c>
      <c r="P30" s="78">
        <v>-29</v>
      </c>
      <c r="Q30" s="21">
        <v>-27</v>
      </c>
      <c r="R30" s="3">
        <v>5.5</v>
      </c>
      <c r="S30" s="74">
        <v>20.6</v>
      </c>
      <c r="T30" s="3">
        <v>-17.2</v>
      </c>
      <c r="U30" s="3">
        <v>35.6</v>
      </c>
      <c r="V30" s="21">
        <v>1.4</v>
      </c>
      <c r="W30" s="3">
        <v>40.4</v>
      </c>
      <c r="X30" s="74">
        <v>-3.9</v>
      </c>
      <c r="Y30" s="3">
        <v>-6.6</v>
      </c>
      <c r="Z30" s="3">
        <v>47</v>
      </c>
      <c r="AA30" s="21">
        <v>-192.9</v>
      </c>
      <c r="AB30" s="21">
        <v>-156.4</v>
      </c>
      <c r="AC30" s="74">
        <v>25.1</v>
      </c>
      <c r="AD30" s="3">
        <v>14.2</v>
      </c>
      <c r="AE30" s="107">
        <f t="shared" si="0"/>
        <v>39.299999999999997</v>
      </c>
    </row>
    <row r="31" spans="1:31" s="25" customFormat="1" ht="14.25">
      <c r="A31" s="1"/>
      <c r="B31" s="24" t="s">
        <v>11</v>
      </c>
      <c r="C31" s="7"/>
      <c r="D31" s="74">
        <v>-0.5</v>
      </c>
      <c r="E31" s="3">
        <v>-0.5</v>
      </c>
      <c r="F31" s="78">
        <v>-0.4</v>
      </c>
      <c r="G31" s="3">
        <v>-0.7</v>
      </c>
      <c r="H31" s="107">
        <v>-2.0999999999999996</v>
      </c>
      <c r="I31" s="74">
        <v>-0.6</v>
      </c>
      <c r="J31" s="3">
        <v>-0.7</v>
      </c>
      <c r="K31" s="78">
        <v>-0.6</v>
      </c>
      <c r="L31" s="21">
        <v>-0.6</v>
      </c>
      <c r="M31" s="107">
        <v>-2.5</v>
      </c>
      <c r="N31" s="74">
        <v>-0.5</v>
      </c>
      <c r="O31" s="3">
        <v>-0.3</v>
      </c>
      <c r="P31" s="78">
        <v>-0.5</v>
      </c>
      <c r="Q31" s="21">
        <v>-0.4</v>
      </c>
      <c r="R31" s="107">
        <v>-1.7000000000000002</v>
      </c>
      <c r="S31" s="74">
        <v>-0.4</v>
      </c>
      <c r="T31" s="3">
        <v>-0.4</v>
      </c>
      <c r="U31" s="3">
        <v>-0.4</v>
      </c>
      <c r="V31" s="21">
        <v>-0.3</v>
      </c>
      <c r="W31" s="107">
        <v>-1.5000000000000002</v>
      </c>
      <c r="X31" s="74">
        <v>-0.4</v>
      </c>
      <c r="Y31" s="3">
        <v>-0.4</v>
      </c>
      <c r="Z31" s="3">
        <v>-0.5</v>
      </c>
      <c r="AA31" s="21">
        <v>-0.6</v>
      </c>
      <c r="AB31" s="21">
        <v>-1.9</v>
      </c>
      <c r="AC31" s="74">
        <v>-0.3</v>
      </c>
      <c r="AD31" s="3">
        <v>-0.4</v>
      </c>
      <c r="AE31" s="107">
        <f t="shared" si="0"/>
        <v>-0.7</v>
      </c>
    </row>
    <row r="32" spans="1:31" s="25" customFormat="1" ht="14.25">
      <c r="A32" s="8"/>
      <c r="B32" s="85" t="s">
        <v>39</v>
      </c>
      <c r="C32" s="55"/>
      <c r="D32" s="86">
        <v>0</v>
      </c>
      <c r="E32" s="87">
        <v>0</v>
      </c>
      <c r="F32" s="76" t="s">
        <v>28</v>
      </c>
      <c r="G32" s="88">
        <v>0</v>
      </c>
      <c r="H32" s="109">
        <v>0</v>
      </c>
      <c r="I32" s="86">
        <v>0</v>
      </c>
      <c r="J32" s="87">
        <v>0</v>
      </c>
      <c r="K32" s="76" t="s">
        <v>28</v>
      </c>
      <c r="L32" s="77">
        <v>-4.2</v>
      </c>
      <c r="M32" s="109">
        <v>-4.2</v>
      </c>
      <c r="N32" s="86">
        <v>0</v>
      </c>
      <c r="O32" s="87">
        <v>0</v>
      </c>
      <c r="P32" s="76" t="s">
        <v>28</v>
      </c>
      <c r="Q32" s="88">
        <v>0</v>
      </c>
      <c r="R32" s="109">
        <v>0</v>
      </c>
      <c r="S32" s="86">
        <v>0</v>
      </c>
      <c r="T32" s="87">
        <v>0</v>
      </c>
      <c r="U32" s="76" t="s">
        <v>28</v>
      </c>
      <c r="V32" s="88">
        <v>0</v>
      </c>
      <c r="W32" s="109">
        <v>0</v>
      </c>
      <c r="X32" s="86">
        <v>0</v>
      </c>
      <c r="Y32" s="87">
        <v>0</v>
      </c>
      <c r="Z32" s="76" t="s">
        <v>28</v>
      </c>
      <c r="AA32" s="88">
        <v>0</v>
      </c>
      <c r="AB32" s="88">
        <v>0</v>
      </c>
      <c r="AC32" s="86">
        <v>0</v>
      </c>
      <c r="AD32" s="87">
        <v>0</v>
      </c>
      <c r="AE32" s="109">
        <f>SUM(AC32:AD32)</f>
        <v>0</v>
      </c>
    </row>
    <row r="33" spans="1:31" s="25" customFormat="1" ht="14.25">
      <c r="A33" s="1"/>
      <c r="B33" s="28" t="s">
        <v>12</v>
      </c>
      <c r="C33" s="7"/>
      <c r="D33" s="61">
        <v>156.90000000000003</v>
      </c>
      <c r="E33" s="62">
        <v>67.800000000000011</v>
      </c>
      <c r="F33" s="62">
        <v>94.8</v>
      </c>
      <c r="G33" s="62">
        <v>-266.39999999999998</v>
      </c>
      <c r="H33" s="110">
        <v>53.10000000000008</v>
      </c>
      <c r="I33" s="62">
        <v>50.4</v>
      </c>
      <c r="J33" s="62">
        <v>145.60000000000002</v>
      </c>
      <c r="K33" s="62">
        <v>126.4</v>
      </c>
      <c r="L33" s="64">
        <v>12.599999999999977</v>
      </c>
      <c r="M33" s="110">
        <v>335</v>
      </c>
      <c r="N33" s="61">
        <v>84.5</v>
      </c>
      <c r="O33" s="62">
        <v>161.1</v>
      </c>
      <c r="P33" s="62">
        <v>52.099999999999994</v>
      </c>
      <c r="Q33" s="64">
        <v>56.29999999999999</v>
      </c>
      <c r="R33" s="110">
        <v>354</v>
      </c>
      <c r="S33" s="61">
        <v>117.79999999999998</v>
      </c>
      <c r="T33" s="62">
        <v>88.5</v>
      </c>
      <c r="U33" s="62">
        <v>108.70000000000002</v>
      </c>
      <c r="V33" s="64">
        <v>78.199999999999989</v>
      </c>
      <c r="W33" s="110">
        <v>393.2</v>
      </c>
      <c r="X33" s="61">
        <v>84</v>
      </c>
      <c r="Y33" s="62">
        <v>97.100000000000023</v>
      </c>
      <c r="Z33" s="62">
        <v>143.89999999999998</v>
      </c>
      <c r="AA33" s="64">
        <v>-95.799999999999983</v>
      </c>
      <c r="AB33" s="64">
        <v>229.20000000000002</v>
      </c>
      <c r="AC33" s="61">
        <f>SUM(AC20:AC32)</f>
        <v>131.89999999999998</v>
      </c>
      <c r="AD33" s="62">
        <f>SUM(AD20:AD32)</f>
        <v>99.5</v>
      </c>
      <c r="AE33" s="111">
        <f>SUM(AC33:AD33)</f>
        <v>231.39999999999998</v>
      </c>
    </row>
    <row r="34" spans="1:31" s="25" customFormat="1">
      <c r="A34" s="1"/>
      <c r="B34" s="89"/>
      <c r="C34" s="131"/>
      <c r="D34" s="140"/>
      <c r="E34" s="141"/>
      <c r="F34" s="142"/>
      <c r="G34" s="143"/>
      <c r="H34" s="144"/>
      <c r="I34" s="140"/>
      <c r="J34" s="141"/>
      <c r="K34" s="142"/>
      <c r="L34" s="143"/>
      <c r="M34" s="144"/>
      <c r="N34" s="140"/>
      <c r="O34" s="141"/>
      <c r="P34" s="144"/>
      <c r="Q34" s="143"/>
      <c r="R34" s="144"/>
      <c r="S34" s="140"/>
      <c r="T34" s="141"/>
      <c r="U34" s="141"/>
      <c r="V34" s="145"/>
      <c r="W34" s="144"/>
      <c r="X34" s="140"/>
      <c r="Y34" s="141"/>
      <c r="Z34" s="141"/>
      <c r="AA34" s="145"/>
      <c r="AB34" s="145"/>
      <c r="AC34" s="140"/>
      <c r="AD34" s="141"/>
      <c r="AE34" s="146"/>
    </row>
    <row r="35" spans="1:31" s="25" customFormat="1">
      <c r="A35" s="1"/>
      <c r="B35" s="89" t="s">
        <v>13</v>
      </c>
      <c r="C35" s="7"/>
      <c r="D35" s="79"/>
      <c r="E35" s="47"/>
      <c r="F35" s="80"/>
      <c r="G35" s="64"/>
      <c r="H35" s="62"/>
      <c r="I35" s="79"/>
      <c r="J35" s="47"/>
      <c r="K35" s="80"/>
      <c r="L35" s="64"/>
      <c r="M35" s="62"/>
      <c r="N35" s="79"/>
      <c r="O35" s="47"/>
      <c r="P35" s="80"/>
      <c r="Q35" s="64"/>
      <c r="R35" s="62"/>
      <c r="S35" s="79"/>
      <c r="T35" s="47"/>
      <c r="U35" s="47"/>
      <c r="V35" s="48"/>
      <c r="W35" s="62"/>
      <c r="X35" s="79"/>
      <c r="Y35" s="47"/>
      <c r="Z35" s="47"/>
      <c r="AA35" s="48"/>
      <c r="AB35" s="48"/>
      <c r="AC35" s="79"/>
      <c r="AD35" s="47"/>
      <c r="AE35" s="116"/>
    </row>
    <row r="36" spans="1:31" s="25" customFormat="1" ht="14.25">
      <c r="A36" s="1"/>
      <c r="B36" s="23" t="s">
        <v>2</v>
      </c>
      <c r="C36" s="7"/>
      <c r="D36" s="61">
        <v>-94.5</v>
      </c>
      <c r="E36" s="62">
        <v>4.0999999999999943</v>
      </c>
      <c r="F36" s="78">
        <v>-35.799999999999997</v>
      </c>
      <c r="G36" s="64">
        <v>322</v>
      </c>
      <c r="H36" s="62">
        <v>195.8</v>
      </c>
      <c r="I36" s="61">
        <v>21.5</v>
      </c>
      <c r="J36" s="62">
        <v>-63.5</v>
      </c>
      <c r="K36" s="62">
        <v>-54.9</v>
      </c>
      <c r="L36" s="64">
        <v>63.5</v>
      </c>
      <c r="M36" s="62">
        <v>-33.400000000000006</v>
      </c>
      <c r="N36" s="61">
        <v>4.5</v>
      </c>
      <c r="O36" s="62">
        <v>-66</v>
      </c>
      <c r="P36" s="62">
        <v>29</v>
      </c>
      <c r="Q36" s="64">
        <v>27</v>
      </c>
      <c r="R36" s="62">
        <v>-5.5</v>
      </c>
      <c r="S36" s="61">
        <v>-20.6</v>
      </c>
      <c r="T36" s="62">
        <v>17.2</v>
      </c>
      <c r="U36" s="62">
        <v>-35.6</v>
      </c>
      <c r="V36" s="64">
        <v>-1.4</v>
      </c>
      <c r="W36" s="62">
        <v>-40.4</v>
      </c>
      <c r="X36" s="74">
        <v>3.9</v>
      </c>
      <c r="Y36" s="3">
        <v>6.6</v>
      </c>
      <c r="Z36" s="3">
        <v>-47</v>
      </c>
      <c r="AA36" s="21">
        <v>192.9</v>
      </c>
      <c r="AB36" s="64">
        <v>156.4</v>
      </c>
      <c r="AC36" s="74">
        <f>-AC30</f>
        <v>-25.1</v>
      </c>
      <c r="AD36" s="3">
        <f>-AD30</f>
        <v>-14.2</v>
      </c>
      <c r="AE36" s="107">
        <f t="shared" ref="AE36:AE40" si="1">SUM(AC36:AD36)</f>
        <v>-39.299999999999997</v>
      </c>
    </row>
    <row r="37" spans="1:31" s="25" customFormat="1" ht="14.25">
      <c r="A37" s="1"/>
      <c r="B37" s="23" t="s">
        <v>11</v>
      </c>
      <c r="C37" s="7"/>
      <c r="D37" s="61">
        <v>0.5</v>
      </c>
      <c r="E37" s="62">
        <v>0.5</v>
      </c>
      <c r="F37" s="78">
        <v>0.4</v>
      </c>
      <c r="G37" s="64">
        <v>0.7</v>
      </c>
      <c r="H37" s="62">
        <v>2.0999999999999996</v>
      </c>
      <c r="I37" s="61">
        <v>0.6</v>
      </c>
      <c r="J37" s="62">
        <v>0.7</v>
      </c>
      <c r="K37" s="62">
        <v>0.6</v>
      </c>
      <c r="L37" s="64">
        <v>0.6</v>
      </c>
      <c r="M37" s="62">
        <v>2.5</v>
      </c>
      <c r="N37" s="61">
        <v>0.5</v>
      </c>
      <c r="O37" s="62">
        <v>0.3</v>
      </c>
      <c r="P37" s="62">
        <v>0.5</v>
      </c>
      <c r="Q37" s="64">
        <v>0.4</v>
      </c>
      <c r="R37" s="62">
        <v>1.7000000000000002</v>
      </c>
      <c r="S37" s="61">
        <v>0.4</v>
      </c>
      <c r="T37" s="62">
        <v>0.4</v>
      </c>
      <c r="U37" s="62">
        <v>0.4</v>
      </c>
      <c r="V37" s="64">
        <v>0.3</v>
      </c>
      <c r="W37" s="62">
        <v>1.5000000000000002</v>
      </c>
      <c r="X37" s="74">
        <v>0.4</v>
      </c>
      <c r="Y37" s="3">
        <v>0.4</v>
      </c>
      <c r="Z37" s="3">
        <v>0.5</v>
      </c>
      <c r="AA37" s="21">
        <v>0.6</v>
      </c>
      <c r="AB37" s="64">
        <v>1.9</v>
      </c>
      <c r="AC37" s="74">
        <f>-AC31</f>
        <v>0.3</v>
      </c>
      <c r="AD37" s="3">
        <f>-AD31</f>
        <v>0.4</v>
      </c>
      <c r="AE37" s="107">
        <f t="shared" si="1"/>
        <v>0.7</v>
      </c>
    </row>
    <row r="38" spans="1:31" s="25" customFormat="1" ht="14.25">
      <c r="A38" s="1"/>
      <c r="B38" s="23" t="s">
        <v>61</v>
      </c>
      <c r="C38" s="7"/>
      <c r="D38" s="82">
        <v>0</v>
      </c>
      <c r="E38" s="83">
        <v>0</v>
      </c>
      <c r="F38" s="78" t="s">
        <v>28</v>
      </c>
      <c r="G38" s="84">
        <v>0</v>
      </c>
      <c r="H38" s="83">
        <v>0</v>
      </c>
      <c r="I38" s="82">
        <v>0</v>
      </c>
      <c r="J38" s="83">
        <v>0</v>
      </c>
      <c r="K38" s="78" t="s">
        <v>28</v>
      </c>
      <c r="L38" s="84">
        <v>0</v>
      </c>
      <c r="M38" s="83">
        <v>0</v>
      </c>
      <c r="N38" s="82">
        <v>0</v>
      </c>
      <c r="O38" s="83">
        <v>0</v>
      </c>
      <c r="P38" s="78" t="s">
        <v>28</v>
      </c>
      <c r="Q38" s="84">
        <v>0</v>
      </c>
      <c r="R38" s="83">
        <v>0</v>
      </c>
      <c r="S38" s="82">
        <v>0</v>
      </c>
      <c r="T38" s="83">
        <v>0</v>
      </c>
      <c r="U38" s="78" t="s">
        <v>28</v>
      </c>
      <c r="V38" s="84">
        <v>0</v>
      </c>
      <c r="W38" s="83">
        <v>0</v>
      </c>
      <c r="X38" s="82">
        <v>0</v>
      </c>
      <c r="Y38" s="3">
        <v>1.7</v>
      </c>
      <c r="Z38" s="3">
        <v>3</v>
      </c>
      <c r="AA38" s="21">
        <v>5.3</v>
      </c>
      <c r="AB38" s="84">
        <v>10</v>
      </c>
      <c r="AC38" s="82">
        <f>-AC29</f>
        <v>0</v>
      </c>
      <c r="AD38" s="84">
        <v>0</v>
      </c>
      <c r="AE38" s="84">
        <f t="shared" si="1"/>
        <v>0</v>
      </c>
    </row>
    <row r="39" spans="1:31" s="25" customFormat="1">
      <c r="A39" s="1"/>
      <c r="B39" s="23" t="s">
        <v>35</v>
      </c>
      <c r="C39" s="34"/>
      <c r="D39" s="74">
        <v>4.5999999999999996</v>
      </c>
      <c r="E39" s="3">
        <v>0.30000000000000071</v>
      </c>
      <c r="F39" s="78">
        <v>-4.2</v>
      </c>
      <c r="G39" s="3">
        <v>1.1000000000000001</v>
      </c>
      <c r="H39" s="107">
        <v>1.8000000000000003</v>
      </c>
      <c r="I39" s="74">
        <v>-1.3</v>
      </c>
      <c r="J39" s="3">
        <v>2.2999999999999998</v>
      </c>
      <c r="K39" s="78">
        <v>-5.2</v>
      </c>
      <c r="L39" s="90">
        <v>-0.1</v>
      </c>
      <c r="M39" s="107">
        <v>-4.3</v>
      </c>
      <c r="N39" s="91">
        <v>0.2</v>
      </c>
      <c r="O39" s="3">
        <v>-0.1</v>
      </c>
      <c r="P39" s="3">
        <v>0.4</v>
      </c>
      <c r="Q39" s="84">
        <v>0</v>
      </c>
      <c r="R39" s="107">
        <v>0.5</v>
      </c>
      <c r="S39" s="82">
        <v>0</v>
      </c>
      <c r="T39" s="83">
        <v>0</v>
      </c>
      <c r="U39" s="78" t="s">
        <v>28</v>
      </c>
      <c r="V39" s="84">
        <v>0</v>
      </c>
      <c r="W39" s="83">
        <v>0</v>
      </c>
      <c r="X39" s="82">
        <v>0</v>
      </c>
      <c r="Y39" s="83">
        <v>0</v>
      </c>
      <c r="Z39" s="78" t="s">
        <v>28</v>
      </c>
      <c r="AA39" s="84">
        <v>0</v>
      </c>
      <c r="AB39" s="84">
        <v>0</v>
      </c>
      <c r="AC39" s="82">
        <f>-AC26</f>
        <v>0</v>
      </c>
      <c r="AD39" s="83">
        <v>0</v>
      </c>
      <c r="AE39" s="126">
        <f t="shared" si="1"/>
        <v>0</v>
      </c>
    </row>
    <row r="40" spans="1:31" s="25" customFormat="1">
      <c r="A40" s="1"/>
      <c r="B40" s="23" t="s">
        <v>77</v>
      </c>
      <c r="C40" s="34"/>
      <c r="D40" s="74"/>
      <c r="E40" s="3"/>
      <c r="F40" s="78"/>
      <c r="G40" s="3"/>
      <c r="H40" s="107"/>
      <c r="I40" s="74"/>
      <c r="J40" s="3"/>
      <c r="K40" s="78"/>
      <c r="L40" s="90"/>
      <c r="M40" s="107"/>
      <c r="N40" s="91"/>
      <c r="O40" s="3"/>
      <c r="P40" s="3"/>
      <c r="Q40" s="84"/>
      <c r="R40" s="107"/>
      <c r="S40" s="82"/>
      <c r="T40" s="83"/>
      <c r="U40" s="78"/>
      <c r="V40" s="84"/>
      <c r="W40" s="83"/>
      <c r="X40" s="82"/>
      <c r="Y40" s="83"/>
      <c r="Z40" s="78"/>
      <c r="AA40" s="84"/>
      <c r="AB40" s="84"/>
      <c r="AC40" s="82">
        <v>0</v>
      </c>
      <c r="AD40" s="3">
        <v>21.2</v>
      </c>
      <c r="AE40" s="107">
        <f t="shared" si="1"/>
        <v>21.2</v>
      </c>
    </row>
    <row r="41" spans="1:31" s="25" customFormat="1" ht="14.25">
      <c r="A41" s="8"/>
      <c r="B41" s="51" t="s">
        <v>39</v>
      </c>
      <c r="C41" s="46"/>
      <c r="D41" s="86">
        <v>0</v>
      </c>
      <c r="E41" s="87">
        <v>0</v>
      </c>
      <c r="F41" s="76" t="s">
        <v>28</v>
      </c>
      <c r="G41" s="88">
        <v>0</v>
      </c>
      <c r="H41" s="87">
        <v>0</v>
      </c>
      <c r="I41" s="86">
        <v>0</v>
      </c>
      <c r="J41" s="87">
        <v>0</v>
      </c>
      <c r="K41" s="76" t="s">
        <v>28</v>
      </c>
      <c r="L41" s="92">
        <v>4.2</v>
      </c>
      <c r="M41" s="87">
        <v>4.2</v>
      </c>
      <c r="N41" s="86">
        <v>0</v>
      </c>
      <c r="O41" s="87">
        <v>0</v>
      </c>
      <c r="P41" s="76" t="s">
        <v>28</v>
      </c>
      <c r="Q41" s="88">
        <v>0</v>
      </c>
      <c r="R41" s="87">
        <v>0</v>
      </c>
      <c r="S41" s="86">
        <v>0</v>
      </c>
      <c r="T41" s="87">
        <v>0</v>
      </c>
      <c r="U41" s="76" t="s">
        <v>28</v>
      </c>
      <c r="V41" s="88">
        <v>0</v>
      </c>
      <c r="W41" s="87">
        <v>0</v>
      </c>
      <c r="X41" s="86">
        <v>0</v>
      </c>
      <c r="Y41" s="87">
        <v>0</v>
      </c>
      <c r="Z41" s="76" t="s">
        <v>28</v>
      </c>
      <c r="AA41" s="88">
        <v>0</v>
      </c>
      <c r="AB41" s="88">
        <v>0</v>
      </c>
      <c r="AC41" s="86">
        <f>-AC32</f>
        <v>0</v>
      </c>
      <c r="AD41" s="88">
        <v>0</v>
      </c>
      <c r="AE41" s="88">
        <v>0</v>
      </c>
    </row>
    <row r="42" spans="1:31" s="25" customFormat="1">
      <c r="A42" s="1"/>
      <c r="B42" s="33" t="s">
        <v>14</v>
      </c>
      <c r="C42" s="34">
        <v>-4</v>
      </c>
      <c r="D42" s="61">
        <v>67.500000000000028</v>
      </c>
      <c r="E42" s="62">
        <v>72.7</v>
      </c>
      <c r="F42" s="62">
        <v>55.199999999999996</v>
      </c>
      <c r="G42" s="64">
        <v>57.400000000000027</v>
      </c>
      <c r="H42" s="62">
        <v>252.80000000000007</v>
      </c>
      <c r="I42" s="61">
        <v>71.2</v>
      </c>
      <c r="J42" s="62">
        <v>85.100000000000023</v>
      </c>
      <c r="K42" s="62">
        <v>66.899999999999991</v>
      </c>
      <c r="L42" s="64">
        <v>80.799999999999983</v>
      </c>
      <c r="M42" s="62">
        <v>304</v>
      </c>
      <c r="N42" s="61">
        <v>89.7</v>
      </c>
      <c r="O42" s="62">
        <v>95.3</v>
      </c>
      <c r="P42" s="62">
        <v>82</v>
      </c>
      <c r="Q42" s="64">
        <v>83.699999999999989</v>
      </c>
      <c r="R42" s="62">
        <v>350.7</v>
      </c>
      <c r="S42" s="61">
        <v>97.6</v>
      </c>
      <c r="T42" s="62">
        <v>106.10000000000001</v>
      </c>
      <c r="U42" s="62">
        <v>73.500000000000028</v>
      </c>
      <c r="V42" s="64">
        <v>77.09999999999998</v>
      </c>
      <c r="W42" s="62">
        <v>354.3</v>
      </c>
      <c r="X42" s="74">
        <v>88.3</v>
      </c>
      <c r="Y42" s="3">
        <v>105.80000000000003</v>
      </c>
      <c r="Z42" s="3">
        <v>100.39999999999998</v>
      </c>
      <c r="AA42" s="21">
        <v>103.00000000000003</v>
      </c>
      <c r="AB42" s="64">
        <v>397.5</v>
      </c>
      <c r="AC42" s="74">
        <f>SUM(AC33:AC41)</f>
        <v>107.09999999999998</v>
      </c>
      <c r="AD42" s="3">
        <f>SUM(AD33:AD41)</f>
        <v>106.9</v>
      </c>
      <c r="AE42" s="107">
        <f>SUM(AE33:AE41)</f>
        <v>213.99999999999994</v>
      </c>
    </row>
    <row r="43" spans="1:31" s="25" customFormat="1" ht="14.25">
      <c r="A43" s="1"/>
      <c r="B43" s="33"/>
      <c r="C43" s="131"/>
      <c r="D43" s="147"/>
      <c r="E43" s="144"/>
      <c r="F43" s="148"/>
      <c r="G43" s="143"/>
      <c r="H43" s="144"/>
      <c r="I43" s="147"/>
      <c r="J43" s="144"/>
      <c r="K43" s="148"/>
      <c r="L43" s="143"/>
      <c r="M43" s="144"/>
      <c r="N43" s="147"/>
      <c r="O43" s="144"/>
      <c r="P43" s="144"/>
      <c r="Q43" s="143"/>
      <c r="R43" s="144"/>
      <c r="S43" s="147"/>
      <c r="T43" s="144"/>
      <c r="U43" s="144"/>
      <c r="V43" s="143"/>
      <c r="W43" s="144"/>
      <c r="X43" s="147"/>
      <c r="Y43" s="144"/>
      <c r="Z43" s="144"/>
      <c r="AA43" s="143"/>
      <c r="AB43" s="143"/>
      <c r="AC43" s="147"/>
      <c r="AD43" s="144"/>
      <c r="AE43" s="149"/>
    </row>
    <row r="44" spans="1:31" s="25" customFormat="1">
      <c r="A44" s="1"/>
      <c r="B44" s="41" t="s">
        <v>22</v>
      </c>
      <c r="C44" s="34">
        <v>-4</v>
      </c>
      <c r="D44" s="150">
        <v>0.18099999999999999</v>
      </c>
      <c r="E44" s="106">
        <v>0.185</v>
      </c>
      <c r="F44" s="106">
        <v>0.156</v>
      </c>
      <c r="G44" s="93">
        <v>0.152</v>
      </c>
      <c r="H44" s="106">
        <v>0.16923282902664352</v>
      </c>
      <c r="I44" s="150">
        <v>0.17100000000000001</v>
      </c>
      <c r="J44" s="106">
        <v>0.193</v>
      </c>
      <c r="K44" s="106">
        <v>0.17199999999999999</v>
      </c>
      <c r="L44" s="93">
        <v>0.19600000000000001</v>
      </c>
      <c r="M44" s="106">
        <v>0.18347516446375761</v>
      </c>
      <c r="N44" s="150">
        <v>0.20899999999999999</v>
      </c>
      <c r="O44" s="106">
        <v>0.21199999999999999</v>
      </c>
      <c r="P44" s="106">
        <v>0.19800000000000001</v>
      </c>
      <c r="Q44" s="93">
        <v>0.192</v>
      </c>
      <c r="R44" s="106">
        <v>0.20292790186321027</v>
      </c>
      <c r="S44" s="150">
        <v>0.20399999999999999</v>
      </c>
      <c r="T44" s="106">
        <v>0.214</v>
      </c>
      <c r="U44" s="106">
        <v>0.16200000000000001</v>
      </c>
      <c r="V44" s="93">
        <v>0.156</v>
      </c>
      <c r="W44" s="106">
        <v>0.18437760199833472</v>
      </c>
      <c r="X44" s="150">
        <v>0.17399999999999999</v>
      </c>
      <c r="Y44" s="106">
        <v>0.20121719284899209</v>
      </c>
      <c r="Z44" s="106">
        <v>0.20278731569379918</v>
      </c>
      <c r="AA44" s="93">
        <v>0.19600000000000001</v>
      </c>
      <c r="AB44" s="93">
        <v>0.19347773180822583</v>
      </c>
      <c r="AC44" s="150">
        <f>AC42/AC15</f>
        <v>0.16451612903225804</v>
      </c>
      <c r="AD44" s="93">
        <f>AD42/AD15</f>
        <v>0.16583928017375119</v>
      </c>
      <c r="AE44" s="93">
        <f>AE42/AE15</f>
        <v>0.1651744365544921</v>
      </c>
    </row>
    <row r="45" spans="1:31" s="25" customFormat="1">
      <c r="A45" s="1"/>
      <c r="B45" s="1"/>
      <c r="C45" s="131"/>
      <c r="D45" s="140"/>
      <c r="E45" s="141"/>
      <c r="F45" s="142"/>
      <c r="G45" s="143"/>
      <c r="H45" s="144"/>
      <c r="I45" s="140"/>
      <c r="J45" s="141"/>
      <c r="K45" s="141"/>
      <c r="L45" s="145"/>
      <c r="M45" s="144"/>
      <c r="N45" s="140"/>
      <c r="O45" s="141"/>
      <c r="P45" s="141"/>
      <c r="Q45" s="145"/>
      <c r="R45" s="144"/>
      <c r="S45" s="140"/>
      <c r="T45" s="141"/>
      <c r="U45" s="141"/>
      <c r="V45" s="145"/>
      <c r="W45" s="144"/>
      <c r="X45" s="140"/>
      <c r="Y45" s="141"/>
      <c r="Z45" s="141"/>
      <c r="AA45" s="145"/>
      <c r="AB45" s="145"/>
      <c r="AC45" s="140"/>
      <c r="AD45" s="145"/>
      <c r="AE45" s="145"/>
    </row>
    <row r="46" spans="1:31" s="25" customFormat="1">
      <c r="A46" s="1"/>
      <c r="B46" s="44" t="s">
        <v>64</v>
      </c>
      <c r="C46" s="30"/>
      <c r="D46" s="150">
        <v>0.223</v>
      </c>
      <c r="E46" s="106">
        <v>0.23100000000000001</v>
      </c>
      <c r="F46" s="106">
        <v>0.21099999999999999</v>
      </c>
      <c r="G46" s="93">
        <v>0.20200000000000001</v>
      </c>
      <c r="H46" s="106">
        <v>0.21696197858988561</v>
      </c>
      <c r="I46" s="150">
        <v>0.219</v>
      </c>
      <c r="J46" s="106">
        <v>0.23200000000000001</v>
      </c>
      <c r="K46" s="106">
        <v>0.23</v>
      </c>
      <c r="L46" s="93">
        <v>0.26600000000000001</v>
      </c>
      <c r="M46" s="106">
        <v>0.23679268392259328</v>
      </c>
      <c r="N46" s="150">
        <v>0.28199999999999997</v>
      </c>
      <c r="O46" s="106">
        <v>0.26200000000000001</v>
      </c>
      <c r="P46" s="106">
        <v>0.26500000000000001</v>
      </c>
      <c r="Q46" s="93">
        <v>0.247</v>
      </c>
      <c r="R46" s="106">
        <v>0.26382022471910116</v>
      </c>
      <c r="S46" s="150">
        <v>0.255</v>
      </c>
      <c r="T46" s="106">
        <v>0.254</v>
      </c>
      <c r="U46" s="106">
        <v>0.215</v>
      </c>
      <c r="V46" s="93">
        <v>0.19600000000000001</v>
      </c>
      <c r="W46" s="106">
        <v>0.23027989821882952</v>
      </c>
      <c r="X46" s="150">
        <v>0.20300000000000001</v>
      </c>
      <c r="Y46" s="106">
        <v>0.245</v>
      </c>
      <c r="Z46" s="106">
        <v>0.26900000000000002</v>
      </c>
      <c r="AA46" s="93">
        <v>0.252</v>
      </c>
      <c r="AB46" s="93">
        <v>0.24199987326531905</v>
      </c>
      <c r="AC46" s="150">
        <f t="shared" ref="AC46:AE48" si="2">AC20/AC11</f>
        <v>0.24711848778238821</v>
      </c>
      <c r="AD46" s="93">
        <f t="shared" si="2"/>
        <v>0.22842056932966023</v>
      </c>
      <c r="AE46" s="93">
        <f t="shared" si="2"/>
        <v>0.23775017253278119</v>
      </c>
    </row>
    <row r="47" spans="1:31" s="25" customFormat="1">
      <c r="A47" s="1"/>
      <c r="B47" s="44" t="s">
        <v>66</v>
      </c>
      <c r="C47" s="30"/>
      <c r="D47" s="150">
        <v>0.224</v>
      </c>
      <c r="E47" s="106">
        <v>0.23699999999999999</v>
      </c>
      <c r="F47" s="106">
        <v>0.23499999999999999</v>
      </c>
      <c r="G47" s="93">
        <v>0.20899999999999999</v>
      </c>
      <c r="H47" s="106">
        <v>0.22637902785363193</v>
      </c>
      <c r="I47" s="150">
        <v>0.217</v>
      </c>
      <c r="J47" s="106">
        <v>0.245</v>
      </c>
      <c r="K47" s="106">
        <v>0.25</v>
      </c>
      <c r="L47" s="93">
        <v>0.23100000000000001</v>
      </c>
      <c r="M47" s="106">
        <v>0.23606729758149317</v>
      </c>
      <c r="N47" s="150">
        <v>0.216</v>
      </c>
      <c r="O47" s="106">
        <v>0.249</v>
      </c>
      <c r="P47" s="106">
        <v>0.23899999999999999</v>
      </c>
      <c r="Q47" s="93">
        <v>0.251</v>
      </c>
      <c r="R47" s="106">
        <v>0.23808131032465638</v>
      </c>
      <c r="S47" s="150">
        <v>0.251</v>
      </c>
      <c r="T47" s="106">
        <v>0.26400000000000001</v>
      </c>
      <c r="U47" s="106">
        <v>0.249</v>
      </c>
      <c r="V47" s="93">
        <v>0.247</v>
      </c>
      <c r="W47" s="106">
        <v>0.25310307609282245</v>
      </c>
      <c r="X47" s="150">
        <v>0.26</v>
      </c>
      <c r="Y47" s="106">
        <v>0.26900000000000002</v>
      </c>
      <c r="Z47" s="106">
        <v>0.23599999999999999</v>
      </c>
      <c r="AA47" s="93">
        <v>0.25</v>
      </c>
      <c r="AB47" s="93">
        <v>0.2541137752703338</v>
      </c>
      <c r="AC47" s="150">
        <f t="shared" si="2"/>
        <v>0.24167378309137491</v>
      </c>
      <c r="AD47" s="93">
        <f t="shared" si="2"/>
        <v>0.23444160272804776</v>
      </c>
      <c r="AE47" s="93">
        <f t="shared" si="2"/>
        <v>0.23805460750853244</v>
      </c>
    </row>
    <row r="48" spans="1:31" s="25" customFormat="1">
      <c r="A48" s="1"/>
      <c r="B48" s="44" t="s">
        <v>65</v>
      </c>
      <c r="C48" s="30"/>
      <c r="D48" s="150">
        <v>6.7000000000000004E-2</v>
      </c>
      <c r="E48" s="106">
        <v>0.17599999999999999</v>
      </c>
      <c r="F48" s="106">
        <v>8.2000000000000003E-2</v>
      </c>
      <c r="G48" s="93">
        <v>3.7999999999999999E-2</v>
      </c>
      <c r="H48" s="106">
        <v>9.3939393939393934E-2</v>
      </c>
      <c r="I48" s="150">
        <v>0.13</v>
      </c>
      <c r="J48" s="106">
        <v>0.114</v>
      </c>
      <c r="K48" s="106">
        <v>-3.6999999999999998E-2</v>
      </c>
      <c r="L48" s="93">
        <v>-0.19400000000000001</v>
      </c>
      <c r="M48" s="106">
        <v>1.0526315789473694E-2</v>
      </c>
      <c r="N48" s="150">
        <v>5.0999999999999997E-2</v>
      </c>
      <c r="O48" s="106">
        <v>0.01</v>
      </c>
      <c r="P48" s="106">
        <v>-0.34399999999999997</v>
      </c>
      <c r="Q48" s="93">
        <v>-3.7999999999999999E-2</v>
      </c>
      <c r="R48" s="106">
        <v>-7.9999999999999988E-2</v>
      </c>
      <c r="S48" s="150">
        <v>7.2999999999999995E-2</v>
      </c>
      <c r="T48" s="106">
        <v>0.02</v>
      </c>
      <c r="U48" s="106">
        <v>-0.08</v>
      </c>
      <c r="V48" s="93">
        <v>8.8999999999999996E-2</v>
      </c>
      <c r="W48" s="106">
        <v>3.1553398058252427E-2</v>
      </c>
      <c r="X48" s="150">
        <v>-2.1999999999999999E-2</v>
      </c>
      <c r="Y48" s="106">
        <v>2.9000000000000001E-2</v>
      </c>
      <c r="Z48" s="106">
        <v>5.3999999999999999E-2</v>
      </c>
      <c r="AA48" s="93">
        <v>-4.1000000000000002E-2</v>
      </c>
      <c r="AB48" s="93">
        <v>8.2644628099173539E-3</v>
      </c>
      <c r="AC48" s="150">
        <f t="shared" si="2"/>
        <v>-4.8218029350104816E-2</v>
      </c>
      <c r="AD48" s="93">
        <f t="shared" si="2"/>
        <v>3.8901601830663615E-2</v>
      </c>
      <c r="AE48" s="93">
        <f t="shared" si="2"/>
        <v>-6.5645514223194729E-3</v>
      </c>
    </row>
    <row r="49" spans="1:32" s="25" customFormat="1">
      <c r="A49" s="1"/>
      <c r="B49" s="41"/>
      <c r="C49" s="131"/>
      <c r="D49" s="147"/>
      <c r="E49" s="144"/>
      <c r="F49" s="144"/>
      <c r="G49" s="143"/>
      <c r="H49" s="144"/>
      <c r="I49" s="147"/>
      <c r="J49" s="144"/>
      <c r="K49" s="144"/>
      <c r="L49" s="143"/>
      <c r="M49" s="144"/>
      <c r="N49" s="147"/>
      <c r="O49" s="144"/>
      <c r="P49" s="144"/>
      <c r="Q49" s="143"/>
      <c r="R49" s="144"/>
      <c r="S49" s="147"/>
      <c r="T49" s="144"/>
      <c r="U49" s="144"/>
      <c r="V49" s="143"/>
      <c r="W49" s="144"/>
      <c r="X49" s="147"/>
      <c r="Y49" s="144"/>
      <c r="Z49" s="144"/>
      <c r="AA49" s="143"/>
      <c r="AB49" s="143"/>
      <c r="AC49" s="147"/>
      <c r="AD49" s="144"/>
      <c r="AE49" s="149"/>
    </row>
    <row r="50" spans="1:32" s="25" customFormat="1">
      <c r="A50" s="1"/>
      <c r="B50" s="41" t="s">
        <v>58</v>
      </c>
      <c r="C50" s="30"/>
      <c r="D50" s="61">
        <v>9.9999999999999867E-2</v>
      </c>
      <c r="E50" s="83">
        <v>-0.3999999999999998</v>
      </c>
      <c r="F50" s="78">
        <v>-0.4</v>
      </c>
      <c r="G50" s="64">
        <v>-0.4</v>
      </c>
      <c r="H50" s="62">
        <v>-1.1000000000000001</v>
      </c>
      <c r="I50" s="61">
        <v>-1.1000000000000001</v>
      </c>
      <c r="J50" s="83">
        <v>-0.9</v>
      </c>
      <c r="K50" s="78">
        <v>-1.5</v>
      </c>
      <c r="L50" s="90">
        <v>-4</v>
      </c>
      <c r="M50" s="62">
        <v>-7.5</v>
      </c>
      <c r="N50" s="61">
        <v>-5.9</v>
      </c>
      <c r="O50" s="83">
        <v>-6.6</v>
      </c>
      <c r="P50" s="78">
        <v>-6.7</v>
      </c>
      <c r="Q50" s="90">
        <v>-6.4</v>
      </c>
      <c r="R50" s="62">
        <v>-25.6</v>
      </c>
      <c r="S50" s="61">
        <v>-6.1</v>
      </c>
      <c r="T50" s="83">
        <v>-7</v>
      </c>
      <c r="U50" s="83">
        <v>-7.2</v>
      </c>
      <c r="V50" s="84">
        <v>-7.2</v>
      </c>
      <c r="W50" s="62">
        <v>-27.5</v>
      </c>
      <c r="X50" s="61">
        <v>-6.5</v>
      </c>
      <c r="Y50" s="62">
        <v>-6.8</v>
      </c>
      <c r="Z50" s="62">
        <v>-8.3000000000000007</v>
      </c>
      <c r="AA50" s="64">
        <v>-7.9</v>
      </c>
      <c r="AB50" s="84">
        <v>-29.5</v>
      </c>
      <c r="AC50" s="61">
        <v>-10.6</v>
      </c>
      <c r="AD50" s="62">
        <f>-13.3+0.8</f>
        <v>-12.5</v>
      </c>
      <c r="AE50" s="111">
        <f>SUM(AC50:AD50)</f>
        <v>-23.1</v>
      </c>
      <c r="AF50" s="125"/>
    </row>
    <row r="51" spans="1:32" s="25" customFormat="1">
      <c r="A51" s="1"/>
      <c r="B51" s="42" t="s">
        <v>59</v>
      </c>
      <c r="C51" s="30"/>
      <c r="D51" s="61">
        <v>0.1</v>
      </c>
      <c r="E51" s="62">
        <v>0.1</v>
      </c>
      <c r="F51" s="78">
        <v>1.2</v>
      </c>
      <c r="G51" s="64">
        <v>1.2</v>
      </c>
      <c r="H51" s="62">
        <v>2.5999999999999996</v>
      </c>
      <c r="I51" s="61">
        <v>-3.7</v>
      </c>
      <c r="J51" s="83">
        <v>0</v>
      </c>
      <c r="K51" s="78">
        <v>-0.2</v>
      </c>
      <c r="L51" s="90">
        <v>-1</v>
      </c>
      <c r="M51" s="62">
        <v>-4.9000000000000004</v>
      </c>
      <c r="N51" s="61">
        <v>2.7</v>
      </c>
      <c r="O51" s="62">
        <v>-0.6</v>
      </c>
      <c r="P51" s="78">
        <v>1.9</v>
      </c>
      <c r="Q51" s="90">
        <v>-1.9</v>
      </c>
      <c r="R51" s="62">
        <v>2.1</v>
      </c>
      <c r="S51" s="61">
        <v>-0.7</v>
      </c>
      <c r="T51" s="62">
        <v>0.5</v>
      </c>
      <c r="U51" s="62">
        <v>1.4</v>
      </c>
      <c r="V51" s="64">
        <v>0.1</v>
      </c>
      <c r="W51" s="62">
        <v>1.3</v>
      </c>
      <c r="X51" s="61">
        <v>-0.4</v>
      </c>
      <c r="Y51" s="83">
        <v>0</v>
      </c>
      <c r="Z51" s="62">
        <v>0.6</v>
      </c>
      <c r="AA51" s="64">
        <v>0.5</v>
      </c>
      <c r="AB51" s="64">
        <v>0.7</v>
      </c>
      <c r="AC51" s="61">
        <v>0.2</v>
      </c>
      <c r="AD51" s="62">
        <v>0.1</v>
      </c>
      <c r="AE51" s="111">
        <f>SUM(AC51:AD51)</f>
        <v>0.30000000000000004</v>
      </c>
    </row>
    <row r="52" spans="1:32" s="25" customFormat="1">
      <c r="A52" s="1"/>
      <c r="B52" s="1"/>
      <c r="C52" s="7"/>
      <c r="D52" s="79"/>
      <c r="E52" s="47"/>
      <c r="F52" s="80"/>
      <c r="G52" s="64"/>
      <c r="H52" s="62"/>
      <c r="I52" s="79"/>
      <c r="J52" s="47"/>
      <c r="K52" s="80"/>
      <c r="L52" s="94"/>
      <c r="M52" s="62"/>
      <c r="N52" s="79"/>
      <c r="O52" s="47"/>
      <c r="P52" s="80"/>
      <c r="Q52" s="94"/>
      <c r="R52" s="62"/>
      <c r="S52" s="79"/>
      <c r="T52" s="47"/>
      <c r="U52" s="47"/>
      <c r="V52" s="48"/>
      <c r="W52" s="62"/>
      <c r="X52" s="79"/>
      <c r="Y52" s="47"/>
      <c r="Z52" s="47"/>
      <c r="AA52" s="48"/>
      <c r="AB52" s="48"/>
      <c r="AC52" s="79"/>
      <c r="AD52" s="47"/>
      <c r="AE52" s="116"/>
    </row>
    <row r="53" spans="1:32" s="25" customFormat="1">
      <c r="A53" s="1"/>
      <c r="B53" s="29" t="s">
        <v>4</v>
      </c>
      <c r="C53" s="30"/>
      <c r="D53" s="61">
        <v>-14.9</v>
      </c>
      <c r="E53" s="62">
        <v>-15.6</v>
      </c>
      <c r="F53" s="78">
        <v>-3.4</v>
      </c>
      <c r="G53" s="64">
        <v>78.8</v>
      </c>
      <c r="H53" s="62">
        <v>44.9</v>
      </c>
      <c r="I53" s="61">
        <v>-16.7</v>
      </c>
      <c r="J53" s="62">
        <v>-17.5</v>
      </c>
      <c r="K53" s="78">
        <v>-17.2</v>
      </c>
      <c r="L53" s="90">
        <v>20.100000000000001</v>
      </c>
      <c r="M53" s="62">
        <v>-31.300000000000004</v>
      </c>
      <c r="N53" s="61">
        <v>-21.3</v>
      </c>
      <c r="O53" s="62">
        <v>-23.7</v>
      </c>
      <c r="P53" s="78">
        <v>-21.9</v>
      </c>
      <c r="Q53" s="90">
        <v>-19.2</v>
      </c>
      <c r="R53" s="62">
        <v>-86.100000000000009</v>
      </c>
      <c r="S53" s="61">
        <v>-23.9</v>
      </c>
      <c r="T53" s="62">
        <v>-25</v>
      </c>
      <c r="U53" s="62">
        <v>-15</v>
      </c>
      <c r="V53" s="64">
        <v>-26.6</v>
      </c>
      <c r="W53" s="62">
        <v>-90.5</v>
      </c>
      <c r="X53" s="61">
        <v>-19.7</v>
      </c>
      <c r="Y53" s="62">
        <v>-23.9</v>
      </c>
      <c r="Z53" s="62">
        <v>-30.2</v>
      </c>
      <c r="AA53" s="64">
        <v>45.6</v>
      </c>
      <c r="AB53" s="64">
        <v>-28.199999999999996</v>
      </c>
      <c r="AC53" s="61">
        <v>-30.9</v>
      </c>
      <c r="AD53" s="62">
        <v>-17.600000000000001</v>
      </c>
      <c r="AE53" s="111">
        <f>SUM(AC53:AD53)</f>
        <v>-48.5</v>
      </c>
    </row>
    <row r="54" spans="1:32" s="25" customFormat="1" ht="14.25">
      <c r="A54" s="8"/>
      <c r="B54" s="51" t="s">
        <v>57</v>
      </c>
      <c r="C54" s="55"/>
      <c r="D54" s="65">
        <v>0.30000000000000071</v>
      </c>
      <c r="E54" s="66">
        <v>0.19999999999999929</v>
      </c>
      <c r="F54" s="76">
        <v>-8.3000000000000007</v>
      </c>
      <c r="G54" s="68">
        <v>-91.2</v>
      </c>
      <c r="H54" s="66">
        <v>-99.1</v>
      </c>
      <c r="I54" s="65">
        <v>0.2</v>
      </c>
      <c r="J54" s="66">
        <v>-0.6</v>
      </c>
      <c r="K54" s="76">
        <v>1.1000000000000001</v>
      </c>
      <c r="L54" s="92">
        <v>-38.200000000000003</v>
      </c>
      <c r="M54" s="76">
        <v>-37.5</v>
      </c>
      <c r="N54" s="65">
        <v>-1.6</v>
      </c>
      <c r="O54" s="66">
        <v>0.8</v>
      </c>
      <c r="P54" s="76">
        <v>0.8</v>
      </c>
      <c r="Q54" s="92">
        <v>1.5</v>
      </c>
      <c r="R54" s="76">
        <v>1.5</v>
      </c>
      <c r="S54" s="65">
        <v>-0.9</v>
      </c>
      <c r="T54" s="66">
        <v>0.2</v>
      </c>
      <c r="U54" s="66">
        <v>-0.3</v>
      </c>
      <c r="V54" s="68">
        <v>10.9</v>
      </c>
      <c r="W54" s="66">
        <v>9.9</v>
      </c>
      <c r="X54" s="65">
        <v>0.1</v>
      </c>
      <c r="Y54" s="66">
        <v>1.1000000000000001</v>
      </c>
      <c r="Z54" s="66">
        <v>10.7</v>
      </c>
      <c r="AA54" s="68">
        <v>-59.2</v>
      </c>
      <c r="AB54" s="68">
        <v>-47.300000000000004</v>
      </c>
      <c r="AC54" s="65">
        <v>14.4</v>
      </c>
      <c r="AD54" s="66">
        <v>4.5</v>
      </c>
      <c r="AE54" s="108">
        <f>SUM(AC54:AD54)</f>
        <v>18.899999999999999</v>
      </c>
    </row>
    <row r="55" spans="1:32" s="25" customFormat="1" ht="14.25">
      <c r="A55" s="12"/>
      <c r="B55" s="52" t="s">
        <v>15</v>
      </c>
      <c r="C55" s="53"/>
      <c r="D55" s="61">
        <v>-14.6</v>
      </c>
      <c r="E55" s="62">
        <v>-15.4</v>
      </c>
      <c r="F55" s="62">
        <v>-11.700000000000001</v>
      </c>
      <c r="G55" s="64">
        <v>-12.400000000000006</v>
      </c>
      <c r="H55" s="62">
        <v>-54.199999999999996</v>
      </c>
      <c r="I55" s="61">
        <v>-16.5</v>
      </c>
      <c r="J55" s="62">
        <v>-18.100000000000001</v>
      </c>
      <c r="K55" s="62">
        <v>-16.099999999999998</v>
      </c>
      <c r="L55" s="64">
        <v>-18.100000000000001</v>
      </c>
      <c r="M55" s="62">
        <v>-68.800000000000011</v>
      </c>
      <c r="N55" s="61">
        <v>-22.900000000000002</v>
      </c>
      <c r="O55" s="62">
        <v>-22.9</v>
      </c>
      <c r="P55" s="62">
        <v>-21.099999999999998</v>
      </c>
      <c r="Q55" s="64">
        <v>-17.7</v>
      </c>
      <c r="R55" s="62">
        <v>-84.600000000000009</v>
      </c>
      <c r="S55" s="61">
        <v>-24.799999999999997</v>
      </c>
      <c r="T55" s="62">
        <v>-24.8</v>
      </c>
      <c r="U55" s="62">
        <v>-15.3</v>
      </c>
      <c r="V55" s="64">
        <v>-15.700000000000001</v>
      </c>
      <c r="W55" s="62">
        <v>-80.599999999999994</v>
      </c>
      <c r="X55" s="61">
        <v>-19.599999999999998</v>
      </c>
      <c r="Y55" s="62">
        <v>-22.799999999999997</v>
      </c>
      <c r="Z55" s="62">
        <v>-19.5</v>
      </c>
      <c r="AA55" s="64">
        <v>-13.600000000000001</v>
      </c>
      <c r="AB55" s="64">
        <v>-75.5</v>
      </c>
      <c r="AC55" s="61">
        <f>SUM(AC53:AC54)</f>
        <v>-16.5</v>
      </c>
      <c r="AD55" s="62">
        <f>SUM(AD53:AD54)</f>
        <v>-13.100000000000001</v>
      </c>
      <c r="AE55" s="111">
        <f>SUM(AE53:AE54)</f>
        <v>-29.6</v>
      </c>
    </row>
    <row r="56" spans="1:32" s="25" customFormat="1" ht="14.25">
      <c r="A56" s="12"/>
      <c r="B56" s="12"/>
      <c r="C56" s="131"/>
      <c r="D56" s="147"/>
      <c r="E56" s="144"/>
      <c r="F56" s="148"/>
      <c r="G56" s="143"/>
      <c r="H56" s="144"/>
      <c r="I56" s="147"/>
      <c r="J56" s="144"/>
      <c r="K56" s="148"/>
      <c r="L56" s="143"/>
      <c r="M56" s="144"/>
      <c r="N56" s="147"/>
      <c r="O56" s="144"/>
      <c r="P56" s="148"/>
      <c r="Q56" s="143"/>
      <c r="R56" s="144"/>
      <c r="S56" s="147"/>
      <c r="T56" s="144"/>
      <c r="U56" s="144"/>
      <c r="V56" s="143"/>
      <c r="W56" s="144"/>
      <c r="X56" s="147"/>
      <c r="Y56" s="144"/>
      <c r="Z56" s="144"/>
      <c r="AA56" s="143"/>
      <c r="AB56" s="143"/>
      <c r="AC56" s="147"/>
      <c r="AD56" s="144"/>
      <c r="AE56" s="149"/>
    </row>
    <row r="57" spans="1:32" s="25" customFormat="1" collapsed="1">
      <c r="A57" s="12"/>
      <c r="B57" s="26" t="s">
        <v>5</v>
      </c>
      <c r="C57" s="54"/>
      <c r="D57" s="61">
        <v>142.19999999999999</v>
      </c>
      <c r="E57" s="62">
        <v>51.899999999999956</v>
      </c>
      <c r="F57" s="78">
        <v>92.2</v>
      </c>
      <c r="G57" s="64">
        <v>-186.8</v>
      </c>
      <c r="H57" s="62">
        <v>99.499999999999943</v>
      </c>
      <c r="I57" s="61">
        <v>28.9</v>
      </c>
      <c r="J57" s="62">
        <v>127.2</v>
      </c>
      <c r="K57" s="78">
        <v>107.5</v>
      </c>
      <c r="L57" s="90">
        <v>27.7</v>
      </c>
      <c r="M57" s="78">
        <v>291.3</v>
      </c>
      <c r="N57" s="61">
        <v>60</v>
      </c>
      <c r="O57" s="62">
        <v>130.19999999999999</v>
      </c>
      <c r="P57" s="78">
        <v>25.4</v>
      </c>
      <c r="Q57" s="90">
        <v>28.8</v>
      </c>
      <c r="R57" s="78">
        <v>244.4</v>
      </c>
      <c r="S57" s="61">
        <v>87.1</v>
      </c>
      <c r="T57" s="62">
        <v>57</v>
      </c>
      <c r="U57" s="62">
        <v>87.9</v>
      </c>
      <c r="V57" s="64">
        <v>44.5</v>
      </c>
      <c r="W57" s="62">
        <v>276.5</v>
      </c>
      <c r="X57" s="61">
        <v>57.4</v>
      </c>
      <c r="Y57" s="62">
        <v>66.400000000000006</v>
      </c>
      <c r="Z57" s="62">
        <v>79.900000000000006</v>
      </c>
      <c r="AA57" s="64">
        <v>-57.6</v>
      </c>
      <c r="AB57" s="64">
        <v>146.10000000000002</v>
      </c>
      <c r="AC57" s="61">
        <v>90.6</v>
      </c>
      <c r="AD57" s="62">
        <v>69.5</v>
      </c>
      <c r="AE57" s="111">
        <f>SUM(AC57:AD57)</f>
        <v>160.1</v>
      </c>
    </row>
    <row r="58" spans="1:32" s="25" customFormat="1" ht="14.25">
      <c r="A58" s="12"/>
      <c r="B58" s="95" t="s">
        <v>16</v>
      </c>
      <c r="C58" s="53"/>
      <c r="D58" s="147"/>
      <c r="E58" s="144"/>
      <c r="F58" s="148"/>
      <c r="G58" s="143"/>
      <c r="H58" s="144"/>
      <c r="I58" s="147"/>
      <c r="J58" s="144"/>
      <c r="K58" s="148"/>
      <c r="L58" s="143"/>
      <c r="M58" s="144"/>
      <c r="N58" s="147"/>
      <c r="O58" s="144"/>
      <c r="P58" s="148"/>
      <c r="Q58" s="143"/>
      <c r="R58" s="144"/>
      <c r="S58" s="147"/>
      <c r="T58" s="144"/>
      <c r="U58" s="144"/>
      <c r="V58" s="143"/>
      <c r="W58" s="144"/>
      <c r="X58" s="147"/>
      <c r="Y58" s="144"/>
      <c r="Z58" s="144"/>
      <c r="AA58" s="143"/>
      <c r="AB58" s="143"/>
      <c r="AC58" s="147"/>
      <c r="AD58" s="144"/>
      <c r="AE58" s="149"/>
    </row>
    <row r="59" spans="1:32" s="25" customFormat="1" ht="14.25">
      <c r="A59" s="12"/>
      <c r="B59" s="35" t="s">
        <v>36</v>
      </c>
      <c r="C59" s="53"/>
      <c r="D59" s="61">
        <v>-89.4</v>
      </c>
      <c r="E59" s="62">
        <v>4.9000000000000004</v>
      </c>
      <c r="F59" s="78">
        <v>-39.6</v>
      </c>
      <c r="G59" s="64">
        <v>323.8</v>
      </c>
      <c r="H59" s="62">
        <v>199.70000000000002</v>
      </c>
      <c r="I59" s="61">
        <v>20.8</v>
      </c>
      <c r="J59" s="62">
        <v>-60.5</v>
      </c>
      <c r="K59" s="78">
        <v>-59.5</v>
      </c>
      <c r="L59" s="90">
        <v>63.999999999999993</v>
      </c>
      <c r="M59" s="78">
        <v>-35.20000000000001</v>
      </c>
      <c r="N59" s="91">
        <v>5.2</v>
      </c>
      <c r="O59" s="78">
        <v>-65.8</v>
      </c>
      <c r="P59" s="78">
        <v>29.9</v>
      </c>
      <c r="Q59" s="90">
        <v>27.4</v>
      </c>
      <c r="R59" s="78">
        <v>-3.2999999999999972</v>
      </c>
      <c r="S59" s="91">
        <v>-20.200000000000003</v>
      </c>
      <c r="T59" s="78">
        <v>17.599999999999998</v>
      </c>
      <c r="U59" s="78">
        <v>-35.200000000000003</v>
      </c>
      <c r="V59" s="90">
        <v>-1.0999999999999999</v>
      </c>
      <c r="W59" s="78">
        <v>-38.900000000000013</v>
      </c>
      <c r="X59" s="74">
        <v>4.3</v>
      </c>
      <c r="Y59" s="3">
        <v>7</v>
      </c>
      <c r="Z59" s="3">
        <v>-46.5</v>
      </c>
      <c r="AA59" s="21">
        <v>193.5</v>
      </c>
      <c r="AB59" s="90">
        <v>158.30000000000001</v>
      </c>
      <c r="AC59" s="74">
        <f>SUM(AC36:AC37)</f>
        <v>-24.8</v>
      </c>
      <c r="AD59" s="21">
        <f>SUM(AD36:AD37)</f>
        <v>-13.799999999999999</v>
      </c>
      <c r="AE59" s="21">
        <f>SUM(AC59:AD59)</f>
        <v>-38.6</v>
      </c>
    </row>
    <row r="60" spans="1:32" s="25" customFormat="1" ht="14.25">
      <c r="A60" s="12"/>
      <c r="B60" s="35" t="s">
        <v>37</v>
      </c>
      <c r="C60" s="53"/>
      <c r="D60" s="61">
        <v>-1.1000000000000001</v>
      </c>
      <c r="E60" s="62">
        <v>-0.7</v>
      </c>
      <c r="F60" s="78">
        <v>-0.6</v>
      </c>
      <c r="G60" s="64">
        <v>-0.5</v>
      </c>
      <c r="H60" s="62">
        <v>-2.9</v>
      </c>
      <c r="I60" s="61">
        <v>0.2</v>
      </c>
      <c r="J60" s="62">
        <v>-0.7</v>
      </c>
      <c r="K60" s="78">
        <v>-0.5</v>
      </c>
      <c r="L60" s="90">
        <v>-0.4</v>
      </c>
      <c r="M60" s="78">
        <v>-1.4</v>
      </c>
      <c r="N60" s="61">
        <v>-0.1</v>
      </c>
      <c r="O60" s="62">
        <v>0.1</v>
      </c>
      <c r="P60" s="78">
        <v>0.1</v>
      </c>
      <c r="Q60" s="90">
        <v>0.2</v>
      </c>
      <c r="R60" s="78">
        <v>0.30000000000000004</v>
      </c>
      <c r="S60" s="61">
        <v>0.7</v>
      </c>
      <c r="T60" s="62">
        <v>-0.1</v>
      </c>
      <c r="U60" s="62">
        <v>0.2</v>
      </c>
      <c r="V60" s="64">
        <v>0.3</v>
      </c>
      <c r="W60" s="62">
        <v>1.1000000000000001</v>
      </c>
      <c r="X60" s="96">
        <v>-0.1</v>
      </c>
      <c r="Y60" s="62">
        <v>-0.6</v>
      </c>
      <c r="Z60" s="62">
        <v>-0.3</v>
      </c>
      <c r="AA60" s="64">
        <v>-0.9</v>
      </c>
      <c r="AB60" s="64">
        <v>-1.9</v>
      </c>
      <c r="AC60" s="96">
        <v>-0.3</v>
      </c>
      <c r="AD60" s="124">
        <v>-0.5</v>
      </c>
      <c r="AE60" s="107">
        <f>SUM(AC60:AD60)</f>
        <v>-0.8</v>
      </c>
    </row>
    <row r="61" spans="1:32" s="25" customFormat="1" ht="14.25">
      <c r="A61" s="12"/>
      <c r="B61" s="35" t="s">
        <v>60</v>
      </c>
      <c r="C61" s="53"/>
      <c r="D61" s="82">
        <v>0</v>
      </c>
      <c r="E61" s="83">
        <v>0</v>
      </c>
      <c r="F61" s="78" t="s">
        <v>28</v>
      </c>
      <c r="G61" s="84">
        <v>0</v>
      </c>
      <c r="H61" s="83">
        <v>0</v>
      </c>
      <c r="I61" s="82">
        <v>0</v>
      </c>
      <c r="J61" s="83">
        <v>0</v>
      </c>
      <c r="K61" s="78" t="s">
        <v>28</v>
      </c>
      <c r="L61" s="84">
        <v>0</v>
      </c>
      <c r="M61" s="83">
        <v>0</v>
      </c>
      <c r="N61" s="82">
        <v>0</v>
      </c>
      <c r="O61" s="83">
        <v>0</v>
      </c>
      <c r="P61" s="78" t="s">
        <v>28</v>
      </c>
      <c r="Q61" s="84">
        <v>0</v>
      </c>
      <c r="R61" s="83">
        <v>0</v>
      </c>
      <c r="S61" s="82">
        <v>0</v>
      </c>
      <c r="T61" s="83">
        <v>0</v>
      </c>
      <c r="U61" s="78" t="s">
        <v>28</v>
      </c>
      <c r="V61" s="84">
        <v>0</v>
      </c>
      <c r="W61" s="83">
        <v>0</v>
      </c>
      <c r="X61" s="82">
        <v>0</v>
      </c>
      <c r="Y61" s="83">
        <v>0</v>
      </c>
      <c r="Z61" s="62">
        <v>26.1</v>
      </c>
      <c r="AA61" s="84">
        <v>0</v>
      </c>
      <c r="AB61" s="84">
        <v>26.1</v>
      </c>
      <c r="AC61" s="82">
        <v>0</v>
      </c>
      <c r="AD61" s="83">
        <v>0</v>
      </c>
      <c r="AE61" s="126">
        <v>0</v>
      </c>
    </row>
    <row r="62" spans="1:32" s="25" customFormat="1" ht="14.25">
      <c r="A62" s="12"/>
      <c r="B62" s="35" t="s">
        <v>61</v>
      </c>
      <c r="C62" s="53"/>
      <c r="D62" s="82">
        <v>0</v>
      </c>
      <c r="E62" s="83">
        <v>0</v>
      </c>
      <c r="F62" s="78" t="s">
        <v>28</v>
      </c>
      <c r="G62" s="84">
        <v>0</v>
      </c>
      <c r="H62" s="83">
        <v>0</v>
      </c>
      <c r="I62" s="82">
        <v>0</v>
      </c>
      <c r="J62" s="83">
        <v>0</v>
      </c>
      <c r="K62" s="78" t="s">
        <v>28</v>
      </c>
      <c r="L62" s="84">
        <v>0</v>
      </c>
      <c r="M62" s="83">
        <v>0</v>
      </c>
      <c r="N62" s="82">
        <v>0</v>
      </c>
      <c r="O62" s="83">
        <v>0</v>
      </c>
      <c r="P62" s="78" t="s">
        <v>28</v>
      </c>
      <c r="Q62" s="84">
        <v>0</v>
      </c>
      <c r="R62" s="83">
        <v>0</v>
      </c>
      <c r="S62" s="82">
        <v>0</v>
      </c>
      <c r="T62" s="83">
        <v>0</v>
      </c>
      <c r="U62" s="78" t="s">
        <v>28</v>
      </c>
      <c r="V62" s="84">
        <v>0</v>
      </c>
      <c r="W62" s="83">
        <v>0</v>
      </c>
      <c r="X62" s="82">
        <v>0</v>
      </c>
      <c r="Y62" s="83">
        <v>1.7</v>
      </c>
      <c r="Z62" s="83">
        <v>3</v>
      </c>
      <c r="AA62" s="64">
        <v>5.3</v>
      </c>
      <c r="AB62" s="84">
        <v>10</v>
      </c>
      <c r="AC62" s="82">
        <v>0</v>
      </c>
      <c r="AD62" s="83">
        <v>0</v>
      </c>
      <c r="AE62" s="126">
        <v>0</v>
      </c>
    </row>
    <row r="63" spans="1:32" s="25" customFormat="1" ht="14.25">
      <c r="A63" s="12"/>
      <c r="B63" s="23" t="s">
        <v>77</v>
      </c>
      <c r="C63" s="53"/>
      <c r="D63" s="61"/>
      <c r="E63" s="62"/>
      <c r="F63" s="78"/>
      <c r="G63" s="62"/>
      <c r="H63" s="111"/>
      <c r="I63" s="61"/>
      <c r="J63" s="62"/>
      <c r="K63" s="78"/>
      <c r="L63" s="90"/>
      <c r="M63" s="78"/>
      <c r="N63" s="91"/>
      <c r="O63" s="62"/>
      <c r="P63" s="62"/>
      <c r="Q63" s="64"/>
      <c r="R63" s="62"/>
      <c r="S63" s="91"/>
      <c r="T63" s="62"/>
      <c r="U63" s="62"/>
      <c r="V63" s="64"/>
      <c r="W63" s="62"/>
      <c r="X63" s="91"/>
      <c r="Y63" s="3"/>
      <c r="Z63" s="62"/>
      <c r="AA63" s="64"/>
      <c r="AB63" s="64"/>
      <c r="AC63" s="82">
        <v>0</v>
      </c>
      <c r="AD63" s="78">
        <f>AD40</f>
        <v>21.2</v>
      </c>
      <c r="AE63" s="107">
        <f t="shared" ref="AE63:AE64" si="3">SUM(AC63:AD63)</f>
        <v>21.2</v>
      </c>
    </row>
    <row r="64" spans="1:32" s="25" customFormat="1" ht="14.25">
      <c r="A64" s="12"/>
      <c r="B64" s="35" t="s">
        <v>57</v>
      </c>
      <c r="C64" s="53"/>
      <c r="D64" s="61">
        <v>0.30000000000000004</v>
      </c>
      <c r="E64" s="62">
        <v>0.2</v>
      </c>
      <c r="F64" s="78">
        <v>-8.3000000000000007</v>
      </c>
      <c r="G64" s="62">
        <v>-91.2</v>
      </c>
      <c r="H64" s="111">
        <v>-99.1</v>
      </c>
      <c r="I64" s="61">
        <v>0.2</v>
      </c>
      <c r="J64" s="62">
        <v>-0.6</v>
      </c>
      <c r="K64" s="78">
        <v>1.1000000000000001</v>
      </c>
      <c r="L64" s="90">
        <v>-38.200000000000003</v>
      </c>
      <c r="M64" s="78">
        <v>-37.5</v>
      </c>
      <c r="N64" s="91">
        <v>-1.6</v>
      </c>
      <c r="O64" s="62">
        <v>0.8</v>
      </c>
      <c r="P64" s="62">
        <v>0.8</v>
      </c>
      <c r="Q64" s="64">
        <v>1.5</v>
      </c>
      <c r="R64" s="62">
        <v>1.5</v>
      </c>
      <c r="S64" s="91">
        <v>-0.9</v>
      </c>
      <c r="T64" s="62">
        <v>0.2</v>
      </c>
      <c r="U64" s="62">
        <v>-0.3</v>
      </c>
      <c r="V64" s="64">
        <v>10.9</v>
      </c>
      <c r="W64" s="62">
        <v>9.9</v>
      </c>
      <c r="X64" s="91">
        <v>0.1</v>
      </c>
      <c r="Y64" s="3">
        <v>1.1000000000000001</v>
      </c>
      <c r="Z64" s="62">
        <v>10.7</v>
      </c>
      <c r="AA64" s="64">
        <v>-59.2</v>
      </c>
      <c r="AB64" s="64">
        <v>-47.300000000000004</v>
      </c>
      <c r="AC64" s="91">
        <v>14.4</v>
      </c>
      <c r="AD64" s="78">
        <f>+AD54</f>
        <v>4.5</v>
      </c>
      <c r="AE64" s="107">
        <f t="shared" si="3"/>
        <v>18.899999999999999</v>
      </c>
    </row>
    <row r="65" spans="1:31" s="25" customFormat="1" ht="14.25">
      <c r="A65" s="8"/>
      <c r="B65" s="51" t="s">
        <v>39</v>
      </c>
      <c r="C65" s="55"/>
      <c r="D65" s="86">
        <v>0</v>
      </c>
      <c r="E65" s="87">
        <v>0</v>
      </c>
      <c r="F65" s="76" t="s">
        <v>28</v>
      </c>
      <c r="G65" s="88">
        <v>0</v>
      </c>
      <c r="H65" s="87">
        <v>0</v>
      </c>
      <c r="I65" s="86">
        <v>0</v>
      </c>
      <c r="J65" s="87">
        <v>0</v>
      </c>
      <c r="K65" s="76" t="s">
        <v>28</v>
      </c>
      <c r="L65" s="92">
        <v>4.2</v>
      </c>
      <c r="M65" s="76">
        <v>4.2</v>
      </c>
      <c r="N65" s="86">
        <v>0</v>
      </c>
      <c r="O65" s="87">
        <v>0</v>
      </c>
      <c r="P65" s="76" t="s">
        <v>28</v>
      </c>
      <c r="Q65" s="88">
        <v>0</v>
      </c>
      <c r="R65" s="87">
        <v>0</v>
      </c>
      <c r="S65" s="86">
        <v>0</v>
      </c>
      <c r="T65" s="87">
        <v>0</v>
      </c>
      <c r="U65" s="76" t="s">
        <v>28</v>
      </c>
      <c r="V65" s="88">
        <v>0</v>
      </c>
      <c r="W65" s="87">
        <v>0</v>
      </c>
      <c r="X65" s="86">
        <v>0</v>
      </c>
      <c r="Y65" s="87">
        <v>0</v>
      </c>
      <c r="Z65" s="76" t="s">
        <v>28</v>
      </c>
      <c r="AA65" s="88">
        <v>0</v>
      </c>
      <c r="AB65" s="88">
        <v>0</v>
      </c>
      <c r="AC65" s="86"/>
      <c r="AD65" s="87"/>
      <c r="AE65" s="109"/>
    </row>
    <row r="66" spans="1:31" s="25" customFormat="1">
      <c r="A66" s="1"/>
      <c r="B66" s="112" t="s">
        <v>17</v>
      </c>
      <c r="C66" s="34">
        <v>-5</v>
      </c>
      <c r="D66" s="61">
        <v>51.999999999999979</v>
      </c>
      <c r="E66" s="62">
        <v>56.299999999999955</v>
      </c>
      <c r="F66" s="62">
        <v>43.7</v>
      </c>
      <c r="G66" s="64">
        <v>45.3</v>
      </c>
      <c r="H66" s="62">
        <v>197.19999999999996</v>
      </c>
      <c r="I66" s="61">
        <v>50.100000000000009</v>
      </c>
      <c r="J66" s="62">
        <v>65.400000000000006</v>
      </c>
      <c r="K66" s="62">
        <v>48.6</v>
      </c>
      <c r="L66" s="64">
        <v>57.299999999999983</v>
      </c>
      <c r="M66" s="62">
        <v>221.4</v>
      </c>
      <c r="N66" s="61">
        <v>63.500000000000007</v>
      </c>
      <c r="O66" s="62">
        <v>65.299999999999983</v>
      </c>
      <c r="P66" s="62">
        <v>56.199999999999996</v>
      </c>
      <c r="Q66" s="64">
        <v>57.900000000000006</v>
      </c>
      <c r="R66" s="62">
        <v>242.89999999999998</v>
      </c>
      <c r="S66" s="61">
        <v>66.699999999999989</v>
      </c>
      <c r="T66" s="62">
        <v>74.7</v>
      </c>
      <c r="U66" s="62">
        <v>52.600000000000009</v>
      </c>
      <c r="V66" s="64">
        <v>54.599999999999994</v>
      </c>
      <c r="W66" s="62">
        <v>248.6</v>
      </c>
      <c r="X66" s="61">
        <v>61.699999999999996</v>
      </c>
      <c r="Y66" s="62">
        <v>75.599999999999994</v>
      </c>
      <c r="Z66" s="62">
        <v>72.900000000000006</v>
      </c>
      <c r="AA66" s="64">
        <v>81.100000000000009</v>
      </c>
      <c r="AB66" s="64">
        <v>291.3</v>
      </c>
      <c r="AC66" s="61">
        <f>SUM(AC57:AC65)</f>
        <v>79.900000000000006</v>
      </c>
      <c r="AD66" s="62">
        <f>SUM(AD57:AD65)</f>
        <v>80.900000000000006</v>
      </c>
      <c r="AE66" s="111">
        <f>SUM(AE57:AE65)</f>
        <v>160.80000000000001</v>
      </c>
    </row>
    <row r="67" spans="1:31" s="25" customFormat="1">
      <c r="A67" s="8"/>
      <c r="B67" s="97"/>
      <c r="C67" s="151"/>
      <c r="D67" s="152"/>
      <c r="E67" s="153"/>
      <c r="F67" s="154"/>
      <c r="G67" s="155"/>
      <c r="H67" s="156"/>
      <c r="I67" s="152"/>
      <c r="J67" s="153"/>
      <c r="K67" s="154"/>
      <c r="L67" s="155"/>
      <c r="M67" s="156"/>
      <c r="N67" s="152"/>
      <c r="O67" s="153"/>
      <c r="P67" s="154"/>
      <c r="Q67" s="155"/>
      <c r="R67" s="156"/>
      <c r="S67" s="152"/>
      <c r="T67" s="153"/>
      <c r="U67" s="153"/>
      <c r="V67" s="157"/>
      <c r="W67" s="153"/>
      <c r="X67" s="152"/>
      <c r="Y67" s="153"/>
      <c r="Z67" s="153"/>
      <c r="AA67" s="157"/>
      <c r="AB67" s="157"/>
      <c r="AC67" s="152"/>
      <c r="AD67" s="153"/>
      <c r="AE67" s="158"/>
    </row>
    <row r="68" spans="1:31" s="25" customFormat="1">
      <c r="A68" s="1"/>
      <c r="B68" s="2"/>
      <c r="C68" s="98"/>
      <c r="D68" s="79"/>
      <c r="E68" s="47"/>
      <c r="F68" s="99"/>
      <c r="G68" s="64"/>
      <c r="H68" s="62"/>
      <c r="I68" s="79"/>
      <c r="J68" s="47"/>
      <c r="K68" s="99"/>
      <c r="L68" s="64"/>
      <c r="M68" s="62"/>
      <c r="N68" s="79"/>
      <c r="O68" s="47"/>
      <c r="P68" s="99"/>
      <c r="Q68" s="64"/>
      <c r="R68" s="62"/>
      <c r="S68" s="79"/>
      <c r="T68" s="47"/>
      <c r="U68" s="47"/>
      <c r="V68" s="48"/>
      <c r="W68" s="47"/>
      <c r="X68" s="79"/>
      <c r="Y68" s="47"/>
      <c r="Z68" s="47"/>
      <c r="AA68" s="48"/>
      <c r="AB68" s="48"/>
      <c r="AC68" s="79"/>
      <c r="AD68" s="47"/>
      <c r="AE68" s="116"/>
    </row>
    <row r="69" spans="1:31" s="25" customFormat="1">
      <c r="A69" s="1"/>
      <c r="B69" s="43" t="s">
        <v>23</v>
      </c>
      <c r="C69" s="34"/>
      <c r="D69" s="82">
        <v>0</v>
      </c>
      <c r="E69" s="11">
        <v>0.37</v>
      </c>
      <c r="F69" s="78" t="s">
        <v>28</v>
      </c>
      <c r="G69" s="9">
        <v>0.08</v>
      </c>
      <c r="H69" s="11">
        <v>0.45</v>
      </c>
      <c r="I69" s="10">
        <v>0.28000000000000003</v>
      </c>
      <c r="J69" s="11">
        <v>0.51884253028263794</v>
      </c>
      <c r="K69" s="78" t="s">
        <v>28</v>
      </c>
      <c r="L69" s="9">
        <v>7.6612903225806564E-2</v>
      </c>
      <c r="M69" s="11">
        <v>0.87545543350844457</v>
      </c>
      <c r="N69" s="82">
        <v>0</v>
      </c>
      <c r="O69" s="11">
        <v>0.49</v>
      </c>
      <c r="P69" s="78" t="s">
        <v>28</v>
      </c>
      <c r="Q69" s="9">
        <v>8.8774597495527699E-2</v>
      </c>
      <c r="R69" s="11">
        <v>0.57877459749552773</v>
      </c>
      <c r="S69" s="82">
        <v>0</v>
      </c>
      <c r="T69" s="11">
        <v>0.28999999999999998</v>
      </c>
      <c r="U69" s="78" t="s">
        <v>28</v>
      </c>
      <c r="V69" s="9">
        <v>0.1</v>
      </c>
      <c r="W69" s="11">
        <v>0.39</v>
      </c>
      <c r="X69" s="82">
        <v>0</v>
      </c>
      <c r="Y69" s="11">
        <v>0.28000000000000003</v>
      </c>
      <c r="Z69" s="78" t="s">
        <v>28</v>
      </c>
      <c r="AA69" s="9">
        <v>0.1</v>
      </c>
      <c r="AB69" s="9">
        <v>0.38</v>
      </c>
      <c r="AC69" s="82">
        <v>0</v>
      </c>
      <c r="AD69" s="9">
        <v>0.3</v>
      </c>
      <c r="AE69" s="9">
        <f>SUM(AC69:AD69)</f>
        <v>0.3</v>
      </c>
    </row>
    <row r="70" spans="1:31" s="25" customFormat="1">
      <c r="A70" s="12"/>
      <c r="B70" s="36" t="s">
        <v>21</v>
      </c>
      <c r="C70" s="34">
        <v>-5</v>
      </c>
      <c r="D70" s="10">
        <v>0.12</v>
      </c>
      <c r="E70" s="11">
        <v>0.12</v>
      </c>
      <c r="F70" s="14">
        <v>0.1</v>
      </c>
      <c r="G70" s="9">
        <v>0.1</v>
      </c>
      <c r="H70" s="11">
        <v>0.43999999999999995</v>
      </c>
      <c r="I70" s="10">
        <v>0.11</v>
      </c>
      <c r="J70" s="11">
        <v>0.15</v>
      </c>
      <c r="K70" s="14">
        <v>0.11</v>
      </c>
      <c r="L70" s="19">
        <v>0.13</v>
      </c>
      <c r="M70" s="11">
        <v>0.5</v>
      </c>
      <c r="N70" s="10">
        <v>0.14000000000000001</v>
      </c>
      <c r="O70" s="11">
        <v>0.15</v>
      </c>
      <c r="P70" s="14">
        <v>0.13</v>
      </c>
      <c r="Q70" s="19">
        <v>0.13</v>
      </c>
      <c r="R70" s="14">
        <v>0.54</v>
      </c>
      <c r="S70" s="10">
        <v>0.15</v>
      </c>
      <c r="T70" s="11">
        <v>0.17</v>
      </c>
      <c r="U70" s="11">
        <v>0.12</v>
      </c>
      <c r="V70" s="9">
        <v>0.12</v>
      </c>
      <c r="W70" s="11">
        <v>0.56000000000000005</v>
      </c>
      <c r="X70" s="10">
        <v>0.14000000000000001</v>
      </c>
      <c r="Y70" s="11">
        <v>0.17</v>
      </c>
      <c r="Z70" s="11">
        <v>0.16</v>
      </c>
      <c r="AA70" s="9">
        <v>0.18</v>
      </c>
      <c r="AB70" s="9">
        <v>0.66</v>
      </c>
      <c r="AC70" s="10">
        <v>0.18</v>
      </c>
      <c r="AD70" s="11">
        <v>0.18</v>
      </c>
      <c r="AE70" s="118">
        <f>SUM(AC70:AD70)</f>
        <v>0.36</v>
      </c>
    </row>
    <row r="71" spans="1:31" s="25" customFormat="1">
      <c r="A71" s="12"/>
      <c r="B71" s="36"/>
      <c r="C71" s="37"/>
      <c r="D71" s="10"/>
      <c r="E71" s="11"/>
      <c r="F71" s="14"/>
      <c r="G71" s="9"/>
      <c r="H71" s="11"/>
      <c r="I71" s="10"/>
      <c r="J71" s="11"/>
      <c r="K71" s="14"/>
      <c r="L71" s="19"/>
      <c r="M71" s="14"/>
      <c r="N71" s="10"/>
      <c r="O71" s="11"/>
      <c r="P71" s="14"/>
      <c r="Q71" s="19"/>
      <c r="R71" s="14"/>
      <c r="S71" s="10"/>
      <c r="T71" s="11"/>
      <c r="U71" s="11"/>
      <c r="V71" s="9"/>
      <c r="W71" s="11"/>
      <c r="X71" s="10"/>
      <c r="Y71" s="11"/>
      <c r="Z71" s="11"/>
      <c r="AA71" s="9"/>
      <c r="AB71" s="9"/>
      <c r="AC71" s="10"/>
      <c r="AD71" s="11"/>
      <c r="AE71" s="118"/>
    </row>
    <row r="72" spans="1:31" s="25" customFormat="1">
      <c r="A72" s="12"/>
      <c r="B72" s="36" t="s">
        <v>18</v>
      </c>
      <c r="C72" s="37"/>
      <c r="D72" s="100">
        <v>443.1</v>
      </c>
      <c r="E72" s="101">
        <v>443.5</v>
      </c>
      <c r="F72" s="102">
        <v>445.2</v>
      </c>
      <c r="G72" s="103">
        <v>445.8</v>
      </c>
      <c r="H72" s="101">
        <v>444.6</v>
      </c>
      <c r="I72" s="100">
        <v>446</v>
      </c>
      <c r="J72" s="101">
        <v>445.8</v>
      </c>
      <c r="K72" s="102">
        <v>445.9</v>
      </c>
      <c r="L72" s="104">
        <v>446.4</v>
      </c>
      <c r="M72" s="102">
        <v>446.4</v>
      </c>
      <c r="N72" s="100">
        <v>447.4</v>
      </c>
      <c r="O72" s="101">
        <v>446.7</v>
      </c>
      <c r="P72" s="102">
        <v>447.1</v>
      </c>
      <c r="Q72" s="104">
        <v>447.2</v>
      </c>
      <c r="R72" s="102">
        <v>447.2</v>
      </c>
      <c r="S72" s="100">
        <v>447.3</v>
      </c>
      <c r="T72" s="101">
        <v>445.4</v>
      </c>
      <c r="U72" s="101">
        <v>441.6</v>
      </c>
      <c r="V72" s="103">
        <v>441.4</v>
      </c>
      <c r="W72" s="101">
        <v>443.9</v>
      </c>
      <c r="X72" s="100">
        <v>441.6</v>
      </c>
      <c r="Y72" s="101">
        <v>441.5</v>
      </c>
      <c r="Z72" s="101">
        <v>442</v>
      </c>
      <c r="AA72" s="103">
        <v>443</v>
      </c>
      <c r="AB72" s="103">
        <v>442.3</v>
      </c>
      <c r="AC72" s="100">
        <v>443</v>
      </c>
      <c r="AD72" s="101">
        <v>443.1</v>
      </c>
      <c r="AE72" s="119">
        <v>443.1</v>
      </c>
    </row>
    <row r="73" spans="1:31" s="25" customFormat="1">
      <c r="A73" s="8"/>
      <c r="B73" s="38"/>
      <c r="C73" s="38"/>
      <c r="D73" s="18"/>
      <c r="E73" s="39"/>
      <c r="F73" s="40"/>
      <c r="G73" s="22"/>
      <c r="H73" s="39"/>
      <c r="I73" s="18"/>
      <c r="J73" s="39"/>
      <c r="K73" s="40"/>
      <c r="L73" s="22"/>
      <c r="M73" s="39"/>
      <c r="N73" s="18"/>
      <c r="O73" s="39"/>
      <c r="P73" s="40"/>
      <c r="Q73" s="22"/>
      <c r="R73" s="39"/>
      <c r="S73" s="18"/>
      <c r="T73" s="39"/>
      <c r="U73" s="39"/>
      <c r="V73" s="22"/>
      <c r="W73" s="39"/>
      <c r="X73" s="18"/>
      <c r="Y73" s="8"/>
      <c r="Z73" s="45"/>
      <c r="AA73" s="46"/>
      <c r="AB73" s="22"/>
      <c r="AC73" s="18"/>
      <c r="AD73" s="39"/>
      <c r="AE73" s="120"/>
    </row>
    <row r="74" spans="1:31">
      <c r="B74" s="29"/>
      <c r="C74" s="29"/>
      <c r="AD74" s="12"/>
    </row>
  </sheetData>
  <mergeCells count="6">
    <mergeCell ref="AC2:AE2"/>
    <mergeCell ref="D2:H2"/>
    <mergeCell ref="I2:M2"/>
    <mergeCell ref="N2:R2"/>
    <mergeCell ref="S2:W2"/>
    <mergeCell ref="X2:AB2"/>
  </mergeCells>
  <phoneticPr fontId="9" type="noConversion"/>
  <pageMargins left="0.75" right="0.75" top="1" bottom="1" header="0.5" footer="0.5"/>
  <pageSetup paperSize="568" scale="25" orientation="landscape" verticalDpi="300" r:id="rId1"/>
  <headerFooter alignWithMargins="0">
    <oddHeader>&amp;R&amp;D &amp;T</oddHeader>
    <oddFooter>&amp;C&amp;A</oddFooter>
  </headerFooter>
  <ignoredErrors>
    <ignoredError sqref="B12:B13 B21:B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workbookViewId="0"/>
  </sheetViews>
  <sheetFormatPr defaultColWidth="9" defaultRowHeight="14.25"/>
  <cols>
    <col min="1" max="1" width="6.875" style="1" customWidth="1"/>
    <col min="2" max="2" width="89" style="1" customWidth="1"/>
    <col min="3" max="16384" width="9" style="1"/>
  </cols>
  <sheetData>
    <row r="1" spans="1:18" ht="15">
      <c r="A1" s="15" t="s">
        <v>20</v>
      </c>
      <c r="B1" s="8"/>
      <c r="C1" s="8"/>
      <c r="D1" s="8"/>
      <c r="E1" s="8"/>
      <c r="F1" s="8"/>
      <c r="G1" s="8"/>
      <c r="H1" s="8"/>
      <c r="I1" s="8"/>
      <c r="J1" s="8"/>
      <c r="K1" s="8"/>
      <c r="L1" s="8"/>
      <c r="M1" s="8"/>
      <c r="N1" s="8"/>
      <c r="O1" s="8"/>
      <c r="P1" s="8"/>
      <c r="Q1" s="8"/>
      <c r="R1" s="8"/>
    </row>
    <row r="2" spans="1:18" ht="128.25">
      <c r="A2" s="13">
        <v>-1</v>
      </c>
      <c r="B2" s="127" t="s">
        <v>83</v>
      </c>
      <c r="C2" s="12"/>
      <c r="D2" s="128"/>
      <c r="E2" s="12"/>
      <c r="F2" s="12"/>
      <c r="G2" s="12"/>
      <c r="H2" s="12"/>
      <c r="I2" s="12"/>
      <c r="J2" s="12"/>
      <c r="K2" s="12"/>
      <c r="L2" s="12"/>
      <c r="M2" s="12"/>
      <c r="N2" s="12"/>
      <c r="O2" s="12"/>
      <c r="P2" s="12"/>
      <c r="Q2" s="12"/>
      <c r="R2" s="12"/>
    </row>
    <row r="3" spans="1:18" ht="15">
      <c r="A3" s="13">
        <v>-2</v>
      </c>
      <c r="B3" s="129" t="s">
        <v>78</v>
      </c>
      <c r="C3" s="12"/>
      <c r="D3" s="128"/>
      <c r="E3" s="12"/>
      <c r="F3" s="12"/>
      <c r="G3" s="12"/>
      <c r="H3" s="12"/>
      <c r="I3" s="12"/>
      <c r="J3" s="12"/>
      <c r="K3" s="12"/>
      <c r="L3" s="12"/>
      <c r="M3" s="12"/>
      <c r="N3" s="12"/>
      <c r="O3" s="12"/>
      <c r="P3" s="12"/>
      <c r="Q3" s="12"/>
      <c r="R3" s="12"/>
    </row>
    <row r="4" spans="1:18" ht="15">
      <c r="A4" s="5"/>
      <c r="B4" s="12"/>
      <c r="C4" s="12"/>
      <c r="D4" s="12"/>
      <c r="E4" s="12"/>
      <c r="F4" s="12"/>
      <c r="G4" s="12"/>
      <c r="H4" s="12"/>
      <c r="I4" s="12"/>
      <c r="J4" s="12"/>
      <c r="K4" s="12"/>
      <c r="L4" s="12"/>
      <c r="M4" s="12"/>
      <c r="N4" s="12"/>
      <c r="O4" s="12"/>
      <c r="P4" s="12"/>
      <c r="Q4" s="12"/>
      <c r="R4" s="12"/>
    </row>
    <row r="5" spans="1:18" ht="15">
      <c r="A5" s="13">
        <v>-3</v>
      </c>
      <c r="B5" s="6" t="s">
        <v>79</v>
      </c>
      <c r="C5" s="2"/>
      <c r="D5" s="2"/>
      <c r="E5" s="2"/>
      <c r="F5" s="2"/>
      <c r="G5" s="2"/>
      <c r="H5" s="2"/>
      <c r="I5" s="2"/>
    </row>
    <row r="6" spans="1:18" ht="15">
      <c r="A6" s="4"/>
      <c r="B6" s="6"/>
      <c r="C6" s="2"/>
      <c r="D6" s="2"/>
      <c r="E6" s="2"/>
      <c r="F6" s="2"/>
      <c r="G6" s="2"/>
      <c r="H6" s="2"/>
      <c r="I6" s="2"/>
    </row>
    <row r="7" spans="1:18" ht="28.5">
      <c r="A7" s="13">
        <v>-4</v>
      </c>
      <c r="B7" s="6" t="s">
        <v>81</v>
      </c>
      <c r="C7" s="2"/>
      <c r="D7" s="2"/>
      <c r="E7" s="2"/>
      <c r="F7" s="2"/>
      <c r="G7" s="2"/>
      <c r="H7" s="2"/>
      <c r="I7" s="2"/>
    </row>
    <row r="8" spans="1:18" ht="15">
      <c r="A8" s="4"/>
      <c r="B8" s="6"/>
      <c r="C8" s="2"/>
      <c r="D8" s="2"/>
      <c r="E8" s="2"/>
      <c r="F8" s="2"/>
      <c r="G8" s="2"/>
      <c r="H8" s="2"/>
      <c r="I8" s="2"/>
    </row>
    <row r="9" spans="1:18" ht="58.5" customHeight="1">
      <c r="A9" s="4">
        <v>-5</v>
      </c>
      <c r="B9" s="130" t="s">
        <v>82</v>
      </c>
    </row>
    <row r="11" spans="1:18" ht="28.5">
      <c r="A11" s="4">
        <v>-6</v>
      </c>
      <c r="B11" s="6" t="s">
        <v>80</v>
      </c>
    </row>
  </sheetData>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3.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mso-contentType ?>
<SharedContentType xmlns="Microsoft.SharePoint.Taxonomy.ContentTypeSync" SourceId="7fab8bed-2a1e-4b70-a6bc-67d865bad826" ContentTypeId="0x010100C40666EE75668C44BECB7F8AD5D91BCB010101" PreviousValue="false"/>
</file>

<file path=customXml/item6.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2.xml><?xml version="1.0" encoding="utf-8"?>
<ds:datastoreItem xmlns:ds="http://schemas.openxmlformats.org/officeDocument/2006/customXml" ds:itemID="{A306BA3E-5E88-40C0-A763-C10A75DB0AC0}">
  <ds:schemaRefs>
    <ds:schemaRef ds:uri="http://purl.org/dc/elements/1.1/"/>
    <ds:schemaRef ds:uri="http://purl.org/dc/dcmitype/"/>
    <ds:schemaRef ds:uri="http://www.w3.org/XML/1998/namespace"/>
    <ds:schemaRef ds:uri="http://schemas.microsoft.com/sharepoint/v3"/>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s>
</ds:datastoreItem>
</file>

<file path=customXml/itemProps3.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6.xml><?xml version="1.0" encoding="utf-8"?>
<ds:datastoreItem xmlns:ds="http://schemas.openxmlformats.org/officeDocument/2006/customXml" ds:itemID="{1878965A-CC32-4AE3-9E3F-7C0E8BBD43C3}">
  <ds:schemaRefs>
    <ds:schemaRef ds:uri="office.server.policy"/>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2018-07-18T20:55:34Z</cp:lastPrinted>
  <dcterms:created xsi:type="dcterms:W3CDTF">1999-01-24T20:29:10Z</dcterms:created>
  <dcterms:modified xsi:type="dcterms:W3CDTF">2018-11-07T19:44:31Z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